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60101\Out\"/>
    </mc:Choice>
  </mc:AlternateContent>
  <bookViews>
    <workbookView xWindow="345" yWindow="210" windowWidth="16650" windowHeight="6120"/>
  </bookViews>
  <sheets>
    <sheet name="Входящие" sheetId="1" r:id="rId1"/>
  </sheets>
  <definedNames>
    <definedName name="Reporting_Currency_Code">#REF!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M314" i="1"/>
  <c r="M316" i="1" s="1"/>
  <c r="L314" i="1"/>
  <c r="L316" i="1" s="1"/>
  <c r="K314" i="1"/>
  <c r="K316" i="1" s="1"/>
  <c r="J314" i="1"/>
  <c r="I314" i="1"/>
  <c r="I316" i="1" s="1"/>
  <c r="H314" i="1"/>
  <c r="H316" i="1" s="1"/>
  <c r="G314" i="1"/>
  <c r="G316" i="1" s="1"/>
  <c r="F314" i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G308" i="1"/>
  <c r="F308" i="1"/>
  <c r="O307" i="1"/>
  <c r="N307" i="1"/>
  <c r="M307" i="1"/>
  <c r="L307" i="1"/>
  <c r="K307" i="1"/>
  <c r="J307" i="1"/>
  <c r="I307" i="1"/>
  <c r="H307" i="1"/>
  <c r="G307" i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G229" i="1"/>
  <c r="F229" i="1"/>
  <c r="O228" i="1"/>
  <c r="N228" i="1"/>
  <c r="M228" i="1"/>
  <c r="L228" i="1"/>
  <c r="L229" i="1" s="1"/>
  <c r="K228" i="1"/>
  <c r="K229" i="1" s="1"/>
  <c r="J228" i="1"/>
  <c r="J229" i="1" s="1"/>
  <c r="I228" i="1"/>
  <c r="I229" i="1" s="1"/>
  <c r="H228" i="1"/>
  <c r="H229" i="1" s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1" i="1"/>
  <c r="O202" i="1" s="1"/>
  <c r="N201" i="1"/>
  <c r="N202" i="1" s="1"/>
  <c r="M201" i="1"/>
  <c r="M202" i="1" s="1"/>
  <c r="L201" i="1"/>
  <c r="L202" i="1" s="1"/>
  <c r="K201" i="1"/>
  <c r="K202" i="1" s="1"/>
  <c r="J201" i="1"/>
  <c r="J202" i="1" s="1"/>
  <c r="I201" i="1"/>
  <c r="I202" i="1" s="1"/>
  <c r="H201" i="1"/>
  <c r="H202" i="1" s="1"/>
  <c r="G201" i="1"/>
  <c r="G202" i="1" s="1"/>
  <c r="F201" i="1"/>
  <c r="F202" i="1" s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N183" i="1" s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L149" i="1"/>
  <c r="K149" i="1"/>
  <c r="J149" i="1"/>
  <c r="I149" i="1"/>
  <c r="H149" i="1"/>
  <c r="G149" i="1"/>
  <c r="O148" i="1"/>
  <c r="O149" i="1" s="1"/>
  <c r="N148" i="1"/>
  <c r="N149" i="1" s="1"/>
  <c r="M148" i="1"/>
  <c r="M149" i="1" s="1"/>
  <c r="L148" i="1"/>
  <c r="K148" i="1"/>
  <c r="J148" i="1"/>
  <c r="I148" i="1"/>
  <c r="H148" i="1"/>
  <c r="G148" i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N64" i="1"/>
  <c r="M64" i="1"/>
  <c r="M312" i="1" s="1"/>
  <c r="L64" i="1"/>
  <c r="K64" i="1"/>
  <c r="J64" i="1"/>
  <c r="I64" i="1"/>
  <c r="H64" i="1"/>
  <c r="G64" i="1"/>
  <c r="F64" i="1"/>
  <c r="F316" i="1" l="1"/>
  <c r="J316" i="1"/>
  <c r="N316" i="1"/>
  <c r="G312" i="1"/>
  <c r="I312" i="1"/>
  <c r="K312" i="1"/>
  <c r="O312" i="1"/>
  <c r="F312" i="1"/>
  <c r="H312" i="1"/>
  <c r="J312" i="1"/>
  <c r="L312" i="1"/>
  <c r="N312" i="1"/>
</calcChain>
</file>

<file path=xl/sharedStrings.xml><?xml version="1.0" encoding="utf-8"?>
<sst xmlns="http://schemas.openxmlformats.org/spreadsheetml/2006/main" count="1448" uniqueCount="837">
  <si>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</si>
  <si>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</si>
  <si>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</si>
  <si>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</si>
  <si>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входящие прямые инвестиции (ПИ)</t>
  </si>
  <si>
    <t>Из них, входящие прямые инвестиции с предприятиями-партнерами</t>
  </si>
  <si>
    <t>Участие в капитале (входящие на нетто основе)</t>
  </si>
  <si>
    <t>Долговые инструменты</t>
  </si>
  <si>
    <t xml:space="preserve"> Входящие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</si>
  <si>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</si>
  <si>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</si>
  <si>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Входящие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</si>
  <si>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</si>
  <si>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</si>
  <si>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(Обязательства - Активы)</t>
  </si>
  <si>
    <t>Прочие резиденты (Обязательства - Активы)</t>
  </si>
  <si>
    <t>Итого обязательства по долговым инструментам</t>
  </si>
  <si>
    <t>Итого активы по долговым инструментам</t>
  </si>
  <si>
    <t>Участие и долговые инструменты - обязательства</t>
  </si>
  <si>
    <t>Участие и долговые инструменты - активы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</si>
  <si>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</si>
  <si>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</si>
  <si>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</si>
  <si>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</si>
  <si>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</si>
  <si>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</si>
  <si>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</si>
  <si>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</si>
  <si>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</si>
  <si>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</si>
  <si>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</si>
  <si>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</si>
  <si>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</si>
  <si>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</si>
  <si>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</si>
  <si>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</si>
  <si>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</si>
  <si>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</si>
  <si>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</si>
  <si>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</si>
  <si>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</si>
  <si>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</si>
  <si>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</si>
  <si>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</si>
  <si>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</si>
  <si>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</si>
  <si>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</si>
  <si>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</si>
  <si>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</si>
  <si>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c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</si>
  <si>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</si>
  <si>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</si>
  <si>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</si>
  <si>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</si>
  <si>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</si>
  <si>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</si>
  <si>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</si>
  <si>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</si>
  <si>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</si>
  <si>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</si>
  <si>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</si>
  <si>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</si>
  <si>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</si>
  <si>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</si>
  <si>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</si>
  <si>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</si>
  <si>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</si>
  <si>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</si>
  <si>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</si>
  <si>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</si>
  <si>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</si>
  <si>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</si>
  <si>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</si>
  <si>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</si>
  <si>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</si>
  <si>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</si>
  <si>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</si>
  <si>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</si>
  <si>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</si>
  <si>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</si>
  <si>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</si>
  <si>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</si>
  <si>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</si>
  <si>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</si>
  <si>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</si>
  <si>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</si>
  <si>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</si>
  <si>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</si>
  <si>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</si>
  <si>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</si>
  <si>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</si>
  <si>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</si>
  <si>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</si>
  <si>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</si>
  <si>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</si>
  <si>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</si>
  <si>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</si>
  <si>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</si>
  <si>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</si>
  <si>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</si>
  <si>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</si>
  <si>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</si>
  <si>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</si>
  <si>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</si>
  <si>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</si>
  <si>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</si>
  <si>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</si>
  <si>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</si>
  <si>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</si>
  <si>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</si>
  <si>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</si>
  <si>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</si>
  <si>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</si>
  <si>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</si>
  <si>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</si>
  <si>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</si>
  <si>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</si>
  <si>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</si>
  <si>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</si>
  <si>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</si>
  <si>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</si>
  <si>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</si>
  <si>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</si>
  <si>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</si>
  <si>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</si>
  <si>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</si>
  <si>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</si>
  <si>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</si>
  <si>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</si>
  <si>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</si>
  <si>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</si>
  <si>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</si>
  <si>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</si>
  <si>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</si>
  <si>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</si>
  <si>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</si>
  <si>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</si>
  <si>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</si>
  <si>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</si>
  <si>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</si>
  <si>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</si>
  <si>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</si>
  <si>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</si>
  <si>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</si>
  <si>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</si>
  <si>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</si>
  <si>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</si>
  <si>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</si>
  <si>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</si>
  <si>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</si>
  <si>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</si>
  <si>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</si>
  <si>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</si>
  <si>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</si>
  <si>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</si>
  <si>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</si>
  <si>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</si>
  <si>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</si>
  <si>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</si>
  <si>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</si>
  <si>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</si>
  <si>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</si>
  <si>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</si>
  <si>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</si>
  <si>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</si>
  <si>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</si>
  <si>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</si>
  <si>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</si>
  <si>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</si>
  <si>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</si>
  <si>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</si>
  <si>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</si>
  <si>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</si>
  <si>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</si>
  <si>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</si>
  <si>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</si>
  <si>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</si>
  <si>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</si>
  <si>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</si>
  <si>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</si>
  <si>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</si>
  <si>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</si>
  <si>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</si>
  <si>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</si>
  <si>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</si>
  <si>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</si>
  <si>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</si>
  <si>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</si>
  <si>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</si>
  <si>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</si>
  <si>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</si>
  <si>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</si>
  <si>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</si>
  <si>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</si>
  <si>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</si>
  <si>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</si>
  <si>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</si>
  <si>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</si>
  <si>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</si>
  <si>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</si>
  <si>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</si>
  <si>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</si>
  <si>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</si>
  <si>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</si>
  <si>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</si>
  <si>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</si>
  <si>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</si>
  <si>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</si>
  <si>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</si>
  <si>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</si>
  <si>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</si>
  <si>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</si>
  <si>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</si>
  <si>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</si>
  <si>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</si>
  <si>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</si>
  <si>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</si>
  <si>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</si>
  <si>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</si>
  <si>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</si>
  <si>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</si>
  <si>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</si>
  <si>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</si>
  <si>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</si>
  <si>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</si>
  <si>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</si>
  <si>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</si>
  <si>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</si>
  <si>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</si>
  <si>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</si>
  <si>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</si>
  <si>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</si>
  <si>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</si>
  <si>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</si>
  <si>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</si>
  <si>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</si>
  <si>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</si>
  <si>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</si>
  <si>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</si>
  <si>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</si>
  <si>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</si>
  <si>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</si>
  <si>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</si>
  <si>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</si>
  <si>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</si>
  <si>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</si>
  <si>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</si>
  <si>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</si>
  <si>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</si>
  <si>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</si>
  <si>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</si>
  <si>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</si>
  <si>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</si>
  <si>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</si>
  <si>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</si>
  <si>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</si>
  <si>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</si>
  <si>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</si>
  <si>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</si>
  <si>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</si>
  <si>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</si>
  <si>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</si>
  <si>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</si>
  <si>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</si>
  <si>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</si>
  <si>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</si>
  <si>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</si>
  <si>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</si>
  <si>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</si>
  <si>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</si>
  <si>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</si>
  <si>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</si>
  <si>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</si>
  <si>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</si>
  <si>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</si>
  <si>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</si>
  <si>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</si>
  <si>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</si>
  <si>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</si>
  <si>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</si>
  <si>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</si>
  <si>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</si>
  <si>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</si>
  <si>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</si>
  <si>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</si>
  <si>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</si>
  <si>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</si>
  <si>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</si>
  <si>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</si>
  <si>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</si>
  <si>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</si>
  <si>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</si>
  <si>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</si>
  <si>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</si>
  <si>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</si>
  <si>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</si>
  <si>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</si>
  <si>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</si>
  <si>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</si>
  <si>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</si>
  <si>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</si>
  <si>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</si>
  <si>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</si>
  <si>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</si>
  <si>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</si>
  <si>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</si>
  <si>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</si>
  <si>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</si>
  <si>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</si>
  <si>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</si>
  <si>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</si>
  <si>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</si>
  <si>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</si>
  <si>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</si>
  <si>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</si>
  <si>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</si>
  <si>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</si>
  <si>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</si>
  <si>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</si>
  <si>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</si>
  <si>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</si>
  <si>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</si>
  <si>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</si>
  <si>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</si>
  <si>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</si>
  <si>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</si>
  <si>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</si>
  <si>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</si>
  <si>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</si>
  <si>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</si>
  <si>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</si>
  <si>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</si>
  <si>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</si>
  <si>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</si>
  <si>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</si>
  <si>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</si>
  <si>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</si>
  <si>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</si>
  <si>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</si>
  <si>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</si>
  <si>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</si>
  <si>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</si>
  <si>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</si>
  <si>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</si>
  <si>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</si>
  <si>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</si>
  <si>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</si>
  <si>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</si>
  <si>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</si>
  <si>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</si>
  <si>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</si>
  <si>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</si>
  <si>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</si>
  <si>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</si>
  <si>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</si>
  <si>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</si>
  <si>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</si>
  <si>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</si>
  <si>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</si>
  <si>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</si>
  <si>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</si>
  <si>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</si>
  <si>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</si>
  <si>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</si>
  <si>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</si>
  <si>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</si>
  <si>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</si>
  <si>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</si>
  <si>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</si>
  <si>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</si>
  <si>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</si>
  <si>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</si>
  <si>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</si>
  <si>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</si>
  <si>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</si>
  <si>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</si>
  <si>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</si>
  <si>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</si>
  <si>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</si>
  <si>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</si>
  <si>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</si>
  <si>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</si>
  <si>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</si>
  <si>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</si>
  <si>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</si>
  <si>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</si>
  <si>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</si>
  <si>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</si>
  <si>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</si>
  <si>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</si>
  <si>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</si>
  <si>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</si>
  <si>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</si>
  <si>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</si>
  <si>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</si>
  <si>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</si>
  <si>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</si>
  <si>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</si>
  <si>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</si>
  <si>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</si>
  <si>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</si>
  <si>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</si>
  <si>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</si>
  <si>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</si>
  <si>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</si>
  <si>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</si>
  <si>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</si>
  <si>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</si>
  <si>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</si>
  <si>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</si>
  <si>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</si>
  <si>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</si>
  <si>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</si>
  <si>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</si>
  <si>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</si>
  <si>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</si>
  <si>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</si>
  <si>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</si>
  <si>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</si>
  <si>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</si>
  <si>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</si>
  <si>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</si>
  <si>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</si>
  <si>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</si>
  <si>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</si>
  <si>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</si>
  <si>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</si>
  <si>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</si>
  <si>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</si>
  <si>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</si>
  <si>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</si>
  <si>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</si>
  <si>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</si>
  <si>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</si>
  <si>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</si>
  <si>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</si>
  <si>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</si>
  <si>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</si>
  <si>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</si>
  <si>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</si>
  <si>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</si>
  <si>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</si>
  <si>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</si>
  <si>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</si>
  <si>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</si>
  <si>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</si>
  <si>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</si>
  <si>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</si>
  <si>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</si>
  <si>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</si>
  <si>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</si>
  <si>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</si>
  <si>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</si>
  <si>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</si>
  <si>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</si>
  <si>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</si>
  <si>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</si>
  <si>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</si>
  <si>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</si>
  <si>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</si>
  <si>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</si>
  <si>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</si>
  <si>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</si>
  <si>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</si>
  <si>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</si>
  <si>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</si>
  <si>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</si>
  <si>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</si>
  <si>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</si>
  <si>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</si>
  <si>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</si>
  <si>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</si>
  <si>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</si>
  <si>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</si>
  <si>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</si>
  <si>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</si>
  <si>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</si>
  <si>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</si>
  <si>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</si>
  <si>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</si>
  <si>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</si>
  <si>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</si>
  <si>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</si>
  <si>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</si>
  <si>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</si>
  <si>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</si>
  <si>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</si>
  <si>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</si>
  <si>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</si>
  <si>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</si>
  <si>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</si>
  <si>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</si>
  <si>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</si>
  <si>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</si>
  <si>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</si>
  <si>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</si>
  <si>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</si>
  <si>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</si>
  <si>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</si>
  <si>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</si>
  <si>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</si>
  <si>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</si>
  <si>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</si>
  <si>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</si>
  <si>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</si>
  <si>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</si>
  <si>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</si>
  <si>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</si>
  <si>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</si>
  <si>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</si>
  <si>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</si>
  <si>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</si>
  <si>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</si>
  <si>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</si>
  <si>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</si>
  <si>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</si>
  <si>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</si>
  <si>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</si>
  <si>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</si>
  <si>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</si>
  <si>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</si>
  <si>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</si>
  <si>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</si>
  <si>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</si>
  <si>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</si>
  <si>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</si>
  <si>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</si>
  <si>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</si>
  <si>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</si>
  <si>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</si>
  <si>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</si>
  <si>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</si>
  <si>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</si>
  <si>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</si>
  <si>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</si>
  <si>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</si>
  <si>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</si>
  <si>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</si>
  <si>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</si>
  <si>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</si>
  <si>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</si>
  <si>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</si>
  <si>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</si>
  <si>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</si>
  <si>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</si>
  <si>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</si>
  <si>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</si>
  <si>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</si>
  <si>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</si>
  <si>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</si>
  <si>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</si>
  <si>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</si>
  <si>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</si>
  <si>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</si>
  <si>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</si>
  <si>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</si>
  <si>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</si>
  <si>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</si>
  <si>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</si>
  <si>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</si>
  <si>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</si>
  <si>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</si>
  <si>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</si>
  <si>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</si>
  <si>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</si>
  <si>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</si>
  <si>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</si>
  <si>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</si>
  <si>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</si>
  <si>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</si>
  <si>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</si>
  <si>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</si>
  <si>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</si>
  <si>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</si>
  <si>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</si>
  <si>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</si>
  <si>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</si>
  <si>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</si>
  <si>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</si>
  <si>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</si>
  <si>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</si>
  <si>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</si>
  <si>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</si>
  <si>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</si>
  <si>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</si>
  <si>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</si>
  <si>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</si>
  <si>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</si>
  <si>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</si>
  <si>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</si>
  <si>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</si>
  <si>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</si>
  <si>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</si>
  <si>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</si>
  <si>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</si>
  <si>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</si>
  <si>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</si>
  <si>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</si>
  <si>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</si>
  <si>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</si>
  <si>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</si>
  <si>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</si>
  <si>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</si>
  <si>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</si>
  <si>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</si>
  <si>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</si>
  <si>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</si>
  <si>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</si>
  <si>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</si>
  <si>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</si>
  <si>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</si>
  <si>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</si>
  <si>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</si>
  <si>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</si>
  <si>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</si>
  <si>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</si>
  <si>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</si>
  <si>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</si>
  <si>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</si>
  <si>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</si>
  <si>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</si>
  <si>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</si>
  <si>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</si>
  <si>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</si>
  <si>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</si>
  <si>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</si>
  <si>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</si>
  <si>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</si>
  <si>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</si>
  <si>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</si>
  <si>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</si>
  <si>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</si>
  <si>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</si>
  <si>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</si>
  <si>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</si>
  <si>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</si>
  <si>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</si>
  <si>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</si>
  <si>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</si>
  <si>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</si>
  <si>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</si>
  <si>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</si>
  <si>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</si>
  <si>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</si>
  <si>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</si>
  <si>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</si>
  <si>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</si>
  <si>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</si>
  <si>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</si>
  <si>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</si>
  <si>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</si>
  <si>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</si>
  <si>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</si>
  <si>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</si>
  <si>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</si>
  <si>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</si>
  <si>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</si>
  <si>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</si>
  <si>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</si>
  <si>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</si>
  <si>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</si>
  <si>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</si>
  <si>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</si>
  <si>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</si>
  <si>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</si>
  <si>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</si>
  <si>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</si>
  <si>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</si>
  <si>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</si>
  <si>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</si>
  <si>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</si>
  <si>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</si>
  <si>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</si>
  <si>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</si>
  <si>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</si>
  <si>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</si>
  <si>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</si>
  <si>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</si>
  <si>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</si>
  <si>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</si>
  <si>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</si>
  <si>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</si>
  <si>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</si>
  <si>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</si>
  <si>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</si>
  <si>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</si>
  <si>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</si>
  <si>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</si>
  <si>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</si>
  <si>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</si>
  <si>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</si>
  <si>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</si>
  <si>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</si>
  <si>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</si>
  <si>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</si>
  <si>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</si>
  <si>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</si>
  <si>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</si>
  <si>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</si>
  <si>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</si>
  <si>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</si>
  <si>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</si>
  <si>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</si>
  <si>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</si>
  <si>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</si>
  <si>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</si>
  <si>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</si>
  <si>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</si>
  <si>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</si>
  <si>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</si>
  <si>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</si>
  <si>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</si>
  <si>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</si>
  <si>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</si>
  <si>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</si>
  <si>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</si>
  <si>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</si>
  <si>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</si>
  <si>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</si>
  <si>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</si>
  <si>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</si>
  <si>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</si>
  <si>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</si>
  <si>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</si>
  <si>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</si>
  <si>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</si>
  <si>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</si>
  <si>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</si>
  <si>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</si>
  <si>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</si>
  <si>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</si>
  <si>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</si>
  <si>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</si>
  <si>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</si>
  <si>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</si>
  <si>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</si>
  <si>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</si>
  <si>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</si>
  <si>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</si>
  <si>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</si>
  <si>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</si>
  <si>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</si>
  <si>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</si>
  <si>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</si>
  <si>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</si>
  <si>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</si>
  <si>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</si>
  <si>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</si>
  <si>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</si>
  <si>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</si>
  <si>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</si>
  <si>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</si>
  <si>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</si>
  <si>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</si>
  <si>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</si>
  <si>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</si>
  <si>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</si>
  <si>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</si>
  <si>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</si>
  <si>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</si>
  <si>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</si>
  <si>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</si>
  <si>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</si>
  <si>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</si>
  <si>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</si>
  <si>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</si>
  <si>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</si>
  <si>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</si>
  <si>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</si>
  <si>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</si>
  <si>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</si>
  <si>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</si>
  <si>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</si>
  <si>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</si>
  <si>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</si>
  <si>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</si>
  <si>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</si>
  <si>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</si>
  <si>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</si>
  <si>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</si>
  <si>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</si>
  <si>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</si>
  <si>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</si>
  <si>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</si>
  <si>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</si>
  <si>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</si>
  <si>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</si>
  <si>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</si>
  <si>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</si>
  <si>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</si>
  <si>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</si>
  <si>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</si>
  <si>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</si>
  <si>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</si>
  <si>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</si>
  <si>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</si>
  <si>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</si>
  <si>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</si>
  <si>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</si>
  <si>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</si>
  <si>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</si>
  <si>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</si>
  <si>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</si>
  <si>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</si>
  <si>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</si>
  <si>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</si>
  <si>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</si>
  <si>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</si>
  <si>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</si>
  <si>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</si>
  <si>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</si>
  <si>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</si>
  <si>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</si>
  <si>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</si>
  <si>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</si>
  <si>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</si>
  <si>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</si>
  <si>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</si>
  <si>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</si>
  <si>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</si>
  <si>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</si>
  <si>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</si>
  <si>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</si>
  <si>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</si>
  <si>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</si>
  <si>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</si>
  <si>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</si>
  <si>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</si>
  <si>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</si>
  <si>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</si>
  <si>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</si>
  <si>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</si>
  <si>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</si>
  <si>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 xml:space="preserve">Тип "c" соотвествует конфиденциальным данным </t>
  </si>
  <si>
    <t>Координированное обследование прямых инвестиций Российской Федерации</t>
  </si>
  <si>
    <t>Входящие прямые инвестиции по состоянию на начало 2016 года</t>
  </si>
  <si>
    <t>млн долларов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</si>
</sst>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sz val="8"/>
      <color indexed="59"/>
      <name val="Verdana"/>
      <family val="2"/>
    </font>
    <font>
      <b/>
      <sz val="8"/>
      <color indexed="59"/>
      <name val="Verdana"/>
      <family val="2"/>
      <charset val="204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49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8" xfId="1" applyFont="1" applyFill="1" applyBorder="1" applyAlignment="1" applyProtection="1">
      <alignment horizontal="center" vertical="center" wrapText="1"/>
      <protection locked="0"/>
    </xf>
    <xf numFmtId="0" fontId="15" fillId="2" borderId="8" xfId="1" applyFont="1" applyFill="1" applyBorder="1" applyAlignment="1" applyProtection="1">
      <alignment horizontal="center" vertical="center" wrapText="1"/>
    </xf>
    <xf numFmtId="0" fontId="15" fillId="2" borderId="9" xfId="1" applyFont="1" applyFill="1" applyBorder="1" applyAlignment="1" applyProtection="1">
      <alignment horizontal="center" vertical="top" wrapText="1"/>
    </xf>
    <xf numFmtId="0" fontId="16" fillId="2" borderId="10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11" xfId="1" quotePrefix="1" applyNumberFormat="1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164" fontId="18" fillId="3" borderId="5" xfId="1" applyNumberFormat="1" applyFont="1" applyFill="1" applyBorder="1" applyAlignment="1" applyProtection="1">
      <alignment horizontal="centerContinuous" vertical="top"/>
    </xf>
    <xf numFmtId="164" fontId="3" fillId="3" borderId="13" xfId="1" applyNumberFormat="1" applyFont="1" applyFill="1" applyBorder="1" applyAlignment="1" applyProtection="1">
      <alignment horizontal="centerContinuous" vertical="top"/>
      <protection locked="0"/>
    </xf>
    <xf numFmtId="164" fontId="3" fillId="3" borderId="14" xfId="1" applyNumberFormat="1" applyFont="1" applyFill="1" applyBorder="1" applyAlignment="1" applyProtection="1">
      <alignment horizontal="centerContinuous" vertical="top"/>
      <protection locked="0"/>
    </xf>
    <xf numFmtId="164" fontId="3" fillId="3" borderId="15" xfId="1" applyNumberFormat="1" applyFont="1" applyFill="1" applyBorder="1" applyAlignment="1" applyProtection="1">
      <alignment horizontal="centerContinuous"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164" fontId="5" fillId="0" borderId="16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164" fontId="4" fillId="0" borderId="17" xfId="1" applyNumberFormat="1" applyFont="1" applyFill="1" applyBorder="1" applyAlignment="1" applyProtection="1">
      <alignment horizontal="center" vertical="center"/>
      <protection locked="0"/>
    </xf>
    <xf numFmtId="164" fontId="5" fillId="0" borderId="18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7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164" fontId="18" fillId="0" borderId="20" xfId="1" applyNumberFormat="1" applyFont="1" applyFill="1" applyBorder="1" applyAlignment="1" applyProtection="1">
      <alignment horizontal="left" vertical="center" wrapText="1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164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164" fontId="4" fillId="5" borderId="23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164" fontId="22" fillId="8" borderId="26" xfId="7" applyNumberFormat="1" applyFont="1" applyFill="1" applyBorder="1" applyAlignment="1" applyProtection="1">
      <alignment horizontal="center" vertical="center" textRotation="90"/>
    </xf>
    <xf numFmtId="164" fontId="5" fillId="0" borderId="27" xfId="1" applyNumberFormat="1" applyFont="1" applyFill="1" applyBorder="1" applyAlignment="1" applyProtection="1">
      <alignment horizontal="center" vertical="center"/>
    </xf>
    <xf numFmtId="164" fontId="4" fillId="0" borderId="23" xfId="1" applyNumberFormat="1" applyFont="1" applyFill="1" applyBorder="1" applyAlignment="1" applyProtection="1">
      <alignment horizontal="center" vertical="center"/>
      <protection locked="0"/>
    </xf>
    <xf numFmtId="164" fontId="4" fillId="0" borderId="29" xfId="1" applyNumberFormat="1" applyFont="1" applyFill="1" applyBorder="1" applyAlignment="1" applyProtection="1">
      <alignment horizontal="center" vertical="center"/>
      <protection locked="0"/>
    </xf>
    <xf numFmtId="164" fontId="5" fillId="0" borderId="3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164" fontId="5" fillId="0" borderId="8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20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13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18" fillId="4" borderId="23" xfId="4" applyFont="1" applyFill="1" applyBorder="1" applyAlignment="1" applyProtection="1">
      <alignment horizontal="center" vertical="center" textRotation="90" wrapText="1"/>
    </xf>
    <xf numFmtId="0" fontId="18" fillId="4" borderId="24" xfId="4" applyFont="1" applyFill="1" applyBorder="1" applyAlignment="1" applyProtection="1">
      <alignment horizontal="center" vertical="center" textRotation="90"/>
    </xf>
    <xf numFmtId="0" fontId="18" fillId="4" borderId="22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7" xfId="2" applyFont="1" applyFill="1" applyBorder="1" applyAlignment="1" applyProtection="1">
      <alignment horizontal="center" vertical="center" textRotation="90" wrapText="1"/>
      <protection locked="0"/>
    </xf>
    <xf numFmtId="0" fontId="18" fillId="4" borderId="31" xfId="4" applyFont="1" applyFill="1" applyBorder="1" applyAlignment="1" applyProtection="1">
      <alignment horizontal="center" vertical="center" textRotation="90" wrapText="1"/>
    </xf>
    <xf numFmtId="0" fontId="18" fillId="4" borderId="32" xfId="4" applyFont="1" applyFill="1" applyBorder="1" applyAlignment="1" applyProtection="1">
      <alignment horizontal="center" vertical="center" textRotation="90" wrapText="1"/>
    </xf>
    <xf numFmtId="0" fontId="18" fillId="4" borderId="33" xfId="4" applyFont="1" applyFill="1" applyBorder="1" applyAlignment="1" applyProtection="1">
      <alignment horizontal="center" vertical="center" textRotation="90" wrapText="1"/>
    </xf>
    <xf numFmtId="0" fontId="18" fillId="4" borderId="28" xfId="4" applyFont="1" applyFill="1" applyBorder="1" applyAlignment="1" applyProtection="1">
      <alignment horizontal="center" vertical="center" textRotation="90" wrapText="1"/>
    </xf>
    <xf numFmtId="0" fontId="31" fillId="0" borderId="0" xfId="4" applyFont="1" applyAlignment="1" applyProtection="1">
      <alignment horizontal="center" vertical="center"/>
      <protection locked="0"/>
    </xf>
    <xf numFmtId="164" fontId="5" fillId="0" borderId="13" xfId="1" applyNumberFormat="1" applyFont="1" applyFill="1" applyBorder="1" applyAlignment="1" applyProtection="1">
      <alignment horizontal="center" vertical="center"/>
    </xf>
    <xf numFmtId="0" fontId="18" fillId="4" borderId="35" xfId="4" applyFont="1" applyFill="1" applyBorder="1" applyAlignment="1" applyProtection="1">
      <alignment horizontal="center" vertical="center" textRotation="90" wrapText="1"/>
    </xf>
    <xf numFmtId="0" fontId="18" fillId="4" borderId="36" xfId="4" applyFont="1" applyFill="1" applyBorder="1" applyAlignment="1" applyProtection="1">
      <alignment horizontal="center" vertical="center" textRotation="90"/>
    </xf>
    <xf numFmtId="164" fontId="22" fillId="8" borderId="37" xfId="7" applyNumberFormat="1" applyFont="1" applyFill="1" applyBorder="1" applyAlignment="1" applyProtection="1">
      <alignment horizontal="center" vertical="center" textRotation="90"/>
    </xf>
    <xf numFmtId="0" fontId="18" fillId="4" borderId="38" xfId="4" applyFont="1" applyFill="1" applyBorder="1" applyAlignment="1" applyProtection="1">
      <alignment horizontal="center" vertical="center" textRotation="90" wrapText="1"/>
    </xf>
    <xf numFmtId="164" fontId="5" fillId="8" borderId="13" xfId="7" applyNumberFormat="1" applyFont="1" applyFill="1" applyBorder="1" applyAlignment="1" applyProtection="1">
      <alignment horizontal="center" vertical="center" wrapText="1"/>
    </xf>
    <xf numFmtId="0" fontId="18" fillId="4" borderId="12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 wrapText="1"/>
    </xf>
    <xf numFmtId="0" fontId="18" fillId="4" borderId="37" xfId="4" applyFont="1" applyFill="1" applyBorder="1" applyAlignment="1" applyProtection="1">
      <alignment horizontal="center" vertical="center" textRotation="90" wrapText="1"/>
    </xf>
    <xf numFmtId="164" fontId="4" fillId="0" borderId="39" xfId="1" applyNumberFormat="1" applyFont="1" applyFill="1" applyBorder="1" applyAlignment="1" applyProtection="1">
      <alignment horizontal="left" vertical="top" wrapText="1"/>
    </xf>
    <xf numFmtId="164" fontId="4" fillId="0" borderId="40" xfId="1" applyNumberFormat="1" applyFont="1" applyFill="1" applyBorder="1" applyAlignment="1" applyProtection="1">
      <alignment horizontal="left" vertical="top" wrapText="1"/>
    </xf>
    <xf numFmtId="164" fontId="18" fillId="4" borderId="41" xfId="1" applyNumberFormat="1" applyFont="1" applyFill="1" applyBorder="1" applyAlignment="1" applyProtection="1">
      <alignment horizontal="left" vertical="center" wrapText="1"/>
    </xf>
    <xf numFmtId="164" fontId="18" fillId="4" borderId="34" xfId="6" applyNumberFormat="1" applyFont="1" applyFill="1" applyBorder="1" applyAlignment="1" applyProtection="1">
      <alignment horizontal="left" vertical="center" wrapText="1"/>
    </xf>
    <xf numFmtId="164" fontId="4" fillId="8" borderId="26" xfId="7" applyNumberFormat="1" applyFont="1" applyFill="1" applyBorder="1" applyAlignment="1" applyProtection="1">
      <alignment horizontal="center" vertical="center" wrapText="1"/>
    </xf>
    <xf numFmtId="164" fontId="18" fillId="3" borderId="20" xfId="1" applyNumberFormat="1" applyFont="1" applyFill="1" applyBorder="1" applyAlignment="1" applyProtection="1">
      <alignment horizontal="centerContinuous" vertical="top"/>
    </xf>
    <xf numFmtId="164" fontId="18" fillId="0" borderId="40" xfId="1" applyNumberFormat="1" applyFont="1" applyFill="1" applyBorder="1" applyAlignment="1" applyProtection="1">
      <alignment horizontal="left" vertical="center" wrapText="1"/>
    </xf>
    <xf numFmtId="164" fontId="4" fillId="8" borderId="20" xfId="7" applyNumberFormat="1" applyFont="1" applyFill="1" applyBorder="1" applyAlignment="1" applyProtection="1">
      <alignment horizontal="center" vertical="center" wrapText="1"/>
    </xf>
    <xf numFmtId="164" fontId="4" fillId="4" borderId="42" xfId="1" applyNumberFormat="1" applyFont="1" applyFill="1" applyBorder="1" applyAlignment="1" applyProtection="1">
      <alignment horizontal="left" vertical="center" wrapText="1"/>
    </xf>
    <xf numFmtId="164" fontId="18" fillId="4" borderId="42" xfId="1" applyNumberFormat="1" applyFont="1" applyFill="1" applyBorder="1" applyAlignment="1" applyProtection="1">
      <alignment horizontal="left" vertical="center" wrapText="1"/>
    </xf>
    <xf numFmtId="164" fontId="4" fillId="5" borderId="17" xfId="1" applyNumberFormat="1" applyFont="1" applyFill="1" applyBorder="1" applyAlignment="1" applyProtection="1">
      <alignment horizontal="center" vertical="center"/>
    </xf>
    <xf numFmtId="164" fontId="4" fillId="5" borderId="29" xfId="1" applyNumberFormat="1" applyFont="1" applyFill="1" applyBorder="1" applyAlignment="1" applyProtection="1">
      <alignment horizontal="center" vertical="center"/>
    </xf>
    <xf numFmtId="164" fontId="4" fillId="5" borderId="19" xfId="1" applyNumberFormat="1" applyFont="1" applyFill="1" applyBorder="1" applyAlignment="1" applyProtection="1">
      <alignment horizontal="center" vertical="center"/>
    </xf>
    <xf numFmtId="164" fontId="4" fillId="5" borderId="25" xfId="1" applyNumberFormat="1" applyFont="1" applyFill="1" applyBorder="1" applyAlignment="1" applyProtection="1">
      <alignment horizontal="center" vertical="center"/>
    </xf>
    <xf numFmtId="0" fontId="7" fillId="2" borderId="21" xfId="2" applyFont="1" applyFill="1" applyBorder="1" applyAlignment="1" applyProtection="1">
      <alignment horizontal="center" vertical="center" textRotation="90" wrapText="1"/>
    </xf>
    <xf numFmtId="0" fontId="7" fillId="2" borderId="10" xfId="2" applyFont="1" applyFill="1" applyBorder="1" applyAlignment="1" applyProtection="1">
      <alignment horizontal="center" vertical="center" wrapText="1"/>
    </xf>
    <xf numFmtId="0" fontId="7" fillId="2" borderId="10" xfId="3" applyFont="1" applyFill="1" applyBorder="1" applyAlignment="1" applyProtection="1">
      <alignment horizontal="center" vertical="center" wrapText="1"/>
      <protection locked="0"/>
    </xf>
    <xf numFmtId="3" fontId="9" fillId="2" borderId="10" xfId="1" applyNumberFormat="1" applyFont="1" applyFill="1" applyBorder="1" applyAlignment="1" applyProtection="1">
      <alignment horizontal="left" vertical="top"/>
      <protection locked="0"/>
    </xf>
    <xf numFmtId="3" fontId="9" fillId="2" borderId="10" xfId="1" applyNumberFormat="1" applyFont="1" applyFill="1" applyBorder="1" applyAlignment="1" applyProtection="1">
      <alignment horizontal="center" vertical="top"/>
      <protection locked="0"/>
    </xf>
    <xf numFmtId="0" fontId="7" fillId="2" borderId="10" xfId="3" applyFont="1" applyFill="1" applyBorder="1" applyAlignment="1" applyProtection="1">
      <alignment horizontal="center" vertical="top" wrapText="1"/>
      <protection locked="0"/>
    </xf>
    <xf numFmtId="0" fontId="7" fillId="2" borderId="11" xfId="3" applyFont="1" applyFill="1" applyBorder="1" applyAlignment="1" applyProtection="1">
      <alignment horizontal="center" vertical="top" wrapText="1"/>
      <protection locked="0"/>
    </xf>
    <xf numFmtId="0" fontId="7" fillId="2" borderId="23" xfId="2" applyFont="1" applyFill="1" applyBorder="1" applyAlignment="1" applyProtection="1">
      <alignment horizontal="center" vertical="center" textRotation="90" wrapText="1"/>
    </xf>
    <xf numFmtId="0" fontId="7" fillId="2" borderId="17" xfId="2" applyFont="1" applyFill="1" applyBorder="1" applyAlignment="1" applyProtection="1">
      <alignment horizontal="center" vertical="center" wrapText="1"/>
    </xf>
    <xf numFmtId="0" fontId="7" fillId="2" borderId="17" xfId="3" applyFont="1" applyFill="1" applyBorder="1" applyAlignment="1" applyProtection="1">
      <alignment horizontal="center" vertical="center" wrapText="1"/>
      <protection locked="0"/>
    </xf>
    <xf numFmtId="0" fontId="9" fillId="2" borderId="17" xfId="3" applyFont="1" applyFill="1" applyBorder="1" applyAlignment="1" applyProtection="1">
      <alignment horizontal="centerContinuous" vertical="center"/>
      <protection locked="0"/>
    </xf>
    <xf numFmtId="0" fontId="7" fillId="2" borderId="17" xfId="2" applyFont="1" applyFill="1" applyBorder="1" applyAlignment="1" applyProtection="1">
      <alignment horizontal="centerContinuous" vertical="center" wrapText="1"/>
      <protection locked="0"/>
    </xf>
    <xf numFmtId="0" fontId="9" fillId="2" borderId="17" xfId="2" applyFont="1" applyFill="1" applyBorder="1" applyAlignment="1" applyProtection="1">
      <alignment horizontal="centerContinuous" vertical="center" wrapText="1"/>
      <protection locked="0"/>
    </xf>
    <xf numFmtId="0" fontId="9" fillId="2" borderId="17" xfId="2" applyFont="1" applyFill="1" applyBorder="1" applyAlignment="1" applyProtection="1">
      <alignment horizontal="centerContinuous" vertical="center"/>
      <protection locked="0"/>
    </xf>
    <xf numFmtId="0" fontId="7" fillId="2" borderId="17" xfId="3" applyFont="1" applyFill="1" applyBorder="1" applyAlignment="1" applyProtection="1">
      <alignment horizontal="center" vertical="top" wrapText="1"/>
      <protection locked="0"/>
    </xf>
    <xf numFmtId="0" fontId="7" fillId="2" borderId="29" xfId="3" applyFont="1" applyFill="1" applyBorder="1" applyAlignment="1" applyProtection="1">
      <alignment horizontal="center" vertical="top" wrapText="1"/>
      <protection locked="0"/>
    </xf>
    <xf numFmtId="0" fontId="10" fillId="2" borderId="17" xfId="4" applyFont="1" applyFill="1" applyBorder="1" applyProtection="1">
      <protection locked="0"/>
    </xf>
    <xf numFmtId="0" fontId="11" fillId="2" borderId="17" xfId="2" applyFont="1" applyFill="1" applyBorder="1" applyAlignment="1" applyProtection="1">
      <alignment horizontal="center" vertical="center" wrapText="1"/>
      <protection locked="0"/>
    </xf>
    <xf numFmtId="0" fontId="7" fillId="2" borderId="17" xfId="2" applyFont="1" applyFill="1" applyBorder="1" applyAlignment="1" applyProtection="1">
      <alignment horizontal="center" vertical="center" wrapText="1"/>
      <protection locked="0"/>
    </xf>
    <xf numFmtId="0" fontId="7" fillId="2" borderId="29" xfId="2" applyFont="1" applyFill="1" applyBorder="1" applyAlignment="1" applyProtection="1">
      <alignment horizontal="center" vertical="center" wrapText="1"/>
      <protection locked="0"/>
    </xf>
    <xf numFmtId="0" fontId="7" fillId="2" borderId="24" xfId="2" applyFont="1" applyFill="1" applyBorder="1" applyAlignment="1" applyProtection="1">
      <alignment horizontal="center" vertical="center" textRotation="90" wrapText="1"/>
    </xf>
    <xf numFmtId="0" fontId="7" fillId="2" borderId="19" xfId="2" applyFont="1" applyFill="1" applyBorder="1" applyAlignment="1" applyProtection="1">
      <alignment horizontal="center" vertical="center" wrapText="1"/>
    </xf>
    <xf numFmtId="0" fontId="7" fillId="2" borderId="19" xfId="3" applyFont="1" applyFill="1" applyBorder="1" applyAlignment="1" applyProtection="1">
      <alignment horizontal="center" vertical="center" wrapText="1"/>
      <protection locked="0"/>
    </xf>
    <xf numFmtId="0" fontId="10" fillId="2" borderId="19" xfId="4" applyFont="1" applyFill="1" applyBorder="1" applyProtection="1">
      <protection locked="0"/>
    </xf>
    <xf numFmtId="0" fontId="13" fillId="2" borderId="19" xfId="5" applyFont="1" applyFill="1" applyBorder="1" applyAlignment="1" applyProtection="1">
      <alignment horizontal="center" vertical="center" wrapText="1"/>
      <protection locked="0"/>
    </xf>
    <xf numFmtId="0" fontId="13" fillId="2" borderId="25" xfId="5" applyFont="1" applyFill="1" applyBorder="1" applyAlignment="1" applyProtection="1">
      <alignment horizontal="center" vertical="center" wrapText="1"/>
      <protection locked="0"/>
    </xf>
    <xf numFmtId="164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3" xfId="1" applyNumberFormat="1" applyFont="1" applyFill="1" applyBorder="1" applyAlignment="1" applyProtection="1">
      <alignment horizontal="center" vertical="center"/>
    </xf>
    <xf numFmtId="164" fontId="4" fillId="0" borderId="29" xfId="1" applyNumberFormat="1" applyFont="1" applyFill="1" applyBorder="1" applyAlignment="1" applyProtection="1">
      <alignment horizontal="center" vertical="center"/>
    </xf>
    <xf numFmtId="3" fontId="23" fillId="9" borderId="23" xfId="7" applyNumberFormat="1" applyFont="1" applyFill="1" applyBorder="1" applyAlignment="1" applyProtection="1">
      <alignment horizontal="center" vertical="center" wrapText="1"/>
    </xf>
    <xf numFmtId="3" fontId="23" fillId="9" borderId="17" xfId="7" applyNumberFormat="1" applyFont="1" applyFill="1" applyBorder="1" applyAlignment="1" applyProtection="1">
      <alignment horizontal="center" vertical="center" wrapText="1"/>
    </xf>
    <xf numFmtId="3" fontId="23" fillId="9" borderId="29" xfId="7" applyNumberFormat="1" applyFont="1" applyFill="1" applyBorder="1" applyAlignment="1" applyProtection="1">
      <alignment horizontal="center" vertical="center" wrapText="1"/>
    </xf>
    <xf numFmtId="164" fontId="3" fillId="3" borderId="23" xfId="1" applyNumberFormat="1" applyFont="1" applyFill="1" applyBorder="1" applyAlignment="1" applyProtection="1">
      <alignment horizontal="centerContinuous" vertical="top"/>
    </xf>
    <xf numFmtId="164" fontId="3" fillId="3" borderId="17" xfId="1" applyNumberFormat="1" applyFont="1" applyFill="1" applyBorder="1" applyAlignment="1" applyProtection="1">
      <alignment horizontal="centerContinuous" vertical="top"/>
    </xf>
    <xf numFmtId="164" fontId="3" fillId="3" borderId="29" xfId="1" applyNumberFormat="1" applyFont="1" applyFill="1" applyBorder="1" applyAlignment="1" applyProtection="1">
      <alignment horizontal="centerContinuous" vertical="top"/>
    </xf>
    <xf numFmtId="164" fontId="23" fillId="9" borderId="23" xfId="1" applyNumberFormat="1" applyFont="1" applyFill="1" applyBorder="1" applyAlignment="1" applyProtection="1">
      <alignment horizontal="center" vertical="center" wrapText="1"/>
    </xf>
    <xf numFmtId="164" fontId="23" fillId="9" borderId="17" xfId="1" applyNumberFormat="1" applyFont="1" applyFill="1" applyBorder="1" applyAlignment="1" applyProtection="1">
      <alignment horizontal="center" vertical="center" wrapText="1"/>
    </xf>
    <xf numFmtId="164" fontId="23" fillId="9" borderId="29" xfId="1" applyNumberFormat="1" applyFont="1" applyFill="1" applyBorder="1" applyAlignment="1" applyProtection="1">
      <alignment horizontal="center" vertical="center" wrapText="1"/>
    </xf>
    <xf numFmtId="164" fontId="26" fillId="3" borderId="23" xfId="1" applyNumberFormat="1" applyFont="1" applyFill="1" applyBorder="1" applyAlignment="1" applyProtection="1">
      <alignment horizontal="centerContinuous" vertical="top"/>
    </xf>
    <xf numFmtId="164" fontId="26" fillId="3" borderId="17" xfId="1" applyNumberFormat="1" applyFont="1" applyFill="1" applyBorder="1" applyAlignment="1" applyProtection="1">
      <alignment horizontal="centerContinuous" vertical="top"/>
    </xf>
    <xf numFmtId="164" fontId="26" fillId="3" borderId="29" xfId="1" applyNumberFormat="1" applyFont="1" applyFill="1" applyBorder="1" applyAlignment="1" applyProtection="1">
      <alignment horizontal="centerContinuous" vertical="top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3">
    <dxf>
      <fill>
        <patternFill patternType="gray0625"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P39" sqref="P39"/>
    </sheetView>
  </sheetViews>
  <sheetFormatPr defaultColWidth="8.42578125" defaultRowHeight="11.25" x14ac:dyDescent="0.15"/>
  <cols>
    <col min="1" max="1" width="9.140625" style="4" hidden="1" customWidth="1"/>
    <col min="2" max="2" width="9.140625" style="6" hidden="1" customWidth="1"/>
    <col min="3" max="3" width="9.140625" style="7" hidden="1" customWidth="1"/>
    <col min="4" max="4" width="9.140625" style="6" customWidth="1"/>
    <col min="5" max="5" width="40.140625" style="71" customWidth="1"/>
    <col min="6" max="15" width="16.140625" style="72" customWidth="1"/>
    <col min="16" max="16384" width="8.42578125" style="3"/>
  </cols>
  <sheetData>
    <row r="1" spans="1:239" x14ac:dyDescent="0.15">
      <c r="D1" s="84" t="s">
        <v>834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39" x14ac:dyDescent="0.15">
      <c r="D2" s="84" t="s">
        <v>835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39" ht="12" thickBot="1" x14ac:dyDescent="0.2">
      <c r="O3" s="73" t="s">
        <v>836</v>
      </c>
    </row>
    <row r="4" spans="1:239" ht="12" customHeight="1" x14ac:dyDescent="0.15">
      <c r="B4" s="77" t="s">
        <v>0</v>
      </c>
      <c r="C4" s="77" t="s">
        <v>1</v>
      </c>
      <c r="D4" s="108" t="s">
        <v>2</v>
      </c>
      <c r="E4" s="109" t="s">
        <v>3</v>
      </c>
      <c r="F4" s="110" t="s">
        <v>4</v>
      </c>
      <c r="G4" s="111"/>
      <c r="H4" s="111"/>
      <c r="I4" s="112"/>
      <c r="J4" s="112"/>
      <c r="K4" s="111"/>
      <c r="L4" s="111"/>
      <c r="M4" s="113" t="s">
        <v>5</v>
      </c>
      <c r="N4" s="113"/>
      <c r="O4" s="11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s="4" customFormat="1" ht="15.95" customHeight="1" x14ac:dyDescent="0.15">
      <c r="B5" s="78"/>
      <c r="C5" s="78"/>
      <c r="D5" s="115"/>
      <c r="E5" s="116"/>
      <c r="F5" s="117"/>
      <c r="G5" s="117" t="s">
        <v>6</v>
      </c>
      <c r="H5" s="118" t="s">
        <v>7</v>
      </c>
      <c r="I5" s="119"/>
      <c r="J5" s="119"/>
      <c r="K5" s="120"/>
      <c r="L5" s="121"/>
      <c r="M5" s="122"/>
      <c r="N5" s="122"/>
      <c r="O5" s="12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</row>
    <row r="6" spans="1:239" ht="32.1" customHeight="1" x14ac:dyDescent="0.15">
      <c r="B6" s="78"/>
      <c r="C6" s="78"/>
      <c r="D6" s="115"/>
      <c r="E6" s="116"/>
      <c r="F6" s="117"/>
      <c r="G6" s="124"/>
      <c r="H6" s="117" t="s">
        <v>8</v>
      </c>
      <c r="I6" s="125" t="s">
        <v>9</v>
      </c>
      <c r="J6" s="126"/>
      <c r="K6" s="125" t="s">
        <v>10</v>
      </c>
      <c r="L6" s="126"/>
      <c r="M6" s="117" t="s">
        <v>11</v>
      </c>
      <c r="N6" s="126" t="s">
        <v>12</v>
      </c>
      <c r="O6" s="127" t="s">
        <v>13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ht="67.7" customHeight="1" thickBot="1" x14ac:dyDescent="0.2">
      <c r="A7" s="1"/>
      <c r="B7" s="79"/>
      <c r="C7" s="79"/>
      <c r="D7" s="128"/>
      <c r="E7" s="129"/>
      <c r="F7" s="130"/>
      <c r="G7" s="131"/>
      <c r="H7" s="130"/>
      <c r="I7" s="132" t="s">
        <v>14</v>
      </c>
      <c r="J7" s="132" t="s">
        <v>15</v>
      </c>
      <c r="K7" s="132" t="s">
        <v>16</v>
      </c>
      <c r="L7" s="132" t="s">
        <v>17</v>
      </c>
      <c r="M7" s="130"/>
      <c r="N7" s="132" t="s">
        <v>18</v>
      </c>
      <c r="O7" s="13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s="15" customFormat="1" thickBot="1" x14ac:dyDescent="0.3">
      <c r="A8" s="8"/>
      <c r="B8" s="9"/>
      <c r="C8" s="9"/>
      <c r="D8" s="10"/>
      <c r="E8" s="11"/>
      <c r="F8" s="12" t="s">
        <v>20</v>
      </c>
      <c r="G8" s="12" t="s">
        <v>21</v>
      </c>
      <c r="H8" s="12" t="s">
        <v>22</v>
      </c>
      <c r="I8" s="12" t="s">
        <v>23</v>
      </c>
      <c r="J8" s="12" t="s">
        <v>24</v>
      </c>
      <c r="K8" s="12" t="s">
        <v>25</v>
      </c>
      <c r="L8" s="12" t="s">
        <v>26</v>
      </c>
      <c r="M8" s="12" t="s">
        <v>27</v>
      </c>
      <c r="N8" s="12" t="s">
        <v>28</v>
      </c>
      <c r="O8" s="13" t="s">
        <v>29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</row>
    <row r="9" spans="1:239" s="23" customFormat="1" ht="12" thickBot="1" x14ac:dyDescent="0.3">
      <c r="A9" s="16"/>
      <c r="B9" s="17"/>
      <c r="C9" s="18"/>
      <c r="D9" s="17"/>
      <c r="E9" s="19" t="s">
        <v>30</v>
      </c>
      <c r="F9" s="20"/>
      <c r="G9" s="21"/>
      <c r="H9" s="21"/>
      <c r="I9" s="21"/>
      <c r="J9" s="21"/>
      <c r="K9" s="21"/>
      <c r="L9" s="21"/>
      <c r="M9" s="21"/>
      <c r="N9" s="21"/>
      <c r="O9" s="2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s="2" customFormat="1" x14ac:dyDescent="0.25">
      <c r="A10" s="16"/>
      <c r="B10" s="24" t="s">
        <v>31</v>
      </c>
      <c r="C10" s="25" t="s">
        <v>32</v>
      </c>
      <c r="D10" s="24" t="s">
        <v>31</v>
      </c>
      <c r="E10" s="94" t="s">
        <v>33</v>
      </c>
      <c r="F10" s="34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35">
        <v>0</v>
      </c>
    </row>
    <row r="11" spans="1:239" s="2" customFormat="1" x14ac:dyDescent="0.25">
      <c r="A11" s="16"/>
      <c r="B11" s="28" t="s">
        <v>34</v>
      </c>
      <c r="C11" s="25" t="s">
        <v>35</v>
      </c>
      <c r="D11" s="28" t="s">
        <v>34</v>
      </c>
      <c r="E11" s="95" t="s">
        <v>36</v>
      </c>
      <c r="F11" s="41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42">
        <v>0</v>
      </c>
    </row>
    <row r="12" spans="1:239" s="2" customFormat="1" x14ac:dyDescent="0.25">
      <c r="A12" s="16"/>
      <c r="B12" s="28" t="s">
        <v>37</v>
      </c>
      <c r="C12" s="25" t="s">
        <v>38</v>
      </c>
      <c r="D12" s="28" t="s">
        <v>37</v>
      </c>
      <c r="E12" s="95" t="s">
        <v>39</v>
      </c>
      <c r="F12" s="41">
        <v>4756.3499972906502</v>
      </c>
      <c r="G12" s="27">
        <v>3951.3105225510099</v>
      </c>
      <c r="H12" s="27">
        <v>805.03947473963296</v>
      </c>
      <c r="I12" s="27">
        <v>289.57566406937599</v>
      </c>
      <c r="J12" s="27">
        <v>515.46381067025698</v>
      </c>
      <c r="K12" s="27">
        <v>881.31092400799355</v>
      </c>
      <c r="L12" s="27">
        <v>76.271449268361096</v>
      </c>
      <c r="M12" s="27">
        <v>39.936220777833597</v>
      </c>
      <c r="N12" s="27">
        <v>39.936220777833597</v>
      </c>
      <c r="O12" s="42">
        <v>0</v>
      </c>
    </row>
    <row r="13" spans="1:239" s="2" customFormat="1" x14ac:dyDescent="0.25">
      <c r="A13" s="16"/>
      <c r="B13" s="28" t="s">
        <v>40</v>
      </c>
      <c r="C13" s="25" t="s">
        <v>41</v>
      </c>
      <c r="D13" s="28" t="s">
        <v>40</v>
      </c>
      <c r="E13" s="95" t="s">
        <v>42</v>
      </c>
      <c r="F13" s="41">
        <v>335.02169468496197</v>
      </c>
      <c r="G13" s="27">
        <v>217.24614053591799</v>
      </c>
      <c r="H13" s="27">
        <v>117.775554149044</v>
      </c>
      <c r="I13" s="27">
        <v>22.427687563029401</v>
      </c>
      <c r="J13" s="27">
        <v>95.347866586015002</v>
      </c>
      <c r="K13" s="27">
        <v>120.26671962949246</v>
      </c>
      <c r="L13" s="27">
        <v>2.49116548044816</v>
      </c>
      <c r="M13" s="27">
        <v>8.2324063186463001E-2</v>
      </c>
      <c r="N13" s="27">
        <v>8.2324063186463001E-2</v>
      </c>
      <c r="O13" s="42">
        <v>0</v>
      </c>
    </row>
    <row r="14" spans="1:239" s="2" customFormat="1" x14ac:dyDescent="0.25">
      <c r="A14" s="16"/>
      <c r="B14" s="28" t="s">
        <v>43</v>
      </c>
      <c r="C14" s="25" t="s">
        <v>44</v>
      </c>
      <c r="D14" s="28" t="s">
        <v>43</v>
      </c>
      <c r="E14" s="95" t="s">
        <v>45</v>
      </c>
      <c r="F14" s="41">
        <v>1041.17323320997</v>
      </c>
      <c r="G14" s="27">
        <v>350.37945146639402</v>
      </c>
      <c r="H14" s="27">
        <v>690.79378174357203</v>
      </c>
      <c r="I14" s="27">
        <v>2.0581015796616E-2</v>
      </c>
      <c r="J14" s="27">
        <v>690.77320072777604</v>
      </c>
      <c r="K14" s="27">
        <v>690.79378174357305</v>
      </c>
      <c r="L14" s="27">
        <v>0</v>
      </c>
      <c r="M14" s="27">
        <v>202.122212137334</v>
      </c>
      <c r="N14" s="27">
        <v>202.122212137334</v>
      </c>
      <c r="O14" s="42">
        <v>0</v>
      </c>
    </row>
    <row r="15" spans="1:239" s="2" customFormat="1" x14ac:dyDescent="0.25">
      <c r="A15" s="16"/>
      <c r="B15" s="28" t="s">
        <v>46</v>
      </c>
      <c r="C15" s="25" t="s">
        <v>47</v>
      </c>
      <c r="D15" s="28" t="s">
        <v>46</v>
      </c>
      <c r="E15" s="95" t="s">
        <v>48</v>
      </c>
      <c r="F15" s="41">
        <v>1.83601867132604</v>
      </c>
      <c r="G15" s="27" t="s">
        <v>49</v>
      </c>
      <c r="H15" s="27" t="s">
        <v>49</v>
      </c>
      <c r="I15" s="27" t="s">
        <v>49</v>
      </c>
      <c r="J15" s="27" t="s">
        <v>49</v>
      </c>
      <c r="K15" s="27" t="s">
        <v>49</v>
      </c>
      <c r="L15" s="27" t="s">
        <v>49</v>
      </c>
      <c r="M15" s="27">
        <v>0</v>
      </c>
      <c r="N15" s="27">
        <v>0</v>
      </c>
      <c r="O15" s="42">
        <v>0</v>
      </c>
    </row>
    <row r="16" spans="1:239" s="2" customFormat="1" x14ac:dyDescent="0.25">
      <c r="A16" s="16"/>
      <c r="B16" s="28" t="s">
        <v>50</v>
      </c>
      <c r="C16" s="25" t="s">
        <v>51</v>
      </c>
      <c r="D16" s="28" t="s">
        <v>50</v>
      </c>
      <c r="E16" s="95" t="s">
        <v>52</v>
      </c>
      <c r="F16" s="41">
        <v>26.338911439048399</v>
      </c>
      <c r="G16" s="27">
        <v>17.4520002660202</v>
      </c>
      <c r="H16" s="27">
        <v>8.8869111730281798</v>
      </c>
      <c r="I16" s="27">
        <v>7.7942503163283994E-2</v>
      </c>
      <c r="J16" s="27">
        <v>8.8089686698648908</v>
      </c>
      <c r="K16" s="27">
        <v>8.8869111730281798</v>
      </c>
      <c r="L16" s="27">
        <v>0</v>
      </c>
      <c r="M16" s="27">
        <v>0</v>
      </c>
      <c r="N16" s="27">
        <v>0</v>
      </c>
      <c r="O16" s="42">
        <v>0</v>
      </c>
    </row>
    <row r="17" spans="1:15" s="2" customFormat="1" x14ac:dyDescent="0.25">
      <c r="A17" s="16"/>
      <c r="B17" s="28" t="s">
        <v>53</v>
      </c>
      <c r="C17" s="25" t="s">
        <v>54</v>
      </c>
      <c r="D17" s="28" t="s">
        <v>53</v>
      </c>
      <c r="E17" s="95" t="s">
        <v>55</v>
      </c>
      <c r="F17" s="41">
        <v>20.604282555488101</v>
      </c>
      <c r="G17" s="27">
        <v>2.9906679630720299</v>
      </c>
      <c r="H17" s="27">
        <v>17.613614592415999</v>
      </c>
      <c r="I17" s="27">
        <v>0</v>
      </c>
      <c r="J17" s="27">
        <v>17.613614592415999</v>
      </c>
      <c r="K17" s="27">
        <v>17.613614592415999</v>
      </c>
      <c r="L17" s="27">
        <v>0</v>
      </c>
      <c r="M17" s="27">
        <v>0</v>
      </c>
      <c r="N17" s="27">
        <v>0</v>
      </c>
      <c r="O17" s="42">
        <v>0</v>
      </c>
    </row>
    <row r="18" spans="1:15" s="2" customFormat="1" x14ac:dyDescent="0.25">
      <c r="A18" s="16"/>
      <c r="B18" s="28" t="s">
        <v>56</v>
      </c>
      <c r="C18" s="25" t="s">
        <v>57</v>
      </c>
      <c r="D18" s="28" t="s">
        <v>56</v>
      </c>
      <c r="E18" s="95" t="s">
        <v>58</v>
      </c>
      <c r="F18" s="41">
        <v>90964.2099571211</v>
      </c>
      <c r="G18" s="27">
        <v>73910.447704007194</v>
      </c>
      <c r="H18" s="27">
        <v>17053.762253113899</v>
      </c>
      <c r="I18" s="27">
        <v>251.78328927413301</v>
      </c>
      <c r="J18" s="27">
        <v>16801.9789638398</v>
      </c>
      <c r="K18" s="27">
        <v>20355.3819512175</v>
      </c>
      <c r="L18" s="27">
        <v>3301.6196981036601</v>
      </c>
      <c r="M18" s="27">
        <v>8867.6802591493997</v>
      </c>
      <c r="N18" s="27">
        <v>8963.8092591493987</v>
      </c>
      <c r="O18" s="42">
        <v>96.129000000000005</v>
      </c>
    </row>
    <row r="19" spans="1:15" s="2" customFormat="1" x14ac:dyDescent="0.25">
      <c r="A19" s="16"/>
      <c r="B19" s="28" t="s">
        <v>59</v>
      </c>
      <c r="C19" s="25" t="s">
        <v>60</v>
      </c>
      <c r="D19" s="28" t="s">
        <v>59</v>
      </c>
      <c r="E19" s="95" t="s">
        <v>61</v>
      </c>
      <c r="F19" s="41">
        <v>216.342497664494</v>
      </c>
      <c r="G19" s="27">
        <v>172.455126085882</v>
      </c>
      <c r="H19" s="27">
        <v>43.887371578612303</v>
      </c>
      <c r="I19" s="27">
        <v>-3.7502860433518501</v>
      </c>
      <c r="J19" s="27">
        <v>47.637657621964102</v>
      </c>
      <c r="K19" s="27">
        <v>47.6913255786123</v>
      </c>
      <c r="L19" s="27">
        <v>3.8039540000000001</v>
      </c>
      <c r="M19" s="27">
        <v>-3.7371250000000003</v>
      </c>
      <c r="N19" s="27">
        <v>6.6829E-2</v>
      </c>
      <c r="O19" s="42">
        <v>3.8039540000000001</v>
      </c>
    </row>
    <row r="20" spans="1:15" s="2" customFormat="1" x14ac:dyDescent="0.25">
      <c r="A20" s="16"/>
      <c r="B20" s="28" t="s">
        <v>62</v>
      </c>
      <c r="C20" s="25" t="s">
        <v>63</v>
      </c>
      <c r="D20" s="28" t="s">
        <v>62</v>
      </c>
      <c r="E20" s="95" t="s">
        <v>64</v>
      </c>
      <c r="F20" s="41">
        <v>295.06944608324198</v>
      </c>
      <c r="G20" s="27">
        <v>332.560114353671</v>
      </c>
      <c r="H20" s="27">
        <v>-37.490668270429197</v>
      </c>
      <c r="I20" s="27">
        <v>10.6660099661621</v>
      </c>
      <c r="J20" s="27">
        <v>-48.156678236591297</v>
      </c>
      <c r="K20" s="27">
        <v>210.4689295628005</v>
      </c>
      <c r="L20" s="27">
        <v>247.95959783322999</v>
      </c>
      <c r="M20" s="27">
        <v>7.4289702932874997</v>
      </c>
      <c r="N20" s="27">
        <v>7.4289702932874997</v>
      </c>
      <c r="O20" s="42">
        <v>0</v>
      </c>
    </row>
    <row r="21" spans="1:15" s="2" customFormat="1" x14ac:dyDescent="0.25">
      <c r="A21" s="16"/>
      <c r="B21" s="28" t="s">
        <v>65</v>
      </c>
      <c r="C21" s="25" t="s">
        <v>66</v>
      </c>
      <c r="D21" s="28" t="s">
        <v>65</v>
      </c>
      <c r="E21" s="95" t="s">
        <v>67</v>
      </c>
      <c r="F21" s="41">
        <v>124.580157861489</v>
      </c>
      <c r="G21" s="27">
        <v>80.974121929088597</v>
      </c>
      <c r="H21" s="27">
        <v>43.6060359324008</v>
      </c>
      <c r="I21" s="27">
        <v>0.43124907028691301</v>
      </c>
      <c r="J21" s="27">
        <v>43.174786862113898</v>
      </c>
      <c r="K21" s="27">
        <v>43.6060359324008</v>
      </c>
      <c r="L21" s="27">
        <v>0</v>
      </c>
      <c r="M21" s="27">
        <v>0</v>
      </c>
      <c r="N21" s="27">
        <v>0</v>
      </c>
      <c r="O21" s="42">
        <v>0</v>
      </c>
    </row>
    <row r="22" spans="1:15" s="2" customFormat="1" x14ac:dyDescent="0.25">
      <c r="A22" s="16"/>
      <c r="B22" s="28" t="s">
        <v>68</v>
      </c>
      <c r="C22" s="25" t="s">
        <v>69</v>
      </c>
      <c r="D22" s="28" t="s">
        <v>68</v>
      </c>
      <c r="E22" s="95" t="s">
        <v>70</v>
      </c>
      <c r="F22" s="41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42">
        <v>0</v>
      </c>
    </row>
    <row r="23" spans="1:15" s="2" customFormat="1" x14ac:dyDescent="0.25">
      <c r="A23" s="16"/>
      <c r="B23" s="28" t="s">
        <v>71</v>
      </c>
      <c r="C23" s="25" t="s">
        <v>72</v>
      </c>
      <c r="D23" s="28" t="s">
        <v>71</v>
      </c>
      <c r="E23" s="95" t="s">
        <v>73</v>
      </c>
      <c r="F23" s="41">
        <v>6776.8446417590803</v>
      </c>
      <c r="G23" s="27">
        <v>4525.8635346901501</v>
      </c>
      <c r="H23" s="27">
        <v>2250.9811070689302</v>
      </c>
      <c r="I23" s="27">
        <v>23.438780323526402</v>
      </c>
      <c r="J23" s="27">
        <v>2227.5423267454098</v>
      </c>
      <c r="K23" s="27">
        <v>2251.273008068933</v>
      </c>
      <c r="L23" s="27">
        <v>0.29190100000000002</v>
      </c>
      <c r="M23" s="27">
        <v>61.928295463493299</v>
      </c>
      <c r="N23" s="27">
        <v>61.928295463493299</v>
      </c>
      <c r="O23" s="42">
        <v>0</v>
      </c>
    </row>
    <row r="24" spans="1:15" s="2" customFormat="1" x14ac:dyDescent="0.25">
      <c r="A24" s="16"/>
      <c r="B24" s="28" t="s">
        <v>74</v>
      </c>
      <c r="C24" s="25" t="s">
        <v>75</v>
      </c>
      <c r="D24" s="28" t="s">
        <v>74</v>
      </c>
      <c r="E24" s="95" t="s">
        <v>76</v>
      </c>
      <c r="F24" s="41">
        <v>10004.452384226101</v>
      </c>
      <c r="G24" s="27">
        <v>6296.97881190306</v>
      </c>
      <c r="H24" s="27">
        <v>3707.4735723230501</v>
      </c>
      <c r="I24" s="27">
        <v>1.2908539446156</v>
      </c>
      <c r="J24" s="27">
        <v>3706.1827183784399</v>
      </c>
      <c r="K24" s="27">
        <v>3730.6324944274161</v>
      </c>
      <c r="L24" s="27">
        <v>23.1589221043603</v>
      </c>
      <c r="M24" s="27">
        <v>990.66412083052603</v>
      </c>
      <c r="N24" s="27">
        <v>991.03409261052593</v>
      </c>
      <c r="O24" s="42">
        <v>0.36997177999999997</v>
      </c>
    </row>
    <row r="25" spans="1:15" s="2" customFormat="1" x14ac:dyDescent="0.25">
      <c r="A25" s="16"/>
      <c r="B25" s="28" t="s">
        <v>77</v>
      </c>
      <c r="C25" s="25" t="s">
        <v>78</v>
      </c>
      <c r="D25" s="28" t="s">
        <v>77</v>
      </c>
      <c r="E25" s="95" t="s">
        <v>79</v>
      </c>
      <c r="F25" s="41">
        <v>12971.128178659001</v>
      </c>
      <c r="G25" s="27">
        <v>9301.8638692780696</v>
      </c>
      <c r="H25" s="27">
        <v>3669.2643093809402</v>
      </c>
      <c r="I25" s="27">
        <v>328.19742909806001</v>
      </c>
      <c r="J25" s="27">
        <v>3341.06688028288</v>
      </c>
      <c r="K25" s="27">
        <v>3761.0873134684243</v>
      </c>
      <c r="L25" s="27">
        <v>91.823004087487107</v>
      </c>
      <c r="M25" s="27">
        <v>419.32019620776401</v>
      </c>
      <c r="N25" s="27">
        <v>419.32019620776401</v>
      </c>
      <c r="O25" s="42">
        <v>0</v>
      </c>
    </row>
    <row r="26" spans="1:15" s="2" customFormat="1" x14ac:dyDescent="0.25">
      <c r="A26" s="16"/>
      <c r="B26" s="28" t="s">
        <v>80</v>
      </c>
      <c r="C26" s="25" t="s">
        <v>81</v>
      </c>
      <c r="D26" s="28" t="s">
        <v>80</v>
      </c>
      <c r="E26" s="95" t="s">
        <v>82</v>
      </c>
      <c r="F26" s="41">
        <v>36.6850276625457</v>
      </c>
      <c r="G26" s="27">
        <v>3.00192292037076</v>
      </c>
      <c r="H26" s="27">
        <v>33.683104742174997</v>
      </c>
      <c r="I26" s="27">
        <v>0.51395650999999998</v>
      </c>
      <c r="J26" s="27">
        <v>33.169148232174997</v>
      </c>
      <c r="K26" s="27">
        <v>33.683104742174997</v>
      </c>
      <c r="L26" s="27">
        <v>0</v>
      </c>
      <c r="M26" s="27">
        <v>0</v>
      </c>
      <c r="N26" s="27">
        <v>0</v>
      </c>
      <c r="O26" s="42">
        <v>0</v>
      </c>
    </row>
    <row r="27" spans="1:15" s="2" customFormat="1" x14ac:dyDescent="0.25">
      <c r="A27" s="16"/>
      <c r="B27" s="28" t="s">
        <v>83</v>
      </c>
      <c r="C27" s="25" t="s">
        <v>84</v>
      </c>
      <c r="D27" s="28" t="s">
        <v>83</v>
      </c>
      <c r="E27" s="95" t="s">
        <v>85</v>
      </c>
      <c r="F27" s="41">
        <v>81.193186079249799</v>
      </c>
      <c r="G27" s="27">
        <v>80.091776003844004</v>
      </c>
      <c r="H27" s="27">
        <v>1.1014100754058</v>
      </c>
      <c r="I27" s="27">
        <v>0</v>
      </c>
      <c r="J27" s="27">
        <v>1.1014100754058</v>
      </c>
      <c r="K27" s="27">
        <v>1.1014100754058</v>
      </c>
      <c r="L27" s="27">
        <v>0</v>
      </c>
      <c r="M27" s="27">
        <v>0</v>
      </c>
      <c r="N27" s="27">
        <v>0</v>
      </c>
      <c r="O27" s="42">
        <v>0</v>
      </c>
    </row>
    <row r="28" spans="1:15" s="2" customFormat="1" x14ac:dyDescent="0.25">
      <c r="A28" s="16"/>
      <c r="B28" s="28" t="s">
        <v>86</v>
      </c>
      <c r="C28" s="25" t="s">
        <v>87</v>
      </c>
      <c r="D28" s="28" t="s">
        <v>86</v>
      </c>
      <c r="E28" s="95" t="s">
        <v>88</v>
      </c>
      <c r="F28" s="41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42">
        <v>0</v>
      </c>
    </row>
    <row r="29" spans="1:15" s="2" customFormat="1" x14ac:dyDescent="0.25">
      <c r="A29" s="16"/>
      <c r="B29" s="28" t="s">
        <v>89</v>
      </c>
      <c r="C29" s="25" t="s">
        <v>90</v>
      </c>
      <c r="D29" s="28" t="s">
        <v>89</v>
      </c>
      <c r="E29" s="95" t="s">
        <v>91</v>
      </c>
      <c r="F29" s="41">
        <v>13.5908042612902</v>
      </c>
      <c r="G29" s="27" t="s">
        <v>49</v>
      </c>
      <c r="H29" s="27" t="s">
        <v>49</v>
      </c>
      <c r="I29" s="27" t="s">
        <v>49</v>
      </c>
      <c r="J29" s="27" t="s">
        <v>49</v>
      </c>
      <c r="K29" s="27" t="s">
        <v>49</v>
      </c>
      <c r="L29" s="27" t="s">
        <v>49</v>
      </c>
      <c r="M29" s="27">
        <v>0</v>
      </c>
      <c r="N29" s="27">
        <v>0</v>
      </c>
      <c r="O29" s="42">
        <v>0</v>
      </c>
    </row>
    <row r="30" spans="1:15" s="2" customFormat="1" x14ac:dyDescent="0.25">
      <c r="A30" s="16"/>
      <c r="B30" s="28" t="s">
        <v>92</v>
      </c>
      <c r="C30" s="25" t="s">
        <v>93</v>
      </c>
      <c r="D30" s="28" t="s">
        <v>92</v>
      </c>
      <c r="E30" s="95" t="s">
        <v>94</v>
      </c>
      <c r="F30" s="41">
        <v>411.230370689035</v>
      </c>
      <c r="G30" s="27">
        <v>338.56903044485398</v>
      </c>
      <c r="H30" s="27">
        <v>72.661340244181204</v>
      </c>
      <c r="I30" s="27">
        <v>0.2535</v>
      </c>
      <c r="J30" s="27">
        <v>72.407840244181202</v>
      </c>
      <c r="K30" s="27">
        <v>72.661340244181204</v>
      </c>
      <c r="L30" s="27">
        <v>0</v>
      </c>
      <c r="M30" s="27">
        <v>0</v>
      </c>
      <c r="N30" s="27">
        <v>0</v>
      </c>
      <c r="O30" s="42">
        <v>0</v>
      </c>
    </row>
    <row r="31" spans="1:15" s="2" customFormat="1" x14ac:dyDescent="0.25">
      <c r="A31" s="16"/>
      <c r="B31" s="28" t="s">
        <v>95</v>
      </c>
      <c r="C31" s="25" t="s">
        <v>96</v>
      </c>
      <c r="D31" s="28" t="s">
        <v>95</v>
      </c>
      <c r="E31" s="95" t="s">
        <v>97</v>
      </c>
      <c r="F31" s="41" t="s">
        <v>49</v>
      </c>
      <c r="G31" s="27" t="s">
        <v>49</v>
      </c>
      <c r="H31" s="27">
        <v>17.889005764654701</v>
      </c>
      <c r="I31" s="27">
        <v>0.90297799999999995</v>
      </c>
      <c r="J31" s="27">
        <v>16.9860277646547</v>
      </c>
      <c r="K31" s="27">
        <v>17.889005764654701</v>
      </c>
      <c r="L31" s="27">
        <v>0</v>
      </c>
      <c r="M31" s="27" t="s">
        <v>49</v>
      </c>
      <c r="N31" s="27" t="s">
        <v>49</v>
      </c>
      <c r="O31" s="42" t="s">
        <v>49</v>
      </c>
    </row>
    <row r="32" spans="1:15" s="2" customFormat="1" x14ac:dyDescent="0.25">
      <c r="A32" s="16"/>
      <c r="B32" s="28" t="s">
        <v>98</v>
      </c>
      <c r="C32" s="25" t="s">
        <v>99</v>
      </c>
      <c r="D32" s="28" t="s">
        <v>98</v>
      </c>
      <c r="E32" s="95" t="s">
        <v>100</v>
      </c>
      <c r="F32" s="41">
        <v>8253.2902444455794</v>
      </c>
      <c r="G32" s="27">
        <v>42.828510175761998</v>
      </c>
      <c r="H32" s="27">
        <v>8210.4617342698202</v>
      </c>
      <c r="I32" s="27">
        <v>3633.9959054477499</v>
      </c>
      <c r="J32" s="27">
        <v>4576.4658288220699</v>
      </c>
      <c r="K32" s="27">
        <v>8841.4196232698159</v>
      </c>
      <c r="L32" s="27">
        <v>630.95788900000002</v>
      </c>
      <c r="M32" s="27">
        <v>8079.1943242232692</v>
      </c>
      <c r="N32" s="27">
        <v>8710.1522132232694</v>
      </c>
      <c r="O32" s="42">
        <v>630.95788900000002</v>
      </c>
    </row>
    <row r="33" spans="1:15" s="2" customFormat="1" x14ac:dyDescent="0.25">
      <c r="A33" s="16"/>
      <c r="B33" s="28" t="s">
        <v>101</v>
      </c>
      <c r="C33" s="25" t="s">
        <v>102</v>
      </c>
      <c r="D33" s="28" t="s">
        <v>101</v>
      </c>
      <c r="E33" s="95" t="s">
        <v>103</v>
      </c>
      <c r="F33" s="41">
        <v>6.1194771396766301</v>
      </c>
      <c r="G33" s="27">
        <v>3.0746100317429201</v>
      </c>
      <c r="H33" s="27">
        <v>3.04486710793371</v>
      </c>
      <c r="I33" s="27">
        <v>0</v>
      </c>
      <c r="J33" s="27">
        <v>3.04486710793371</v>
      </c>
      <c r="K33" s="27">
        <v>3.04486710793371</v>
      </c>
      <c r="L33" s="27">
        <v>0</v>
      </c>
      <c r="M33" s="27">
        <v>0</v>
      </c>
      <c r="N33" s="27">
        <v>0</v>
      </c>
      <c r="O33" s="42">
        <v>0</v>
      </c>
    </row>
    <row r="34" spans="1:15" s="2" customFormat="1" x14ac:dyDescent="0.25">
      <c r="A34" s="16"/>
      <c r="B34" s="28" t="s">
        <v>104</v>
      </c>
      <c r="C34" s="25" t="s">
        <v>105</v>
      </c>
      <c r="D34" s="28" t="s">
        <v>104</v>
      </c>
      <c r="E34" s="95" t="s">
        <v>106</v>
      </c>
      <c r="F34" s="41">
        <v>956.98964766292602</v>
      </c>
      <c r="G34" s="27">
        <v>657.83390785240397</v>
      </c>
      <c r="H34" s="27">
        <v>299.15573981052199</v>
      </c>
      <c r="I34" s="27">
        <v>0.72206911757791603</v>
      </c>
      <c r="J34" s="27">
        <v>298.43367069294402</v>
      </c>
      <c r="K34" s="27">
        <v>299.15573981052131</v>
      </c>
      <c r="L34" s="27">
        <v>0</v>
      </c>
      <c r="M34" s="27">
        <v>9.9554412136213397</v>
      </c>
      <c r="N34" s="27">
        <v>9.9554412136213397</v>
      </c>
      <c r="O34" s="42">
        <v>0</v>
      </c>
    </row>
    <row r="35" spans="1:15" s="2" customFormat="1" x14ac:dyDescent="0.25">
      <c r="A35" s="16"/>
      <c r="B35" s="28" t="s">
        <v>107</v>
      </c>
      <c r="C35" s="25" t="s">
        <v>108</v>
      </c>
      <c r="D35" s="28" t="s">
        <v>107</v>
      </c>
      <c r="E35" s="95" t="s">
        <v>109</v>
      </c>
      <c r="F35" s="41">
        <v>9383.5300903702991</v>
      </c>
      <c r="G35" s="27" t="s">
        <v>49</v>
      </c>
      <c r="H35" s="27" t="s">
        <v>49</v>
      </c>
      <c r="I35" s="27" t="s">
        <v>49</v>
      </c>
      <c r="J35" s="27" t="s">
        <v>49</v>
      </c>
      <c r="K35" s="27" t="s">
        <v>49</v>
      </c>
      <c r="L35" s="27" t="s">
        <v>49</v>
      </c>
      <c r="M35" s="27">
        <v>54.455693111653702</v>
      </c>
      <c r="N35" s="27">
        <v>54.455693111653702</v>
      </c>
      <c r="O35" s="42">
        <v>0</v>
      </c>
    </row>
    <row r="36" spans="1:15" s="2" customFormat="1" x14ac:dyDescent="0.25">
      <c r="A36" s="16"/>
      <c r="B36" s="28" t="s">
        <v>110</v>
      </c>
      <c r="C36" s="25" t="s">
        <v>111</v>
      </c>
      <c r="D36" s="28" t="s">
        <v>110</v>
      </c>
      <c r="E36" s="95" t="s">
        <v>112</v>
      </c>
      <c r="F36" s="41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42">
        <v>0</v>
      </c>
    </row>
    <row r="37" spans="1:15" s="2" customFormat="1" x14ac:dyDescent="0.25">
      <c r="A37" s="16"/>
      <c r="B37" s="28" t="s">
        <v>113</v>
      </c>
      <c r="C37" s="25" t="s">
        <v>114</v>
      </c>
      <c r="D37" s="28" t="s">
        <v>113</v>
      </c>
      <c r="E37" s="95" t="s">
        <v>115</v>
      </c>
      <c r="F37" s="41">
        <v>179.95785770372399</v>
      </c>
      <c r="G37" s="27">
        <v>153.29386872196301</v>
      </c>
      <c r="H37" s="27">
        <v>26.6639889817612</v>
      </c>
      <c r="I37" s="27">
        <v>0.64061969024517496</v>
      </c>
      <c r="J37" s="27">
        <v>26.023369291516001</v>
      </c>
      <c r="K37" s="27">
        <v>26.6639889817612</v>
      </c>
      <c r="L37" s="27">
        <v>0</v>
      </c>
      <c r="M37" s="27">
        <v>1.766655E-2</v>
      </c>
      <c r="N37" s="27">
        <v>0</v>
      </c>
      <c r="O37" s="42">
        <v>-1.766655E-2</v>
      </c>
    </row>
    <row r="38" spans="1:15" s="2" customFormat="1" x14ac:dyDescent="0.25">
      <c r="A38" s="16"/>
      <c r="B38" s="28" t="s">
        <v>116</v>
      </c>
      <c r="C38" s="25" t="s">
        <v>117</v>
      </c>
      <c r="D38" s="28" t="s">
        <v>116</v>
      </c>
      <c r="E38" s="95" t="s">
        <v>118</v>
      </c>
      <c r="F38" s="41">
        <v>47.905995953402901</v>
      </c>
      <c r="G38" s="134">
        <v>30.817519196096601</v>
      </c>
      <c r="H38" s="27">
        <v>17.088476757306299</v>
      </c>
      <c r="I38" s="27">
        <v>1.8049107319679401</v>
      </c>
      <c r="J38" s="27">
        <v>15.2835660253384</v>
      </c>
      <c r="K38" s="27">
        <v>17.088476757306299</v>
      </c>
      <c r="L38" s="27">
        <v>0</v>
      </c>
      <c r="M38" s="27">
        <v>0</v>
      </c>
      <c r="N38" s="27">
        <v>0</v>
      </c>
      <c r="O38" s="42">
        <v>0</v>
      </c>
    </row>
    <row r="39" spans="1:15" s="2" customFormat="1" x14ac:dyDescent="0.25">
      <c r="A39" s="16"/>
      <c r="B39" s="28" t="s">
        <v>119</v>
      </c>
      <c r="C39" s="25" t="s">
        <v>120</v>
      </c>
      <c r="D39" s="28" t="s">
        <v>119</v>
      </c>
      <c r="E39" s="95" t="s">
        <v>121</v>
      </c>
      <c r="F39" s="41">
        <v>138.894151263818</v>
      </c>
      <c r="G39" s="27">
        <v>37.569750595007797</v>
      </c>
      <c r="H39" s="27">
        <v>101.32440066881</v>
      </c>
      <c r="I39" s="27">
        <v>15.567960528904701</v>
      </c>
      <c r="J39" s="27">
        <v>85.756440139905195</v>
      </c>
      <c r="K39" s="27">
        <v>101.32440066881</v>
      </c>
      <c r="L39" s="27">
        <v>0</v>
      </c>
      <c r="M39" s="27">
        <v>0</v>
      </c>
      <c r="N39" s="27">
        <v>0</v>
      </c>
      <c r="O39" s="42">
        <v>0</v>
      </c>
    </row>
    <row r="40" spans="1:15" s="2" customFormat="1" x14ac:dyDescent="0.25">
      <c r="A40" s="16"/>
      <c r="B40" s="28" t="s">
        <v>122</v>
      </c>
      <c r="C40" s="25" t="s">
        <v>123</v>
      </c>
      <c r="D40" s="28" t="s">
        <v>122</v>
      </c>
      <c r="E40" s="95" t="s">
        <v>124</v>
      </c>
      <c r="F40" s="41">
        <v>8083.1134104299199</v>
      </c>
      <c r="G40" s="27">
        <v>6039.5012590871102</v>
      </c>
      <c r="H40" s="27">
        <v>2043.61215134281</v>
      </c>
      <c r="I40" s="27">
        <v>105.172096216219</v>
      </c>
      <c r="J40" s="27">
        <v>1938.4400551265901</v>
      </c>
      <c r="K40" s="27">
        <v>3033.2374509751098</v>
      </c>
      <c r="L40" s="27">
        <v>989.62529963230395</v>
      </c>
      <c r="M40" s="27">
        <v>1672.46218780502</v>
      </c>
      <c r="N40" s="27">
        <v>1672.46218780502</v>
      </c>
      <c r="O40" s="42">
        <v>0</v>
      </c>
    </row>
    <row r="41" spans="1:15" s="2" customFormat="1" x14ac:dyDescent="0.25">
      <c r="A41" s="16"/>
      <c r="B41" s="28" t="s">
        <v>125</v>
      </c>
      <c r="C41" s="25" t="s">
        <v>126</v>
      </c>
      <c r="D41" s="28" t="s">
        <v>125</v>
      </c>
      <c r="E41" s="95" t="s">
        <v>127</v>
      </c>
      <c r="F41" s="41">
        <v>91.996011698447006</v>
      </c>
      <c r="G41" s="27">
        <v>38.263424250451799</v>
      </c>
      <c r="H41" s="27">
        <v>53.732587447995201</v>
      </c>
      <c r="I41" s="27">
        <v>0.70307053668483699</v>
      </c>
      <c r="J41" s="27">
        <v>53.029516911310303</v>
      </c>
      <c r="K41" s="27">
        <v>53.732587447995201</v>
      </c>
      <c r="L41" s="27">
        <v>0</v>
      </c>
      <c r="M41" s="27">
        <v>32.243591414697903</v>
      </c>
      <c r="N41" s="27">
        <v>32.243591414697903</v>
      </c>
      <c r="O41" s="42">
        <v>0</v>
      </c>
    </row>
    <row r="42" spans="1:15" s="2" customFormat="1" x14ac:dyDescent="0.25">
      <c r="A42" s="16"/>
      <c r="B42" s="28" t="s">
        <v>128</v>
      </c>
      <c r="C42" s="25" t="s">
        <v>129</v>
      </c>
      <c r="D42" s="28" t="s">
        <v>128</v>
      </c>
      <c r="E42" s="95" t="s">
        <v>130</v>
      </c>
      <c r="F42" s="41">
        <v>41.5483364837065</v>
      </c>
      <c r="G42" s="27">
        <v>41.1946352992965</v>
      </c>
      <c r="H42" s="27">
        <v>0.35370118441001802</v>
      </c>
      <c r="I42" s="27">
        <v>1.1036731624930001E-3</v>
      </c>
      <c r="J42" s="27">
        <v>0.35259751124752597</v>
      </c>
      <c r="K42" s="27">
        <v>0.35370118441001802</v>
      </c>
      <c r="L42" s="27">
        <v>0</v>
      </c>
      <c r="M42" s="27">
        <v>0</v>
      </c>
      <c r="N42" s="27">
        <v>0</v>
      </c>
      <c r="O42" s="42">
        <v>0</v>
      </c>
    </row>
    <row r="43" spans="1:15" s="2" customFormat="1" x14ac:dyDescent="0.25">
      <c r="A43" s="16"/>
      <c r="B43" s="28" t="s">
        <v>131</v>
      </c>
      <c r="C43" s="25" t="s">
        <v>132</v>
      </c>
      <c r="D43" s="28" t="s">
        <v>131</v>
      </c>
      <c r="E43" s="95" t="s">
        <v>133</v>
      </c>
      <c r="F43" s="41">
        <v>8.8365294568253798</v>
      </c>
      <c r="G43" s="27" t="s">
        <v>49</v>
      </c>
      <c r="H43" s="27" t="s">
        <v>49</v>
      </c>
      <c r="I43" s="27" t="s">
        <v>49</v>
      </c>
      <c r="J43" s="27" t="s">
        <v>49</v>
      </c>
      <c r="K43" s="27" t="s">
        <v>49</v>
      </c>
      <c r="L43" s="27" t="s">
        <v>49</v>
      </c>
      <c r="M43" s="27">
        <v>0</v>
      </c>
      <c r="N43" s="27">
        <v>0</v>
      </c>
      <c r="O43" s="42">
        <v>0</v>
      </c>
    </row>
    <row r="44" spans="1:15" s="2" customFormat="1" x14ac:dyDescent="0.25">
      <c r="A44" s="29"/>
      <c r="B44" s="28" t="s">
        <v>134</v>
      </c>
      <c r="C44" s="25" t="s">
        <v>135</v>
      </c>
      <c r="D44" s="28" t="s">
        <v>134</v>
      </c>
      <c r="E44" s="95" t="s">
        <v>136</v>
      </c>
      <c r="F44" s="41">
        <v>10.684092070126299</v>
      </c>
      <c r="G44" s="27" t="s">
        <v>49</v>
      </c>
      <c r="H44" s="27" t="s">
        <v>49</v>
      </c>
      <c r="I44" s="27" t="s">
        <v>49</v>
      </c>
      <c r="J44" s="27" t="s">
        <v>49</v>
      </c>
      <c r="K44" s="27" t="s">
        <v>49</v>
      </c>
      <c r="L44" s="27" t="s">
        <v>49</v>
      </c>
      <c r="M44" s="27">
        <v>0</v>
      </c>
      <c r="N44" s="27">
        <v>0</v>
      </c>
      <c r="O44" s="42">
        <v>0</v>
      </c>
    </row>
    <row r="45" spans="1:15" s="2" customFormat="1" x14ac:dyDescent="0.25">
      <c r="A45" s="16"/>
      <c r="B45" s="28" t="s">
        <v>137</v>
      </c>
      <c r="C45" s="25" t="s">
        <v>138</v>
      </c>
      <c r="D45" s="28" t="s">
        <v>137</v>
      </c>
      <c r="E45" s="95" t="s">
        <v>139</v>
      </c>
      <c r="F45" s="41">
        <v>30816.011380829801</v>
      </c>
      <c r="G45" s="27">
        <v>25113.855926643799</v>
      </c>
      <c r="H45" s="27">
        <v>5702.1554541859896</v>
      </c>
      <c r="I45" s="27">
        <v>-49.544481541183401</v>
      </c>
      <c r="J45" s="27">
        <v>5751.6999357271698</v>
      </c>
      <c r="K45" s="27">
        <v>6162.2840595724401</v>
      </c>
      <c r="L45" s="27">
        <v>460.12860538645202</v>
      </c>
      <c r="M45" s="27">
        <v>3272.0296809464717</v>
      </c>
      <c r="N45" s="27">
        <v>3272.0296809464717</v>
      </c>
      <c r="O45" s="42">
        <v>0</v>
      </c>
    </row>
    <row r="46" spans="1:15" s="2" customFormat="1" x14ac:dyDescent="0.25">
      <c r="A46" s="16"/>
      <c r="B46" s="28" t="s">
        <v>140</v>
      </c>
      <c r="C46" s="25" t="s">
        <v>141</v>
      </c>
      <c r="D46" s="28" t="s">
        <v>140</v>
      </c>
      <c r="E46" s="95" t="s">
        <v>142</v>
      </c>
      <c r="F46" s="41">
        <v>1.247375E-2</v>
      </c>
      <c r="G46" s="27" t="s">
        <v>49</v>
      </c>
      <c r="H46" s="27" t="s">
        <v>49</v>
      </c>
      <c r="I46" s="27" t="s">
        <v>49</v>
      </c>
      <c r="J46" s="27" t="s">
        <v>49</v>
      </c>
      <c r="K46" s="27" t="s">
        <v>49</v>
      </c>
      <c r="L46" s="27" t="s">
        <v>49</v>
      </c>
      <c r="M46" s="27">
        <v>0</v>
      </c>
      <c r="N46" s="27">
        <v>0</v>
      </c>
      <c r="O46" s="42">
        <v>0</v>
      </c>
    </row>
    <row r="47" spans="1:15" s="2" customFormat="1" x14ac:dyDescent="0.25">
      <c r="A47" s="16"/>
      <c r="B47" s="28" t="s">
        <v>143</v>
      </c>
      <c r="C47" s="25" t="s">
        <v>144</v>
      </c>
      <c r="D47" s="28" t="s">
        <v>143</v>
      </c>
      <c r="E47" s="95" t="s">
        <v>145</v>
      </c>
      <c r="F47" s="41">
        <v>153.085087917398</v>
      </c>
      <c r="G47" s="27">
        <v>87.665394129192606</v>
      </c>
      <c r="H47" s="27">
        <v>65.419693788205393</v>
      </c>
      <c r="I47" s="27">
        <v>0.34989252003561899</v>
      </c>
      <c r="J47" s="27">
        <v>65.069801268169797</v>
      </c>
      <c r="K47" s="27">
        <v>65.419693788205393</v>
      </c>
      <c r="L47" s="27">
        <v>0</v>
      </c>
      <c r="M47" s="27">
        <v>0</v>
      </c>
      <c r="N47" s="27">
        <v>0</v>
      </c>
      <c r="O47" s="42">
        <v>0</v>
      </c>
    </row>
    <row r="48" spans="1:15" s="2" customFormat="1" x14ac:dyDescent="0.25">
      <c r="A48" s="16"/>
      <c r="B48" s="28" t="s">
        <v>146</v>
      </c>
      <c r="C48" s="25" t="s">
        <v>147</v>
      </c>
      <c r="D48" s="28" t="s">
        <v>146</v>
      </c>
      <c r="E48" s="95" t="s">
        <v>148</v>
      </c>
      <c r="F48" s="41">
        <v>295.469785326725</v>
      </c>
      <c r="G48" s="27">
        <v>227.02861873850199</v>
      </c>
      <c r="H48" s="27">
        <v>68.441166588222899</v>
      </c>
      <c r="I48" s="27">
        <v>3.2572887667443702</v>
      </c>
      <c r="J48" s="27">
        <v>65.183877821478504</v>
      </c>
      <c r="K48" s="27">
        <v>68.628003528222905</v>
      </c>
      <c r="L48" s="27">
        <v>0.18683694000000001</v>
      </c>
      <c r="M48" s="27">
        <v>0</v>
      </c>
      <c r="N48" s="27">
        <v>0</v>
      </c>
      <c r="O48" s="42">
        <v>0</v>
      </c>
    </row>
    <row r="49" spans="1:15" s="2" customFormat="1" x14ac:dyDescent="0.25">
      <c r="A49" s="16"/>
      <c r="B49" s="28" t="s">
        <v>149</v>
      </c>
      <c r="C49" s="25" t="s">
        <v>150</v>
      </c>
      <c r="D49" s="28" t="s">
        <v>149</v>
      </c>
      <c r="E49" s="95" t="s">
        <v>151</v>
      </c>
      <c r="F49" s="41">
        <v>9.9647275610190906</v>
      </c>
      <c r="G49" s="27">
        <v>2.4409903933254098</v>
      </c>
      <c r="H49" s="27">
        <v>7.52373716769368</v>
      </c>
      <c r="I49" s="27">
        <v>0.49478899999999998</v>
      </c>
      <c r="J49" s="27">
        <v>7.02894816769368</v>
      </c>
      <c r="K49" s="27">
        <v>7.52373716769368</v>
      </c>
      <c r="L49" s="27">
        <v>0</v>
      </c>
      <c r="M49" s="27">
        <v>0</v>
      </c>
      <c r="N49" s="27">
        <v>0</v>
      </c>
      <c r="O49" s="42">
        <v>0</v>
      </c>
    </row>
    <row r="50" spans="1:15" s="2" customFormat="1" x14ac:dyDescent="0.25">
      <c r="A50" s="16"/>
      <c r="B50" s="28" t="s">
        <v>152</v>
      </c>
      <c r="C50" s="25" t="s">
        <v>153</v>
      </c>
      <c r="D50" s="28" t="s">
        <v>152</v>
      </c>
      <c r="E50" s="95" t="s">
        <v>154</v>
      </c>
      <c r="F50" s="41">
        <v>8.6785103254616693</v>
      </c>
      <c r="G50" s="27">
        <v>0.27447642677252398</v>
      </c>
      <c r="H50" s="27">
        <v>8.4040338986891392</v>
      </c>
      <c r="I50" s="27">
        <v>0</v>
      </c>
      <c r="J50" s="27">
        <v>8.4040338986891392</v>
      </c>
      <c r="K50" s="27">
        <v>8.4040338986891392</v>
      </c>
      <c r="L50" s="27">
        <v>0</v>
      </c>
      <c r="M50" s="27">
        <v>0</v>
      </c>
      <c r="N50" s="27">
        <v>0</v>
      </c>
      <c r="O50" s="42">
        <v>0</v>
      </c>
    </row>
    <row r="51" spans="1:15" s="2" customFormat="1" x14ac:dyDescent="0.25">
      <c r="A51" s="16"/>
      <c r="B51" s="28" t="s">
        <v>155</v>
      </c>
      <c r="C51" s="25" t="s">
        <v>156</v>
      </c>
      <c r="D51" s="28" t="s">
        <v>155</v>
      </c>
      <c r="E51" s="95" t="s">
        <v>157</v>
      </c>
      <c r="F51" s="135"/>
      <c r="G51" s="30"/>
      <c r="H51" s="30"/>
      <c r="I51" s="30"/>
      <c r="J51" s="30"/>
      <c r="K51" s="30"/>
      <c r="L51" s="30"/>
      <c r="M51" s="30"/>
      <c r="N51" s="30"/>
      <c r="O51" s="136"/>
    </row>
    <row r="52" spans="1:15" s="2" customFormat="1" x14ac:dyDescent="0.25">
      <c r="A52" s="16"/>
      <c r="B52" s="28" t="s">
        <v>158</v>
      </c>
      <c r="C52" s="25" t="s">
        <v>159</v>
      </c>
      <c r="D52" s="28" t="s">
        <v>158</v>
      </c>
      <c r="E52" s="95" t="s">
        <v>160</v>
      </c>
      <c r="F52" s="41">
        <v>0.52605528918301303</v>
      </c>
      <c r="G52" s="27">
        <v>0.52605528918301303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42">
        <v>0</v>
      </c>
    </row>
    <row r="53" spans="1:15" s="2" customFormat="1" x14ac:dyDescent="0.25">
      <c r="A53" s="16"/>
      <c r="B53" s="28" t="s">
        <v>161</v>
      </c>
      <c r="C53" s="25" t="s">
        <v>162</v>
      </c>
      <c r="D53" s="28" t="s">
        <v>161</v>
      </c>
      <c r="E53" s="95" t="s">
        <v>163</v>
      </c>
      <c r="F53" s="41">
        <v>41.410659953983497</v>
      </c>
      <c r="G53" s="27">
        <v>39.951684387328903</v>
      </c>
      <c r="H53" s="27">
        <v>1.45897556665462</v>
      </c>
      <c r="I53" s="27">
        <v>0</v>
      </c>
      <c r="J53" s="27">
        <v>1.45897556665462</v>
      </c>
      <c r="K53" s="27">
        <v>1.45897556665462</v>
      </c>
      <c r="L53" s="27">
        <v>0</v>
      </c>
      <c r="M53" s="27">
        <v>0</v>
      </c>
      <c r="N53" s="27">
        <v>0</v>
      </c>
      <c r="O53" s="42">
        <v>0</v>
      </c>
    </row>
    <row r="54" spans="1:15" s="2" customFormat="1" x14ac:dyDescent="0.25">
      <c r="A54" s="16"/>
      <c r="B54" s="28" t="s">
        <v>164</v>
      </c>
      <c r="C54" s="25" t="s">
        <v>165</v>
      </c>
      <c r="D54" s="28" t="s">
        <v>164</v>
      </c>
      <c r="E54" s="95" t="s">
        <v>166</v>
      </c>
      <c r="F54" s="41">
        <v>22.319210028598899</v>
      </c>
      <c r="G54" s="27">
        <v>12.041332858315601</v>
      </c>
      <c r="H54" s="27">
        <v>10.277877170283301</v>
      </c>
      <c r="I54" s="27">
        <v>0</v>
      </c>
      <c r="J54" s="27">
        <v>10.277877170283301</v>
      </c>
      <c r="K54" s="27">
        <v>10.277877170283301</v>
      </c>
      <c r="L54" s="27">
        <v>0</v>
      </c>
      <c r="M54" s="27">
        <v>0</v>
      </c>
      <c r="N54" s="27">
        <v>0</v>
      </c>
      <c r="O54" s="42">
        <v>0</v>
      </c>
    </row>
    <row r="55" spans="1:15" s="2" customFormat="1" x14ac:dyDescent="0.25">
      <c r="A55" s="16"/>
      <c r="B55" s="28" t="s">
        <v>167</v>
      </c>
      <c r="C55" s="25" t="s">
        <v>168</v>
      </c>
      <c r="D55" s="28" t="s">
        <v>167</v>
      </c>
      <c r="E55" s="95" t="s">
        <v>169</v>
      </c>
      <c r="F55" s="41">
        <v>151.51740064451801</v>
      </c>
      <c r="G55" s="27">
        <v>103.218062610057</v>
      </c>
      <c r="H55" s="27">
        <v>48.2993380344613</v>
      </c>
      <c r="I55" s="27">
        <v>0</v>
      </c>
      <c r="J55" s="27">
        <v>48.2993380344613</v>
      </c>
      <c r="K55" s="27">
        <v>48.2993380344613</v>
      </c>
      <c r="L55" s="27">
        <v>0</v>
      </c>
      <c r="M55" s="27">
        <v>0</v>
      </c>
      <c r="N55" s="27">
        <v>0</v>
      </c>
      <c r="O55" s="42">
        <v>0</v>
      </c>
    </row>
    <row r="56" spans="1:15" s="2" customFormat="1" x14ac:dyDescent="0.25">
      <c r="A56" s="16"/>
      <c r="B56" s="28" t="s">
        <v>170</v>
      </c>
      <c r="C56" s="25" t="s">
        <v>171</v>
      </c>
      <c r="D56" s="28" t="s">
        <v>170</v>
      </c>
      <c r="E56" s="95" t="s">
        <v>172</v>
      </c>
      <c r="F56" s="41">
        <v>302.633317242413</v>
      </c>
      <c r="G56" s="27">
        <v>232.57954153576</v>
      </c>
      <c r="H56" s="27">
        <v>70.053775706653596</v>
      </c>
      <c r="I56" s="27">
        <v>0.56814409617097095</v>
      </c>
      <c r="J56" s="27">
        <v>69.485631610482699</v>
      </c>
      <c r="K56" s="27">
        <v>70.053775706653596</v>
      </c>
      <c r="L56" s="27">
        <v>0</v>
      </c>
      <c r="M56" s="27">
        <v>0</v>
      </c>
      <c r="N56" s="27">
        <v>0</v>
      </c>
      <c r="O56" s="42">
        <v>0</v>
      </c>
    </row>
    <row r="57" spans="1:15" s="2" customFormat="1" x14ac:dyDescent="0.25">
      <c r="A57" s="16"/>
      <c r="B57" s="28" t="s">
        <v>173</v>
      </c>
      <c r="C57" s="25" t="s">
        <v>174</v>
      </c>
      <c r="D57" s="28" t="s">
        <v>173</v>
      </c>
      <c r="E57" s="95" t="s">
        <v>175</v>
      </c>
      <c r="F57" s="41">
        <v>2431.0642782084101</v>
      </c>
      <c r="G57" s="27">
        <v>2041.0660265149299</v>
      </c>
      <c r="H57" s="27">
        <v>389.99825169348497</v>
      </c>
      <c r="I57" s="27">
        <v>17.496165714987399</v>
      </c>
      <c r="J57" s="27">
        <v>372.50208597849797</v>
      </c>
      <c r="K57" s="27">
        <v>389.99825169348503</v>
      </c>
      <c r="L57" s="27">
        <v>0</v>
      </c>
      <c r="M57" s="27">
        <v>121.746101005898</v>
      </c>
      <c r="N57" s="27">
        <v>121.746101005898</v>
      </c>
      <c r="O57" s="42">
        <v>0</v>
      </c>
    </row>
    <row r="58" spans="1:15" s="2" customFormat="1" x14ac:dyDescent="0.25">
      <c r="A58" s="16"/>
      <c r="B58" s="28" t="s">
        <v>176</v>
      </c>
      <c r="C58" s="25" t="s">
        <v>177</v>
      </c>
      <c r="D58" s="28" t="s">
        <v>176</v>
      </c>
      <c r="E58" s="95" t="s">
        <v>178</v>
      </c>
      <c r="F58" s="41">
        <v>8619.8797372343997</v>
      </c>
      <c r="G58" s="27">
        <v>5782.4858720243401</v>
      </c>
      <c r="H58" s="27">
        <v>2837.3938652100601</v>
      </c>
      <c r="I58" s="27">
        <v>57.795404804420798</v>
      </c>
      <c r="J58" s="27">
        <v>2779.5984604056298</v>
      </c>
      <c r="K58" s="27">
        <v>2837.3938732100587</v>
      </c>
      <c r="L58" s="27">
        <v>7.9999999999999996E-6</v>
      </c>
      <c r="M58" s="27">
        <v>787.67028315729897</v>
      </c>
      <c r="N58" s="27">
        <v>787.67028315729897</v>
      </c>
      <c r="O58" s="42">
        <v>0</v>
      </c>
    </row>
    <row r="59" spans="1:15" s="2" customFormat="1" x14ac:dyDescent="0.25">
      <c r="A59" s="16"/>
      <c r="B59" s="28" t="s">
        <v>179</v>
      </c>
      <c r="C59" s="25" t="s">
        <v>180</v>
      </c>
      <c r="D59" s="28" t="s">
        <v>179</v>
      </c>
      <c r="E59" s="95" t="s">
        <v>181</v>
      </c>
      <c r="F59" s="41">
        <v>759.40080235793505</v>
      </c>
      <c r="G59" s="27">
        <v>399.827761724673</v>
      </c>
      <c r="H59" s="27">
        <v>359.573040633262</v>
      </c>
      <c r="I59" s="27">
        <v>1.920894807684E-3</v>
      </c>
      <c r="J59" s="27">
        <v>359.571119738454</v>
      </c>
      <c r="K59" s="27">
        <v>359.573040633262</v>
      </c>
      <c r="L59" s="27">
        <v>0</v>
      </c>
      <c r="M59" s="27">
        <v>0</v>
      </c>
      <c r="N59" s="27">
        <v>0</v>
      </c>
      <c r="O59" s="42">
        <v>0</v>
      </c>
    </row>
    <row r="60" spans="1:15" s="2" customFormat="1" x14ac:dyDescent="0.25">
      <c r="A60" s="16"/>
      <c r="B60" s="28" t="s">
        <v>182</v>
      </c>
      <c r="C60" s="25" t="s">
        <v>183</v>
      </c>
      <c r="D60" s="28" t="s">
        <v>182</v>
      </c>
      <c r="E60" s="95" t="s">
        <v>184</v>
      </c>
      <c r="F60" s="41">
        <v>182.282994060871</v>
      </c>
      <c r="G60" s="27">
        <v>172.24791659747601</v>
      </c>
      <c r="H60" s="27">
        <v>10.0350774633946</v>
      </c>
      <c r="I60" s="27">
        <v>1.3834488482204E-2</v>
      </c>
      <c r="J60" s="27">
        <v>10.021242974912401</v>
      </c>
      <c r="K60" s="27">
        <v>10.0350774633946</v>
      </c>
      <c r="L60" s="27">
        <v>0</v>
      </c>
      <c r="M60" s="27">
        <v>0</v>
      </c>
      <c r="N60" s="27">
        <v>0</v>
      </c>
      <c r="O60" s="42">
        <v>0</v>
      </c>
    </row>
    <row r="61" spans="1:15" s="2" customFormat="1" x14ac:dyDescent="0.25">
      <c r="A61" s="16"/>
      <c r="B61" s="28" t="s">
        <v>185</v>
      </c>
      <c r="C61" s="25" t="s">
        <v>186</v>
      </c>
      <c r="D61" s="28" t="s">
        <v>185</v>
      </c>
      <c r="E61" s="95" t="s">
        <v>187</v>
      </c>
      <c r="F61" s="41">
        <v>8671.0188672590502</v>
      </c>
      <c r="G61" s="27">
        <v>7392.9531561923104</v>
      </c>
      <c r="H61" s="27">
        <v>1278.06571106673</v>
      </c>
      <c r="I61" s="27">
        <v>55.695190088450801</v>
      </c>
      <c r="J61" s="27">
        <v>1222.37052097828</v>
      </c>
      <c r="K61" s="27">
        <v>1595.2579044294912</v>
      </c>
      <c r="L61" s="27">
        <v>317.19219336275899</v>
      </c>
      <c r="M61" s="27">
        <v>673.72720407218299</v>
      </c>
      <c r="N61" s="27">
        <v>673.72720407218299</v>
      </c>
      <c r="O61" s="42">
        <v>0</v>
      </c>
    </row>
    <row r="62" spans="1:15" s="2" customFormat="1" ht="21.75" thickBot="1" x14ac:dyDescent="0.3">
      <c r="A62" s="16"/>
      <c r="B62" s="28" t="s">
        <v>188</v>
      </c>
      <c r="C62" s="25" t="s">
        <v>189</v>
      </c>
      <c r="D62" s="28" t="s">
        <v>188</v>
      </c>
      <c r="E62" s="95" t="s">
        <v>190</v>
      </c>
      <c r="F62" s="41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42">
        <v>0</v>
      </c>
    </row>
    <row r="63" spans="1:15" s="36" customFormat="1" ht="21.75" thickBot="1" x14ac:dyDescent="0.3">
      <c r="A63" s="31"/>
      <c r="B63" s="32" t="s">
        <v>191</v>
      </c>
      <c r="C63" s="25" t="s">
        <v>192</v>
      </c>
      <c r="D63" s="85" t="s">
        <v>193</v>
      </c>
      <c r="E63" s="33" t="s">
        <v>194</v>
      </c>
      <c r="F63" s="41" t="s">
        <v>49</v>
      </c>
      <c r="G63" s="27" t="s">
        <v>49</v>
      </c>
      <c r="H63" s="27" t="s">
        <v>49</v>
      </c>
      <c r="I63" s="27" t="s">
        <v>49</v>
      </c>
      <c r="J63" s="27" t="s">
        <v>49</v>
      </c>
      <c r="K63" s="27" t="s">
        <v>49</v>
      </c>
      <c r="L63" s="27" t="s">
        <v>49</v>
      </c>
      <c r="M63" s="27" t="s">
        <v>49</v>
      </c>
      <c r="N63" s="27" t="s">
        <v>49</v>
      </c>
      <c r="O63" s="42" t="s">
        <v>49</v>
      </c>
    </row>
    <row r="64" spans="1:15" s="36" customFormat="1" ht="30.6" customHeight="1" x14ac:dyDescent="0.25">
      <c r="A64" s="31"/>
      <c r="B64" s="76" t="s">
        <v>195</v>
      </c>
      <c r="C64" s="76"/>
      <c r="D64" s="86" t="s">
        <v>196</v>
      </c>
      <c r="E64" s="96" t="s">
        <v>197</v>
      </c>
      <c r="F64" s="37">
        <f>SUM(F10:F62)</f>
        <v>207744.79192258624</v>
      </c>
      <c r="G64" s="104">
        <f t="shared" ref="G64:O64" si="0">SUM(G10:G62)</f>
        <v>148234.7250956744</v>
      </c>
      <c r="H64" s="104">
        <f t="shared" si="0"/>
        <v>50109.465824096667</v>
      </c>
      <c r="I64" s="104">
        <f t="shared" si="0"/>
        <v>4770.5655200702267</v>
      </c>
      <c r="J64" s="104">
        <f t="shared" si="0"/>
        <v>45338.90030402648</v>
      </c>
      <c r="K64" s="104">
        <f t="shared" si="0"/>
        <v>56254.976348295655</v>
      </c>
      <c r="L64" s="104">
        <f t="shared" si="0"/>
        <v>6145.5105241990623</v>
      </c>
      <c r="M64" s="104">
        <f t="shared" si="0"/>
        <v>25288.927647422937</v>
      </c>
      <c r="N64" s="104">
        <f t="shared" si="0"/>
        <v>26020.170795652935</v>
      </c>
      <c r="O64" s="105">
        <f t="shared" si="0"/>
        <v>731.24314823000009</v>
      </c>
    </row>
    <row r="65" spans="1:239" s="36" customFormat="1" ht="42.75" thickBot="1" x14ac:dyDescent="0.3">
      <c r="A65" s="31"/>
      <c r="B65" s="75"/>
      <c r="C65" s="75"/>
      <c r="D65" s="87"/>
      <c r="E65" s="97" t="s">
        <v>198</v>
      </c>
      <c r="F65" s="37" t="str">
        <f>IF(COUNTA(F10:F63)&gt;0,IF(F63="c","c",SUM(F63:F64)),"")</f>
        <v>c</v>
      </c>
      <c r="G65" s="104" t="str">
        <f t="shared" ref="G65:O65" si="1">IF(COUNTA(G10:G63)&gt;0,IF(G63="c","c",SUM(G63:G64)),"")</f>
        <v>c</v>
      </c>
      <c r="H65" s="104" t="str">
        <f t="shared" si="1"/>
        <v>c</v>
      </c>
      <c r="I65" s="104" t="str">
        <f t="shared" si="1"/>
        <v>c</v>
      </c>
      <c r="J65" s="104" t="str">
        <f t="shared" si="1"/>
        <v>c</v>
      </c>
      <c r="K65" s="104" t="str">
        <f t="shared" si="1"/>
        <v>c</v>
      </c>
      <c r="L65" s="104" t="str">
        <f t="shared" si="1"/>
        <v>c</v>
      </c>
      <c r="M65" s="104" t="str">
        <f t="shared" si="1"/>
        <v>c</v>
      </c>
      <c r="N65" s="104" t="str">
        <f t="shared" si="1"/>
        <v>c</v>
      </c>
      <c r="O65" s="105" t="str">
        <f t="shared" si="1"/>
        <v>c</v>
      </c>
    </row>
    <row r="66" spans="1:239" s="2" customFormat="1" ht="12" thickBot="1" x14ac:dyDescent="0.3">
      <c r="A66" s="25"/>
      <c r="B66" s="39"/>
      <c r="C66" s="25"/>
      <c r="D66" s="88"/>
      <c r="E66" s="98" t="s">
        <v>199</v>
      </c>
      <c r="F66" s="137" t="str">
        <f>IF(F63="c","",IF(AND(IF((COUNTIF(F10:F62,"c"))&gt;0,1,0)=1,F63=""),"Please provide Not Specified (Including Confidential)",""))</f>
        <v/>
      </c>
      <c r="G66" s="138" t="str">
        <f t="shared" ref="G66:O66" si="2">IF(G63="c","",IF(AND(IF((COUNTIF(G10:G62,"c"))&gt;0,1,0)=1,G63=""),"Please provide Not Specified (Including Confidential)",""))</f>
        <v/>
      </c>
      <c r="H66" s="138" t="str">
        <f t="shared" si="2"/>
        <v/>
      </c>
      <c r="I66" s="138" t="str">
        <f t="shared" si="2"/>
        <v/>
      </c>
      <c r="J66" s="138" t="str">
        <f t="shared" si="2"/>
        <v/>
      </c>
      <c r="K66" s="138" t="str">
        <f t="shared" si="2"/>
        <v/>
      </c>
      <c r="L66" s="138" t="str">
        <f t="shared" si="2"/>
        <v/>
      </c>
      <c r="M66" s="138" t="str">
        <f t="shared" si="2"/>
        <v/>
      </c>
      <c r="N66" s="138" t="str">
        <f t="shared" si="2"/>
        <v/>
      </c>
      <c r="O66" s="139" t="str">
        <f t="shared" si="2"/>
        <v/>
      </c>
    </row>
    <row r="67" spans="1:239" s="23" customFormat="1" ht="12" thickBot="1" x14ac:dyDescent="0.3">
      <c r="A67" s="16"/>
      <c r="B67" s="18"/>
      <c r="C67" s="25"/>
      <c r="D67" s="18"/>
      <c r="E67" s="99" t="s">
        <v>200</v>
      </c>
      <c r="F67" s="140"/>
      <c r="G67" s="141"/>
      <c r="H67" s="141"/>
      <c r="I67" s="141"/>
      <c r="J67" s="141"/>
      <c r="K67" s="141"/>
      <c r="L67" s="141"/>
      <c r="M67" s="141"/>
      <c r="N67" s="141"/>
      <c r="O67" s="14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</row>
    <row r="68" spans="1:239" s="2" customFormat="1" x14ac:dyDescent="0.25">
      <c r="A68" s="16"/>
      <c r="B68" s="40" t="s">
        <v>201</v>
      </c>
      <c r="C68" s="25" t="s">
        <v>202</v>
      </c>
      <c r="D68" s="40" t="s">
        <v>201</v>
      </c>
      <c r="E68" s="95" t="s">
        <v>203</v>
      </c>
      <c r="F68" s="41">
        <v>0.21937086782551199</v>
      </c>
      <c r="G68" s="27">
        <v>0.21937086782551199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42">
        <v>0</v>
      </c>
    </row>
    <row r="69" spans="1:239" s="2" customFormat="1" x14ac:dyDescent="0.25">
      <c r="A69" s="16"/>
      <c r="B69" s="40" t="s">
        <v>204</v>
      </c>
      <c r="C69" s="25" t="s">
        <v>205</v>
      </c>
      <c r="D69" s="40" t="s">
        <v>204</v>
      </c>
      <c r="E69" s="95" t="s">
        <v>206</v>
      </c>
      <c r="F69" s="41">
        <v>5.4361193828858001</v>
      </c>
      <c r="G69" s="27" t="s">
        <v>49</v>
      </c>
      <c r="H69" s="27" t="s">
        <v>49</v>
      </c>
      <c r="I69" s="27" t="s">
        <v>49</v>
      </c>
      <c r="J69" s="27" t="s">
        <v>49</v>
      </c>
      <c r="K69" s="27" t="s">
        <v>49</v>
      </c>
      <c r="L69" s="27" t="s">
        <v>49</v>
      </c>
      <c r="M69" s="27">
        <v>0</v>
      </c>
      <c r="N69" s="27">
        <v>0</v>
      </c>
      <c r="O69" s="42">
        <v>0</v>
      </c>
    </row>
    <row r="70" spans="1:239" s="2" customFormat="1" x14ac:dyDescent="0.25">
      <c r="A70" s="16"/>
      <c r="B70" s="40" t="s">
        <v>207</v>
      </c>
      <c r="C70" s="25" t="s">
        <v>208</v>
      </c>
      <c r="D70" s="40" t="s">
        <v>207</v>
      </c>
      <c r="E70" s="95" t="s">
        <v>209</v>
      </c>
      <c r="F70" s="41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42">
        <v>0</v>
      </c>
    </row>
    <row r="71" spans="1:239" s="2" customFormat="1" x14ac:dyDescent="0.25">
      <c r="A71" s="16"/>
      <c r="B71" s="40" t="s">
        <v>210</v>
      </c>
      <c r="C71" s="25" t="s">
        <v>211</v>
      </c>
      <c r="D71" s="40" t="s">
        <v>210</v>
      </c>
      <c r="E71" s="95" t="s">
        <v>212</v>
      </c>
      <c r="F71" s="41" t="s">
        <v>49</v>
      </c>
      <c r="G71" s="27" t="s">
        <v>49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 t="s">
        <v>49</v>
      </c>
      <c r="N71" s="27" t="s">
        <v>49</v>
      </c>
      <c r="O71" s="42" t="s">
        <v>49</v>
      </c>
    </row>
    <row r="72" spans="1:239" s="2" customFormat="1" ht="12" thickBot="1" x14ac:dyDescent="0.3">
      <c r="A72" s="16"/>
      <c r="B72" s="40" t="s">
        <v>213</v>
      </c>
      <c r="C72" s="25" t="s">
        <v>214</v>
      </c>
      <c r="D72" s="40" t="s">
        <v>213</v>
      </c>
      <c r="E72" s="95" t="s">
        <v>215</v>
      </c>
      <c r="F72" s="41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42">
        <v>0</v>
      </c>
    </row>
    <row r="73" spans="1:239" s="36" customFormat="1" ht="21.75" thickBot="1" x14ac:dyDescent="0.3">
      <c r="A73" s="31"/>
      <c r="B73" s="43" t="s">
        <v>216</v>
      </c>
      <c r="C73" s="25" t="s">
        <v>217</v>
      </c>
      <c r="D73" s="45" t="s">
        <v>216</v>
      </c>
      <c r="E73" s="33" t="s">
        <v>194</v>
      </c>
      <c r="F73" s="41" t="s">
        <v>49</v>
      </c>
      <c r="G73" s="27" t="s">
        <v>49</v>
      </c>
      <c r="H73" s="27" t="s">
        <v>49</v>
      </c>
      <c r="I73" s="27" t="s">
        <v>49</v>
      </c>
      <c r="J73" s="27" t="s">
        <v>49</v>
      </c>
      <c r="K73" s="27" t="s">
        <v>49</v>
      </c>
      <c r="L73" s="27" t="s">
        <v>49</v>
      </c>
      <c r="M73" s="27" t="s">
        <v>49</v>
      </c>
      <c r="N73" s="27" t="s">
        <v>49</v>
      </c>
      <c r="O73" s="42" t="s">
        <v>49</v>
      </c>
    </row>
    <row r="74" spans="1:239" s="36" customFormat="1" ht="30.6" customHeight="1" x14ac:dyDescent="0.25">
      <c r="A74" s="31"/>
      <c r="B74" s="74" t="s">
        <v>195</v>
      </c>
      <c r="C74" s="76"/>
      <c r="D74" s="89" t="s">
        <v>196</v>
      </c>
      <c r="E74" s="96" t="s">
        <v>197</v>
      </c>
      <c r="F74" s="37">
        <f>SUM(F68:F72)</f>
        <v>5.6554902507113125</v>
      </c>
      <c r="G74" s="104">
        <f t="shared" ref="G74:O74" si="3">SUM(G68:G72)</f>
        <v>0.21937086782551199</v>
      </c>
      <c r="H74" s="104">
        <f t="shared" si="3"/>
        <v>0</v>
      </c>
      <c r="I74" s="104">
        <f t="shared" si="3"/>
        <v>0</v>
      </c>
      <c r="J74" s="104">
        <f t="shared" si="3"/>
        <v>0</v>
      </c>
      <c r="K74" s="104">
        <f t="shared" si="3"/>
        <v>0</v>
      </c>
      <c r="L74" s="104">
        <f t="shared" si="3"/>
        <v>0</v>
      </c>
      <c r="M74" s="104">
        <f t="shared" si="3"/>
        <v>0</v>
      </c>
      <c r="N74" s="104">
        <f t="shared" si="3"/>
        <v>0</v>
      </c>
      <c r="O74" s="105">
        <f t="shared" si="3"/>
        <v>0</v>
      </c>
    </row>
    <row r="75" spans="1:239" s="36" customFormat="1" ht="42.75" thickBot="1" x14ac:dyDescent="0.3">
      <c r="A75" s="31"/>
      <c r="B75" s="75"/>
      <c r="C75" s="75"/>
      <c r="D75" s="87"/>
      <c r="E75" s="97" t="s">
        <v>218</v>
      </c>
      <c r="F75" s="37" t="str">
        <f>IF(COUNTA(F68:F73)&gt;0,IF(F73="c","c",SUM(F73:F74)),"")</f>
        <v>c</v>
      </c>
      <c r="G75" s="104" t="str">
        <f t="shared" ref="G75:O75" si="4">IF(COUNTA(G68:G73)&gt;0,IF(G73="c","c",SUM(G73:G74)),"")</f>
        <v>c</v>
      </c>
      <c r="H75" s="104" t="str">
        <f t="shared" si="4"/>
        <v>c</v>
      </c>
      <c r="I75" s="104" t="str">
        <f t="shared" si="4"/>
        <v>c</v>
      </c>
      <c r="J75" s="104" t="str">
        <f t="shared" si="4"/>
        <v>c</v>
      </c>
      <c r="K75" s="104" t="str">
        <f t="shared" si="4"/>
        <v>c</v>
      </c>
      <c r="L75" s="104" t="str">
        <f t="shared" si="4"/>
        <v>c</v>
      </c>
      <c r="M75" s="104" t="str">
        <f t="shared" si="4"/>
        <v>c</v>
      </c>
      <c r="N75" s="104" t="str">
        <f t="shared" si="4"/>
        <v>c</v>
      </c>
      <c r="O75" s="105" t="str">
        <f t="shared" si="4"/>
        <v>c</v>
      </c>
    </row>
    <row r="76" spans="1:239" s="2" customFormat="1" ht="12" thickBot="1" x14ac:dyDescent="0.3">
      <c r="A76" s="25"/>
      <c r="B76" s="39"/>
      <c r="C76" s="25"/>
      <c r="D76" s="88"/>
      <c r="E76" s="98" t="s">
        <v>199</v>
      </c>
      <c r="F76" s="137" t="str">
        <f>IF(F73="c","",IF(AND(IF((COUNTIF(F68:F72,"c"))&gt;0,1,0)=1,F73=""),"Please provide Not Specified (Including Confidential)",""))</f>
        <v/>
      </c>
      <c r="G76" s="138" t="str">
        <f t="shared" ref="G76:O76" si="5">IF(G73="c","",IF(AND(IF((COUNTIF(G68:G72,"c"))&gt;0,1,0)=1,G73=""),"Please provide Not Specified (Including Confidential)",""))</f>
        <v/>
      </c>
      <c r="H76" s="138" t="str">
        <f t="shared" si="5"/>
        <v/>
      </c>
      <c r="I76" s="138" t="str">
        <f t="shared" si="5"/>
        <v/>
      </c>
      <c r="J76" s="138" t="str">
        <f t="shared" si="5"/>
        <v/>
      </c>
      <c r="K76" s="138" t="str">
        <f t="shared" si="5"/>
        <v/>
      </c>
      <c r="L76" s="138" t="str">
        <f t="shared" si="5"/>
        <v/>
      </c>
      <c r="M76" s="138" t="str">
        <f t="shared" si="5"/>
        <v/>
      </c>
      <c r="N76" s="138" t="str">
        <f t="shared" si="5"/>
        <v/>
      </c>
      <c r="O76" s="139" t="str">
        <f t="shared" si="5"/>
        <v/>
      </c>
    </row>
    <row r="77" spans="1:239" s="23" customFormat="1" ht="12" thickBot="1" x14ac:dyDescent="0.3">
      <c r="A77" s="16"/>
      <c r="B77" s="18"/>
      <c r="C77" s="25"/>
      <c r="D77" s="18"/>
      <c r="E77" s="99" t="s">
        <v>219</v>
      </c>
      <c r="F77" s="140"/>
      <c r="G77" s="141"/>
      <c r="H77" s="141"/>
      <c r="I77" s="141"/>
      <c r="J77" s="141"/>
      <c r="K77" s="141"/>
      <c r="L77" s="141"/>
      <c r="M77" s="141"/>
      <c r="N77" s="141"/>
      <c r="O77" s="14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</row>
    <row r="78" spans="1:239" s="2" customFormat="1" x14ac:dyDescent="0.25">
      <c r="A78" s="16"/>
      <c r="B78" s="40" t="s">
        <v>220</v>
      </c>
      <c r="C78" s="25" t="s">
        <v>221</v>
      </c>
      <c r="D78" s="40" t="s">
        <v>220</v>
      </c>
      <c r="E78" s="95" t="s">
        <v>222</v>
      </c>
      <c r="F78" s="41">
        <v>0.29798960262131102</v>
      </c>
      <c r="G78" s="27">
        <v>0.29798960262131102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42">
        <v>0</v>
      </c>
    </row>
    <row r="79" spans="1:239" s="2" customFormat="1" x14ac:dyDescent="0.25">
      <c r="A79" s="16"/>
      <c r="B79" s="40" t="s">
        <v>223</v>
      </c>
      <c r="C79" s="25" t="s">
        <v>224</v>
      </c>
      <c r="D79" s="40" t="s">
        <v>223</v>
      </c>
      <c r="E79" s="95" t="s">
        <v>225</v>
      </c>
      <c r="F79" s="41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42">
        <v>0</v>
      </c>
    </row>
    <row r="80" spans="1:239" s="2" customFormat="1" x14ac:dyDescent="0.25">
      <c r="A80" s="16"/>
      <c r="B80" s="40" t="s">
        <v>226</v>
      </c>
      <c r="C80" s="25" t="s">
        <v>227</v>
      </c>
      <c r="D80" s="40" t="s">
        <v>226</v>
      </c>
      <c r="E80" s="95" t="s">
        <v>228</v>
      </c>
      <c r="F80" s="41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42">
        <v>0</v>
      </c>
    </row>
    <row r="81" spans="1:15" s="2" customFormat="1" ht="21" x14ac:dyDescent="0.25">
      <c r="A81" s="16"/>
      <c r="B81" s="40" t="s">
        <v>229</v>
      </c>
      <c r="C81" s="25" t="s">
        <v>230</v>
      </c>
      <c r="D81" s="40" t="s">
        <v>229</v>
      </c>
      <c r="E81" s="95" t="s">
        <v>231</v>
      </c>
      <c r="F81" s="41">
        <v>27.881472557959601</v>
      </c>
      <c r="G81" s="27">
        <v>27.881472557959601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42">
        <v>0</v>
      </c>
    </row>
    <row r="82" spans="1:15" s="2" customFormat="1" x14ac:dyDescent="0.25">
      <c r="A82" s="16"/>
      <c r="B82" s="40" t="s">
        <v>232</v>
      </c>
      <c r="C82" s="25" t="s">
        <v>233</v>
      </c>
      <c r="D82" s="40" t="s">
        <v>232</v>
      </c>
      <c r="E82" s="95" t="s">
        <v>234</v>
      </c>
      <c r="F82" s="41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42">
        <v>0</v>
      </c>
    </row>
    <row r="83" spans="1:15" s="2" customFormat="1" x14ac:dyDescent="0.25">
      <c r="A83" s="16"/>
      <c r="B83" s="40" t="s">
        <v>235</v>
      </c>
      <c r="C83" s="25" t="s">
        <v>236</v>
      </c>
      <c r="D83" s="40" t="s">
        <v>235</v>
      </c>
      <c r="E83" s="95" t="s">
        <v>237</v>
      </c>
      <c r="F83" s="41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42">
        <v>0</v>
      </c>
    </row>
    <row r="84" spans="1:15" s="2" customFormat="1" x14ac:dyDescent="0.25">
      <c r="A84" s="16"/>
      <c r="B84" s="40" t="s">
        <v>238</v>
      </c>
      <c r="C84" s="44">
        <v>624</v>
      </c>
      <c r="D84" s="40" t="s">
        <v>238</v>
      </c>
      <c r="E84" s="95" t="s">
        <v>239</v>
      </c>
      <c r="F84" s="41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42">
        <v>0</v>
      </c>
    </row>
    <row r="85" spans="1:15" s="2" customFormat="1" x14ac:dyDescent="0.25">
      <c r="A85" s="16"/>
      <c r="B85" s="40" t="s">
        <v>240</v>
      </c>
      <c r="C85" s="44">
        <v>622</v>
      </c>
      <c r="D85" s="40" t="s">
        <v>240</v>
      </c>
      <c r="E85" s="95" t="s">
        <v>241</v>
      </c>
      <c r="F85" s="41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42">
        <v>0</v>
      </c>
    </row>
    <row r="86" spans="1:15" s="2" customFormat="1" x14ac:dyDescent="0.25">
      <c r="A86" s="16"/>
      <c r="B86" s="40" t="s">
        <v>242</v>
      </c>
      <c r="C86" s="25" t="s">
        <v>243</v>
      </c>
      <c r="D86" s="40" t="s">
        <v>242</v>
      </c>
      <c r="E86" s="95" t="s">
        <v>244</v>
      </c>
      <c r="F86" s="41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42">
        <v>0</v>
      </c>
    </row>
    <row r="87" spans="1:15" s="2" customFormat="1" x14ac:dyDescent="0.25">
      <c r="A87" s="16"/>
      <c r="B87" s="40" t="s">
        <v>245</v>
      </c>
      <c r="C87" s="25" t="s">
        <v>246</v>
      </c>
      <c r="D87" s="40" t="s">
        <v>245</v>
      </c>
      <c r="E87" s="95" t="s">
        <v>247</v>
      </c>
      <c r="F87" s="41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42">
        <v>0</v>
      </c>
    </row>
    <row r="88" spans="1:15" s="2" customFormat="1" x14ac:dyDescent="0.25">
      <c r="A88" s="16"/>
      <c r="B88" s="40" t="s">
        <v>248</v>
      </c>
      <c r="C88" s="25" t="s">
        <v>249</v>
      </c>
      <c r="D88" s="40" t="s">
        <v>248</v>
      </c>
      <c r="E88" s="95" t="s">
        <v>250</v>
      </c>
      <c r="F88" s="41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42">
        <v>0</v>
      </c>
    </row>
    <row r="89" spans="1:15" s="2" customFormat="1" x14ac:dyDescent="0.25">
      <c r="A89" s="16"/>
      <c r="B89" s="40" t="s">
        <v>251</v>
      </c>
      <c r="C89" s="25" t="s">
        <v>252</v>
      </c>
      <c r="D89" s="40" t="s">
        <v>251</v>
      </c>
      <c r="E89" s="95" t="s">
        <v>253</v>
      </c>
      <c r="F89" s="41">
        <v>9.6049413527756006E-2</v>
      </c>
      <c r="G89" s="27">
        <v>9.6049413527756006E-2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42">
        <v>0</v>
      </c>
    </row>
    <row r="90" spans="1:15" s="2" customFormat="1" x14ac:dyDescent="0.25">
      <c r="A90" s="16"/>
      <c r="B90" s="40" t="s">
        <v>254</v>
      </c>
      <c r="C90" s="25" t="s">
        <v>255</v>
      </c>
      <c r="D90" s="40" t="s">
        <v>254</v>
      </c>
      <c r="E90" s="95" t="s">
        <v>256</v>
      </c>
      <c r="F90" s="41">
        <v>6.2287524376347998E-2</v>
      </c>
      <c r="G90" s="27">
        <v>6.2287524376347998E-2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42">
        <v>0</v>
      </c>
    </row>
    <row r="91" spans="1:15" s="2" customFormat="1" x14ac:dyDescent="0.25">
      <c r="A91" s="16"/>
      <c r="B91" s="40" t="s">
        <v>257</v>
      </c>
      <c r="C91" s="25" t="s">
        <v>258</v>
      </c>
      <c r="D91" s="40" t="s">
        <v>257</v>
      </c>
      <c r="E91" s="95" t="s">
        <v>259</v>
      </c>
      <c r="F91" s="41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42">
        <v>0</v>
      </c>
    </row>
    <row r="92" spans="1:15" s="2" customFormat="1" x14ac:dyDescent="0.25">
      <c r="A92" s="16"/>
      <c r="B92" s="40" t="s">
        <v>260</v>
      </c>
      <c r="C92" s="25" t="s">
        <v>261</v>
      </c>
      <c r="D92" s="40" t="s">
        <v>260</v>
      </c>
      <c r="E92" s="95" t="s">
        <v>262</v>
      </c>
      <c r="F92" s="41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42">
        <v>0</v>
      </c>
    </row>
    <row r="93" spans="1:15" s="2" customFormat="1" x14ac:dyDescent="0.25">
      <c r="A93" s="16"/>
      <c r="B93" s="40" t="s">
        <v>263</v>
      </c>
      <c r="C93" s="25" t="s">
        <v>264</v>
      </c>
      <c r="D93" s="40" t="s">
        <v>263</v>
      </c>
      <c r="E93" s="95" t="s">
        <v>265</v>
      </c>
      <c r="F93" s="41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42">
        <v>0</v>
      </c>
    </row>
    <row r="94" spans="1:15" s="2" customFormat="1" x14ac:dyDescent="0.25">
      <c r="A94" s="16"/>
      <c r="B94" s="40" t="s">
        <v>266</v>
      </c>
      <c r="C94" s="25" t="s">
        <v>267</v>
      </c>
      <c r="D94" s="40" t="s">
        <v>266</v>
      </c>
      <c r="E94" s="95" t="s">
        <v>268</v>
      </c>
      <c r="F94" s="41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42">
        <v>0</v>
      </c>
    </row>
    <row r="95" spans="1:15" s="2" customFormat="1" x14ac:dyDescent="0.25">
      <c r="A95" s="16"/>
      <c r="B95" s="40" t="s">
        <v>269</v>
      </c>
      <c r="C95" s="25" t="s">
        <v>270</v>
      </c>
      <c r="D95" s="40" t="s">
        <v>269</v>
      </c>
      <c r="E95" s="95" t="s">
        <v>271</v>
      </c>
      <c r="F95" s="41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42">
        <v>0</v>
      </c>
    </row>
    <row r="96" spans="1:15" s="2" customFormat="1" x14ac:dyDescent="0.25">
      <c r="A96" s="16"/>
      <c r="B96" s="40" t="s">
        <v>272</v>
      </c>
      <c r="C96" s="25" t="s">
        <v>273</v>
      </c>
      <c r="D96" s="40" t="s">
        <v>272</v>
      </c>
      <c r="E96" s="95" t="s">
        <v>274</v>
      </c>
      <c r="F96" s="41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42">
        <v>0</v>
      </c>
    </row>
    <row r="97" spans="1:15" s="2" customFormat="1" x14ac:dyDescent="0.25">
      <c r="A97" s="16"/>
      <c r="B97" s="40" t="s">
        <v>275</v>
      </c>
      <c r="C97" s="25" t="s">
        <v>276</v>
      </c>
      <c r="D97" s="40" t="s">
        <v>275</v>
      </c>
      <c r="E97" s="95" t="s">
        <v>277</v>
      </c>
      <c r="F97" s="41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42">
        <v>0</v>
      </c>
    </row>
    <row r="98" spans="1:15" s="2" customFormat="1" x14ac:dyDescent="0.25">
      <c r="A98" s="16"/>
      <c r="B98" s="40" t="s">
        <v>278</v>
      </c>
      <c r="C98" s="25" t="s">
        <v>279</v>
      </c>
      <c r="D98" s="40" t="s">
        <v>278</v>
      </c>
      <c r="E98" s="95" t="s">
        <v>280</v>
      </c>
      <c r="F98" s="41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42">
        <v>0</v>
      </c>
    </row>
    <row r="99" spans="1:15" s="2" customFormat="1" x14ac:dyDescent="0.25">
      <c r="A99" s="16"/>
      <c r="B99" s="40" t="s">
        <v>281</v>
      </c>
      <c r="C99" s="25" t="s">
        <v>282</v>
      </c>
      <c r="D99" s="40" t="s">
        <v>281</v>
      </c>
      <c r="E99" s="95" t="s">
        <v>283</v>
      </c>
      <c r="F99" s="41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42">
        <v>0</v>
      </c>
    </row>
    <row r="100" spans="1:15" s="2" customFormat="1" x14ac:dyDescent="0.25">
      <c r="A100" s="16"/>
      <c r="B100" s="40" t="s">
        <v>284</v>
      </c>
      <c r="C100" s="25" t="s">
        <v>285</v>
      </c>
      <c r="D100" s="40" t="s">
        <v>284</v>
      </c>
      <c r="E100" s="95" t="s">
        <v>286</v>
      </c>
      <c r="F100" s="41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42">
        <v>0</v>
      </c>
    </row>
    <row r="101" spans="1:15" s="2" customFormat="1" x14ac:dyDescent="0.25">
      <c r="A101" s="16"/>
      <c r="B101" s="40" t="s">
        <v>287</v>
      </c>
      <c r="C101" s="25" t="s">
        <v>288</v>
      </c>
      <c r="D101" s="40" t="s">
        <v>287</v>
      </c>
      <c r="E101" s="95" t="s">
        <v>289</v>
      </c>
      <c r="F101" s="41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42">
        <v>0</v>
      </c>
    </row>
    <row r="102" spans="1:15" s="2" customFormat="1" x14ac:dyDescent="0.25">
      <c r="A102" s="16"/>
      <c r="B102" s="40" t="s">
        <v>290</v>
      </c>
      <c r="C102" s="25" t="s">
        <v>291</v>
      </c>
      <c r="D102" s="40" t="s">
        <v>290</v>
      </c>
      <c r="E102" s="95" t="s">
        <v>292</v>
      </c>
      <c r="F102" s="41" t="s">
        <v>49</v>
      </c>
      <c r="G102" s="27" t="s">
        <v>49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 t="s">
        <v>49</v>
      </c>
      <c r="N102" s="27" t="s">
        <v>49</v>
      </c>
      <c r="O102" s="42" t="s">
        <v>49</v>
      </c>
    </row>
    <row r="103" spans="1:15" s="2" customFormat="1" x14ac:dyDescent="0.25">
      <c r="A103" s="16"/>
      <c r="B103" s="40" t="s">
        <v>293</v>
      </c>
      <c r="C103" s="25" t="s">
        <v>294</v>
      </c>
      <c r="D103" s="40" t="s">
        <v>293</v>
      </c>
      <c r="E103" s="95" t="s">
        <v>295</v>
      </c>
      <c r="F103" s="41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42">
        <v>0</v>
      </c>
    </row>
    <row r="104" spans="1:15" s="2" customFormat="1" x14ac:dyDescent="0.25">
      <c r="A104" s="16"/>
      <c r="B104" s="40" t="s">
        <v>296</v>
      </c>
      <c r="C104" s="25" t="s">
        <v>297</v>
      </c>
      <c r="D104" s="40" t="s">
        <v>296</v>
      </c>
      <c r="E104" s="95" t="s">
        <v>298</v>
      </c>
      <c r="F104" s="41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42">
        <v>0</v>
      </c>
    </row>
    <row r="105" spans="1:15" s="2" customFormat="1" x14ac:dyDescent="0.25">
      <c r="A105" s="16"/>
      <c r="B105" s="40" t="s">
        <v>299</v>
      </c>
      <c r="C105" s="25" t="s">
        <v>300</v>
      </c>
      <c r="D105" s="40" t="s">
        <v>299</v>
      </c>
      <c r="E105" s="95" t="s">
        <v>301</v>
      </c>
      <c r="F105" s="41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42">
        <v>0</v>
      </c>
    </row>
    <row r="106" spans="1:15" s="2" customFormat="1" x14ac:dyDescent="0.25">
      <c r="A106" s="16"/>
      <c r="B106" s="40" t="s">
        <v>302</v>
      </c>
      <c r="C106" s="25" t="s">
        <v>303</v>
      </c>
      <c r="D106" s="40" t="s">
        <v>302</v>
      </c>
      <c r="E106" s="95" t="s">
        <v>304</v>
      </c>
      <c r="F106" s="41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42">
        <v>0</v>
      </c>
    </row>
    <row r="107" spans="1:15" s="2" customFormat="1" x14ac:dyDescent="0.25">
      <c r="A107" s="16"/>
      <c r="B107" s="40" t="s">
        <v>305</v>
      </c>
      <c r="C107" s="25" t="s">
        <v>306</v>
      </c>
      <c r="D107" s="40" t="s">
        <v>305</v>
      </c>
      <c r="E107" s="95" t="s">
        <v>307</v>
      </c>
      <c r="F107" s="41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42">
        <v>0</v>
      </c>
    </row>
    <row r="108" spans="1:15" s="2" customFormat="1" x14ac:dyDescent="0.25">
      <c r="A108" s="16"/>
      <c r="B108" s="40" t="s">
        <v>308</v>
      </c>
      <c r="C108" s="25" t="s">
        <v>309</v>
      </c>
      <c r="D108" s="40" t="s">
        <v>308</v>
      </c>
      <c r="E108" s="95" t="s">
        <v>310</v>
      </c>
      <c r="F108" s="41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42">
        <v>0</v>
      </c>
    </row>
    <row r="109" spans="1:15" s="2" customFormat="1" x14ac:dyDescent="0.25">
      <c r="A109" s="16"/>
      <c r="B109" s="40" t="s">
        <v>311</v>
      </c>
      <c r="C109" s="25" t="s">
        <v>312</v>
      </c>
      <c r="D109" s="40" t="s">
        <v>311</v>
      </c>
      <c r="E109" s="95" t="s">
        <v>313</v>
      </c>
      <c r="F109" s="41">
        <v>13.8074565690965</v>
      </c>
      <c r="G109" s="27">
        <v>1.6370334445742101</v>
      </c>
      <c r="H109" s="27">
        <v>12.1704231245223</v>
      </c>
      <c r="I109" s="27">
        <v>0</v>
      </c>
      <c r="J109" s="27">
        <v>12.1704231245223</v>
      </c>
      <c r="K109" s="27">
        <v>12.1704231245223</v>
      </c>
      <c r="L109" s="27">
        <v>0</v>
      </c>
      <c r="M109" s="27">
        <v>0</v>
      </c>
      <c r="N109" s="27">
        <v>0</v>
      </c>
      <c r="O109" s="42">
        <v>0</v>
      </c>
    </row>
    <row r="110" spans="1:15" s="2" customFormat="1" x14ac:dyDescent="0.25">
      <c r="A110" s="16"/>
      <c r="B110" s="40" t="s">
        <v>314</v>
      </c>
      <c r="C110" s="25" t="s">
        <v>315</v>
      </c>
      <c r="D110" s="40" t="s">
        <v>314</v>
      </c>
      <c r="E110" s="95" t="s">
        <v>316</v>
      </c>
      <c r="F110" s="41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42">
        <v>0</v>
      </c>
    </row>
    <row r="111" spans="1:15" s="2" customFormat="1" x14ac:dyDescent="0.25">
      <c r="A111" s="16"/>
      <c r="B111" s="40" t="s">
        <v>317</v>
      </c>
      <c r="C111" s="25" t="s">
        <v>318</v>
      </c>
      <c r="D111" s="40" t="s">
        <v>317</v>
      </c>
      <c r="E111" s="95" t="s">
        <v>319</v>
      </c>
      <c r="F111" s="41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42">
        <v>0</v>
      </c>
    </row>
    <row r="112" spans="1:15" s="2" customFormat="1" x14ac:dyDescent="0.25">
      <c r="A112" s="16"/>
      <c r="B112" s="40" t="s">
        <v>320</v>
      </c>
      <c r="C112" s="25" t="s">
        <v>321</v>
      </c>
      <c r="D112" s="40" t="s">
        <v>320</v>
      </c>
      <c r="E112" s="95" t="s">
        <v>322</v>
      </c>
      <c r="F112" s="41">
        <v>1.2336460109081E-2</v>
      </c>
      <c r="G112" s="27">
        <v>1.2336460109081E-2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42">
        <v>0</v>
      </c>
    </row>
    <row r="113" spans="1:15" s="2" customFormat="1" x14ac:dyDescent="0.25">
      <c r="A113" s="16"/>
      <c r="B113" s="40" t="s">
        <v>323</v>
      </c>
      <c r="C113" s="25" t="s">
        <v>324</v>
      </c>
      <c r="D113" s="40" t="s">
        <v>323</v>
      </c>
      <c r="E113" s="95" t="s">
        <v>325</v>
      </c>
      <c r="F113" s="41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42">
        <v>0</v>
      </c>
    </row>
    <row r="114" spans="1:15" s="2" customFormat="1" x14ac:dyDescent="0.25">
      <c r="A114" s="16"/>
      <c r="B114" s="40" t="s">
        <v>326</v>
      </c>
      <c r="C114" s="25" t="s">
        <v>327</v>
      </c>
      <c r="D114" s="40" t="s">
        <v>326</v>
      </c>
      <c r="E114" s="95" t="s">
        <v>328</v>
      </c>
      <c r="F114" s="41">
        <v>5.1186365573574998E-2</v>
      </c>
      <c r="G114" s="27">
        <v>5.1186365573574998E-2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42">
        <v>0</v>
      </c>
    </row>
    <row r="115" spans="1:15" s="2" customFormat="1" x14ac:dyDescent="0.25">
      <c r="A115" s="16"/>
      <c r="B115" s="40" t="s">
        <v>329</v>
      </c>
      <c r="C115" s="25" t="s">
        <v>330</v>
      </c>
      <c r="D115" s="40" t="s">
        <v>329</v>
      </c>
      <c r="E115" s="95" t="s">
        <v>331</v>
      </c>
      <c r="F115" s="41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42">
        <v>0</v>
      </c>
    </row>
    <row r="116" spans="1:15" s="2" customFormat="1" x14ac:dyDescent="0.25">
      <c r="A116" s="16"/>
      <c r="B116" s="40" t="s">
        <v>332</v>
      </c>
      <c r="C116" s="25" t="s">
        <v>333</v>
      </c>
      <c r="D116" s="40" t="s">
        <v>332</v>
      </c>
      <c r="E116" s="95" t="s">
        <v>334</v>
      </c>
      <c r="F116" s="41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42">
        <v>0</v>
      </c>
    </row>
    <row r="117" spans="1:15" s="2" customFormat="1" x14ac:dyDescent="0.25">
      <c r="A117" s="16"/>
      <c r="B117" s="40" t="s">
        <v>335</v>
      </c>
      <c r="C117" s="25" t="s">
        <v>336</v>
      </c>
      <c r="D117" s="40" t="s">
        <v>335</v>
      </c>
      <c r="E117" s="95" t="s">
        <v>337</v>
      </c>
      <c r="F117" s="41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42">
        <v>0</v>
      </c>
    </row>
    <row r="118" spans="1:15" s="2" customFormat="1" x14ac:dyDescent="0.25">
      <c r="A118" s="16"/>
      <c r="B118" s="40" t="s">
        <v>338</v>
      </c>
      <c r="C118" s="25" t="s">
        <v>339</v>
      </c>
      <c r="D118" s="40" t="s">
        <v>338</v>
      </c>
      <c r="E118" s="95" t="s">
        <v>340</v>
      </c>
      <c r="F118" s="41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42">
        <v>0</v>
      </c>
    </row>
    <row r="119" spans="1:15" s="2" customFormat="1" x14ac:dyDescent="0.25">
      <c r="A119" s="16"/>
      <c r="B119" s="40" t="s">
        <v>341</v>
      </c>
      <c r="C119" s="25" t="s">
        <v>342</v>
      </c>
      <c r="D119" s="40" t="s">
        <v>341</v>
      </c>
      <c r="E119" s="95" t="s">
        <v>343</v>
      </c>
      <c r="F119" s="41">
        <v>62.026265000902299</v>
      </c>
      <c r="G119" s="27">
        <v>-104.009822047729</v>
      </c>
      <c r="H119" s="27">
        <v>166.036087048631</v>
      </c>
      <c r="I119" s="27">
        <v>3.4386029391326902</v>
      </c>
      <c r="J119" s="27">
        <v>162.597484109498</v>
      </c>
      <c r="K119" s="27">
        <v>166.036087048631</v>
      </c>
      <c r="L119" s="27">
        <v>0</v>
      </c>
      <c r="M119" s="27">
        <v>0</v>
      </c>
      <c r="N119" s="27">
        <v>0</v>
      </c>
      <c r="O119" s="42">
        <v>0</v>
      </c>
    </row>
    <row r="120" spans="1:15" s="2" customFormat="1" x14ac:dyDescent="0.25">
      <c r="A120" s="16"/>
      <c r="B120" s="40" t="s">
        <v>344</v>
      </c>
      <c r="C120" s="25" t="s">
        <v>345</v>
      </c>
      <c r="D120" s="40" t="s">
        <v>344</v>
      </c>
      <c r="E120" s="95" t="s">
        <v>346</v>
      </c>
      <c r="F120" s="41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42">
        <v>0</v>
      </c>
    </row>
    <row r="121" spans="1:15" s="2" customFormat="1" x14ac:dyDescent="0.25">
      <c r="A121" s="16"/>
      <c r="B121" s="40" t="s">
        <v>347</v>
      </c>
      <c r="C121" s="25" t="s">
        <v>348</v>
      </c>
      <c r="D121" s="40" t="s">
        <v>347</v>
      </c>
      <c r="E121" s="95" t="s">
        <v>349</v>
      </c>
      <c r="F121" s="41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42">
        <v>0</v>
      </c>
    </row>
    <row r="122" spans="1:15" s="2" customFormat="1" x14ac:dyDescent="0.25">
      <c r="A122" s="16"/>
      <c r="B122" s="40" t="s">
        <v>350</v>
      </c>
      <c r="C122" s="25" t="s">
        <v>351</v>
      </c>
      <c r="D122" s="40" t="s">
        <v>350</v>
      </c>
      <c r="E122" s="95" t="s">
        <v>352</v>
      </c>
      <c r="F122" s="41">
        <v>17.8694437738597</v>
      </c>
      <c r="G122" s="27" t="s">
        <v>49</v>
      </c>
      <c r="H122" s="27" t="s">
        <v>49</v>
      </c>
      <c r="I122" s="27" t="s">
        <v>49</v>
      </c>
      <c r="J122" s="27" t="s">
        <v>49</v>
      </c>
      <c r="K122" s="27" t="s">
        <v>49</v>
      </c>
      <c r="L122" s="27" t="s">
        <v>49</v>
      </c>
      <c r="M122" s="27">
        <v>0</v>
      </c>
      <c r="N122" s="27">
        <v>0</v>
      </c>
      <c r="O122" s="42">
        <v>0</v>
      </c>
    </row>
    <row r="123" spans="1:15" s="2" customFormat="1" x14ac:dyDescent="0.25">
      <c r="A123" s="16"/>
      <c r="B123" s="40" t="s">
        <v>353</v>
      </c>
      <c r="C123" s="25" t="s">
        <v>354</v>
      </c>
      <c r="D123" s="40" t="s">
        <v>353</v>
      </c>
      <c r="E123" s="95" t="s">
        <v>355</v>
      </c>
      <c r="F123" s="41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42">
        <v>0</v>
      </c>
    </row>
    <row r="124" spans="1:15" s="2" customFormat="1" ht="21" x14ac:dyDescent="0.25">
      <c r="A124" s="16"/>
      <c r="B124" s="40" t="s">
        <v>356</v>
      </c>
      <c r="C124" s="25" t="s">
        <v>357</v>
      </c>
      <c r="D124" s="40" t="s">
        <v>356</v>
      </c>
      <c r="E124" s="95" t="s">
        <v>358</v>
      </c>
      <c r="F124" s="41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42">
        <v>0</v>
      </c>
    </row>
    <row r="125" spans="1:15" s="2" customFormat="1" x14ac:dyDescent="0.25">
      <c r="A125" s="16"/>
      <c r="B125" s="40" t="s">
        <v>359</v>
      </c>
      <c r="C125" s="25" t="s">
        <v>360</v>
      </c>
      <c r="D125" s="40" t="s">
        <v>359</v>
      </c>
      <c r="E125" s="95" t="s">
        <v>361</v>
      </c>
      <c r="F125" s="41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42">
        <v>0</v>
      </c>
    </row>
    <row r="126" spans="1:15" s="2" customFormat="1" x14ac:dyDescent="0.25">
      <c r="A126" s="16"/>
      <c r="B126" s="40" t="s">
        <v>362</v>
      </c>
      <c r="C126" s="25" t="s">
        <v>363</v>
      </c>
      <c r="D126" s="40" t="s">
        <v>362</v>
      </c>
      <c r="E126" s="95" t="s">
        <v>364</v>
      </c>
      <c r="F126" s="41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42">
        <v>0</v>
      </c>
    </row>
    <row r="127" spans="1:15" s="2" customFormat="1" x14ac:dyDescent="0.25">
      <c r="A127" s="16"/>
      <c r="B127" s="40" t="s">
        <v>365</v>
      </c>
      <c r="C127" s="25" t="s">
        <v>366</v>
      </c>
      <c r="D127" s="40" t="s">
        <v>365</v>
      </c>
      <c r="E127" s="95" t="s">
        <v>367</v>
      </c>
      <c r="F127" s="41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42">
        <v>0</v>
      </c>
    </row>
    <row r="128" spans="1:15" s="2" customFormat="1" x14ac:dyDescent="0.25">
      <c r="A128" s="16"/>
      <c r="B128" s="40" t="s">
        <v>368</v>
      </c>
      <c r="C128" s="25" t="s">
        <v>369</v>
      </c>
      <c r="D128" s="40" t="s">
        <v>368</v>
      </c>
      <c r="E128" s="95" t="s">
        <v>370</v>
      </c>
      <c r="F128" s="41">
        <v>2.0957109216847E-2</v>
      </c>
      <c r="G128" s="27">
        <v>2.0957109216847E-2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42">
        <v>0</v>
      </c>
    </row>
    <row r="129" spans="1:239" s="2" customFormat="1" x14ac:dyDescent="0.25">
      <c r="A129" s="16"/>
      <c r="B129" s="40" t="s">
        <v>371</v>
      </c>
      <c r="C129" s="25" t="s">
        <v>372</v>
      </c>
      <c r="D129" s="40" t="s">
        <v>371</v>
      </c>
      <c r="E129" s="95" t="s">
        <v>373</v>
      </c>
      <c r="F129" s="41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42">
        <v>0</v>
      </c>
    </row>
    <row r="130" spans="1:239" s="2" customFormat="1" x14ac:dyDescent="0.25">
      <c r="A130" s="16"/>
      <c r="B130" s="40" t="s">
        <v>374</v>
      </c>
      <c r="C130" s="25" t="s">
        <v>375</v>
      </c>
      <c r="D130" s="40" t="s">
        <v>374</v>
      </c>
      <c r="E130" s="95" t="s">
        <v>376</v>
      </c>
      <c r="F130" s="41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42">
        <v>0</v>
      </c>
    </row>
    <row r="131" spans="1:239" s="2" customFormat="1" ht="12" thickBot="1" x14ac:dyDescent="0.3">
      <c r="A131" s="16"/>
      <c r="B131" s="40" t="s">
        <v>377</v>
      </c>
      <c r="C131" s="25" t="s">
        <v>378</v>
      </c>
      <c r="D131" s="40" t="s">
        <v>377</v>
      </c>
      <c r="E131" s="95" t="s">
        <v>379</v>
      </c>
      <c r="F131" s="41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42">
        <v>0</v>
      </c>
    </row>
    <row r="132" spans="1:239" s="36" customFormat="1" ht="21.75" thickBot="1" x14ac:dyDescent="0.3">
      <c r="A132" s="31"/>
      <c r="B132" s="43" t="s">
        <v>380</v>
      </c>
      <c r="C132" s="25" t="s">
        <v>381</v>
      </c>
      <c r="D132" s="45" t="s">
        <v>380</v>
      </c>
      <c r="E132" s="33" t="s">
        <v>194</v>
      </c>
      <c r="F132" s="41" t="s">
        <v>49</v>
      </c>
      <c r="G132" s="27" t="s">
        <v>49</v>
      </c>
      <c r="H132" s="27" t="s">
        <v>49</v>
      </c>
      <c r="I132" s="27" t="s">
        <v>49</v>
      </c>
      <c r="J132" s="27" t="s">
        <v>49</v>
      </c>
      <c r="K132" s="27" t="s">
        <v>49</v>
      </c>
      <c r="L132" s="27" t="s">
        <v>49</v>
      </c>
      <c r="M132" s="27" t="s">
        <v>49</v>
      </c>
      <c r="N132" s="27" t="s">
        <v>49</v>
      </c>
      <c r="O132" s="42" t="s">
        <v>49</v>
      </c>
    </row>
    <row r="133" spans="1:239" s="36" customFormat="1" ht="30.6" customHeight="1" x14ac:dyDescent="0.25">
      <c r="A133" s="31"/>
      <c r="B133" s="74" t="s">
        <v>195</v>
      </c>
      <c r="C133" s="76"/>
      <c r="D133" s="89" t="s">
        <v>196</v>
      </c>
      <c r="E133" s="96" t="s">
        <v>197</v>
      </c>
      <c r="F133" s="37">
        <f>SUM(F78:F131)</f>
        <v>122.12544437724303</v>
      </c>
      <c r="G133" s="104">
        <f t="shared" ref="G133:O133" si="6">SUM(G78:G131)</f>
        <v>-73.950509569770276</v>
      </c>
      <c r="H133" s="104">
        <f t="shared" si="6"/>
        <v>178.2065101731533</v>
      </c>
      <c r="I133" s="104">
        <f t="shared" si="6"/>
        <v>3.4386029391326902</v>
      </c>
      <c r="J133" s="104">
        <f t="shared" si="6"/>
        <v>174.7679072340203</v>
      </c>
      <c r="K133" s="104">
        <f t="shared" si="6"/>
        <v>178.2065101731533</v>
      </c>
      <c r="L133" s="104">
        <f t="shared" si="6"/>
        <v>0</v>
      </c>
      <c r="M133" s="104">
        <f t="shared" si="6"/>
        <v>0</v>
      </c>
      <c r="N133" s="104">
        <f t="shared" si="6"/>
        <v>0</v>
      </c>
      <c r="O133" s="105">
        <f t="shared" si="6"/>
        <v>0</v>
      </c>
    </row>
    <row r="134" spans="1:239" s="36" customFormat="1" ht="42.75" thickBot="1" x14ac:dyDescent="0.3">
      <c r="A134" s="31"/>
      <c r="B134" s="75"/>
      <c r="C134" s="75"/>
      <c r="D134" s="87"/>
      <c r="E134" s="97" t="s">
        <v>382</v>
      </c>
      <c r="F134" s="37" t="str">
        <f>IF(COUNTA(F78:F132)&gt;0,IF(F132="c","c",SUM(F132:F133)),"")</f>
        <v>c</v>
      </c>
      <c r="G134" s="104" t="str">
        <f t="shared" ref="G134:O134" si="7">IF(COUNTA(G78:G132)&gt;0,IF(G132="c","c",SUM(G132:G133)),"")</f>
        <v>c</v>
      </c>
      <c r="H134" s="104" t="str">
        <f t="shared" si="7"/>
        <v>c</v>
      </c>
      <c r="I134" s="104" t="str">
        <f t="shared" si="7"/>
        <v>c</v>
      </c>
      <c r="J134" s="104" t="str">
        <f t="shared" si="7"/>
        <v>c</v>
      </c>
      <c r="K134" s="104" t="str">
        <f t="shared" si="7"/>
        <v>c</v>
      </c>
      <c r="L134" s="104" t="str">
        <f t="shared" si="7"/>
        <v>c</v>
      </c>
      <c r="M134" s="104" t="str">
        <f t="shared" si="7"/>
        <v>c</v>
      </c>
      <c r="N134" s="104" t="str">
        <f t="shared" si="7"/>
        <v>c</v>
      </c>
      <c r="O134" s="105" t="str">
        <f t="shared" si="7"/>
        <v>c</v>
      </c>
    </row>
    <row r="135" spans="1:239" s="2" customFormat="1" ht="12" thickBot="1" x14ac:dyDescent="0.3">
      <c r="A135" s="25"/>
      <c r="B135" s="39"/>
      <c r="C135" s="25"/>
      <c r="D135" s="88"/>
      <c r="E135" s="98" t="s">
        <v>199</v>
      </c>
      <c r="F135" s="137" t="str">
        <f t="shared" ref="F135:O135" si="8">IF(F132="c","",IF(AND(IF((COUNTIF(F78:F131,"c"))&gt;0,1,0)=1,F132=""),"Please provide Not Specified (Including Confidential)",""))</f>
        <v/>
      </c>
      <c r="G135" s="138" t="str">
        <f t="shared" si="8"/>
        <v/>
      </c>
      <c r="H135" s="138" t="str">
        <f t="shared" si="8"/>
        <v/>
      </c>
      <c r="I135" s="138" t="str">
        <f t="shared" si="8"/>
        <v/>
      </c>
      <c r="J135" s="138" t="str">
        <f t="shared" si="8"/>
        <v/>
      </c>
      <c r="K135" s="138" t="str">
        <f t="shared" si="8"/>
        <v/>
      </c>
      <c r="L135" s="138" t="str">
        <f t="shared" si="8"/>
        <v/>
      </c>
      <c r="M135" s="138" t="str">
        <f t="shared" si="8"/>
        <v/>
      </c>
      <c r="N135" s="138" t="str">
        <f t="shared" si="8"/>
        <v/>
      </c>
      <c r="O135" s="139" t="str">
        <f t="shared" si="8"/>
        <v/>
      </c>
    </row>
    <row r="136" spans="1:239" s="23" customFormat="1" ht="12" thickBot="1" x14ac:dyDescent="0.3">
      <c r="A136" s="16"/>
      <c r="B136" s="18"/>
      <c r="C136" s="25"/>
      <c r="D136" s="18"/>
      <c r="E136" s="99" t="s">
        <v>383</v>
      </c>
      <c r="F136" s="140"/>
      <c r="G136" s="141"/>
      <c r="H136" s="141"/>
      <c r="I136" s="141"/>
      <c r="J136" s="141"/>
      <c r="K136" s="141"/>
      <c r="L136" s="141"/>
      <c r="M136" s="141"/>
      <c r="N136" s="141"/>
      <c r="O136" s="14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</row>
    <row r="137" spans="1:239" s="2" customFormat="1" x14ac:dyDescent="0.25">
      <c r="A137" s="16"/>
      <c r="B137" s="40" t="s">
        <v>384</v>
      </c>
      <c r="C137" s="25" t="s">
        <v>385</v>
      </c>
      <c r="D137" s="40" t="s">
        <v>384</v>
      </c>
      <c r="E137" s="95" t="s">
        <v>386</v>
      </c>
      <c r="F137" s="41">
        <v>204.46810209513899</v>
      </c>
      <c r="G137" s="27">
        <v>107.427335699108</v>
      </c>
      <c r="H137" s="27">
        <v>97.040766396030605</v>
      </c>
      <c r="I137" s="27">
        <v>0.65015643000000001</v>
      </c>
      <c r="J137" s="27">
        <v>96.390609966030596</v>
      </c>
      <c r="K137" s="27">
        <v>97.040766396030605</v>
      </c>
      <c r="L137" s="27">
        <v>0</v>
      </c>
      <c r="M137" s="27">
        <v>7.3197999999999999E-11</v>
      </c>
      <c r="N137" s="27">
        <v>7.3197999999999999E-11</v>
      </c>
      <c r="O137" s="42">
        <v>0</v>
      </c>
    </row>
    <row r="138" spans="1:239" s="5" customFormat="1" x14ac:dyDescent="0.25">
      <c r="A138" s="16"/>
      <c r="B138" s="40" t="s">
        <v>387</v>
      </c>
      <c r="C138" s="25" t="s">
        <v>388</v>
      </c>
      <c r="D138" s="40" t="s">
        <v>387</v>
      </c>
      <c r="E138" s="95" t="s">
        <v>389</v>
      </c>
      <c r="F138" s="41">
        <v>81.385681735772494</v>
      </c>
      <c r="G138" s="27">
        <v>8.0116627514490695</v>
      </c>
      <c r="H138" s="27">
        <v>73.374018984323399</v>
      </c>
      <c r="I138" s="27">
        <v>6.7422434395488007E-2</v>
      </c>
      <c r="J138" s="27">
        <v>73.306596549928003</v>
      </c>
      <c r="K138" s="27">
        <v>73.374018984323399</v>
      </c>
      <c r="L138" s="27">
        <v>0</v>
      </c>
      <c r="M138" s="27">
        <v>0</v>
      </c>
      <c r="N138" s="27">
        <v>0</v>
      </c>
      <c r="O138" s="42">
        <v>0</v>
      </c>
    </row>
    <row r="139" spans="1:239" s="2" customFormat="1" x14ac:dyDescent="0.25">
      <c r="A139" s="16"/>
      <c r="B139" s="40" t="s">
        <v>390</v>
      </c>
      <c r="C139" s="25" t="s">
        <v>391</v>
      </c>
      <c r="D139" s="40" t="s">
        <v>390</v>
      </c>
      <c r="E139" s="95" t="s">
        <v>392</v>
      </c>
      <c r="F139" s="41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42">
        <v>0</v>
      </c>
    </row>
    <row r="140" spans="1:239" s="2" customFormat="1" x14ac:dyDescent="0.25">
      <c r="A140" s="16"/>
      <c r="B140" s="40" t="s">
        <v>393</v>
      </c>
      <c r="C140" s="25" t="s">
        <v>394</v>
      </c>
      <c r="D140" s="40" t="s">
        <v>393</v>
      </c>
      <c r="E140" s="95" t="s">
        <v>395</v>
      </c>
      <c r="F140" s="41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42">
        <v>0</v>
      </c>
    </row>
    <row r="141" spans="1:239" s="2" customFormat="1" x14ac:dyDescent="0.25">
      <c r="A141" s="16"/>
      <c r="B141" s="40" t="s">
        <v>396</v>
      </c>
      <c r="C141" s="25" t="s">
        <v>397</v>
      </c>
      <c r="D141" s="40" t="s">
        <v>396</v>
      </c>
      <c r="E141" s="95" t="s">
        <v>398</v>
      </c>
      <c r="F141" s="41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42">
        <v>0</v>
      </c>
    </row>
    <row r="142" spans="1:239" s="2" customFormat="1" x14ac:dyDescent="0.25">
      <c r="A142" s="16"/>
      <c r="B142" s="40" t="s">
        <v>399</v>
      </c>
      <c r="C142" s="25" t="s">
        <v>400</v>
      </c>
      <c r="D142" s="40" t="s">
        <v>399</v>
      </c>
      <c r="E142" s="95" t="s">
        <v>401</v>
      </c>
      <c r="F142" s="41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42">
        <v>0</v>
      </c>
    </row>
    <row r="143" spans="1:239" s="2" customFormat="1" x14ac:dyDescent="0.25">
      <c r="A143" s="16"/>
      <c r="B143" s="40" t="s">
        <v>402</v>
      </c>
      <c r="C143" s="25" t="s">
        <v>403</v>
      </c>
      <c r="D143" s="40" t="s">
        <v>402</v>
      </c>
      <c r="E143" s="95" t="s">
        <v>404</v>
      </c>
      <c r="F143" s="41">
        <v>16.976560196431699</v>
      </c>
      <c r="G143" s="27" t="s">
        <v>49</v>
      </c>
      <c r="H143" s="27" t="s">
        <v>49</v>
      </c>
      <c r="I143" s="27" t="s">
        <v>49</v>
      </c>
      <c r="J143" s="27" t="s">
        <v>49</v>
      </c>
      <c r="K143" s="27" t="s">
        <v>49</v>
      </c>
      <c r="L143" s="27" t="s">
        <v>49</v>
      </c>
      <c r="M143" s="27">
        <v>0</v>
      </c>
      <c r="N143" s="27">
        <v>0</v>
      </c>
      <c r="O143" s="42">
        <v>0</v>
      </c>
    </row>
    <row r="144" spans="1:239" s="2" customFormat="1" x14ac:dyDescent="0.25">
      <c r="A144" s="16"/>
      <c r="B144" s="40" t="s">
        <v>405</v>
      </c>
      <c r="C144" s="25" t="s">
        <v>406</v>
      </c>
      <c r="D144" s="40" t="s">
        <v>405</v>
      </c>
      <c r="E144" s="95" t="s">
        <v>407</v>
      </c>
      <c r="F144" s="41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42">
        <v>0</v>
      </c>
    </row>
    <row r="145" spans="1:239" s="2" customFormat="1" x14ac:dyDescent="0.25">
      <c r="A145" s="16"/>
      <c r="B145" s="40" t="s">
        <v>408</v>
      </c>
      <c r="C145" s="25" t="s">
        <v>409</v>
      </c>
      <c r="D145" s="40" t="s">
        <v>408</v>
      </c>
      <c r="E145" s="95" t="s">
        <v>410</v>
      </c>
      <c r="F145" s="41">
        <v>133.10611946046399</v>
      </c>
      <c r="G145" s="27">
        <v>73.713367989110694</v>
      </c>
      <c r="H145" s="27">
        <v>59.3927514713533</v>
      </c>
      <c r="I145" s="27">
        <v>1.8623486808457701</v>
      </c>
      <c r="J145" s="27">
        <v>57.530402790507601</v>
      </c>
      <c r="K145" s="27">
        <v>59.3927514713533</v>
      </c>
      <c r="L145" s="27">
        <v>0</v>
      </c>
      <c r="M145" s="27">
        <v>0</v>
      </c>
      <c r="N145" s="27">
        <v>0</v>
      </c>
      <c r="O145" s="42">
        <v>0</v>
      </c>
    </row>
    <row r="146" spans="1:239" s="2" customFormat="1" ht="12" thickBot="1" x14ac:dyDescent="0.3">
      <c r="A146" s="16"/>
      <c r="B146" s="40" t="s">
        <v>411</v>
      </c>
      <c r="C146" s="25" t="s">
        <v>412</v>
      </c>
      <c r="D146" s="40" t="s">
        <v>411</v>
      </c>
      <c r="E146" s="95" t="s">
        <v>413</v>
      </c>
      <c r="F146" s="41">
        <v>1335.5756824765599</v>
      </c>
      <c r="G146" s="27">
        <v>1460.8654620413699</v>
      </c>
      <c r="H146" s="27">
        <v>-125.289779564803</v>
      </c>
      <c r="I146" s="27">
        <v>2.0672294498784698</v>
      </c>
      <c r="J146" s="27">
        <v>-127.35700901468201</v>
      </c>
      <c r="K146" s="27">
        <v>686.02099953984089</v>
      </c>
      <c r="L146" s="27">
        <v>811.31077910464398</v>
      </c>
      <c r="M146" s="27">
        <v>48.760323006110902</v>
      </c>
      <c r="N146" s="27">
        <v>64.918661086110902</v>
      </c>
      <c r="O146" s="42">
        <v>16.15833808</v>
      </c>
    </row>
    <row r="147" spans="1:239" s="36" customFormat="1" ht="21.75" thickBot="1" x14ac:dyDescent="0.3">
      <c r="A147" s="31"/>
      <c r="B147" s="43" t="s">
        <v>414</v>
      </c>
      <c r="C147" s="25" t="s">
        <v>415</v>
      </c>
      <c r="D147" s="45" t="s">
        <v>416</v>
      </c>
      <c r="E147" s="33" t="s">
        <v>194</v>
      </c>
      <c r="F147" s="41">
        <v>0</v>
      </c>
      <c r="G147" s="27" t="s">
        <v>49</v>
      </c>
      <c r="H147" s="27" t="s">
        <v>49</v>
      </c>
      <c r="I147" s="27" t="s">
        <v>49</v>
      </c>
      <c r="J147" s="27" t="s">
        <v>49</v>
      </c>
      <c r="K147" s="27" t="s">
        <v>49</v>
      </c>
      <c r="L147" s="27" t="s">
        <v>49</v>
      </c>
      <c r="M147" s="27">
        <v>0</v>
      </c>
      <c r="N147" s="27">
        <v>0</v>
      </c>
      <c r="O147" s="42">
        <v>0</v>
      </c>
    </row>
    <row r="148" spans="1:239" s="36" customFormat="1" ht="30.6" customHeight="1" x14ac:dyDescent="0.25">
      <c r="A148" s="31"/>
      <c r="B148" s="74" t="s">
        <v>195</v>
      </c>
      <c r="C148" s="76"/>
      <c r="D148" s="89" t="s">
        <v>196</v>
      </c>
      <c r="E148" s="96" t="s">
        <v>197</v>
      </c>
      <c r="F148" s="37">
        <f>SUM(F137:F146)</f>
        <v>1771.5121459643669</v>
      </c>
      <c r="G148" s="104">
        <f t="shared" ref="G148:O148" si="9">SUM(G137:G146)</f>
        <v>1650.0178284810377</v>
      </c>
      <c r="H148" s="104">
        <f t="shared" si="9"/>
        <v>104.51775728690431</v>
      </c>
      <c r="I148" s="104">
        <f t="shared" si="9"/>
        <v>4.6471569951197278</v>
      </c>
      <c r="J148" s="104">
        <f t="shared" si="9"/>
        <v>99.8706002917842</v>
      </c>
      <c r="K148" s="104">
        <f t="shared" si="9"/>
        <v>915.82853639154814</v>
      </c>
      <c r="L148" s="104">
        <f t="shared" si="9"/>
        <v>811.31077910464398</v>
      </c>
      <c r="M148" s="104">
        <f t="shared" si="9"/>
        <v>48.760323006184102</v>
      </c>
      <c r="N148" s="104">
        <f t="shared" si="9"/>
        <v>64.918661086184102</v>
      </c>
      <c r="O148" s="105">
        <f t="shared" si="9"/>
        <v>16.15833808</v>
      </c>
    </row>
    <row r="149" spans="1:239" s="36" customFormat="1" ht="42.75" thickBot="1" x14ac:dyDescent="0.3">
      <c r="A149" s="31"/>
      <c r="B149" s="75"/>
      <c r="C149" s="75"/>
      <c r="D149" s="87"/>
      <c r="E149" s="97" t="s">
        <v>417</v>
      </c>
      <c r="F149" s="37">
        <f>IF(COUNTA(F137:F147)&gt;0,IF(F147="c","c",SUM(F147:F148)),"")</f>
        <v>1771.5121459643669</v>
      </c>
      <c r="G149" s="104" t="str">
        <f t="shared" ref="G149:O149" si="10">IF(COUNTA(G137:G147)&gt;0,IF(G147="c","c",SUM(G147:G148)),"")</f>
        <v>c</v>
      </c>
      <c r="H149" s="104" t="str">
        <f t="shared" si="10"/>
        <v>c</v>
      </c>
      <c r="I149" s="104" t="str">
        <f t="shared" si="10"/>
        <v>c</v>
      </c>
      <c r="J149" s="104" t="str">
        <f t="shared" si="10"/>
        <v>c</v>
      </c>
      <c r="K149" s="104" t="str">
        <f t="shared" si="10"/>
        <v>c</v>
      </c>
      <c r="L149" s="104" t="str">
        <f t="shared" si="10"/>
        <v>c</v>
      </c>
      <c r="M149" s="104">
        <f t="shared" si="10"/>
        <v>48.760323006184102</v>
      </c>
      <c r="N149" s="104">
        <f t="shared" si="10"/>
        <v>64.918661086184102</v>
      </c>
      <c r="O149" s="105">
        <f t="shared" si="10"/>
        <v>16.15833808</v>
      </c>
    </row>
    <row r="150" spans="1:239" s="2" customFormat="1" ht="12" thickBot="1" x14ac:dyDescent="0.3">
      <c r="A150" s="25"/>
      <c r="B150" s="39"/>
      <c r="C150" s="25"/>
      <c r="D150" s="88"/>
      <c r="E150" s="98" t="s">
        <v>199</v>
      </c>
      <c r="F150" s="137" t="str">
        <f t="shared" ref="F150:O150" si="11">IF(F147="c","",IF(AND(IF((COUNTIF(F137:F146,"c"))&gt;0,1,0)=1,F147=""),"Please provide Not Specified (Including Confidential)",""))</f>
        <v/>
      </c>
      <c r="G150" s="138" t="str">
        <f t="shared" si="11"/>
        <v/>
      </c>
      <c r="H150" s="138" t="str">
        <f t="shared" si="11"/>
        <v/>
      </c>
      <c r="I150" s="138" t="str">
        <f t="shared" si="11"/>
        <v/>
      </c>
      <c r="J150" s="138" t="str">
        <f t="shared" si="11"/>
        <v/>
      </c>
      <c r="K150" s="138" t="str">
        <f t="shared" si="11"/>
        <v/>
      </c>
      <c r="L150" s="138" t="str">
        <f t="shared" si="11"/>
        <v/>
      </c>
      <c r="M150" s="138" t="str">
        <f t="shared" si="11"/>
        <v/>
      </c>
      <c r="N150" s="138" t="str">
        <f t="shared" si="11"/>
        <v/>
      </c>
      <c r="O150" s="139" t="str">
        <f t="shared" si="11"/>
        <v/>
      </c>
    </row>
    <row r="151" spans="1:239" s="23" customFormat="1" ht="12" thickBot="1" x14ac:dyDescent="0.3">
      <c r="A151" s="16"/>
      <c r="B151" s="18"/>
      <c r="C151" s="25"/>
      <c r="D151" s="18"/>
      <c r="E151" s="99" t="s">
        <v>418</v>
      </c>
      <c r="F151" s="140"/>
      <c r="G151" s="141"/>
      <c r="H151" s="141"/>
      <c r="I151" s="141"/>
      <c r="J151" s="141"/>
      <c r="K151" s="141"/>
      <c r="L151" s="141"/>
      <c r="M151" s="141"/>
      <c r="N151" s="141"/>
      <c r="O151" s="14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</row>
    <row r="152" spans="1:239" s="2" customFormat="1" x14ac:dyDescent="0.25">
      <c r="A152" s="16"/>
      <c r="B152" s="40" t="s">
        <v>419</v>
      </c>
      <c r="C152" s="25" t="s">
        <v>420</v>
      </c>
      <c r="D152" s="40" t="s">
        <v>419</v>
      </c>
      <c r="E152" s="95" t="s">
        <v>421</v>
      </c>
      <c r="F152" s="41">
        <v>0.93318810153232601</v>
      </c>
      <c r="G152" s="27">
        <v>0</v>
      </c>
      <c r="H152" s="27">
        <v>0.93318810153232601</v>
      </c>
      <c r="I152" s="27">
        <v>0</v>
      </c>
      <c r="J152" s="27">
        <v>0.93318810153232601</v>
      </c>
      <c r="K152" s="27">
        <v>0.93318810153232601</v>
      </c>
      <c r="L152" s="27">
        <v>0</v>
      </c>
      <c r="M152" s="27">
        <v>0</v>
      </c>
      <c r="N152" s="27">
        <v>0</v>
      </c>
      <c r="O152" s="42">
        <v>0</v>
      </c>
    </row>
    <row r="153" spans="1:239" s="2" customFormat="1" x14ac:dyDescent="0.25">
      <c r="A153" s="16"/>
      <c r="B153" s="40" t="s">
        <v>422</v>
      </c>
      <c r="C153" s="25" t="s">
        <v>423</v>
      </c>
      <c r="D153" s="40" t="s">
        <v>422</v>
      </c>
      <c r="E153" s="95" t="s">
        <v>424</v>
      </c>
      <c r="F153" s="41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42">
        <v>0</v>
      </c>
    </row>
    <row r="154" spans="1:239" s="2" customFormat="1" x14ac:dyDescent="0.25">
      <c r="A154" s="16"/>
      <c r="B154" s="40" t="s">
        <v>425</v>
      </c>
      <c r="C154" s="25" t="s">
        <v>426</v>
      </c>
      <c r="D154" s="40" t="s">
        <v>425</v>
      </c>
      <c r="E154" s="95" t="s">
        <v>427</v>
      </c>
      <c r="F154" s="41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42">
        <v>0</v>
      </c>
    </row>
    <row r="155" spans="1:239" s="2" customFormat="1" x14ac:dyDescent="0.25">
      <c r="A155" s="16"/>
      <c r="B155" s="40" t="s">
        <v>428</v>
      </c>
      <c r="C155" s="25" t="s">
        <v>429</v>
      </c>
      <c r="D155" s="40" t="s">
        <v>428</v>
      </c>
      <c r="E155" s="95" t="s">
        <v>430</v>
      </c>
      <c r="F155" s="41">
        <v>21296.059214815301</v>
      </c>
      <c r="G155" s="27">
        <v>21267.516697089301</v>
      </c>
      <c r="H155" s="27">
        <v>28.542517726007301</v>
      </c>
      <c r="I155" s="27">
        <v>2</v>
      </c>
      <c r="J155" s="27">
        <v>26.542517726007301</v>
      </c>
      <c r="K155" s="27">
        <v>28.542517726007301</v>
      </c>
      <c r="L155" s="27">
        <v>0</v>
      </c>
      <c r="M155" s="27">
        <v>0</v>
      </c>
      <c r="N155" s="27">
        <v>0</v>
      </c>
      <c r="O155" s="42">
        <v>0</v>
      </c>
    </row>
    <row r="156" spans="1:239" s="2" customFormat="1" x14ac:dyDescent="0.25">
      <c r="A156" s="16"/>
      <c r="B156" s="40" t="s">
        <v>431</v>
      </c>
      <c r="C156" s="25" t="s">
        <v>432</v>
      </c>
      <c r="D156" s="40" t="s">
        <v>431</v>
      </c>
      <c r="E156" s="95" t="s">
        <v>433</v>
      </c>
      <c r="F156" s="41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42">
        <v>0</v>
      </c>
    </row>
    <row r="157" spans="1:239" s="2" customFormat="1" x14ac:dyDescent="0.25">
      <c r="A157" s="16"/>
      <c r="B157" s="40" t="s">
        <v>434</v>
      </c>
      <c r="C157" s="25" t="s">
        <v>435</v>
      </c>
      <c r="D157" s="40" t="s">
        <v>434</v>
      </c>
      <c r="E157" s="95" t="s">
        <v>436</v>
      </c>
      <c r="F157" s="41">
        <v>13644.3421327667</v>
      </c>
      <c r="G157" s="27">
        <v>13703.712204737199</v>
      </c>
      <c r="H157" s="27">
        <v>-59.3700719705393</v>
      </c>
      <c r="I157" s="27">
        <v>-52.5422038945268</v>
      </c>
      <c r="J157" s="27">
        <v>-6.8278680760124999</v>
      </c>
      <c r="K157" s="27">
        <v>4.4095159040641896</v>
      </c>
      <c r="L157" s="27">
        <v>63.7795878746035</v>
      </c>
      <c r="M157" s="27">
        <v>0</v>
      </c>
      <c r="N157" s="27">
        <v>0</v>
      </c>
      <c r="O157" s="42">
        <v>0</v>
      </c>
    </row>
    <row r="158" spans="1:239" s="2" customFormat="1" x14ac:dyDescent="0.25">
      <c r="A158" s="16"/>
      <c r="B158" s="40" t="s">
        <v>437</v>
      </c>
      <c r="C158" s="25" t="s">
        <v>438</v>
      </c>
      <c r="D158" s="40" t="s">
        <v>437</v>
      </c>
      <c r="E158" s="95" t="s">
        <v>439</v>
      </c>
      <c r="F158" s="41">
        <v>-179.848911981626</v>
      </c>
      <c r="G158" s="27">
        <v>14.1640773158787</v>
      </c>
      <c r="H158" s="27">
        <v>-194.01298929750499</v>
      </c>
      <c r="I158" s="27">
        <v>0</v>
      </c>
      <c r="J158" s="27">
        <v>-194.01298929750499</v>
      </c>
      <c r="K158" s="27">
        <v>36.013810702494922</v>
      </c>
      <c r="L158" s="27">
        <v>230.02680000000001</v>
      </c>
      <c r="M158" s="27">
        <v>8.4041625532122204</v>
      </c>
      <c r="N158" s="27">
        <v>8.4041625532122204</v>
      </c>
      <c r="O158" s="42">
        <v>0</v>
      </c>
    </row>
    <row r="159" spans="1:239" s="2" customFormat="1" x14ac:dyDescent="0.25">
      <c r="A159" s="16"/>
      <c r="B159" s="40" t="s">
        <v>440</v>
      </c>
      <c r="C159" s="25" t="s">
        <v>441</v>
      </c>
      <c r="D159" s="40" t="s">
        <v>440</v>
      </c>
      <c r="E159" s="95" t="s">
        <v>442</v>
      </c>
      <c r="F159" s="41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42">
        <v>0</v>
      </c>
    </row>
    <row r="160" spans="1:239" s="2" customFormat="1" x14ac:dyDescent="0.25">
      <c r="A160" s="16"/>
      <c r="B160" s="40" t="s">
        <v>443</v>
      </c>
      <c r="C160" s="25" t="s">
        <v>444</v>
      </c>
      <c r="D160" s="40" t="s">
        <v>443</v>
      </c>
      <c r="E160" s="95" t="s">
        <v>445</v>
      </c>
      <c r="F160" s="41">
        <v>20.818874274632901</v>
      </c>
      <c r="G160" s="27" t="s">
        <v>49</v>
      </c>
      <c r="H160" s="27" t="s">
        <v>49</v>
      </c>
      <c r="I160" s="27" t="s">
        <v>49</v>
      </c>
      <c r="J160" s="27" t="s">
        <v>49</v>
      </c>
      <c r="K160" s="27" t="s">
        <v>49</v>
      </c>
      <c r="L160" s="27" t="s">
        <v>49</v>
      </c>
      <c r="M160" s="27">
        <v>0</v>
      </c>
      <c r="N160" s="27">
        <v>0</v>
      </c>
      <c r="O160" s="42">
        <v>0</v>
      </c>
    </row>
    <row r="161" spans="1:15" s="2" customFormat="1" x14ac:dyDescent="0.25">
      <c r="A161" s="16"/>
      <c r="B161" s="40" t="s">
        <v>446</v>
      </c>
      <c r="C161" s="25" t="s">
        <v>447</v>
      </c>
      <c r="D161" s="40" t="s">
        <v>446</v>
      </c>
      <c r="E161" s="95" t="s">
        <v>448</v>
      </c>
      <c r="F161" s="41" t="s">
        <v>49</v>
      </c>
      <c r="G161" s="27">
        <v>7.7199825559693999E-2</v>
      </c>
      <c r="H161" s="27" t="s">
        <v>49</v>
      </c>
      <c r="I161" s="27" t="s">
        <v>49</v>
      </c>
      <c r="J161" s="27" t="s">
        <v>49</v>
      </c>
      <c r="K161" s="27" t="s">
        <v>49</v>
      </c>
      <c r="L161" s="27" t="s">
        <v>49</v>
      </c>
      <c r="M161" s="27" t="s">
        <v>49</v>
      </c>
      <c r="N161" s="27" t="s">
        <v>49</v>
      </c>
      <c r="O161" s="42" t="s">
        <v>49</v>
      </c>
    </row>
    <row r="162" spans="1:15" s="2" customFormat="1" x14ac:dyDescent="0.25">
      <c r="A162" s="16"/>
      <c r="B162" s="40" t="s">
        <v>449</v>
      </c>
      <c r="C162" s="25" t="s">
        <v>450</v>
      </c>
      <c r="D162" s="40" t="s">
        <v>449</v>
      </c>
      <c r="E162" s="95" t="s">
        <v>451</v>
      </c>
      <c r="F162" s="41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42">
        <v>0</v>
      </c>
    </row>
    <row r="163" spans="1:15" s="2" customFormat="1" x14ac:dyDescent="0.25">
      <c r="A163" s="16"/>
      <c r="B163" s="40" t="s">
        <v>452</v>
      </c>
      <c r="C163" s="25" t="s">
        <v>453</v>
      </c>
      <c r="D163" s="40" t="s">
        <v>452</v>
      </c>
      <c r="E163" s="95" t="s">
        <v>454</v>
      </c>
      <c r="F163" s="41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42">
        <v>0</v>
      </c>
    </row>
    <row r="164" spans="1:15" s="2" customFormat="1" x14ac:dyDescent="0.25">
      <c r="A164" s="16"/>
      <c r="B164" s="40" t="s">
        <v>455</v>
      </c>
      <c r="C164" s="25" t="s">
        <v>456</v>
      </c>
      <c r="D164" s="40" t="s">
        <v>455</v>
      </c>
      <c r="E164" s="95" t="s">
        <v>457</v>
      </c>
      <c r="F164" s="41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42">
        <v>0</v>
      </c>
    </row>
    <row r="165" spans="1:15" s="2" customFormat="1" x14ac:dyDescent="0.25">
      <c r="A165" s="16"/>
      <c r="B165" s="40" t="s">
        <v>458</v>
      </c>
      <c r="C165" s="25" t="s">
        <v>459</v>
      </c>
      <c r="D165" s="40" t="s">
        <v>458</v>
      </c>
      <c r="E165" s="95" t="s">
        <v>460</v>
      </c>
      <c r="F165" s="41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42">
        <v>0</v>
      </c>
    </row>
    <row r="166" spans="1:15" s="2" customFormat="1" x14ac:dyDescent="0.25">
      <c r="A166" s="16"/>
      <c r="B166" s="40" t="s">
        <v>461</v>
      </c>
      <c r="C166" s="25" t="s">
        <v>462</v>
      </c>
      <c r="D166" s="40" t="s">
        <v>461</v>
      </c>
      <c r="E166" s="95" t="s">
        <v>463</v>
      </c>
      <c r="F166" s="41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42">
        <v>0</v>
      </c>
    </row>
    <row r="167" spans="1:15" s="2" customFormat="1" x14ac:dyDescent="0.25">
      <c r="A167" s="16"/>
      <c r="B167" s="40" t="s">
        <v>464</v>
      </c>
      <c r="C167" s="25" t="s">
        <v>465</v>
      </c>
      <c r="D167" s="40" t="s">
        <v>464</v>
      </c>
      <c r="E167" s="95" t="s">
        <v>466</v>
      </c>
      <c r="F167" s="41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42">
        <v>0</v>
      </c>
    </row>
    <row r="168" spans="1:15" s="2" customFormat="1" x14ac:dyDescent="0.25">
      <c r="A168" s="29"/>
      <c r="B168" s="40" t="s">
        <v>467</v>
      </c>
      <c r="C168" s="25" t="s">
        <v>468</v>
      </c>
      <c r="D168" s="40" t="s">
        <v>467</v>
      </c>
      <c r="E168" s="95" t="s">
        <v>469</v>
      </c>
      <c r="F168" s="41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42">
        <v>0</v>
      </c>
    </row>
    <row r="169" spans="1:15" s="2" customFormat="1" x14ac:dyDescent="0.25">
      <c r="A169" s="29"/>
      <c r="B169" s="40" t="s">
        <v>470</v>
      </c>
      <c r="C169" s="25" t="s">
        <v>471</v>
      </c>
      <c r="D169" s="40" t="s">
        <v>470</v>
      </c>
      <c r="E169" s="95" t="s">
        <v>472</v>
      </c>
      <c r="F169" s="41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42">
        <v>0</v>
      </c>
    </row>
    <row r="170" spans="1:15" s="2" customFormat="1" x14ac:dyDescent="0.25">
      <c r="A170" s="29"/>
      <c r="B170" s="40" t="s">
        <v>473</v>
      </c>
      <c r="C170" s="25" t="s">
        <v>474</v>
      </c>
      <c r="D170" s="40" t="s">
        <v>473</v>
      </c>
      <c r="E170" s="95" t="s">
        <v>475</v>
      </c>
      <c r="F170" s="41" t="s">
        <v>49</v>
      </c>
      <c r="G170" s="27">
        <v>-3.2305065173144E-2</v>
      </c>
      <c r="H170" s="27" t="s">
        <v>49</v>
      </c>
      <c r="I170" s="27" t="s">
        <v>49</v>
      </c>
      <c r="J170" s="27" t="s">
        <v>49</v>
      </c>
      <c r="K170" s="27" t="s">
        <v>49</v>
      </c>
      <c r="L170" s="27" t="s">
        <v>49</v>
      </c>
      <c r="M170" s="27" t="s">
        <v>49</v>
      </c>
      <c r="N170" s="27" t="s">
        <v>49</v>
      </c>
      <c r="O170" s="42" t="s">
        <v>49</v>
      </c>
    </row>
    <row r="171" spans="1:15" s="2" customFormat="1" x14ac:dyDescent="0.25">
      <c r="A171" s="29"/>
      <c r="B171" s="40" t="s">
        <v>476</v>
      </c>
      <c r="C171" s="25" t="s">
        <v>477</v>
      </c>
      <c r="D171" s="40" t="s">
        <v>476</v>
      </c>
      <c r="E171" s="95" t="s">
        <v>478</v>
      </c>
      <c r="F171" s="41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42">
        <v>0</v>
      </c>
    </row>
    <row r="172" spans="1:15" s="2" customFormat="1" x14ac:dyDescent="0.25">
      <c r="A172" s="16"/>
      <c r="B172" s="40" t="s">
        <v>479</v>
      </c>
      <c r="C172" s="25" t="s">
        <v>480</v>
      </c>
      <c r="D172" s="40" t="s">
        <v>479</v>
      </c>
      <c r="E172" s="95" t="s">
        <v>481</v>
      </c>
      <c r="F172" s="41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42">
        <v>0</v>
      </c>
    </row>
    <row r="173" spans="1:15" s="2" customFormat="1" x14ac:dyDescent="0.25">
      <c r="A173" s="16"/>
      <c r="B173" s="40" t="s">
        <v>482</v>
      </c>
      <c r="C173" s="25" t="s">
        <v>483</v>
      </c>
      <c r="D173" s="40" t="s">
        <v>482</v>
      </c>
      <c r="E173" s="95" t="s">
        <v>484</v>
      </c>
      <c r="F173" s="41">
        <v>104.02046177941899</v>
      </c>
      <c r="G173" s="27">
        <v>37.094889942868697</v>
      </c>
      <c r="H173" s="27">
        <v>66.925571836550702</v>
      </c>
      <c r="I173" s="27">
        <v>59.258045476841502</v>
      </c>
      <c r="J173" s="27">
        <v>7.6675263597091403</v>
      </c>
      <c r="K173" s="27">
        <v>66.925571836550702</v>
      </c>
      <c r="L173" s="27">
        <v>0</v>
      </c>
      <c r="M173" s="27">
        <v>50.082529873344399</v>
      </c>
      <c r="N173" s="27">
        <v>50.082529873344399</v>
      </c>
      <c r="O173" s="42">
        <v>0</v>
      </c>
    </row>
    <row r="174" spans="1:15" s="2" customFormat="1" x14ac:dyDescent="0.25">
      <c r="A174" s="16"/>
      <c r="B174" s="40" t="s">
        <v>485</v>
      </c>
      <c r="C174" s="25" t="s">
        <v>486</v>
      </c>
      <c r="D174" s="40" t="s">
        <v>485</v>
      </c>
      <c r="E174" s="95" t="s">
        <v>487</v>
      </c>
      <c r="F174" s="41" t="s">
        <v>49</v>
      </c>
      <c r="G174" s="27" t="s">
        <v>49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 t="s">
        <v>49</v>
      </c>
      <c r="N174" s="27" t="s">
        <v>49</v>
      </c>
      <c r="O174" s="42" t="s">
        <v>49</v>
      </c>
    </row>
    <row r="175" spans="1:15" s="2" customFormat="1" x14ac:dyDescent="0.25">
      <c r="A175" s="16"/>
      <c r="B175" s="40" t="s">
        <v>488</v>
      </c>
      <c r="C175" s="25" t="s">
        <v>489</v>
      </c>
      <c r="D175" s="40" t="s">
        <v>488</v>
      </c>
      <c r="E175" s="95" t="s">
        <v>490</v>
      </c>
      <c r="F175" s="41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42">
        <v>0</v>
      </c>
    </row>
    <row r="176" spans="1:15" s="2" customFormat="1" x14ac:dyDescent="0.25">
      <c r="A176" s="16"/>
      <c r="B176" s="40" t="s">
        <v>491</v>
      </c>
      <c r="C176" s="25" t="s">
        <v>492</v>
      </c>
      <c r="D176" s="40" t="s">
        <v>491</v>
      </c>
      <c r="E176" s="95" t="s">
        <v>493</v>
      </c>
      <c r="F176" s="41">
        <v>88.485438376196697</v>
      </c>
      <c r="G176" s="27" t="s">
        <v>49</v>
      </c>
      <c r="H176" s="27" t="s">
        <v>49</v>
      </c>
      <c r="I176" s="27" t="s">
        <v>49</v>
      </c>
      <c r="J176" s="27" t="s">
        <v>49</v>
      </c>
      <c r="K176" s="27" t="s">
        <v>49</v>
      </c>
      <c r="L176" s="27" t="s">
        <v>49</v>
      </c>
      <c r="M176" s="27">
        <v>0</v>
      </c>
      <c r="N176" s="27">
        <v>0</v>
      </c>
      <c r="O176" s="42">
        <v>0</v>
      </c>
    </row>
    <row r="177" spans="1:239" s="2" customFormat="1" x14ac:dyDescent="0.25">
      <c r="A177" s="16"/>
      <c r="B177" s="40" t="s">
        <v>494</v>
      </c>
      <c r="C177" s="25" t="s">
        <v>495</v>
      </c>
      <c r="D177" s="40" t="s">
        <v>494</v>
      </c>
      <c r="E177" s="95" t="s">
        <v>496</v>
      </c>
      <c r="F177" s="41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42">
        <v>0</v>
      </c>
    </row>
    <row r="178" spans="1:239" s="2" customFormat="1" x14ac:dyDescent="0.25">
      <c r="A178" s="16"/>
      <c r="B178" s="40" t="s">
        <v>497</v>
      </c>
      <c r="C178" s="25" t="s">
        <v>498</v>
      </c>
      <c r="D178" s="40" t="s">
        <v>497</v>
      </c>
      <c r="E178" s="95" t="s">
        <v>499</v>
      </c>
      <c r="F178" s="41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42">
        <v>0</v>
      </c>
    </row>
    <row r="179" spans="1:239" s="2" customFormat="1" x14ac:dyDescent="0.25">
      <c r="A179" s="16"/>
      <c r="B179" s="40" t="s">
        <v>500</v>
      </c>
      <c r="C179" s="25" t="s">
        <v>501</v>
      </c>
      <c r="D179" s="40" t="s">
        <v>500</v>
      </c>
      <c r="E179" s="95" t="s">
        <v>502</v>
      </c>
      <c r="F179" s="41">
        <v>9378.5065114077697</v>
      </c>
      <c r="G179" s="27">
        <v>9373.0898075453097</v>
      </c>
      <c r="H179" s="27">
        <v>5.4167038624617003</v>
      </c>
      <c r="I179" s="27">
        <v>48.601568532461002</v>
      </c>
      <c r="J179" s="27">
        <v>-43.1848646699993</v>
      </c>
      <c r="K179" s="27">
        <v>1240.009340398924</v>
      </c>
      <c r="L179" s="27">
        <v>1234.5926365364601</v>
      </c>
      <c r="M179" s="27">
        <v>173.96190569135399</v>
      </c>
      <c r="N179" s="27">
        <v>173.96190569135399</v>
      </c>
      <c r="O179" s="42">
        <v>0</v>
      </c>
    </row>
    <row r="180" spans="1:239" s="2" customFormat="1" ht="12" thickBot="1" x14ac:dyDescent="0.3">
      <c r="A180" s="16"/>
      <c r="B180" s="40" t="s">
        <v>503</v>
      </c>
      <c r="C180" s="25" t="s">
        <v>504</v>
      </c>
      <c r="D180" s="40" t="s">
        <v>503</v>
      </c>
      <c r="E180" s="95" t="s">
        <v>505</v>
      </c>
      <c r="F180" s="41" t="s">
        <v>49</v>
      </c>
      <c r="G180" s="27" t="s">
        <v>49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 t="s">
        <v>49</v>
      </c>
      <c r="N180" s="27" t="s">
        <v>49</v>
      </c>
      <c r="O180" s="42" t="s">
        <v>49</v>
      </c>
    </row>
    <row r="181" spans="1:239" s="36" customFormat="1" ht="21.75" thickBot="1" x14ac:dyDescent="0.3">
      <c r="A181" s="31"/>
      <c r="B181" s="43" t="s">
        <v>506</v>
      </c>
      <c r="C181" s="25" t="s">
        <v>507</v>
      </c>
      <c r="D181" s="45" t="s">
        <v>506</v>
      </c>
      <c r="E181" s="33" t="s">
        <v>194</v>
      </c>
      <c r="F181" s="41">
        <v>12.194265882504661</v>
      </c>
      <c r="G181" s="27">
        <v>19.958937054641265</v>
      </c>
      <c r="H181" s="27">
        <v>101.4947467183064</v>
      </c>
      <c r="I181" s="27">
        <v>0.41797499999999999</v>
      </c>
      <c r="J181" s="27">
        <v>101.07677171830642</v>
      </c>
      <c r="K181" s="27">
        <v>101.4947467183064</v>
      </c>
      <c r="L181" s="27">
        <v>0</v>
      </c>
      <c r="M181" s="27">
        <v>0</v>
      </c>
      <c r="N181" s="27">
        <v>0</v>
      </c>
      <c r="O181" s="42">
        <v>0</v>
      </c>
    </row>
    <row r="182" spans="1:239" s="36" customFormat="1" ht="30.6" customHeight="1" x14ac:dyDescent="0.25">
      <c r="A182" s="31"/>
      <c r="B182" s="74" t="s">
        <v>195</v>
      </c>
      <c r="C182" s="76"/>
      <c r="D182" s="89" t="s">
        <v>196</v>
      </c>
      <c r="E182" s="96" t="s">
        <v>197</v>
      </c>
      <c r="F182" s="37">
        <f>SUM(F152:F180)</f>
        <v>44353.316909539935</v>
      </c>
      <c r="G182" s="104">
        <f t="shared" ref="G182:O182" si="12">SUM(G152:G180)</f>
        <v>44395.622571390944</v>
      </c>
      <c r="H182" s="104">
        <f t="shared" si="12"/>
        <v>-151.56507974149224</v>
      </c>
      <c r="I182" s="104">
        <f t="shared" si="12"/>
        <v>57.317410114775704</v>
      </c>
      <c r="J182" s="104">
        <f t="shared" si="12"/>
        <v>-208.88248985626802</v>
      </c>
      <c r="K182" s="104">
        <f t="shared" si="12"/>
        <v>1376.8339446695734</v>
      </c>
      <c r="L182" s="104">
        <f t="shared" si="12"/>
        <v>1528.3990244110637</v>
      </c>
      <c r="M182" s="104">
        <f t="shared" si="12"/>
        <v>232.44859811791059</v>
      </c>
      <c r="N182" s="104">
        <f t="shared" si="12"/>
        <v>232.44859811791059</v>
      </c>
      <c r="O182" s="105">
        <f t="shared" si="12"/>
        <v>0</v>
      </c>
    </row>
    <row r="183" spans="1:239" s="36" customFormat="1" ht="53.25" thickBot="1" x14ac:dyDescent="0.3">
      <c r="A183" s="31"/>
      <c r="B183" s="75"/>
      <c r="C183" s="75"/>
      <c r="D183" s="87"/>
      <c r="E183" s="97" t="s">
        <v>508</v>
      </c>
      <c r="F183" s="37">
        <f>IF(COUNTA(F152:F181)&gt;0,IF(F181="c","c",SUM(F181:F182)),"")</f>
        <v>44365.511175422442</v>
      </c>
      <c r="G183" s="104">
        <f t="shared" ref="G183:O183" si="13">IF(COUNTA(G152:G181)&gt;0,IF(G181="c","c",SUM(G181:G182)),"")</f>
        <v>44415.581508445583</v>
      </c>
      <c r="H183" s="104">
        <f t="shared" si="13"/>
        <v>-50.070333023185839</v>
      </c>
      <c r="I183" s="104">
        <f t="shared" si="13"/>
        <v>57.735385114775703</v>
      </c>
      <c r="J183" s="104">
        <f t="shared" si="13"/>
        <v>-107.80571813796161</v>
      </c>
      <c r="K183" s="104">
        <f t="shared" si="13"/>
        <v>1478.3286913878799</v>
      </c>
      <c r="L183" s="104">
        <f t="shared" si="13"/>
        <v>1528.3990244110637</v>
      </c>
      <c r="M183" s="104">
        <f t="shared" si="13"/>
        <v>232.44859811791059</v>
      </c>
      <c r="N183" s="104">
        <f t="shared" si="13"/>
        <v>232.44859811791059</v>
      </c>
      <c r="O183" s="105">
        <f t="shared" si="13"/>
        <v>0</v>
      </c>
    </row>
    <row r="184" spans="1:239" s="2" customFormat="1" ht="12" thickBot="1" x14ac:dyDescent="0.3">
      <c r="A184" s="25"/>
      <c r="B184" s="39"/>
      <c r="C184" s="25"/>
      <c r="D184" s="88"/>
      <c r="E184" s="98" t="s">
        <v>199</v>
      </c>
      <c r="F184" s="137" t="str">
        <f t="shared" ref="F184:O184" si="14">IF(F181="c","",IF(AND(IF((COUNTIF(F152:F180,"c"))&gt;0,1,0)=1,F181=""),"Please provide Not Specified (Including Confidential)",""))</f>
        <v/>
      </c>
      <c r="G184" s="138" t="str">
        <f t="shared" si="14"/>
        <v/>
      </c>
      <c r="H184" s="138" t="str">
        <f t="shared" si="14"/>
        <v/>
      </c>
      <c r="I184" s="138" t="str">
        <f t="shared" si="14"/>
        <v/>
      </c>
      <c r="J184" s="138" t="str">
        <f t="shared" si="14"/>
        <v/>
      </c>
      <c r="K184" s="138" t="str">
        <f t="shared" si="14"/>
        <v/>
      </c>
      <c r="L184" s="138" t="str">
        <f t="shared" si="14"/>
        <v/>
      </c>
      <c r="M184" s="138" t="str">
        <f t="shared" si="14"/>
        <v/>
      </c>
      <c r="N184" s="138" t="str">
        <f t="shared" si="14"/>
        <v/>
      </c>
      <c r="O184" s="139" t="str">
        <f t="shared" si="14"/>
        <v/>
      </c>
    </row>
    <row r="185" spans="1:239" s="23" customFormat="1" ht="12" thickBot="1" x14ac:dyDescent="0.3">
      <c r="A185" s="16"/>
      <c r="B185" s="18"/>
      <c r="C185" s="25"/>
      <c r="D185" s="18"/>
      <c r="E185" s="99" t="s">
        <v>509</v>
      </c>
      <c r="F185" s="140"/>
      <c r="G185" s="141"/>
      <c r="H185" s="141"/>
      <c r="I185" s="141"/>
      <c r="J185" s="141"/>
      <c r="K185" s="141"/>
      <c r="L185" s="141"/>
      <c r="M185" s="141"/>
      <c r="N185" s="141"/>
      <c r="O185" s="14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</row>
    <row r="186" spans="1:239" s="2" customFormat="1" x14ac:dyDescent="0.25">
      <c r="A186" s="16"/>
      <c r="B186" s="40" t="s">
        <v>510</v>
      </c>
      <c r="C186" s="25" t="s">
        <v>511</v>
      </c>
      <c r="D186" s="40" t="s">
        <v>510</v>
      </c>
      <c r="E186" s="95" t="s">
        <v>512</v>
      </c>
      <c r="F186" s="41" t="s">
        <v>49</v>
      </c>
      <c r="G186" s="27">
        <v>0</v>
      </c>
      <c r="H186" s="27" t="s">
        <v>49</v>
      </c>
      <c r="I186" s="27" t="s">
        <v>49</v>
      </c>
      <c r="J186" s="27" t="s">
        <v>49</v>
      </c>
      <c r="K186" s="27" t="s">
        <v>49</v>
      </c>
      <c r="L186" s="27" t="s">
        <v>49</v>
      </c>
      <c r="M186" s="27" t="s">
        <v>49</v>
      </c>
      <c r="N186" s="27" t="s">
        <v>49</v>
      </c>
      <c r="O186" s="42" t="s">
        <v>49</v>
      </c>
    </row>
    <row r="187" spans="1:239" s="2" customFormat="1" ht="21" x14ac:dyDescent="0.25">
      <c r="A187" s="16"/>
      <c r="B187" s="40" t="s">
        <v>513</v>
      </c>
      <c r="C187" s="25" t="s">
        <v>514</v>
      </c>
      <c r="D187" s="40" t="s">
        <v>513</v>
      </c>
      <c r="E187" s="95" t="s">
        <v>515</v>
      </c>
      <c r="F187" s="41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42">
        <v>0</v>
      </c>
    </row>
    <row r="188" spans="1:239" s="2" customFormat="1" x14ac:dyDescent="0.25">
      <c r="A188" s="16"/>
      <c r="B188" s="40" t="s">
        <v>516</v>
      </c>
      <c r="C188" s="25" t="s">
        <v>517</v>
      </c>
      <c r="D188" s="40" t="s">
        <v>516</v>
      </c>
      <c r="E188" s="95" t="s">
        <v>518</v>
      </c>
      <c r="F188" s="41">
        <v>1.9386616535961E-2</v>
      </c>
      <c r="G188" s="27">
        <v>1.9386616535961E-2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42">
        <v>0</v>
      </c>
    </row>
    <row r="189" spans="1:239" s="2" customFormat="1" x14ac:dyDescent="0.25">
      <c r="A189" s="16"/>
      <c r="B189" s="40" t="s">
        <v>519</v>
      </c>
      <c r="C189" s="25" t="s">
        <v>520</v>
      </c>
      <c r="D189" s="40" t="s">
        <v>519</v>
      </c>
      <c r="E189" s="95" t="s">
        <v>521</v>
      </c>
      <c r="F189" s="41" t="s">
        <v>49</v>
      </c>
      <c r="G189" s="27" t="s">
        <v>49</v>
      </c>
      <c r="H189" s="27" t="s">
        <v>49</v>
      </c>
      <c r="I189" s="27" t="s">
        <v>49</v>
      </c>
      <c r="J189" s="27" t="s">
        <v>49</v>
      </c>
      <c r="K189" s="27" t="s">
        <v>49</v>
      </c>
      <c r="L189" s="27" t="s">
        <v>49</v>
      </c>
      <c r="M189" s="27" t="s">
        <v>49</v>
      </c>
      <c r="N189" s="27" t="s">
        <v>49</v>
      </c>
      <c r="O189" s="42" t="s">
        <v>49</v>
      </c>
    </row>
    <row r="190" spans="1:239" s="2" customFormat="1" x14ac:dyDescent="0.25">
      <c r="A190" s="16"/>
      <c r="B190" s="40" t="s">
        <v>522</v>
      </c>
      <c r="C190" s="25" t="s">
        <v>523</v>
      </c>
      <c r="D190" s="40" t="s">
        <v>522</v>
      </c>
      <c r="E190" s="95" t="s">
        <v>524</v>
      </c>
      <c r="F190" s="41">
        <v>4.3826297592339997E-2</v>
      </c>
      <c r="G190" s="27">
        <v>4.3826297592339997E-2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42">
        <v>0</v>
      </c>
    </row>
    <row r="191" spans="1:239" s="2" customFormat="1" x14ac:dyDescent="0.25">
      <c r="A191" s="16"/>
      <c r="B191" s="40" t="s">
        <v>525</v>
      </c>
      <c r="C191" s="25" t="s">
        <v>526</v>
      </c>
      <c r="D191" s="40" t="s">
        <v>525</v>
      </c>
      <c r="E191" s="95" t="s">
        <v>527</v>
      </c>
      <c r="F191" s="41">
        <v>0.20189786972634799</v>
      </c>
      <c r="G191" s="27">
        <v>0.20189786972634799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42">
        <v>0</v>
      </c>
    </row>
    <row r="192" spans="1:239" s="2" customFormat="1" x14ac:dyDescent="0.25">
      <c r="A192" s="16"/>
      <c r="B192" s="40" t="s">
        <v>528</v>
      </c>
      <c r="C192" s="25" t="s">
        <v>529</v>
      </c>
      <c r="D192" s="40" t="s">
        <v>528</v>
      </c>
      <c r="E192" s="95" t="s">
        <v>530</v>
      </c>
      <c r="F192" s="41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42">
        <v>0</v>
      </c>
    </row>
    <row r="193" spans="1:239" s="2" customFormat="1" x14ac:dyDescent="0.25">
      <c r="A193" s="16"/>
      <c r="B193" s="40" t="s">
        <v>531</v>
      </c>
      <c r="C193" s="25" t="s">
        <v>532</v>
      </c>
      <c r="D193" s="40" t="s">
        <v>531</v>
      </c>
      <c r="E193" s="95" t="s">
        <v>533</v>
      </c>
      <c r="F193" s="41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42">
        <v>0</v>
      </c>
    </row>
    <row r="194" spans="1:239" s="2" customFormat="1" x14ac:dyDescent="0.25">
      <c r="A194" s="16"/>
      <c r="B194" s="40" t="s">
        <v>534</v>
      </c>
      <c r="C194" s="25" t="s">
        <v>535</v>
      </c>
      <c r="D194" s="40" t="s">
        <v>534</v>
      </c>
      <c r="E194" s="95" t="s">
        <v>536</v>
      </c>
      <c r="F194" s="41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42">
        <v>0</v>
      </c>
    </row>
    <row r="195" spans="1:239" s="2" customFormat="1" x14ac:dyDescent="0.25">
      <c r="A195" s="16"/>
      <c r="B195" s="40" t="s">
        <v>537</v>
      </c>
      <c r="C195" s="25" t="s">
        <v>538</v>
      </c>
      <c r="D195" s="40" t="s">
        <v>537</v>
      </c>
      <c r="E195" s="95" t="s">
        <v>539</v>
      </c>
      <c r="F195" s="41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42">
        <v>0</v>
      </c>
    </row>
    <row r="196" spans="1:239" s="2" customFormat="1" x14ac:dyDescent="0.25">
      <c r="A196" s="16"/>
      <c r="B196" s="40" t="s">
        <v>540</v>
      </c>
      <c r="C196" s="25" t="s">
        <v>541</v>
      </c>
      <c r="D196" s="40" t="s">
        <v>540</v>
      </c>
      <c r="E196" s="95" t="s">
        <v>542</v>
      </c>
      <c r="F196" s="41">
        <v>0.290171959746162</v>
      </c>
      <c r="G196" s="27" t="s">
        <v>49</v>
      </c>
      <c r="H196" s="27" t="s">
        <v>49</v>
      </c>
      <c r="I196" s="27" t="s">
        <v>49</v>
      </c>
      <c r="J196" s="27" t="s">
        <v>49</v>
      </c>
      <c r="K196" s="27" t="s">
        <v>49</v>
      </c>
      <c r="L196" s="27" t="s">
        <v>49</v>
      </c>
      <c r="M196" s="27">
        <v>0</v>
      </c>
      <c r="N196" s="27">
        <v>0</v>
      </c>
      <c r="O196" s="42">
        <v>0</v>
      </c>
    </row>
    <row r="197" spans="1:239" s="2" customFormat="1" x14ac:dyDescent="0.25">
      <c r="A197" s="16"/>
      <c r="B197" s="40" t="s">
        <v>543</v>
      </c>
      <c r="C197" s="25" t="s">
        <v>544</v>
      </c>
      <c r="D197" s="40" t="s">
        <v>543</v>
      </c>
      <c r="E197" s="95" t="s">
        <v>545</v>
      </c>
      <c r="F197" s="41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42">
        <v>0</v>
      </c>
    </row>
    <row r="198" spans="1:239" s="2" customFormat="1" x14ac:dyDescent="0.25">
      <c r="A198" s="16"/>
      <c r="B198" s="40" t="s">
        <v>546</v>
      </c>
      <c r="C198" s="25" t="s">
        <v>547</v>
      </c>
      <c r="D198" s="40" t="s">
        <v>546</v>
      </c>
      <c r="E198" s="95" t="s">
        <v>548</v>
      </c>
      <c r="F198" s="41" t="s">
        <v>49</v>
      </c>
      <c r="G198" s="27">
        <v>0</v>
      </c>
      <c r="H198" s="27" t="s">
        <v>49</v>
      </c>
      <c r="I198" s="27" t="s">
        <v>49</v>
      </c>
      <c r="J198" s="27" t="s">
        <v>49</v>
      </c>
      <c r="K198" s="27" t="s">
        <v>49</v>
      </c>
      <c r="L198" s="27" t="s">
        <v>49</v>
      </c>
      <c r="M198" s="27" t="s">
        <v>49</v>
      </c>
      <c r="N198" s="27" t="s">
        <v>49</v>
      </c>
      <c r="O198" s="42" t="s">
        <v>49</v>
      </c>
    </row>
    <row r="199" spans="1:239" s="2" customFormat="1" ht="21.75" thickBot="1" x14ac:dyDescent="0.3">
      <c r="A199" s="16"/>
      <c r="B199" s="40" t="s">
        <v>549</v>
      </c>
      <c r="C199" s="25" t="s">
        <v>550</v>
      </c>
      <c r="D199" s="40" t="s">
        <v>549</v>
      </c>
      <c r="E199" s="95" t="s">
        <v>551</v>
      </c>
      <c r="F199" s="41" t="s">
        <v>49</v>
      </c>
      <c r="G199" s="27" t="s">
        <v>49</v>
      </c>
      <c r="H199" s="27" t="s">
        <v>49</v>
      </c>
      <c r="I199" s="27" t="s">
        <v>49</v>
      </c>
      <c r="J199" s="27" t="s">
        <v>49</v>
      </c>
      <c r="K199" s="27" t="s">
        <v>49</v>
      </c>
      <c r="L199" s="27" t="s">
        <v>49</v>
      </c>
      <c r="M199" s="27" t="s">
        <v>49</v>
      </c>
      <c r="N199" s="27" t="s">
        <v>49</v>
      </c>
      <c r="O199" s="42" t="s">
        <v>49</v>
      </c>
    </row>
    <row r="200" spans="1:239" s="36" customFormat="1" ht="21.75" thickBot="1" x14ac:dyDescent="0.3">
      <c r="A200" s="31"/>
      <c r="B200" s="43" t="s">
        <v>552</v>
      </c>
      <c r="C200" s="25" t="s">
        <v>553</v>
      </c>
      <c r="D200" s="45" t="s">
        <v>554</v>
      </c>
      <c r="E200" s="33" t="s">
        <v>194</v>
      </c>
      <c r="F200" s="41">
        <v>78.140617125430694</v>
      </c>
      <c r="G200" s="27">
        <v>77.829072280102395</v>
      </c>
      <c r="H200" s="27">
        <v>0.60171680507445502</v>
      </c>
      <c r="I200" s="27">
        <v>0</v>
      </c>
      <c r="J200" s="27">
        <v>0.60171680507445502</v>
      </c>
      <c r="K200" s="27">
        <v>0.60171680507445502</v>
      </c>
      <c r="L200" s="27">
        <v>0</v>
      </c>
      <c r="M200" s="27">
        <v>0</v>
      </c>
      <c r="N200" s="27">
        <v>0</v>
      </c>
      <c r="O200" s="42">
        <v>0</v>
      </c>
    </row>
    <row r="201" spans="1:239" s="36" customFormat="1" ht="30.6" customHeight="1" x14ac:dyDescent="0.25">
      <c r="A201" s="31"/>
      <c r="B201" s="74" t="s">
        <v>195</v>
      </c>
      <c r="C201" s="76"/>
      <c r="D201" s="89" t="s">
        <v>196</v>
      </c>
      <c r="E201" s="96" t="s">
        <v>197</v>
      </c>
      <c r="F201" s="37">
        <f>SUM(F186:F199)</f>
        <v>0.55528274360081098</v>
      </c>
      <c r="G201" s="104">
        <f t="shared" ref="G201:O201" si="15">SUM(G186:G199)</f>
        <v>0.26511078385464898</v>
      </c>
      <c r="H201" s="104">
        <f t="shared" si="15"/>
        <v>0</v>
      </c>
      <c r="I201" s="104">
        <f t="shared" si="15"/>
        <v>0</v>
      </c>
      <c r="J201" s="104">
        <f t="shared" si="15"/>
        <v>0</v>
      </c>
      <c r="K201" s="104">
        <f t="shared" si="15"/>
        <v>0</v>
      </c>
      <c r="L201" s="104">
        <f t="shared" si="15"/>
        <v>0</v>
      </c>
      <c r="M201" s="104">
        <f t="shared" si="15"/>
        <v>0</v>
      </c>
      <c r="N201" s="104">
        <f t="shared" si="15"/>
        <v>0</v>
      </c>
      <c r="O201" s="105">
        <f t="shared" si="15"/>
        <v>0</v>
      </c>
    </row>
    <row r="202" spans="1:239" s="36" customFormat="1" ht="42.75" thickBot="1" x14ac:dyDescent="0.3">
      <c r="A202" s="31"/>
      <c r="B202" s="75"/>
      <c r="C202" s="75"/>
      <c r="D202" s="87"/>
      <c r="E202" s="97" t="s">
        <v>555</v>
      </c>
      <c r="F202" s="37">
        <f>IF(COUNTA(F186:F200)&gt;0,IF(F200="c","c",SUM(F200:F201)),"")</f>
        <v>78.695899869031507</v>
      </c>
      <c r="G202" s="104">
        <f t="shared" ref="G202:O202" si="16">IF(COUNTA(G186:G200)&gt;0,IF(G200="c","c",SUM(G200:G201)),"")</f>
        <v>78.094183063957047</v>
      </c>
      <c r="H202" s="104">
        <f t="shared" si="16"/>
        <v>0.60171680507445502</v>
      </c>
      <c r="I202" s="104">
        <f t="shared" si="16"/>
        <v>0</v>
      </c>
      <c r="J202" s="104">
        <f t="shared" si="16"/>
        <v>0.60171680507445502</v>
      </c>
      <c r="K202" s="104">
        <f t="shared" si="16"/>
        <v>0.60171680507445502</v>
      </c>
      <c r="L202" s="104">
        <f t="shared" si="16"/>
        <v>0</v>
      </c>
      <c r="M202" s="104">
        <f t="shared" si="16"/>
        <v>0</v>
      </c>
      <c r="N202" s="104">
        <f t="shared" si="16"/>
        <v>0</v>
      </c>
      <c r="O202" s="105">
        <f t="shared" si="16"/>
        <v>0</v>
      </c>
    </row>
    <row r="203" spans="1:239" s="2" customFormat="1" ht="12" thickBot="1" x14ac:dyDescent="0.3">
      <c r="A203" s="25"/>
      <c r="B203" s="39"/>
      <c r="C203" s="25"/>
      <c r="D203" s="88"/>
      <c r="E203" s="98" t="s">
        <v>199</v>
      </c>
      <c r="F203" s="137" t="str">
        <f t="shared" ref="F203:O203" si="17">IF(F200="c","",IF(AND(IF((COUNTIF(F186:F199,"c"))&gt;0,1,0)=1,F200=""),"Please provide Not Specified (Including Confidential)",""))</f>
        <v/>
      </c>
      <c r="G203" s="138" t="str">
        <f t="shared" si="17"/>
        <v/>
      </c>
      <c r="H203" s="138" t="str">
        <f t="shared" si="17"/>
        <v/>
      </c>
      <c r="I203" s="138" t="str">
        <f t="shared" si="17"/>
        <v/>
      </c>
      <c r="J203" s="138" t="str">
        <f t="shared" si="17"/>
        <v/>
      </c>
      <c r="K203" s="138" t="str">
        <f t="shared" si="17"/>
        <v/>
      </c>
      <c r="L203" s="138" t="str">
        <f t="shared" si="17"/>
        <v/>
      </c>
      <c r="M203" s="138" t="str">
        <f t="shared" si="17"/>
        <v/>
      </c>
      <c r="N203" s="138" t="str">
        <f t="shared" si="17"/>
        <v/>
      </c>
      <c r="O203" s="139" t="str">
        <f t="shared" si="17"/>
        <v/>
      </c>
    </row>
    <row r="204" spans="1:239" s="23" customFormat="1" ht="12" thickBot="1" x14ac:dyDescent="0.3">
      <c r="A204" s="16"/>
      <c r="B204" s="18"/>
      <c r="C204" s="25"/>
      <c r="D204" s="18"/>
      <c r="E204" s="99" t="s">
        <v>556</v>
      </c>
      <c r="F204" s="140"/>
      <c r="G204" s="141"/>
      <c r="H204" s="141"/>
      <c r="I204" s="141"/>
      <c r="J204" s="141"/>
      <c r="K204" s="141"/>
      <c r="L204" s="141"/>
      <c r="M204" s="141"/>
      <c r="N204" s="141"/>
      <c r="O204" s="14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</row>
    <row r="205" spans="1:239" s="2" customFormat="1" x14ac:dyDescent="0.25">
      <c r="A205" s="16"/>
      <c r="B205" s="40" t="s">
        <v>557</v>
      </c>
      <c r="C205" s="25" t="s">
        <v>558</v>
      </c>
      <c r="D205" s="40" t="s">
        <v>557</v>
      </c>
      <c r="E205" s="95" t="s">
        <v>559</v>
      </c>
      <c r="F205" s="41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42">
        <v>0</v>
      </c>
    </row>
    <row r="206" spans="1:239" s="2" customFormat="1" x14ac:dyDescent="0.25">
      <c r="A206" s="16"/>
      <c r="B206" s="40" t="s">
        <v>560</v>
      </c>
      <c r="C206" s="25" t="s">
        <v>561</v>
      </c>
      <c r="D206" s="40" t="s">
        <v>560</v>
      </c>
      <c r="E206" s="95" t="s">
        <v>562</v>
      </c>
      <c r="F206" s="41" t="s">
        <v>49</v>
      </c>
      <c r="G206" s="27" t="s">
        <v>49</v>
      </c>
      <c r="H206" s="27" t="s">
        <v>49</v>
      </c>
      <c r="I206" s="27" t="s">
        <v>49</v>
      </c>
      <c r="J206" s="27" t="s">
        <v>49</v>
      </c>
      <c r="K206" s="27" t="s">
        <v>49</v>
      </c>
      <c r="L206" s="27" t="s">
        <v>49</v>
      </c>
      <c r="M206" s="27" t="s">
        <v>49</v>
      </c>
      <c r="N206" s="27" t="s">
        <v>49</v>
      </c>
      <c r="O206" s="42" t="s">
        <v>49</v>
      </c>
    </row>
    <row r="207" spans="1:239" s="2" customFormat="1" x14ac:dyDescent="0.25">
      <c r="A207" s="16"/>
      <c r="B207" s="40" t="s">
        <v>563</v>
      </c>
      <c r="C207" s="25" t="s">
        <v>564</v>
      </c>
      <c r="D207" s="40" t="s">
        <v>563</v>
      </c>
      <c r="E207" s="95" t="s">
        <v>565</v>
      </c>
      <c r="F207" s="41" t="s">
        <v>49</v>
      </c>
      <c r="G207" s="27" t="s">
        <v>49</v>
      </c>
      <c r="H207" s="27" t="s">
        <v>49</v>
      </c>
      <c r="I207" s="27" t="s">
        <v>49</v>
      </c>
      <c r="J207" s="27" t="s">
        <v>49</v>
      </c>
      <c r="K207" s="27" t="s">
        <v>49</v>
      </c>
      <c r="L207" s="27" t="s">
        <v>49</v>
      </c>
      <c r="M207" s="27" t="s">
        <v>49</v>
      </c>
      <c r="N207" s="27" t="s">
        <v>49</v>
      </c>
      <c r="O207" s="42" t="s">
        <v>49</v>
      </c>
    </row>
    <row r="208" spans="1:239" s="2" customFormat="1" x14ac:dyDescent="0.25">
      <c r="A208" s="16"/>
      <c r="B208" s="40" t="s">
        <v>566</v>
      </c>
      <c r="C208" s="25" t="s">
        <v>567</v>
      </c>
      <c r="D208" s="40" t="s">
        <v>566</v>
      </c>
      <c r="E208" s="95" t="s">
        <v>568</v>
      </c>
      <c r="F208" s="41">
        <v>0.44031942062420998</v>
      </c>
      <c r="G208" s="27">
        <v>0.44031942062420998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42">
        <v>0</v>
      </c>
    </row>
    <row r="209" spans="1:239" s="2" customFormat="1" x14ac:dyDescent="0.25">
      <c r="A209" s="16"/>
      <c r="B209" s="40" t="s">
        <v>569</v>
      </c>
      <c r="C209" s="25" t="s">
        <v>570</v>
      </c>
      <c r="D209" s="40" t="s">
        <v>569</v>
      </c>
      <c r="E209" s="95" t="s">
        <v>571</v>
      </c>
      <c r="F209" s="41">
        <v>5.8974051862292001E-2</v>
      </c>
      <c r="G209" s="27">
        <v>5.8974051862292001E-2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42">
        <v>0</v>
      </c>
    </row>
    <row r="210" spans="1:239" s="2" customFormat="1" x14ac:dyDescent="0.25">
      <c r="A210" s="16"/>
      <c r="B210" s="40" t="s">
        <v>572</v>
      </c>
      <c r="C210" s="25" t="s">
        <v>573</v>
      </c>
      <c r="D210" s="40" t="s">
        <v>572</v>
      </c>
      <c r="E210" s="95" t="s">
        <v>574</v>
      </c>
      <c r="F210" s="41">
        <v>3.4809105669215003E-2</v>
      </c>
      <c r="G210" s="27">
        <v>3.4809105669215003E-2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42">
        <v>0</v>
      </c>
    </row>
    <row r="211" spans="1:239" s="2" customFormat="1" x14ac:dyDescent="0.25">
      <c r="A211" s="16"/>
      <c r="B211" s="40" t="s">
        <v>575</v>
      </c>
      <c r="C211" s="25" t="s">
        <v>576</v>
      </c>
      <c r="D211" s="40" t="s">
        <v>575</v>
      </c>
      <c r="E211" s="95" t="s">
        <v>577</v>
      </c>
      <c r="F211" s="41">
        <v>0.19108626569065301</v>
      </c>
      <c r="G211" s="27">
        <v>0.19108626569065301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42">
        <v>0</v>
      </c>
    </row>
    <row r="212" spans="1:239" s="2" customFormat="1" ht="12" thickBot="1" x14ac:dyDescent="0.3">
      <c r="A212" s="16"/>
      <c r="B212" s="40" t="s">
        <v>578</v>
      </c>
      <c r="C212" s="25" t="s">
        <v>579</v>
      </c>
      <c r="D212" s="40" t="s">
        <v>578</v>
      </c>
      <c r="E212" s="95" t="s">
        <v>580</v>
      </c>
      <c r="F212" s="41">
        <v>149.66937140904</v>
      </c>
      <c r="G212" s="27">
        <v>50.771361991024399</v>
      </c>
      <c r="H212" s="27">
        <v>98.898009418015803</v>
      </c>
      <c r="I212" s="27">
        <v>9.8884917457503594</v>
      </c>
      <c r="J212" s="27">
        <v>89.009517672265503</v>
      </c>
      <c r="K212" s="27">
        <v>98.898009418015803</v>
      </c>
      <c r="L212" s="27">
        <v>0</v>
      </c>
      <c r="M212" s="27">
        <v>0</v>
      </c>
      <c r="N212" s="27">
        <v>0</v>
      </c>
      <c r="O212" s="42">
        <v>0</v>
      </c>
    </row>
    <row r="213" spans="1:239" s="36" customFormat="1" ht="21.75" thickBot="1" x14ac:dyDescent="0.3">
      <c r="A213" s="31"/>
      <c r="B213" s="43" t="s">
        <v>581</v>
      </c>
      <c r="C213" s="25" t="s">
        <v>582</v>
      </c>
      <c r="D213" s="45" t="s">
        <v>583</v>
      </c>
      <c r="E213" s="33" t="s">
        <v>194</v>
      </c>
      <c r="F213" s="41">
        <v>39.175421373950627</v>
      </c>
      <c r="G213" s="27">
        <v>37.844807172186968</v>
      </c>
      <c r="H213" s="27">
        <v>1.330614201763693</v>
      </c>
      <c r="I213" s="27">
        <v>0</v>
      </c>
      <c r="J213" s="27">
        <v>1.330614201763693</v>
      </c>
      <c r="K213" s="27">
        <v>1.330614201763693</v>
      </c>
      <c r="L213" s="27">
        <v>0</v>
      </c>
      <c r="M213" s="27">
        <v>0</v>
      </c>
      <c r="N213" s="27">
        <v>0</v>
      </c>
      <c r="O213" s="42">
        <v>0</v>
      </c>
    </row>
    <row r="214" spans="1:239" s="36" customFormat="1" ht="30.6" customHeight="1" x14ac:dyDescent="0.25">
      <c r="A214" s="31"/>
      <c r="B214" s="74" t="s">
        <v>195</v>
      </c>
      <c r="C214" s="76"/>
      <c r="D214" s="89" t="s">
        <v>196</v>
      </c>
      <c r="E214" s="96" t="s">
        <v>197</v>
      </c>
      <c r="F214" s="37">
        <f>SUM(F205:F212)</f>
        <v>150.39456025288638</v>
      </c>
      <c r="G214" s="104">
        <f t="shared" ref="G214:O214" si="18">SUM(G205:G212)</f>
        <v>51.496550834870767</v>
      </c>
      <c r="H214" s="104">
        <f t="shared" si="18"/>
        <v>98.898009418015803</v>
      </c>
      <c r="I214" s="104">
        <f t="shared" si="18"/>
        <v>9.8884917457503594</v>
      </c>
      <c r="J214" s="104">
        <f t="shared" si="18"/>
        <v>89.009517672265503</v>
      </c>
      <c r="K214" s="104">
        <f t="shared" si="18"/>
        <v>98.898009418015803</v>
      </c>
      <c r="L214" s="104">
        <f t="shared" si="18"/>
        <v>0</v>
      </c>
      <c r="M214" s="104">
        <f t="shared" si="18"/>
        <v>0</v>
      </c>
      <c r="N214" s="104">
        <f t="shared" si="18"/>
        <v>0</v>
      </c>
      <c r="O214" s="105">
        <f t="shared" si="18"/>
        <v>0</v>
      </c>
    </row>
    <row r="215" spans="1:239" s="36" customFormat="1" ht="42.75" thickBot="1" x14ac:dyDescent="0.3">
      <c r="A215" s="31"/>
      <c r="B215" s="75"/>
      <c r="C215" s="75"/>
      <c r="D215" s="87"/>
      <c r="E215" s="97" t="s">
        <v>584</v>
      </c>
      <c r="F215" s="37">
        <f>IF(COUNTA(F205:F213)&gt;0,IF(F213="c","c",SUM(F213:F214)),"")</f>
        <v>189.56998162683701</v>
      </c>
      <c r="G215" s="104">
        <f t="shared" ref="G215:O215" si="19">IF(COUNTA(G205:G213)&gt;0,IF(G213="c","c",SUM(G213:G214)),"")</f>
        <v>89.341358007057735</v>
      </c>
      <c r="H215" s="104">
        <f t="shared" si="19"/>
        <v>100.2286236197795</v>
      </c>
      <c r="I215" s="104">
        <f t="shared" si="19"/>
        <v>9.8884917457503594</v>
      </c>
      <c r="J215" s="104">
        <f t="shared" si="19"/>
        <v>90.340131874029197</v>
      </c>
      <c r="K215" s="104">
        <f t="shared" si="19"/>
        <v>100.2286236197795</v>
      </c>
      <c r="L215" s="104">
        <f t="shared" si="19"/>
        <v>0</v>
      </c>
      <c r="M215" s="104">
        <f t="shared" si="19"/>
        <v>0</v>
      </c>
      <c r="N215" s="104">
        <f t="shared" si="19"/>
        <v>0</v>
      </c>
      <c r="O215" s="105">
        <f t="shared" si="19"/>
        <v>0</v>
      </c>
    </row>
    <row r="216" spans="1:239" s="2" customFormat="1" ht="12" thickBot="1" x14ac:dyDescent="0.3">
      <c r="A216" s="25"/>
      <c r="B216" s="39"/>
      <c r="C216" s="25"/>
      <c r="D216" s="88"/>
      <c r="E216" s="98" t="s">
        <v>199</v>
      </c>
      <c r="F216" s="137" t="str">
        <f t="shared" ref="F216:O216" si="20">IF(F213="c","",IF(AND(IF((COUNTIF(F205:F212,"c"))&gt;0,1,0)=1,F213=""),"Please provide Not Specified (Including Confidential)",""))</f>
        <v/>
      </c>
      <c r="G216" s="138" t="str">
        <f t="shared" si="20"/>
        <v/>
      </c>
      <c r="H216" s="138" t="str">
        <f t="shared" si="20"/>
        <v/>
      </c>
      <c r="I216" s="138" t="str">
        <f t="shared" si="20"/>
        <v/>
      </c>
      <c r="J216" s="138" t="str">
        <f t="shared" si="20"/>
        <v/>
      </c>
      <c r="K216" s="138" t="str">
        <f t="shared" si="20"/>
        <v/>
      </c>
      <c r="L216" s="138" t="str">
        <f t="shared" si="20"/>
        <v/>
      </c>
      <c r="M216" s="138" t="str">
        <f t="shared" si="20"/>
        <v/>
      </c>
      <c r="N216" s="138" t="str">
        <f t="shared" si="20"/>
        <v/>
      </c>
      <c r="O216" s="139" t="str">
        <f t="shared" si="20"/>
        <v/>
      </c>
    </row>
    <row r="217" spans="1:239" s="23" customFormat="1" ht="12" thickBot="1" x14ac:dyDescent="0.3">
      <c r="A217" s="16"/>
      <c r="B217" s="18"/>
      <c r="C217" s="25"/>
      <c r="D217" s="18"/>
      <c r="E217" s="99" t="s">
        <v>585</v>
      </c>
      <c r="F217" s="140"/>
      <c r="G217" s="141"/>
      <c r="H217" s="141"/>
      <c r="I217" s="141"/>
      <c r="J217" s="141"/>
      <c r="K217" s="141"/>
      <c r="L217" s="141"/>
      <c r="M217" s="141"/>
      <c r="N217" s="141"/>
      <c r="O217" s="14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</row>
    <row r="218" spans="1:239" s="2" customFormat="1" x14ac:dyDescent="0.25">
      <c r="A218" s="16"/>
      <c r="B218" s="40" t="s">
        <v>586</v>
      </c>
      <c r="C218" s="25" t="s">
        <v>587</v>
      </c>
      <c r="D218" s="40" t="s">
        <v>586</v>
      </c>
      <c r="E218" s="95" t="s">
        <v>588</v>
      </c>
      <c r="F218" s="41">
        <v>102.198804387545</v>
      </c>
      <c r="G218" s="27">
        <v>55.660628247050902</v>
      </c>
      <c r="H218" s="27">
        <v>46.538176140493597</v>
      </c>
      <c r="I218" s="27">
        <v>0.40320954081009602</v>
      </c>
      <c r="J218" s="27">
        <v>46.134966599683501</v>
      </c>
      <c r="K218" s="27">
        <v>46.538176140493597</v>
      </c>
      <c r="L218" s="27">
        <v>0</v>
      </c>
      <c r="M218" s="27">
        <v>0</v>
      </c>
      <c r="N218" s="27">
        <v>0</v>
      </c>
      <c r="O218" s="42">
        <v>0</v>
      </c>
    </row>
    <row r="219" spans="1:239" s="2" customFormat="1" x14ac:dyDescent="0.25">
      <c r="A219" s="16"/>
      <c r="B219" s="40" t="s">
        <v>589</v>
      </c>
      <c r="C219" s="25" t="s">
        <v>590</v>
      </c>
      <c r="D219" s="40" t="s">
        <v>589</v>
      </c>
      <c r="E219" s="95" t="s">
        <v>591</v>
      </c>
      <c r="F219" s="41">
        <v>135.90602236294899</v>
      </c>
      <c r="G219" s="27">
        <v>68.481847089989301</v>
      </c>
      <c r="H219" s="27">
        <v>67.424175272959701</v>
      </c>
      <c r="I219" s="27">
        <v>0</v>
      </c>
      <c r="J219" s="27">
        <v>67.424175272959701</v>
      </c>
      <c r="K219" s="27">
        <v>67.424175272959701</v>
      </c>
      <c r="L219" s="27">
        <v>0</v>
      </c>
      <c r="M219" s="27">
        <v>0</v>
      </c>
      <c r="N219" s="27">
        <v>0</v>
      </c>
      <c r="O219" s="42">
        <v>0</v>
      </c>
    </row>
    <row r="220" spans="1:239" s="2" customFormat="1" x14ac:dyDescent="0.25">
      <c r="A220" s="16"/>
      <c r="B220" s="40" t="s">
        <v>592</v>
      </c>
      <c r="C220" s="25" t="s">
        <v>593</v>
      </c>
      <c r="D220" s="40" t="s">
        <v>592</v>
      </c>
      <c r="E220" s="95" t="s">
        <v>594</v>
      </c>
      <c r="F220" s="41">
        <v>3.4481714636788001</v>
      </c>
      <c r="G220" s="27">
        <v>2.9285249721245701</v>
      </c>
      <c r="H220" s="27">
        <v>0.51964649155423703</v>
      </c>
      <c r="I220" s="27">
        <v>0</v>
      </c>
      <c r="J220" s="27">
        <v>0.51964649155423703</v>
      </c>
      <c r="K220" s="27">
        <v>0.51964649155423703</v>
      </c>
      <c r="L220" s="27">
        <v>0</v>
      </c>
      <c r="M220" s="27">
        <v>0</v>
      </c>
      <c r="N220" s="27">
        <v>0</v>
      </c>
      <c r="O220" s="42">
        <v>0</v>
      </c>
    </row>
    <row r="221" spans="1:239" s="2" customFormat="1" x14ac:dyDescent="0.25">
      <c r="A221" s="16"/>
      <c r="B221" s="40" t="s">
        <v>595</v>
      </c>
      <c r="C221" s="25" t="s">
        <v>596</v>
      </c>
      <c r="D221" s="40" t="s">
        <v>595</v>
      </c>
      <c r="E221" s="95" t="s">
        <v>597</v>
      </c>
      <c r="F221" s="41">
        <v>156.74108445336199</v>
      </c>
      <c r="G221" s="27">
        <v>2.6015666911198601</v>
      </c>
      <c r="H221" s="27">
        <v>154.13951776224201</v>
      </c>
      <c r="I221" s="27">
        <v>3.1967168285477898</v>
      </c>
      <c r="J221" s="27">
        <v>150.942800933694</v>
      </c>
      <c r="K221" s="27">
        <v>154.13951776224201</v>
      </c>
      <c r="L221" s="27">
        <v>0</v>
      </c>
      <c r="M221" s="27">
        <v>0</v>
      </c>
      <c r="N221" s="27">
        <v>0</v>
      </c>
      <c r="O221" s="42">
        <v>0</v>
      </c>
    </row>
    <row r="222" spans="1:239" s="2" customFormat="1" x14ac:dyDescent="0.25">
      <c r="A222" s="16"/>
      <c r="B222" s="40" t="s">
        <v>598</v>
      </c>
      <c r="C222" s="25" t="s">
        <v>599</v>
      </c>
      <c r="D222" s="40" t="s">
        <v>598</v>
      </c>
      <c r="E222" s="95" t="s">
        <v>600</v>
      </c>
      <c r="F222" s="41">
        <v>4.0868591202905797</v>
      </c>
      <c r="G222" s="27">
        <v>1.78022739591566</v>
      </c>
      <c r="H222" s="27">
        <v>2.3066317243749199</v>
      </c>
      <c r="I222" s="27">
        <v>0</v>
      </c>
      <c r="J222" s="27">
        <v>2.3066317243749199</v>
      </c>
      <c r="K222" s="27">
        <v>2.3066317243749199</v>
      </c>
      <c r="L222" s="27">
        <v>0</v>
      </c>
      <c r="M222" s="27">
        <v>0</v>
      </c>
      <c r="N222" s="27">
        <v>0</v>
      </c>
      <c r="O222" s="42">
        <v>0</v>
      </c>
    </row>
    <row r="223" spans="1:239" s="2" customFormat="1" x14ac:dyDescent="0.25">
      <c r="A223" s="16"/>
      <c r="B223" s="40" t="s">
        <v>601</v>
      </c>
      <c r="C223" s="25" t="s">
        <v>602</v>
      </c>
      <c r="D223" s="40" t="s">
        <v>601</v>
      </c>
      <c r="E223" s="95" t="s">
        <v>603</v>
      </c>
      <c r="F223" s="41">
        <v>15.5107878744885</v>
      </c>
      <c r="G223" s="27">
        <v>12.4943826603749</v>
      </c>
      <c r="H223" s="27">
        <v>3.0164052141136399</v>
      </c>
      <c r="I223" s="27">
        <v>0</v>
      </c>
      <c r="J223" s="27">
        <v>3.0164052141136399</v>
      </c>
      <c r="K223" s="27">
        <v>3.0164052141136399</v>
      </c>
      <c r="L223" s="27">
        <v>0</v>
      </c>
      <c r="M223" s="27">
        <v>0</v>
      </c>
      <c r="N223" s="27">
        <v>0</v>
      </c>
      <c r="O223" s="42">
        <v>0</v>
      </c>
    </row>
    <row r="224" spans="1:239" s="2" customFormat="1" x14ac:dyDescent="0.25">
      <c r="A224" s="16"/>
      <c r="B224" s="40" t="s">
        <v>604</v>
      </c>
      <c r="C224" s="25" t="s">
        <v>605</v>
      </c>
      <c r="D224" s="40" t="s">
        <v>604</v>
      </c>
      <c r="E224" s="95" t="s">
        <v>606</v>
      </c>
      <c r="F224" s="41" t="s">
        <v>49</v>
      </c>
      <c r="G224" s="27" t="s">
        <v>49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 t="s">
        <v>49</v>
      </c>
      <c r="N224" s="27" t="s">
        <v>49</v>
      </c>
      <c r="O224" s="42" t="s">
        <v>49</v>
      </c>
    </row>
    <row r="225" spans="1:239" s="2" customFormat="1" x14ac:dyDescent="0.25">
      <c r="A225" s="16"/>
      <c r="B225" s="40" t="s">
        <v>607</v>
      </c>
      <c r="C225" s="25" t="s">
        <v>608</v>
      </c>
      <c r="D225" s="40" t="s">
        <v>607</v>
      </c>
      <c r="E225" s="95" t="s">
        <v>609</v>
      </c>
      <c r="F225" s="41">
        <v>0.17517461626438899</v>
      </c>
      <c r="G225" s="27">
        <v>0.17517461626438899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42">
        <v>0</v>
      </c>
    </row>
    <row r="226" spans="1:239" s="2" customFormat="1" ht="12" thickBot="1" x14ac:dyDescent="0.3">
      <c r="A226" s="16"/>
      <c r="B226" s="40" t="s">
        <v>610</v>
      </c>
      <c r="C226" s="25" t="s">
        <v>611</v>
      </c>
      <c r="D226" s="40" t="s">
        <v>610</v>
      </c>
      <c r="E226" s="95" t="s">
        <v>612</v>
      </c>
      <c r="F226" s="41">
        <v>4.4462777919669003E-2</v>
      </c>
      <c r="G226" s="27">
        <v>4.4462777919669003E-2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42">
        <v>0</v>
      </c>
    </row>
    <row r="227" spans="1:239" s="36" customFormat="1" ht="21.75" thickBot="1" x14ac:dyDescent="0.3">
      <c r="A227" s="31"/>
      <c r="B227" s="45" t="s">
        <v>613</v>
      </c>
      <c r="C227" s="25" t="s">
        <v>614</v>
      </c>
      <c r="D227" s="45" t="s">
        <v>615</v>
      </c>
      <c r="E227" s="33" t="s">
        <v>194</v>
      </c>
      <c r="F227" s="41" t="s">
        <v>49</v>
      </c>
      <c r="G227" s="27" t="s">
        <v>49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 t="s">
        <v>49</v>
      </c>
      <c r="N227" s="27" t="s">
        <v>49</v>
      </c>
      <c r="O227" s="42" t="s">
        <v>49</v>
      </c>
    </row>
    <row r="228" spans="1:239" s="36" customFormat="1" ht="30.6" customHeight="1" x14ac:dyDescent="0.25">
      <c r="A228" s="31"/>
      <c r="B228" s="74" t="s">
        <v>195</v>
      </c>
      <c r="C228" s="76"/>
      <c r="D228" s="89" t="s">
        <v>196</v>
      </c>
      <c r="E228" s="96" t="s">
        <v>197</v>
      </c>
      <c r="F228" s="37">
        <f>SUM(F218:F226)</f>
        <v>418.1113670564979</v>
      </c>
      <c r="G228" s="104">
        <f t="shared" ref="G228:O228" si="21">SUM(G218:G226)</f>
        <v>144.16681445075926</v>
      </c>
      <c r="H228" s="104">
        <f t="shared" si="21"/>
        <v>273.94455260573812</v>
      </c>
      <c r="I228" s="104">
        <f t="shared" si="21"/>
        <v>3.599926369357886</v>
      </c>
      <c r="J228" s="104">
        <f t="shared" si="21"/>
        <v>270.34462623638007</v>
      </c>
      <c r="K228" s="104">
        <f t="shared" si="21"/>
        <v>273.94455260573812</v>
      </c>
      <c r="L228" s="104">
        <f t="shared" si="21"/>
        <v>0</v>
      </c>
      <c r="M228" s="104">
        <f t="shared" si="21"/>
        <v>0</v>
      </c>
      <c r="N228" s="104">
        <f t="shared" si="21"/>
        <v>0</v>
      </c>
      <c r="O228" s="105">
        <f t="shared" si="21"/>
        <v>0</v>
      </c>
    </row>
    <row r="229" spans="1:239" s="36" customFormat="1" ht="53.25" thickBot="1" x14ac:dyDescent="0.3">
      <c r="A229" s="31"/>
      <c r="B229" s="75"/>
      <c r="C229" s="75"/>
      <c r="D229" s="87"/>
      <c r="E229" s="97" t="s">
        <v>616</v>
      </c>
      <c r="F229" s="37" t="str">
        <f>IF(COUNTA(F218:F227)&gt;0,IF(F227="c","c",SUM(F227:F228)),"")</f>
        <v>c</v>
      </c>
      <c r="G229" s="104" t="str">
        <f t="shared" ref="G229:O229" si="22">IF(COUNTA(G218:G227)&gt;0,IF(G227="c","c",SUM(G227:G228)),"")</f>
        <v>c</v>
      </c>
      <c r="H229" s="104">
        <f t="shared" si="22"/>
        <v>273.94455260573812</v>
      </c>
      <c r="I229" s="104">
        <f t="shared" si="22"/>
        <v>3.599926369357886</v>
      </c>
      <c r="J229" s="104">
        <f t="shared" si="22"/>
        <v>270.34462623638007</v>
      </c>
      <c r="K229" s="104">
        <f t="shared" si="22"/>
        <v>273.94455260573812</v>
      </c>
      <c r="L229" s="104">
        <f t="shared" si="22"/>
        <v>0</v>
      </c>
      <c r="M229" s="104" t="str">
        <f t="shared" si="22"/>
        <v>c</v>
      </c>
      <c r="N229" s="104" t="str">
        <f t="shared" si="22"/>
        <v>c</v>
      </c>
      <c r="O229" s="105" t="str">
        <f t="shared" si="22"/>
        <v>c</v>
      </c>
    </row>
    <row r="230" spans="1:239" s="2" customFormat="1" ht="12" thickBot="1" x14ac:dyDescent="0.3">
      <c r="A230" s="25"/>
      <c r="B230" s="39"/>
      <c r="C230" s="25"/>
      <c r="D230" s="88"/>
      <c r="E230" s="98" t="s">
        <v>199</v>
      </c>
      <c r="F230" s="137" t="str">
        <f t="shared" ref="F230:O230" si="23">IF(F227="c","",IF(AND(IF((COUNTIF(F218:F226,"c"))&gt;0,1,0)=1,F227=""),"Please provide Not Specified (Including Confidential)",""))</f>
        <v/>
      </c>
      <c r="G230" s="138" t="str">
        <f t="shared" si="23"/>
        <v/>
      </c>
      <c r="H230" s="138" t="str">
        <f t="shared" si="23"/>
        <v/>
      </c>
      <c r="I230" s="138" t="str">
        <f t="shared" si="23"/>
        <v/>
      </c>
      <c r="J230" s="138" t="str">
        <f t="shared" si="23"/>
        <v/>
      </c>
      <c r="K230" s="138" t="str">
        <f t="shared" si="23"/>
        <v/>
      </c>
      <c r="L230" s="138" t="str">
        <f t="shared" si="23"/>
        <v/>
      </c>
      <c r="M230" s="138" t="str">
        <f t="shared" si="23"/>
        <v/>
      </c>
      <c r="N230" s="138" t="str">
        <f t="shared" si="23"/>
        <v/>
      </c>
      <c r="O230" s="139" t="str">
        <f t="shared" si="23"/>
        <v/>
      </c>
    </row>
    <row r="231" spans="1:239" s="23" customFormat="1" ht="12" thickBot="1" x14ac:dyDescent="0.3">
      <c r="A231" s="16"/>
      <c r="B231" s="18"/>
      <c r="C231" s="25"/>
      <c r="D231" s="18"/>
      <c r="E231" s="99" t="s">
        <v>617</v>
      </c>
      <c r="F231" s="140"/>
      <c r="G231" s="141"/>
      <c r="H231" s="141"/>
      <c r="I231" s="141"/>
      <c r="J231" s="141"/>
      <c r="K231" s="141"/>
      <c r="L231" s="141"/>
      <c r="M231" s="141"/>
      <c r="N231" s="141"/>
      <c r="O231" s="14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</row>
    <row r="232" spans="1:239" s="2" customFormat="1" x14ac:dyDescent="0.25">
      <c r="A232" s="16"/>
      <c r="B232" s="40" t="s">
        <v>618</v>
      </c>
      <c r="C232" s="25" t="s">
        <v>619</v>
      </c>
      <c r="D232" s="40" t="s">
        <v>618</v>
      </c>
      <c r="E232" s="95" t="s">
        <v>620</v>
      </c>
      <c r="F232" s="41">
        <v>1.59508416696475</v>
      </c>
      <c r="G232" s="27">
        <v>1.59508416696475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42">
        <v>0</v>
      </c>
    </row>
    <row r="233" spans="1:239" s="2" customFormat="1" x14ac:dyDescent="0.25">
      <c r="A233" s="16"/>
      <c r="B233" s="40" t="s">
        <v>621</v>
      </c>
      <c r="C233" s="25" t="s">
        <v>622</v>
      </c>
      <c r="D233" s="40" t="s">
        <v>621</v>
      </c>
      <c r="E233" s="95" t="s">
        <v>623</v>
      </c>
      <c r="F233" s="41">
        <v>0.33129215231810899</v>
      </c>
      <c r="G233" s="27">
        <v>0.33129215231810899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42">
        <v>0</v>
      </c>
    </row>
    <row r="234" spans="1:239" s="2" customFormat="1" x14ac:dyDescent="0.25">
      <c r="A234" s="16"/>
      <c r="B234" s="40" t="s">
        <v>624</v>
      </c>
      <c r="C234" s="25" t="s">
        <v>625</v>
      </c>
      <c r="D234" s="40" t="s">
        <v>624</v>
      </c>
      <c r="E234" s="95" t="s">
        <v>626</v>
      </c>
      <c r="F234" s="41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27">
        <v>0</v>
      </c>
      <c r="N234" s="27">
        <v>0</v>
      </c>
      <c r="O234" s="42">
        <v>0</v>
      </c>
    </row>
    <row r="235" spans="1:239" s="2" customFormat="1" x14ac:dyDescent="0.25">
      <c r="A235" s="16"/>
      <c r="B235" s="40" t="s">
        <v>627</v>
      </c>
      <c r="C235" s="25" t="s">
        <v>628</v>
      </c>
      <c r="D235" s="40" t="s">
        <v>627</v>
      </c>
      <c r="E235" s="95" t="s">
        <v>629</v>
      </c>
      <c r="F235" s="41">
        <v>1.3359704844065999E-2</v>
      </c>
      <c r="G235" s="27">
        <v>1.3359704844065999E-2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42">
        <v>0</v>
      </c>
    </row>
    <row r="236" spans="1:239" s="2" customFormat="1" x14ac:dyDescent="0.25">
      <c r="A236" s="16"/>
      <c r="B236" s="40" t="s">
        <v>630</v>
      </c>
      <c r="C236" s="25" t="s">
        <v>631</v>
      </c>
      <c r="D236" s="40" t="s">
        <v>630</v>
      </c>
      <c r="E236" s="95" t="s">
        <v>632</v>
      </c>
      <c r="F236" s="41">
        <v>0.350036354023324</v>
      </c>
      <c r="G236" s="27">
        <v>0.350036354023324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42">
        <v>0</v>
      </c>
    </row>
    <row r="237" spans="1:239" s="2" customFormat="1" x14ac:dyDescent="0.25">
      <c r="A237" s="16"/>
      <c r="B237" s="40" t="s">
        <v>633</v>
      </c>
      <c r="C237" s="25" t="s">
        <v>634</v>
      </c>
      <c r="D237" s="40" t="s">
        <v>633</v>
      </c>
      <c r="E237" s="95" t="s">
        <v>635</v>
      </c>
      <c r="F237" s="41">
        <v>66.482514242560001</v>
      </c>
      <c r="G237" s="27">
        <v>36.179538455419397</v>
      </c>
      <c r="H237" s="27">
        <v>30.3029757871406</v>
      </c>
      <c r="I237" s="27">
        <v>0</v>
      </c>
      <c r="J237" s="27">
        <v>30.3029757871406</v>
      </c>
      <c r="K237" s="27">
        <v>30.3029757871406</v>
      </c>
      <c r="L237" s="27">
        <v>0</v>
      </c>
      <c r="M237" s="27">
        <v>0</v>
      </c>
      <c r="N237" s="27">
        <v>0</v>
      </c>
      <c r="O237" s="42">
        <v>0</v>
      </c>
    </row>
    <row r="238" spans="1:239" s="2" customFormat="1" x14ac:dyDescent="0.25">
      <c r="A238" s="16"/>
      <c r="B238" s="40" t="s">
        <v>636</v>
      </c>
      <c r="C238" s="25" t="s">
        <v>637</v>
      </c>
      <c r="D238" s="40" t="s">
        <v>636</v>
      </c>
      <c r="E238" s="95" t="s">
        <v>638</v>
      </c>
      <c r="F238" s="41">
        <v>0.13456140394556601</v>
      </c>
      <c r="G238" s="27">
        <v>0.13456140394556601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42">
        <v>0</v>
      </c>
    </row>
    <row r="239" spans="1:239" s="2" customFormat="1" x14ac:dyDescent="0.25">
      <c r="A239" s="16"/>
      <c r="B239" s="40" t="s">
        <v>639</v>
      </c>
      <c r="C239" s="25" t="s">
        <v>640</v>
      </c>
      <c r="D239" s="40" t="s">
        <v>639</v>
      </c>
      <c r="E239" s="95" t="s">
        <v>641</v>
      </c>
      <c r="F239" s="41">
        <v>944.23591457353803</v>
      </c>
      <c r="G239" s="27">
        <v>671.61608918375305</v>
      </c>
      <c r="H239" s="27">
        <v>272.61982538978498</v>
      </c>
      <c r="I239" s="27">
        <v>4.7801055571857196</v>
      </c>
      <c r="J239" s="27">
        <v>267.83971983259897</v>
      </c>
      <c r="K239" s="27">
        <v>272.61982538978498</v>
      </c>
      <c r="L239" s="27">
        <v>0</v>
      </c>
      <c r="M239" s="27">
        <v>127.07903074858</v>
      </c>
      <c r="N239" s="27">
        <v>127.07903074858</v>
      </c>
      <c r="O239" s="42">
        <v>0</v>
      </c>
    </row>
    <row r="240" spans="1:239" s="2" customFormat="1" x14ac:dyDescent="0.25">
      <c r="A240" s="16"/>
      <c r="B240" s="40" t="s">
        <v>642</v>
      </c>
      <c r="C240" s="25" t="s">
        <v>643</v>
      </c>
      <c r="D240" s="40" t="s">
        <v>642</v>
      </c>
      <c r="E240" s="95" t="s">
        <v>644</v>
      </c>
      <c r="F240" s="41">
        <v>56.9021791620549</v>
      </c>
      <c r="G240" s="27">
        <v>56.6881543895568</v>
      </c>
      <c r="H240" s="27">
        <v>0.21402477249809099</v>
      </c>
      <c r="I240" s="27">
        <v>6.1743047389846997E-2</v>
      </c>
      <c r="J240" s="27">
        <v>0.152281725108244</v>
      </c>
      <c r="K240" s="27">
        <v>0.21402477249809099</v>
      </c>
      <c r="L240" s="27">
        <v>0</v>
      </c>
      <c r="M240" s="27">
        <v>0</v>
      </c>
      <c r="N240" s="27">
        <v>0</v>
      </c>
      <c r="O240" s="42">
        <v>0</v>
      </c>
    </row>
    <row r="241" spans="1:15" s="2" customFormat="1" ht="21" x14ac:dyDescent="0.25">
      <c r="A241" s="16"/>
      <c r="B241" s="40" t="s">
        <v>645</v>
      </c>
      <c r="C241" s="25" t="s">
        <v>646</v>
      </c>
      <c r="D241" s="40" t="s">
        <v>645</v>
      </c>
      <c r="E241" s="95" t="s">
        <v>647</v>
      </c>
      <c r="F241" s="41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42">
        <v>0</v>
      </c>
    </row>
    <row r="242" spans="1:15" s="2" customFormat="1" x14ac:dyDescent="0.25">
      <c r="A242" s="16"/>
      <c r="B242" s="40" t="s">
        <v>648</v>
      </c>
      <c r="C242" s="25" t="s">
        <v>649</v>
      </c>
      <c r="D242" s="40" t="s">
        <v>648</v>
      </c>
      <c r="E242" s="95" t="s">
        <v>650</v>
      </c>
      <c r="F242" s="41">
        <v>-142.01011194880999</v>
      </c>
      <c r="G242" s="27" t="s">
        <v>49</v>
      </c>
      <c r="H242" s="27" t="s">
        <v>49</v>
      </c>
      <c r="I242" s="27" t="s">
        <v>49</v>
      </c>
      <c r="J242" s="27" t="s">
        <v>49</v>
      </c>
      <c r="K242" s="27" t="s">
        <v>49</v>
      </c>
      <c r="L242" s="27" t="s">
        <v>49</v>
      </c>
      <c r="M242" s="27">
        <v>0</v>
      </c>
      <c r="N242" s="27">
        <v>0</v>
      </c>
      <c r="O242" s="42">
        <v>0</v>
      </c>
    </row>
    <row r="243" spans="1:15" s="2" customFormat="1" x14ac:dyDescent="0.25">
      <c r="A243" s="16"/>
      <c r="B243" s="40" t="s">
        <v>651</v>
      </c>
      <c r="C243" s="25" t="s">
        <v>652</v>
      </c>
      <c r="D243" s="40" t="s">
        <v>651</v>
      </c>
      <c r="E243" s="95" t="s">
        <v>653</v>
      </c>
      <c r="F243" s="41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42">
        <v>0</v>
      </c>
    </row>
    <row r="244" spans="1:15" s="2" customFormat="1" x14ac:dyDescent="0.25">
      <c r="A244" s="16"/>
      <c r="B244" s="40" t="s">
        <v>654</v>
      </c>
      <c r="C244" s="25" t="s">
        <v>655</v>
      </c>
      <c r="D244" s="40" t="s">
        <v>654</v>
      </c>
      <c r="E244" s="95" t="s">
        <v>656</v>
      </c>
      <c r="F244" s="41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42">
        <v>0</v>
      </c>
    </row>
    <row r="245" spans="1:15" s="2" customFormat="1" x14ac:dyDescent="0.25">
      <c r="A245" s="16"/>
      <c r="B245" s="40" t="s">
        <v>657</v>
      </c>
      <c r="C245" s="25" t="s">
        <v>658</v>
      </c>
      <c r="D245" s="40" t="s">
        <v>657</v>
      </c>
      <c r="E245" s="95" t="s">
        <v>659</v>
      </c>
      <c r="F245" s="41">
        <v>8.8065041944509995E-2</v>
      </c>
      <c r="G245" s="27" t="s">
        <v>49</v>
      </c>
      <c r="H245" s="27" t="s">
        <v>49</v>
      </c>
      <c r="I245" s="27" t="s">
        <v>49</v>
      </c>
      <c r="J245" s="27" t="s">
        <v>49</v>
      </c>
      <c r="K245" s="27" t="s">
        <v>49</v>
      </c>
      <c r="L245" s="27" t="s">
        <v>49</v>
      </c>
      <c r="M245" s="27">
        <v>0</v>
      </c>
      <c r="N245" s="27">
        <v>0</v>
      </c>
      <c r="O245" s="42">
        <v>0</v>
      </c>
    </row>
    <row r="246" spans="1:15" s="2" customFormat="1" x14ac:dyDescent="0.25">
      <c r="A246" s="16"/>
      <c r="B246" s="40" t="s">
        <v>660</v>
      </c>
      <c r="C246" s="25" t="s">
        <v>661</v>
      </c>
      <c r="D246" s="40" t="s">
        <v>660</v>
      </c>
      <c r="E246" s="95" t="s">
        <v>662</v>
      </c>
      <c r="F246" s="41">
        <v>0.807209416441241</v>
      </c>
      <c r="G246" s="27">
        <v>0.167889416441241</v>
      </c>
      <c r="H246" s="27">
        <v>0.63932</v>
      </c>
      <c r="I246" s="27">
        <v>0</v>
      </c>
      <c r="J246" s="27">
        <v>0.63932</v>
      </c>
      <c r="K246" s="27">
        <v>0.63932</v>
      </c>
      <c r="L246" s="27">
        <v>0</v>
      </c>
      <c r="M246" s="27">
        <v>0</v>
      </c>
      <c r="N246" s="27">
        <v>0</v>
      </c>
      <c r="O246" s="42">
        <v>0</v>
      </c>
    </row>
    <row r="247" spans="1:15" s="2" customFormat="1" x14ac:dyDescent="0.25">
      <c r="A247" s="16"/>
      <c r="B247" s="40" t="s">
        <v>663</v>
      </c>
      <c r="C247" s="25" t="s">
        <v>664</v>
      </c>
      <c r="D247" s="40" t="s">
        <v>663</v>
      </c>
      <c r="E247" s="95" t="s">
        <v>665</v>
      </c>
      <c r="F247" s="41">
        <v>5.1681744567083E-2</v>
      </c>
      <c r="G247" s="27">
        <v>5.1681744567083E-2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42">
        <v>0</v>
      </c>
    </row>
    <row r="248" spans="1:15" s="2" customFormat="1" x14ac:dyDescent="0.25">
      <c r="A248" s="16"/>
      <c r="B248" s="40" t="s">
        <v>666</v>
      </c>
      <c r="C248" s="25" t="s">
        <v>667</v>
      </c>
      <c r="D248" s="40" t="s">
        <v>666</v>
      </c>
      <c r="E248" s="95" t="s">
        <v>668</v>
      </c>
      <c r="F248" s="41">
        <v>492.940142482358</v>
      </c>
      <c r="G248" s="27">
        <v>329.44248497517498</v>
      </c>
      <c r="H248" s="27">
        <v>163.49765750718299</v>
      </c>
      <c r="I248" s="27">
        <v>1.7710932612243899</v>
      </c>
      <c r="J248" s="27">
        <v>161.726564245959</v>
      </c>
      <c r="K248" s="27">
        <v>163.49765750718331</v>
      </c>
      <c r="L248" s="27">
        <v>0</v>
      </c>
      <c r="M248" s="27">
        <v>78.989999999999995</v>
      </c>
      <c r="N248" s="27">
        <v>79</v>
      </c>
      <c r="O248" s="42">
        <v>0.01</v>
      </c>
    </row>
    <row r="249" spans="1:15" s="2" customFormat="1" x14ac:dyDescent="0.25">
      <c r="A249" s="16"/>
      <c r="B249" s="40" t="s">
        <v>669</v>
      </c>
      <c r="C249" s="25" t="s">
        <v>670</v>
      </c>
      <c r="D249" s="40" t="s">
        <v>669</v>
      </c>
      <c r="E249" s="95" t="s">
        <v>671</v>
      </c>
      <c r="F249" s="41" t="s">
        <v>49</v>
      </c>
      <c r="G249" s="27" t="s">
        <v>49</v>
      </c>
      <c r="H249" s="27">
        <v>0.63926050000000001</v>
      </c>
      <c r="I249" s="27">
        <v>-0.120712</v>
      </c>
      <c r="J249" s="27">
        <v>0.75997250000000005</v>
      </c>
      <c r="K249" s="27">
        <v>0.75997250000000005</v>
      </c>
      <c r="L249" s="27">
        <v>0.120712</v>
      </c>
      <c r="M249" s="27" t="s">
        <v>49</v>
      </c>
      <c r="N249" s="27" t="s">
        <v>49</v>
      </c>
      <c r="O249" s="42" t="s">
        <v>49</v>
      </c>
    </row>
    <row r="250" spans="1:15" s="2" customFormat="1" x14ac:dyDescent="0.25">
      <c r="A250" s="16"/>
      <c r="B250" s="40" t="s">
        <v>672</v>
      </c>
      <c r="C250" s="25" t="s">
        <v>673</v>
      </c>
      <c r="D250" s="40" t="s">
        <v>672</v>
      </c>
      <c r="E250" s="95" t="s">
        <v>674</v>
      </c>
      <c r="F250" s="41">
        <v>34.903664762315501</v>
      </c>
      <c r="G250" s="27" t="s">
        <v>49</v>
      </c>
      <c r="H250" s="27" t="s">
        <v>49</v>
      </c>
      <c r="I250" s="27" t="s">
        <v>49</v>
      </c>
      <c r="J250" s="27" t="s">
        <v>49</v>
      </c>
      <c r="K250" s="27" t="s">
        <v>49</v>
      </c>
      <c r="L250" s="27" t="s">
        <v>49</v>
      </c>
      <c r="M250" s="27">
        <v>0</v>
      </c>
      <c r="N250" s="27">
        <v>0</v>
      </c>
      <c r="O250" s="42">
        <v>0</v>
      </c>
    </row>
    <row r="251" spans="1:15" s="2" customFormat="1" x14ac:dyDescent="0.25">
      <c r="A251" s="16"/>
      <c r="B251" s="40" t="s">
        <v>675</v>
      </c>
      <c r="C251" s="25" t="s">
        <v>676</v>
      </c>
      <c r="D251" s="40" t="s">
        <v>675</v>
      </c>
      <c r="E251" s="95" t="s">
        <v>677</v>
      </c>
      <c r="F251" s="41" t="s">
        <v>49</v>
      </c>
      <c r="G251" s="27">
        <v>1.7543994957148299</v>
      </c>
      <c r="H251" s="27" t="s">
        <v>49</v>
      </c>
      <c r="I251" s="27" t="s">
        <v>49</v>
      </c>
      <c r="J251" s="27" t="s">
        <v>49</v>
      </c>
      <c r="K251" s="27" t="s">
        <v>49</v>
      </c>
      <c r="L251" s="27" t="s">
        <v>49</v>
      </c>
      <c r="M251" s="27" t="s">
        <v>49</v>
      </c>
      <c r="N251" s="27" t="s">
        <v>49</v>
      </c>
      <c r="O251" s="42" t="s">
        <v>49</v>
      </c>
    </row>
    <row r="252" spans="1:15" s="2" customFormat="1" x14ac:dyDescent="0.25">
      <c r="A252" s="16"/>
      <c r="B252" s="40" t="s">
        <v>678</v>
      </c>
      <c r="C252" s="25" t="s">
        <v>679</v>
      </c>
      <c r="D252" s="40" t="s">
        <v>678</v>
      </c>
      <c r="E252" s="95" t="s">
        <v>680</v>
      </c>
      <c r="F252" s="41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42">
        <v>0</v>
      </c>
    </row>
    <row r="253" spans="1:15" s="2" customFormat="1" x14ac:dyDescent="0.25">
      <c r="A253" s="16"/>
      <c r="B253" s="40" t="s">
        <v>681</v>
      </c>
      <c r="C253" s="25" t="s">
        <v>682</v>
      </c>
      <c r="D253" s="40" t="s">
        <v>681</v>
      </c>
      <c r="E253" s="95" t="s">
        <v>683</v>
      </c>
      <c r="F253" s="41">
        <v>7.29977013372224</v>
      </c>
      <c r="G253" s="27">
        <v>6.8284265908657096</v>
      </c>
      <c r="H253" s="27">
        <v>0.47134354285653501</v>
      </c>
      <c r="I253" s="27">
        <v>0</v>
      </c>
      <c r="J253" s="27">
        <v>0.47134354285653501</v>
      </c>
      <c r="K253" s="27">
        <v>0.47134354285653501</v>
      </c>
      <c r="L253" s="27">
        <v>0</v>
      </c>
      <c r="M253" s="27">
        <v>0</v>
      </c>
      <c r="N253" s="27">
        <v>0</v>
      </c>
      <c r="O253" s="42">
        <v>0</v>
      </c>
    </row>
    <row r="254" spans="1:15" s="2" customFormat="1" x14ac:dyDescent="0.25">
      <c r="A254" s="16"/>
      <c r="B254" s="40" t="s">
        <v>684</v>
      </c>
      <c r="C254" s="25" t="s">
        <v>685</v>
      </c>
      <c r="D254" s="40" t="s">
        <v>684</v>
      </c>
      <c r="E254" s="95" t="s">
        <v>686</v>
      </c>
      <c r="F254" s="41">
        <v>28.267764540790001</v>
      </c>
      <c r="G254" s="27">
        <v>41.324616742573802</v>
      </c>
      <c r="H254" s="27">
        <v>-13.0568522017838</v>
      </c>
      <c r="I254" s="27">
        <v>1.9999999999999999E-6</v>
      </c>
      <c r="J254" s="27">
        <v>-13.0568542017838</v>
      </c>
      <c r="K254" s="27">
        <v>0.95381779821620305</v>
      </c>
      <c r="L254" s="27">
        <v>14.010669999999999</v>
      </c>
      <c r="M254" s="27">
        <v>0</v>
      </c>
      <c r="N254" s="27">
        <v>0</v>
      </c>
      <c r="O254" s="42">
        <v>0</v>
      </c>
    </row>
    <row r="255" spans="1:15" s="46" customFormat="1" ht="12" thickBot="1" x14ac:dyDescent="0.3">
      <c r="A255" s="16"/>
      <c r="B255" s="40" t="s">
        <v>687</v>
      </c>
      <c r="C255" s="25" t="s">
        <v>688</v>
      </c>
      <c r="D255" s="40" t="s">
        <v>687</v>
      </c>
      <c r="E255" s="95" t="s">
        <v>689</v>
      </c>
      <c r="F255" s="41" t="s">
        <v>49</v>
      </c>
      <c r="G255" s="27" t="s">
        <v>49</v>
      </c>
      <c r="H255" s="27">
        <v>0.754938984148531</v>
      </c>
      <c r="I255" s="27">
        <v>0</v>
      </c>
      <c r="J255" s="27">
        <v>0.754938984148531</v>
      </c>
      <c r="K255" s="27">
        <v>0.754938984148531</v>
      </c>
      <c r="L255" s="27">
        <v>0</v>
      </c>
      <c r="M255" s="27" t="s">
        <v>49</v>
      </c>
      <c r="N255" s="27" t="s">
        <v>49</v>
      </c>
      <c r="O255" s="42" t="s">
        <v>49</v>
      </c>
    </row>
    <row r="256" spans="1:15" s="47" customFormat="1" ht="21.75" thickBot="1" x14ac:dyDescent="0.3">
      <c r="A256" s="31"/>
      <c r="B256" s="43" t="s">
        <v>690</v>
      </c>
      <c r="C256" s="25" t="s">
        <v>691</v>
      </c>
      <c r="D256" s="45" t="s">
        <v>690</v>
      </c>
      <c r="E256" s="33" t="s">
        <v>194</v>
      </c>
      <c r="F256" s="41">
        <v>311.42593936027561</v>
      </c>
      <c r="G256" s="27">
        <v>140.5297047922067</v>
      </c>
      <c r="H256" s="27">
        <v>60.729253443654613</v>
      </c>
      <c r="I256" s="27">
        <v>0</v>
      </c>
      <c r="J256" s="27">
        <v>60.729253443654613</v>
      </c>
      <c r="K256" s="27">
        <v>60.729253443654613</v>
      </c>
      <c r="L256" s="27">
        <v>0</v>
      </c>
      <c r="M256" s="27">
        <v>0</v>
      </c>
      <c r="N256" s="27">
        <v>0</v>
      </c>
      <c r="O256" s="42">
        <v>0</v>
      </c>
    </row>
    <row r="257" spans="1:239" s="36" customFormat="1" ht="30.6" customHeight="1" x14ac:dyDescent="0.25">
      <c r="A257" s="31"/>
      <c r="B257" s="74" t="s">
        <v>195</v>
      </c>
      <c r="C257" s="76"/>
      <c r="D257" s="89" t="s">
        <v>196</v>
      </c>
      <c r="E257" s="96" t="s">
        <v>197</v>
      </c>
      <c r="F257" s="37">
        <f>SUM(F232:F255)</f>
        <v>1492.3931279335773</v>
      </c>
      <c r="G257" s="104">
        <f t="shared" ref="G257:O257" si="24">SUM(G232:G255)</f>
        <v>1146.4776147761627</v>
      </c>
      <c r="H257" s="104">
        <f t="shared" si="24"/>
        <v>456.08249428182785</v>
      </c>
      <c r="I257" s="104">
        <f t="shared" si="24"/>
        <v>6.4922318657999565</v>
      </c>
      <c r="J257" s="104">
        <f t="shared" si="24"/>
        <v>449.59026241602805</v>
      </c>
      <c r="K257" s="104">
        <f t="shared" si="24"/>
        <v>470.21387628182822</v>
      </c>
      <c r="L257" s="104">
        <f t="shared" si="24"/>
        <v>14.131381999999999</v>
      </c>
      <c r="M257" s="104">
        <f t="shared" si="24"/>
        <v>206.06903074857999</v>
      </c>
      <c r="N257" s="104">
        <f t="shared" si="24"/>
        <v>206.07903074858001</v>
      </c>
      <c r="O257" s="105">
        <f t="shared" si="24"/>
        <v>0.01</v>
      </c>
    </row>
    <row r="258" spans="1:239" s="36" customFormat="1" ht="42.75" thickBot="1" x14ac:dyDescent="0.3">
      <c r="A258" s="31"/>
      <c r="B258" s="75"/>
      <c r="C258" s="75"/>
      <c r="D258" s="87"/>
      <c r="E258" s="97" t="s">
        <v>692</v>
      </c>
      <c r="F258" s="37">
        <f>IF(COUNTA(F232:F256)&gt;0,IF(F256="c","c",SUM(F256:F257)),"")</f>
        <v>1803.8190672938529</v>
      </c>
      <c r="G258" s="104">
        <f t="shared" ref="G258:O258" si="25">IF(COUNTA(G232:G256)&gt;0,IF(G256="c","c",SUM(G256:G257)),"")</f>
        <v>1287.0073195683694</v>
      </c>
      <c r="H258" s="104">
        <f t="shared" si="25"/>
        <v>516.81174772548252</v>
      </c>
      <c r="I258" s="104">
        <f t="shared" si="25"/>
        <v>6.4922318657999565</v>
      </c>
      <c r="J258" s="104">
        <f t="shared" si="25"/>
        <v>510.31951585968267</v>
      </c>
      <c r="K258" s="104">
        <f t="shared" si="25"/>
        <v>530.94312972548278</v>
      </c>
      <c r="L258" s="104">
        <f t="shared" si="25"/>
        <v>14.131381999999999</v>
      </c>
      <c r="M258" s="104">
        <f t="shared" si="25"/>
        <v>206.06903074857999</v>
      </c>
      <c r="N258" s="104">
        <f t="shared" si="25"/>
        <v>206.07903074858001</v>
      </c>
      <c r="O258" s="105">
        <f t="shared" si="25"/>
        <v>0.01</v>
      </c>
    </row>
    <row r="259" spans="1:239" s="2" customFormat="1" ht="12" thickBot="1" x14ac:dyDescent="0.3">
      <c r="A259" s="25"/>
      <c r="B259" s="39"/>
      <c r="C259" s="25"/>
      <c r="D259" s="88"/>
      <c r="E259" s="98" t="s">
        <v>199</v>
      </c>
      <c r="F259" s="137" t="str">
        <f t="shared" ref="F259:O259" si="26">IF(F256="c","",IF(AND(IF((COUNTIF(F232:F255,"c"))&gt;0,1,0)=1,F256=""),"Please provide Not Specified (Including Confidential)",""))</f>
        <v/>
      </c>
      <c r="G259" s="138" t="str">
        <f t="shared" si="26"/>
        <v/>
      </c>
      <c r="H259" s="138" t="str">
        <f t="shared" si="26"/>
        <v/>
      </c>
      <c r="I259" s="138" t="str">
        <f t="shared" si="26"/>
        <v/>
      </c>
      <c r="J259" s="138" t="str">
        <f t="shared" si="26"/>
        <v/>
      </c>
      <c r="K259" s="138" t="str">
        <f t="shared" si="26"/>
        <v/>
      </c>
      <c r="L259" s="138" t="str">
        <f t="shared" si="26"/>
        <v/>
      </c>
      <c r="M259" s="138" t="str">
        <f t="shared" si="26"/>
        <v/>
      </c>
      <c r="N259" s="138" t="str">
        <f t="shared" si="26"/>
        <v/>
      </c>
      <c r="O259" s="139" t="str">
        <f t="shared" si="26"/>
        <v/>
      </c>
    </row>
    <row r="260" spans="1:239" s="23" customFormat="1" ht="12" thickBot="1" x14ac:dyDescent="0.3">
      <c r="A260" s="16"/>
      <c r="B260" s="18"/>
      <c r="C260" s="25"/>
      <c r="D260" s="18"/>
      <c r="E260" s="99" t="s">
        <v>693</v>
      </c>
      <c r="F260" s="140"/>
      <c r="G260" s="141"/>
      <c r="H260" s="141"/>
      <c r="I260" s="141"/>
      <c r="J260" s="141"/>
      <c r="K260" s="141"/>
      <c r="L260" s="141"/>
      <c r="M260" s="141"/>
      <c r="N260" s="141"/>
      <c r="O260" s="14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</row>
    <row r="261" spans="1:239" s="2" customFormat="1" x14ac:dyDescent="0.25">
      <c r="A261" s="16"/>
      <c r="B261" s="40" t="s">
        <v>694</v>
      </c>
      <c r="C261" s="25" t="s">
        <v>695</v>
      </c>
      <c r="D261" s="40" t="s">
        <v>694</v>
      </c>
      <c r="E261" s="95" t="s">
        <v>696</v>
      </c>
      <c r="F261" s="41">
        <v>1340.52712459129</v>
      </c>
      <c r="G261" s="27">
        <v>-271.64069547884202</v>
      </c>
      <c r="H261" s="27">
        <v>1612.1678200701299</v>
      </c>
      <c r="I261" s="27">
        <v>240.96129547284099</v>
      </c>
      <c r="J261" s="27">
        <v>1371.2065245972899</v>
      </c>
      <c r="K261" s="27">
        <v>1612.1678200701322</v>
      </c>
      <c r="L261" s="27">
        <v>0</v>
      </c>
      <c r="M261" s="27">
        <v>118.312107923612</v>
      </c>
      <c r="N261" s="27">
        <v>118.312107923612</v>
      </c>
      <c r="O261" s="42">
        <v>0</v>
      </c>
    </row>
    <row r="262" spans="1:239" s="2" customFormat="1" x14ac:dyDescent="0.25">
      <c r="A262" s="16"/>
      <c r="B262" s="40" t="s">
        <v>697</v>
      </c>
      <c r="C262" s="25" t="s">
        <v>698</v>
      </c>
      <c r="D262" s="40" t="s">
        <v>697</v>
      </c>
      <c r="E262" s="95" t="s">
        <v>699</v>
      </c>
      <c r="F262" s="41">
        <v>567.84841805300505</v>
      </c>
      <c r="G262" s="27">
        <v>253.06319731074501</v>
      </c>
      <c r="H262" s="27">
        <v>314.78522074225998</v>
      </c>
      <c r="I262" s="27">
        <v>6.2936266724366696</v>
      </c>
      <c r="J262" s="27">
        <v>308.49159406982301</v>
      </c>
      <c r="K262" s="27">
        <v>398.76896300226002</v>
      </c>
      <c r="L262" s="27">
        <v>83.98374226</v>
      </c>
      <c r="M262" s="27">
        <v>0</v>
      </c>
      <c r="N262" s="27">
        <v>0</v>
      </c>
      <c r="O262" s="42">
        <v>0</v>
      </c>
    </row>
    <row r="263" spans="1:239" s="2" customFormat="1" x14ac:dyDescent="0.25">
      <c r="A263" s="16"/>
      <c r="B263" s="40" t="s">
        <v>700</v>
      </c>
      <c r="C263" s="25" t="s">
        <v>701</v>
      </c>
      <c r="D263" s="40" t="s">
        <v>700</v>
      </c>
      <c r="E263" s="95" t="s">
        <v>702</v>
      </c>
      <c r="F263" s="41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42">
        <v>0</v>
      </c>
    </row>
    <row r="264" spans="1:239" s="2" customFormat="1" x14ac:dyDescent="0.25">
      <c r="A264" s="16"/>
      <c r="B264" s="40" t="s">
        <v>703</v>
      </c>
      <c r="C264" s="25" t="s">
        <v>704</v>
      </c>
      <c r="D264" s="40" t="s">
        <v>703</v>
      </c>
      <c r="E264" s="95" t="s">
        <v>705</v>
      </c>
      <c r="F264" s="41">
        <v>1319.32510931197</v>
      </c>
      <c r="G264" s="27">
        <v>1081.71872837416</v>
      </c>
      <c r="H264" s="27">
        <v>237.60638093781</v>
      </c>
      <c r="I264" s="27">
        <v>8.2568881250283006</v>
      </c>
      <c r="J264" s="27">
        <v>229.34949281278199</v>
      </c>
      <c r="K264" s="27">
        <v>237.60638093781</v>
      </c>
      <c r="L264" s="27">
        <v>0</v>
      </c>
      <c r="M264" s="27">
        <v>0</v>
      </c>
      <c r="N264" s="27">
        <v>0</v>
      </c>
      <c r="O264" s="42">
        <v>0</v>
      </c>
    </row>
    <row r="265" spans="1:239" s="2" customFormat="1" ht="21" x14ac:dyDescent="0.25">
      <c r="A265" s="16"/>
      <c r="B265" s="40" t="s">
        <v>706</v>
      </c>
      <c r="C265" s="25" t="s">
        <v>707</v>
      </c>
      <c r="D265" s="40" t="s">
        <v>706</v>
      </c>
      <c r="E265" s="95" t="s">
        <v>708</v>
      </c>
      <c r="F265" s="41" t="s">
        <v>49</v>
      </c>
      <c r="G265" s="27">
        <v>1.113350809287E-3</v>
      </c>
      <c r="H265" s="27" t="s">
        <v>49</v>
      </c>
      <c r="I265" s="27" t="s">
        <v>49</v>
      </c>
      <c r="J265" s="27" t="s">
        <v>49</v>
      </c>
      <c r="K265" s="27" t="s">
        <v>49</v>
      </c>
      <c r="L265" s="27" t="s">
        <v>49</v>
      </c>
      <c r="M265" s="27" t="s">
        <v>49</v>
      </c>
      <c r="N265" s="27" t="s">
        <v>49</v>
      </c>
      <c r="O265" s="42" t="s">
        <v>49</v>
      </c>
    </row>
    <row r="266" spans="1:239" s="2" customFormat="1" x14ac:dyDescent="0.25">
      <c r="A266" s="16"/>
      <c r="B266" s="40" t="s">
        <v>709</v>
      </c>
      <c r="C266" s="25" t="s">
        <v>710</v>
      </c>
      <c r="D266" s="40" t="s">
        <v>709</v>
      </c>
      <c r="E266" s="95" t="s">
        <v>711</v>
      </c>
      <c r="F266" s="41">
        <v>1338.68491094975</v>
      </c>
      <c r="G266" s="27">
        <v>1211.66242424243</v>
      </c>
      <c r="H266" s="27">
        <v>127.022486707314</v>
      </c>
      <c r="I266" s="27">
        <v>0</v>
      </c>
      <c r="J266" s="27">
        <v>127.022486707314</v>
      </c>
      <c r="K266" s="27">
        <v>127.022486707314</v>
      </c>
      <c r="L266" s="27">
        <v>0</v>
      </c>
      <c r="M266" s="27">
        <v>0</v>
      </c>
      <c r="N266" s="27">
        <v>0</v>
      </c>
      <c r="O266" s="42">
        <v>0</v>
      </c>
    </row>
    <row r="267" spans="1:239" s="2" customFormat="1" x14ac:dyDescent="0.25">
      <c r="A267" s="16"/>
      <c r="B267" s="40" t="s">
        <v>712</v>
      </c>
      <c r="C267" s="25" t="s">
        <v>713</v>
      </c>
      <c r="D267" s="40" t="s">
        <v>712</v>
      </c>
      <c r="E267" s="95" t="s">
        <v>714</v>
      </c>
      <c r="F267" s="41">
        <v>0.68451913541305798</v>
      </c>
      <c r="G267" s="27" t="s">
        <v>49</v>
      </c>
      <c r="H267" s="27" t="s">
        <v>49</v>
      </c>
      <c r="I267" s="27" t="s">
        <v>49</v>
      </c>
      <c r="J267" s="27" t="s">
        <v>49</v>
      </c>
      <c r="K267" s="27" t="s">
        <v>49</v>
      </c>
      <c r="L267" s="27" t="s">
        <v>49</v>
      </c>
      <c r="M267" s="27">
        <v>0</v>
      </c>
      <c r="N267" s="27">
        <v>0</v>
      </c>
      <c r="O267" s="42">
        <v>0</v>
      </c>
    </row>
    <row r="268" spans="1:239" s="2" customFormat="1" ht="12" thickBot="1" x14ac:dyDescent="0.3">
      <c r="A268" s="16"/>
      <c r="B268" s="40" t="s">
        <v>715</v>
      </c>
      <c r="C268" s="25" t="s">
        <v>716</v>
      </c>
      <c r="D268" s="40" t="s">
        <v>715</v>
      </c>
      <c r="E268" s="95" t="s">
        <v>717</v>
      </c>
      <c r="F268" s="41">
        <v>2.50128146268219</v>
      </c>
      <c r="G268" s="27">
        <v>1.2324095985844E-2</v>
      </c>
      <c r="H268" s="27">
        <v>2.4889573666963498</v>
      </c>
      <c r="I268" s="27">
        <v>0</v>
      </c>
      <c r="J268" s="27">
        <v>2.4889573666963498</v>
      </c>
      <c r="K268" s="27">
        <v>2.4889573666963498</v>
      </c>
      <c r="L268" s="27">
        <v>0</v>
      </c>
      <c r="M268" s="27">
        <v>0</v>
      </c>
      <c r="N268" s="27">
        <v>0</v>
      </c>
      <c r="O268" s="42">
        <v>0</v>
      </c>
    </row>
    <row r="269" spans="1:239" s="36" customFormat="1" ht="21.75" thickBot="1" x14ac:dyDescent="0.3">
      <c r="A269" s="31"/>
      <c r="B269" s="43" t="s">
        <v>718</v>
      </c>
      <c r="C269" s="25" t="s">
        <v>719</v>
      </c>
      <c r="D269" s="45" t="s">
        <v>718</v>
      </c>
      <c r="E269" s="33" t="s">
        <v>194</v>
      </c>
      <c r="F269" s="41" t="s">
        <v>49</v>
      </c>
      <c r="G269" s="27" t="s">
        <v>49</v>
      </c>
      <c r="H269" s="27" t="s">
        <v>49</v>
      </c>
      <c r="I269" s="27" t="s">
        <v>49</v>
      </c>
      <c r="J269" s="27" t="s">
        <v>49</v>
      </c>
      <c r="K269" s="27" t="s">
        <v>49</v>
      </c>
      <c r="L269" s="27" t="s">
        <v>49</v>
      </c>
      <c r="M269" s="27" t="s">
        <v>49</v>
      </c>
      <c r="N269" s="27" t="s">
        <v>49</v>
      </c>
      <c r="O269" s="42" t="s">
        <v>49</v>
      </c>
    </row>
    <row r="270" spans="1:239" s="36" customFormat="1" ht="30.6" customHeight="1" x14ac:dyDescent="0.25">
      <c r="A270" s="31"/>
      <c r="B270" s="74" t="s">
        <v>195</v>
      </c>
      <c r="C270" s="76"/>
      <c r="D270" s="89" t="s">
        <v>196</v>
      </c>
      <c r="E270" s="96" t="s">
        <v>197</v>
      </c>
      <c r="F270" s="37">
        <f>SUM(F261:F268)</f>
        <v>4569.5713635041102</v>
      </c>
      <c r="G270" s="104">
        <f t="shared" ref="G270:O270" si="27">SUM(G261:G268)</f>
        <v>2274.8170918952883</v>
      </c>
      <c r="H270" s="104">
        <f t="shared" si="27"/>
        <v>2294.0708658242102</v>
      </c>
      <c r="I270" s="104">
        <f t="shared" si="27"/>
        <v>255.51181027030594</v>
      </c>
      <c r="J270" s="104">
        <f t="shared" si="27"/>
        <v>2038.5590555539052</v>
      </c>
      <c r="K270" s="104">
        <f t="shared" si="27"/>
        <v>2378.0546080842128</v>
      </c>
      <c r="L270" s="104">
        <f t="shared" si="27"/>
        <v>83.98374226</v>
      </c>
      <c r="M270" s="104">
        <f t="shared" si="27"/>
        <v>118.312107923612</v>
      </c>
      <c r="N270" s="104">
        <f t="shared" si="27"/>
        <v>118.312107923612</v>
      </c>
      <c r="O270" s="105">
        <f t="shared" si="27"/>
        <v>0</v>
      </c>
    </row>
    <row r="271" spans="1:239" s="36" customFormat="1" ht="42.75" thickBot="1" x14ac:dyDescent="0.3">
      <c r="A271" s="31"/>
      <c r="B271" s="75"/>
      <c r="C271" s="75"/>
      <c r="D271" s="87"/>
      <c r="E271" s="97" t="s">
        <v>720</v>
      </c>
      <c r="F271" s="37" t="str">
        <f>IF(COUNTA(F261:F269)&gt;0,IF(F269="c","c",SUM(F269:F270)),"")</f>
        <v>c</v>
      </c>
      <c r="G271" s="104" t="str">
        <f t="shared" ref="G271:O271" si="28">IF(COUNTA(G261:G269)&gt;0,IF(G269="c","c",SUM(G269:G270)),"")</f>
        <v>c</v>
      </c>
      <c r="H271" s="104" t="str">
        <f t="shared" si="28"/>
        <v>c</v>
      </c>
      <c r="I271" s="104" t="str">
        <f t="shared" si="28"/>
        <v>c</v>
      </c>
      <c r="J271" s="104" t="str">
        <f t="shared" si="28"/>
        <v>c</v>
      </c>
      <c r="K271" s="104" t="str">
        <f t="shared" si="28"/>
        <v>c</v>
      </c>
      <c r="L271" s="104" t="str">
        <f t="shared" si="28"/>
        <v>c</v>
      </c>
      <c r="M271" s="104" t="str">
        <f t="shared" si="28"/>
        <v>c</v>
      </c>
      <c r="N271" s="104" t="str">
        <f t="shared" si="28"/>
        <v>c</v>
      </c>
      <c r="O271" s="105" t="str">
        <f t="shared" si="28"/>
        <v>c</v>
      </c>
    </row>
    <row r="272" spans="1:239" s="2" customFormat="1" ht="12" thickBot="1" x14ac:dyDescent="0.3">
      <c r="A272" s="25"/>
      <c r="B272" s="39"/>
      <c r="C272" s="25"/>
      <c r="D272" s="88"/>
      <c r="E272" s="98" t="s">
        <v>199</v>
      </c>
      <c r="F272" s="137" t="str">
        <f t="shared" ref="F272:O272" si="29">IF(F269="c","",IF(AND(IF((COUNTIF(F261:F268,"c"))&gt;0,1,0)=1,F269=""),"Please provide Not Specified (Including Confidential)",""))</f>
        <v/>
      </c>
      <c r="G272" s="138" t="str">
        <f t="shared" si="29"/>
        <v/>
      </c>
      <c r="H272" s="138" t="str">
        <f t="shared" si="29"/>
        <v/>
      </c>
      <c r="I272" s="138" t="str">
        <f t="shared" si="29"/>
        <v/>
      </c>
      <c r="J272" s="138" t="str">
        <f t="shared" si="29"/>
        <v/>
      </c>
      <c r="K272" s="138" t="str">
        <f t="shared" si="29"/>
        <v/>
      </c>
      <c r="L272" s="138" t="str">
        <f t="shared" si="29"/>
        <v/>
      </c>
      <c r="M272" s="138" t="str">
        <f t="shared" si="29"/>
        <v/>
      </c>
      <c r="N272" s="138" t="str">
        <f t="shared" si="29"/>
        <v/>
      </c>
      <c r="O272" s="139" t="str">
        <f t="shared" si="29"/>
        <v/>
      </c>
    </row>
    <row r="273" spans="1:239" s="23" customFormat="1" ht="12" thickBot="1" x14ac:dyDescent="0.3">
      <c r="A273" s="16"/>
      <c r="B273" s="18"/>
      <c r="C273" s="25"/>
      <c r="D273" s="18"/>
      <c r="E273" s="99" t="s">
        <v>721</v>
      </c>
      <c r="F273" s="140"/>
      <c r="G273" s="141"/>
      <c r="H273" s="141"/>
      <c r="I273" s="141"/>
      <c r="J273" s="141"/>
      <c r="K273" s="141"/>
      <c r="L273" s="141"/>
      <c r="M273" s="141"/>
      <c r="N273" s="141"/>
      <c r="O273" s="14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</row>
    <row r="274" spans="1:239" s="2" customFormat="1" x14ac:dyDescent="0.25">
      <c r="A274" s="29"/>
      <c r="B274" s="40" t="s">
        <v>722</v>
      </c>
      <c r="C274" s="25" t="s">
        <v>723</v>
      </c>
      <c r="D274" s="40" t="s">
        <v>722</v>
      </c>
      <c r="E274" s="95" t="s">
        <v>724</v>
      </c>
      <c r="F274" s="41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42">
        <v>0</v>
      </c>
    </row>
    <row r="275" spans="1:239" s="2" customFormat="1" x14ac:dyDescent="0.25">
      <c r="A275" s="16"/>
      <c r="B275" s="40" t="s">
        <v>725</v>
      </c>
      <c r="C275" s="25" t="s">
        <v>726</v>
      </c>
      <c r="D275" s="40" t="s">
        <v>725</v>
      </c>
      <c r="E275" s="95" t="s">
        <v>727</v>
      </c>
      <c r="F275" s="41">
        <v>31.497077736413299</v>
      </c>
      <c r="G275" s="27">
        <v>6.2193338802333802</v>
      </c>
      <c r="H275" s="27">
        <v>25.277743856179999</v>
      </c>
      <c r="I275" s="27">
        <v>3.4850520082269E-2</v>
      </c>
      <c r="J275" s="27">
        <v>25.242893336097701</v>
      </c>
      <c r="K275" s="27">
        <v>25.277743856179999</v>
      </c>
      <c r="L275" s="27">
        <v>0</v>
      </c>
      <c r="M275" s="27">
        <v>0</v>
      </c>
      <c r="N275" s="27">
        <v>0</v>
      </c>
      <c r="O275" s="42">
        <v>0</v>
      </c>
    </row>
    <row r="276" spans="1:239" s="2" customFormat="1" x14ac:dyDescent="0.25">
      <c r="A276" s="16"/>
      <c r="B276" s="40" t="s">
        <v>728</v>
      </c>
      <c r="C276" s="25" t="s">
        <v>729</v>
      </c>
      <c r="D276" s="40" t="s">
        <v>728</v>
      </c>
      <c r="E276" s="95" t="s">
        <v>730</v>
      </c>
      <c r="F276" s="41">
        <v>0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42">
        <v>0</v>
      </c>
    </row>
    <row r="277" spans="1:239" s="2" customFormat="1" x14ac:dyDescent="0.25">
      <c r="A277" s="16"/>
      <c r="B277" s="40" t="s">
        <v>731</v>
      </c>
      <c r="C277" s="25" t="s">
        <v>732</v>
      </c>
      <c r="D277" s="40" t="s">
        <v>731</v>
      </c>
      <c r="E277" s="95" t="s">
        <v>733</v>
      </c>
      <c r="F277" s="41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42">
        <v>0</v>
      </c>
    </row>
    <row r="278" spans="1:239" s="2" customFormat="1" x14ac:dyDescent="0.25">
      <c r="A278" s="16"/>
      <c r="B278" s="40" t="s">
        <v>734</v>
      </c>
      <c r="C278" s="25" t="s">
        <v>735</v>
      </c>
      <c r="D278" s="40" t="s">
        <v>734</v>
      </c>
      <c r="E278" s="95" t="s">
        <v>736</v>
      </c>
      <c r="F278" s="41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42">
        <v>0</v>
      </c>
    </row>
    <row r="279" spans="1:239" s="2" customFormat="1" x14ac:dyDescent="0.25">
      <c r="A279" s="16"/>
      <c r="B279" s="40" t="s">
        <v>737</v>
      </c>
      <c r="C279" s="25" t="s">
        <v>738</v>
      </c>
      <c r="D279" s="40" t="s">
        <v>737</v>
      </c>
      <c r="E279" s="95" t="s">
        <v>739</v>
      </c>
      <c r="F279" s="41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42">
        <v>0</v>
      </c>
    </row>
    <row r="280" spans="1:239" s="2" customFormat="1" x14ac:dyDescent="0.25">
      <c r="A280" s="16"/>
      <c r="B280" s="40" t="s">
        <v>740</v>
      </c>
      <c r="C280" s="25" t="s">
        <v>741</v>
      </c>
      <c r="D280" s="40" t="s">
        <v>740</v>
      </c>
      <c r="E280" s="95" t="s">
        <v>742</v>
      </c>
      <c r="F280" s="41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42">
        <v>0</v>
      </c>
    </row>
    <row r="281" spans="1:239" s="2" customFormat="1" x14ac:dyDescent="0.25">
      <c r="A281" s="16"/>
      <c r="B281" s="40" t="s">
        <v>743</v>
      </c>
      <c r="C281" s="25" t="s">
        <v>744</v>
      </c>
      <c r="D281" s="40" t="s">
        <v>743</v>
      </c>
      <c r="E281" s="95" t="s">
        <v>745</v>
      </c>
      <c r="F281" s="41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42">
        <v>0</v>
      </c>
    </row>
    <row r="282" spans="1:239" s="2" customFormat="1" x14ac:dyDescent="0.25">
      <c r="A282" s="16"/>
      <c r="B282" s="40" t="s">
        <v>746</v>
      </c>
      <c r="C282" s="25" t="s">
        <v>747</v>
      </c>
      <c r="D282" s="40" t="s">
        <v>746</v>
      </c>
      <c r="E282" s="95" t="s">
        <v>748</v>
      </c>
      <c r="F282" s="41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42">
        <v>0</v>
      </c>
    </row>
    <row r="283" spans="1:239" s="2" customFormat="1" x14ac:dyDescent="0.25">
      <c r="A283" s="16"/>
      <c r="B283" s="40" t="s">
        <v>749</v>
      </c>
      <c r="C283" s="25" t="s">
        <v>750</v>
      </c>
      <c r="D283" s="40" t="s">
        <v>749</v>
      </c>
      <c r="E283" s="95" t="s">
        <v>751</v>
      </c>
      <c r="F283" s="41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42">
        <v>0</v>
      </c>
    </row>
    <row r="284" spans="1:239" s="2" customFormat="1" x14ac:dyDescent="0.25">
      <c r="A284" s="16"/>
      <c r="B284" s="40" t="s">
        <v>752</v>
      </c>
      <c r="C284" s="25" t="s">
        <v>753</v>
      </c>
      <c r="D284" s="40" t="s">
        <v>752</v>
      </c>
      <c r="E284" s="95" t="s">
        <v>754</v>
      </c>
      <c r="F284" s="41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42">
        <v>0</v>
      </c>
    </row>
    <row r="285" spans="1:239" s="2" customFormat="1" x14ac:dyDescent="0.25">
      <c r="A285" s="16"/>
      <c r="B285" s="40" t="s">
        <v>755</v>
      </c>
      <c r="C285" s="25" t="s">
        <v>756</v>
      </c>
      <c r="D285" s="40" t="s">
        <v>755</v>
      </c>
      <c r="E285" s="95" t="s">
        <v>757</v>
      </c>
      <c r="F285" s="41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27">
        <v>0</v>
      </c>
      <c r="O285" s="42">
        <v>0</v>
      </c>
    </row>
    <row r="286" spans="1:239" s="2" customFormat="1" x14ac:dyDescent="0.25">
      <c r="A286" s="16"/>
      <c r="B286" s="40" t="s">
        <v>758</v>
      </c>
      <c r="C286" s="25" t="s">
        <v>759</v>
      </c>
      <c r="D286" s="40" t="s">
        <v>758</v>
      </c>
      <c r="E286" s="95" t="s">
        <v>760</v>
      </c>
      <c r="F286" s="41">
        <v>17.326483251737301</v>
      </c>
      <c r="G286" s="27" t="s">
        <v>49</v>
      </c>
      <c r="H286" s="27" t="s">
        <v>49</v>
      </c>
      <c r="I286" s="27" t="s">
        <v>49</v>
      </c>
      <c r="J286" s="27" t="s">
        <v>49</v>
      </c>
      <c r="K286" s="27" t="s">
        <v>49</v>
      </c>
      <c r="L286" s="27" t="s">
        <v>49</v>
      </c>
      <c r="M286" s="27">
        <v>0</v>
      </c>
      <c r="N286" s="27">
        <v>0</v>
      </c>
      <c r="O286" s="42">
        <v>0</v>
      </c>
    </row>
    <row r="287" spans="1:239" s="2" customFormat="1" x14ac:dyDescent="0.25">
      <c r="A287" s="16"/>
      <c r="B287" s="40" t="s">
        <v>761</v>
      </c>
      <c r="C287" s="25" t="s">
        <v>762</v>
      </c>
      <c r="D287" s="40" t="s">
        <v>761</v>
      </c>
      <c r="E287" s="95" t="s">
        <v>763</v>
      </c>
      <c r="F287" s="41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42">
        <v>0</v>
      </c>
    </row>
    <row r="288" spans="1:239" s="2" customFormat="1" x14ac:dyDescent="0.25">
      <c r="A288" s="16"/>
      <c r="B288" s="40" t="s">
        <v>764</v>
      </c>
      <c r="C288" s="25" t="s">
        <v>765</v>
      </c>
      <c r="D288" s="40" t="s">
        <v>764</v>
      </c>
      <c r="E288" s="95" t="s">
        <v>766</v>
      </c>
      <c r="F288" s="41">
        <v>0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42">
        <v>0</v>
      </c>
    </row>
    <row r="289" spans="1:15" s="2" customFormat="1" x14ac:dyDescent="0.25">
      <c r="A289" s="16"/>
      <c r="B289" s="40" t="s">
        <v>767</v>
      </c>
      <c r="C289" s="25" t="s">
        <v>768</v>
      </c>
      <c r="D289" s="40" t="s">
        <v>767</v>
      </c>
      <c r="E289" s="95" t="s">
        <v>769</v>
      </c>
      <c r="F289" s="41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42">
        <v>0</v>
      </c>
    </row>
    <row r="290" spans="1:15" s="2" customFormat="1" x14ac:dyDescent="0.25">
      <c r="A290" s="16"/>
      <c r="B290" s="40" t="s">
        <v>770</v>
      </c>
      <c r="C290" s="25" t="s">
        <v>771</v>
      </c>
      <c r="D290" s="40" t="s">
        <v>770</v>
      </c>
      <c r="E290" s="95" t="s">
        <v>772</v>
      </c>
      <c r="F290" s="41">
        <v>0.87379921064244104</v>
      </c>
      <c r="G290" s="27">
        <v>0.298205609390017</v>
      </c>
      <c r="H290" s="27">
        <v>0.57559360125242398</v>
      </c>
      <c r="I290" s="27">
        <v>0</v>
      </c>
      <c r="J290" s="27">
        <v>0.57559360125242398</v>
      </c>
      <c r="K290" s="27">
        <v>0.57559360125242398</v>
      </c>
      <c r="L290" s="27">
        <v>0</v>
      </c>
      <c r="M290" s="27">
        <v>0</v>
      </c>
      <c r="N290" s="27">
        <v>0</v>
      </c>
      <c r="O290" s="42">
        <v>0</v>
      </c>
    </row>
    <row r="291" spans="1:15" s="2" customFormat="1" x14ac:dyDescent="0.25">
      <c r="A291" s="16"/>
      <c r="B291" s="40" t="s">
        <v>773</v>
      </c>
      <c r="C291" s="25" t="s">
        <v>774</v>
      </c>
      <c r="D291" s="40" t="s">
        <v>773</v>
      </c>
      <c r="E291" s="95" t="s">
        <v>775</v>
      </c>
      <c r="F291" s="41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42">
        <v>0</v>
      </c>
    </row>
    <row r="292" spans="1:15" s="2" customFormat="1" x14ac:dyDescent="0.25">
      <c r="A292" s="16"/>
      <c r="B292" s="40" t="s">
        <v>776</v>
      </c>
      <c r="C292" s="25" t="s">
        <v>777</v>
      </c>
      <c r="D292" s="40" t="s">
        <v>776</v>
      </c>
      <c r="E292" s="95" t="s">
        <v>778</v>
      </c>
      <c r="F292" s="41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42">
        <v>0</v>
      </c>
    </row>
    <row r="293" spans="1:15" s="2" customFormat="1" x14ac:dyDescent="0.25">
      <c r="A293" s="16"/>
      <c r="B293" s="40" t="s">
        <v>779</v>
      </c>
      <c r="C293" s="25" t="s">
        <v>780</v>
      </c>
      <c r="D293" s="40" t="s">
        <v>779</v>
      </c>
      <c r="E293" s="95" t="s">
        <v>781</v>
      </c>
      <c r="F293" s="41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42">
        <v>0</v>
      </c>
    </row>
    <row r="294" spans="1:15" s="2" customFormat="1" x14ac:dyDescent="0.25">
      <c r="A294" s="16"/>
      <c r="B294" s="40" t="s">
        <v>782</v>
      </c>
      <c r="C294" s="25" t="s">
        <v>783</v>
      </c>
      <c r="D294" s="40" t="s">
        <v>782</v>
      </c>
      <c r="E294" s="95" t="s">
        <v>784</v>
      </c>
      <c r="F294" s="41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42">
        <v>0</v>
      </c>
    </row>
    <row r="295" spans="1:15" s="2" customFormat="1" x14ac:dyDescent="0.25">
      <c r="A295" s="16"/>
      <c r="B295" s="40" t="s">
        <v>785</v>
      </c>
      <c r="C295" s="25" t="s">
        <v>786</v>
      </c>
      <c r="D295" s="40" t="s">
        <v>785</v>
      </c>
      <c r="E295" s="95" t="s">
        <v>787</v>
      </c>
      <c r="F295" s="41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42">
        <v>0</v>
      </c>
    </row>
    <row r="296" spans="1:15" s="2" customFormat="1" x14ac:dyDescent="0.25">
      <c r="A296" s="16"/>
      <c r="B296" s="40" t="s">
        <v>788</v>
      </c>
      <c r="C296" s="25" t="s">
        <v>789</v>
      </c>
      <c r="D296" s="40" t="s">
        <v>788</v>
      </c>
      <c r="E296" s="95" t="s">
        <v>790</v>
      </c>
      <c r="F296" s="41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42">
        <v>0</v>
      </c>
    </row>
    <row r="297" spans="1:15" s="2" customFormat="1" x14ac:dyDescent="0.25">
      <c r="A297" s="16"/>
      <c r="B297" s="40" t="s">
        <v>791</v>
      </c>
      <c r="C297" s="25" t="s">
        <v>792</v>
      </c>
      <c r="D297" s="40" t="s">
        <v>791</v>
      </c>
      <c r="E297" s="95" t="s">
        <v>793</v>
      </c>
      <c r="F297" s="41" t="s">
        <v>49</v>
      </c>
      <c r="G297" s="27">
        <v>0</v>
      </c>
      <c r="H297" s="27" t="s">
        <v>49</v>
      </c>
      <c r="I297" s="27" t="s">
        <v>49</v>
      </c>
      <c r="J297" s="27" t="s">
        <v>49</v>
      </c>
      <c r="K297" s="27" t="s">
        <v>49</v>
      </c>
      <c r="L297" s="27" t="s">
        <v>49</v>
      </c>
      <c r="M297" s="27" t="s">
        <v>49</v>
      </c>
      <c r="N297" s="27" t="s">
        <v>49</v>
      </c>
      <c r="O297" s="42" t="s">
        <v>49</v>
      </c>
    </row>
    <row r="298" spans="1:15" s="2" customFormat="1" x14ac:dyDescent="0.25">
      <c r="A298" s="16"/>
      <c r="B298" s="40" t="s">
        <v>794</v>
      </c>
      <c r="C298" s="25" t="s">
        <v>795</v>
      </c>
      <c r="D298" s="40" t="s">
        <v>794</v>
      </c>
      <c r="E298" s="95" t="s">
        <v>796</v>
      </c>
      <c r="F298" s="41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42">
        <v>0</v>
      </c>
    </row>
    <row r="299" spans="1:15" s="2" customFormat="1" ht="21" x14ac:dyDescent="0.25">
      <c r="A299" s="16"/>
      <c r="B299" s="40" t="s">
        <v>797</v>
      </c>
      <c r="C299" s="25" t="s">
        <v>798</v>
      </c>
      <c r="D299" s="40" t="s">
        <v>797</v>
      </c>
      <c r="E299" s="95" t="s">
        <v>799</v>
      </c>
      <c r="F299" s="41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42">
        <v>0</v>
      </c>
    </row>
    <row r="300" spans="1:15" s="2" customFormat="1" x14ac:dyDescent="0.25">
      <c r="A300" s="16"/>
      <c r="B300" s="40" t="s">
        <v>800</v>
      </c>
      <c r="C300" s="25" t="s">
        <v>801</v>
      </c>
      <c r="D300" s="40" t="s">
        <v>800</v>
      </c>
      <c r="E300" s="95" t="s">
        <v>802</v>
      </c>
      <c r="F300" s="41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42">
        <v>0</v>
      </c>
    </row>
    <row r="301" spans="1:15" s="2" customFormat="1" x14ac:dyDescent="0.25">
      <c r="A301" s="16"/>
      <c r="B301" s="40" t="s">
        <v>803</v>
      </c>
      <c r="C301" s="25" t="s">
        <v>804</v>
      </c>
      <c r="D301" s="40" t="s">
        <v>803</v>
      </c>
      <c r="E301" s="95" t="s">
        <v>805</v>
      </c>
      <c r="F301" s="41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42">
        <v>0</v>
      </c>
    </row>
    <row r="302" spans="1:15" s="2" customFormat="1" x14ac:dyDescent="0.25">
      <c r="A302" s="16"/>
      <c r="B302" s="40" t="s">
        <v>806</v>
      </c>
      <c r="C302" s="25" t="s">
        <v>807</v>
      </c>
      <c r="D302" s="40" t="s">
        <v>806</v>
      </c>
      <c r="E302" s="95" t="s">
        <v>808</v>
      </c>
      <c r="F302" s="41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42">
        <v>0</v>
      </c>
    </row>
    <row r="303" spans="1:15" s="2" customFormat="1" ht="21" x14ac:dyDescent="0.25">
      <c r="A303" s="16"/>
      <c r="B303" s="40" t="s">
        <v>809</v>
      </c>
      <c r="C303" s="25" t="s">
        <v>810</v>
      </c>
      <c r="D303" s="40" t="s">
        <v>809</v>
      </c>
      <c r="E303" s="95" t="s">
        <v>811</v>
      </c>
      <c r="F303" s="41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42">
        <v>0</v>
      </c>
    </row>
    <row r="304" spans="1:15" s="2" customFormat="1" x14ac:dyDescent="0.25">
      <c r="A304" s="16"/>
      <c r="B304" s="40" t="s">
        <v>812</v>
      </c>
      <c r="C304" s="25" t="s">
        <v>813</v>
      </c>
      <c r="D304" s="40" t="s">
        <v>812</v>
      </c>
      <c r="E304" s="95" t="s">
        <v>814</v>
      </c>
      <c r="F304" s="41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42">
        <v>0</v>
      </c>
    </row>
    <row r="305" spans="1:239" s="2" customFormat="1" ht="12" thickBot="1" x14ac:dyDescent="0.3">
      <c r="A305" s="16"/>
      <c r="B305" s="40" t="s">
        <v>815</v>
      </c>
      <c r="C305" s="25" t="s">
        <v>816</v>
      </c>
      <c r="D305" s="40" t="s">
        <v>815</v>
      </c>
      <c r="E305" s="95" t="s">
        <v>817</v>
      </c>
      <c r="F305" s="41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42">
        <v>0</v>
      </c>
    </row>
    <row r="306" spans="1:239" s="36" customFormat="1" ht="21.75" thickBot="1" x14ac:dyDescent="0.3">
      <c r="A306" s="31"/>
      <c r="B306" s="43" t="s">
        <v>818</v>
      </c>
      <c r="C306" s="25" t="s">
        <v>819</v>
      </c>
      <c r="D306" s="45" t="s">
        <v>818</v>
      </c>
      <c r="E306" s="33" t="s">
        <v>194</v>
      </c>
      <c r="F306" s="41" t="s">
        <v>49</v>
      </c>
      <c r="G306" s="27" t="s">
        <v>49</v>
      </c>
      <c r="H306" s="27" t="s">
        <v>49</v>
      </c>
      <c r="I306" s="27" t="s">
        <v>49</v>
      </c>
      <c r="J306" s="27" t="s">
        <v>49</v>
      </c>
      <c r="K306" s="27" t="s">
        <v>49</v>
      </c>
      <c r="L306" s="27" t="s">
        <v>49</v>
      </c>
      <c r="M306" s="27" t="s">
        <v>49</v>
      </c>
      <c r="N306" s="27" t="s">
        <v>49</v>
      </c>
      <c r="O306" s="42" t="s">
        <v>49</v>
      </c>
    </row>
    <row r="307" spans="1:239" s="36" customFormat="1" ht="30.6" customHeight="1" x14ac:dyDescent="0.25">
      <c r="A307" s="31"/>
      <c r="B307" s="74" t="s">
        <v>195</v>
      </c>
      <c r="C307" s="76"/>
      <c r="D307" s="89" t="s">
        <v>196</v>
      </c>
      <c r="E307" s="96" t="s">
        <v>197</v>
      </c>
      <c r="F307" s="37">
        <f>SUM(F274:F305)</f>
        <v>49.697360198793042</v>
      </c>
      <c r="G307" s="104">
        <f t="shared" ref="G307:O307" si="30">SUM(G274:G305)</f>
        <v>6.5175394896233971</v>
      </c>
      <c r="H307" s="104">
        <f t="shared" si="30"/>
        <v>25.853337457432424</v>
      </c>
      <c r="I307" s="104">
        <f t="shared" si="30"/>
        <v>3.4850520082269E-2</v>
      </c>
      <c r="J307" s="104">
        <f t="shared" si="30"/>
        <v>25.818486937350126</v>
      </c>
      <c r="K307" s="104">
        <f t="shared" si="30"/>
        <v>25.853337457432424</v>
      </c>
      <c r="L307" s="104">
        <f t="shared" si="30"/>
        <v>0</v>
      </c>
      <c r="M307" s="104">
        <f t="shared" si="30"/>
        <v>0</v>
      </c>
      <c r="N307" s="104">
        <f t="shared" si="30"/>
        <v>0</v>
      </c>
      <c r="O307" s="105">
        <f t="shared" si="30"/>
        <v>0</v>
      </c>
    </row>
    <row r="308" spans="1:239" s="36" customFormat="1" ht="42.75" thickBot="1" x14ac:dyDescent="0.3">
      <c r="A308" s="31"/>
      <c r="B308" s="75"/>
      <c r="C308" s="75"/>
      <c r="D308" s="87"/>
      <c r="E308" s="97" t="s">
        <v>820</v>
      </c>
      <c r="F308" s="37" t="str">
        <f>IF(COUNTA(F274:F306)&gt;0,IF(F306="c","c",SUM(F306:F307)),"")</f>
        <v>c</v>
      </c>
      <c r="G308" s="104" t="str">
        <f t="shared" ref="G308:O308" si="31">IF(COUNTA(G274:G306)&gt;0,IF(G306="c","c",SUM(G306:G307)),"")</f>
        <v>c</v>
      </c>
      <c r="H308" s="104" t="str">
        <f t="shared" si="31"/>
        <v>c</v>
      </c>
      <c r="I308" s="104" t="str">
        <f t="shared" si="31"/>
        <v>c</v>
      </c>
      <c r="J308" s="104" t="str">
        <f t="shared" si="31"/>
        <v>c</v>
      </c>
      <c r="K308" s="104" t="str">
        <f t="shared" si="31"/>
        <v>c</v>
      </c>
      <c r="L308" s="104" t="str">
        <f t="shared" si="31"/>
        <v>c</v>
      </c>
      <c r="M308" s="104" t="str">
        <f t="shared" si="31"/>
        <v>c</v>
      </c>
      <c r="N308" s="104" t="str">
        <f t="shared" si="31"/>
        <v>c</v>
      </c>
      <c r="O308" s="105" t="str">
        <f t="shared" si="31"/>
        <v>c</v>
      </c>
    </row>
    <row r="309" spans="1:239" s="2" customFormat="1" ht="12" thickBot="1" x14ac:dyDescent="0.3">
      <c r="A309" s="25"/>
      <c r="B309" s="39"/>
      <c r="C309" s="25"/>
      <c r="D309" s="88"/>
      <c r="E309" s="98" t="s">
        <v>199</v>
      </c>
      <c r="F309" s="137" t="str">
        <f>IF(F306="c","",IF(AND(IF((COUNTIF(F274:F305,"c"))&gt;0,1,0)=1,F306=""),"Please provide Not Specified (Including Confidential)",""))</f>
        <v/>
      </c>
      <c r="G309" s="138" t="str">
        <f t="shared" ref="G309:O309" si="32">IF(G306="c","",IF(AND(IF((COUNTIF(G274:G305,"c"))&gt;0,1,0)=1,G306=""),"Please provide Not Specified (Including Confidential)",""))</f>
        <v/>
      </c>
      <c r="H309" s="138" t="str">
        <f t="shared" si="32"/>
        <v/>
      </c>
      <c r="I309" s="138" t="str">
        <f t="shared" si="32"/>
        <v/>
      </c>
      <c r="J309" s="138" t="str">
        <f t="shared" si="32"/>
        <v/>
      </c>
      <c r="K309" s="138" t="str">
        <f t="shared" si="32"/>
        <v/>
      </c>
      <c r="L309" s="138" t="str">
        <f t="shared" si="32"/>
        <v/>
      </c>
      <c r="M309" s="138" t="str">
        <f t="shared" si="32"/>
        <v/>
      </c>
      <c r="N309" s="138" t="str">
        <f t="shared" si="32"/>
        <v/>
      </c>
      <c r="O309" s="139" t="str">
        <f t="shared" si="32"/>
        <v/>
      </c>
    </row>
    <row r="310" spans="1:239" s="23" customFormat="1" ht="12" thickBot="1" x14ac:dyDescent="0.3">
      <c r="A310" s="16"/>
      <c r="B310" s="18"/>
      <c r="C310" s="25"/>
      <c r="D310" s="18"/>
      <c r="E310" s="99" t="s">
        <v>821</v>
      </c>
      <c r="F310" s="140"/>
      <c r="G310" s="141"/>
      <c r="H310" s="141"/>
      <c r="I310" s="141"/>
      <c r="J310" s="141"/>
      <c r="K310" s="141"/>
      <c r="L310" s="141"/>
      <c r="M310" s="141"/>
      <c r="N310" s="141"/>
      <c r="O310" s="14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</row>
    <row r="311" spans="1:239" s="49" customFormat="1" ht="22.5" thickBot="1" x14ac:dyDescent="0.3">
      <c r="A311" s="48"/>
      <c r="B311" s="43" t="s">
        <v>822</v>
      </c>
      <c r="C311" s="25" t="s">
        <v>823</v>
      </c>
      <c r="D311" s="45" t="s">
        <v>824</v>
      </c>
      <c r="E311" s="100" t="s">
        <v>825</v>
      </c>
      <c r="F311" s="41">
        <v>2069.7235217411394</v>
      </c>
      <c r="G311" s="27">
        <v>9088.7847131109302</v>
      </c>
      <c r="H311" s="27">
        <v>2439.2144325601412</v>
      </c>
      <c r="I311" s="27">
        <v>38.573731229680263</v>
      </c>
      <c r="J311" s="27">
        <v>2400.6407013304461</v>
      </c>
      <c r="K311" s="27">
        <v>3053.7495572597186</v>
      </c>
      <c r="L311" s="27">
        <v>614.53512469952216</v>
      </c>
      <c r="M311" s="27">
        <v>-14.404438996822137</v>
      </c>
      <c r="N311" s="27">
        <v>-14.434892746816331</v>
      </c>
      <c r="O311" s="42">
        <v>-3.0453750000106083E-2</v>
      </c>
    </row>
    <row r="312" spans="1:239" s="36" customFormat="1" ht="12" thickBot="1" x14ac:dyDescent="0.3">
      <c r="A312" s="50"/>
      <c r="B312" s="51"/>
      <c r="C312" s="52"/>
      <c r="D312" s="90"/>
      <c r="E312" s="101" t="s">
        <v>199</v>
      </c>
      <c r="F312" s="143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144" t="str">
        <f t="shared" si="33"/>
        <v/>
      </c>
      <c r="H312" s="144" t="str">
        <f t="shared" si="33"/>
        <v/>
      </c>
      <c r="I312" s="144" t="str">
        <f t="shared" si="33"/>
        <v/>
      </c>
      <c r="J312" s="144" t="str">
        <f t="shared" si="33"/>
        <v/>
      </c>
      <c r="K312" s="144" t="str">
        <f t="shared" si="33"/>
        <v/>
      </c>
      <c r="L312" s="144" t="str">
        <f t="shared" si="33"/>
        <v/>
      </c>
      <c r="M312" s="144" t="str">
        <f t="shared" si="33"/>
        <v/>
      </c>
      <c r="N312" s="144" t="str">
        <f t="shared" si="33"/>
        <v/>
      </c>
      <c r="O312" s="145" t="str">
        <f t="shared" si="33"/>
        <v/>
      </c>
    </row>
    <row r="313" spans="1:239" s="56" customFormat="1" ht="18.75" thickBot="1" x14ac:dyDescent="0.3">
      <c r="A313" s="53"/>
      <c r="B313" s="54"/>
      <c r="C313" s="52"/>
      <c r="D313" s="54"/>
      <c r="E313" s="99" t="s">
        <v>826</v>
      </c>
      <c r="F313" s="146"/>
      <c r="G313" s="147"/>
      <c r="H313" s="147"/>
      <c r="I313" s="147"/>
      <c r="J313" s="147"/>
      <c r="K313" s="147"/>
      <c r="L313" s="147"/>
      <c r="M313" s="147"/>
      <c r="N313" s="147"/>
      <c r="O313" s="148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  <c r="ED313" s="55"/>
      <c r="EE313" s="55"/>
      <c r="EF313" s="55"/>
      <c r="EG313" s="55"/>
      <c r="EH313" s="55"/>
      <c r="EI313" s="55"/>
      <c r="EJ313" s="55"/>
      <c r="EK313" s="55"/>
      <c r="EL313" s="55"/>
      <c r="EM313" s="55"/>
      <c r="EN313" s="55"/>
      <c r="EO313" s="55"/>
      <c r="EP313" s="55"/>
      <c r="EQ313" s="55"/>
      <c r="ER313" s="55"/>
      <c r="ES313" s="55"/>
      <c r="ET313" s="55"/>
      <c r="EU313" s="55"/>
      <c r="EV313" s="55"/>
      <c r="EW313" s="55"/>
      <c r="EX313" s="55"/>
      <c r="EY313" s="55"/>
      <c r="EZ313" s="55"/>
      <c r="FA313" s="55"/>
      <c r="FB313" s="55"/>
      <c r="FC313" s="55"/>
      <c r="FD313" s="55"/>
      <c r="FE313" s="55"/>
      <c r="FF313" s="55"/>
      <c r="FG313" s="55"/>
      <c r="FH313" s="55"/>
      <c r="FI313" s="55"/>
      <c r="FJ313" s="55"/>
      <c r="FK313" s="55"/>
      <c r="FL313" s="55"/>
      <c r="FM313" s="55"/>
      <c r="FN313" s="55"/>
      <c r="FO313" s="55"/>
      <c r="FP313" s="55"/>
      <c r="FQ313" s="55"/>
      <c r="FR313" s="55"/>
      <c r="FS313" s="55"/>
      <c r="FT313" s="55"/>
      <c r="FU313" s="55"/>
      <c r="FV313" s="55"/>
      <c r="FW313" s="55"/>
      <c r="FX313" s="55"/>
      <c r="FY313" s="55"/>
      <c r="FZ313" s="55"/>
      <c r="GA313" s="55"/>
      <c r="GB313" s="55"/>
      <c r="GC313" s="55"/>
      <c r="GD313" s="55"/>
      <c r="GE313" s="55"/>
      <c r="GF313" s="55"/>
      <c r="GG313" s="55"/>
      <c r="GH313" s="55"/>
      <c r="GI313" s="55"/>
      <c r="GJ313" s="55"/>
      <c r="GK313" s="55"/>
      <c r="GL313" s="55"/>
      <c r="GM313" s="55"/>
      <c r="GN313" s="55"/>
      <c r="GO313" s="55"/>
      <c r="GP313" s="55"/>
      <c r="GQ313" s="55"/>
      <c r="GR313" s="55"/>
      <c r="GS313" s="55"/>
      <c r="GT313" s="55"/>
      <c r="GU313" s="55"/>
      <c r="GV313" s="55"/>
      <c r="GW313" s="55"/>
      <c r="GX313" s="55"/>
      <c r="GY313" s="55"/>
      <c r="GZ313" s="55"/>
      <c r="HA313" s="55"/>
      <c r="HB313" s="55"/>
      <c r="HC313" s="55"/>
      <c r="HD313" s="55"/>
      <c r="HE313" s="55"/>
      <c r="HF313" s="55"/>
      <c r="HG313" s="55"/>
      <c r="HH313" s="55"/>
      <c r="HI313" s="55"/>
      <c r="HJ313" s="55"/>
      <c r="HK313" s="55"/>
      <c r="HL313" s="55"/>
      <c r="HM313" s="55"/>
      <c r="HN313" s="55"/>
      <c r="HO313" s="55"/>
      <c r="HP313" s="55"/>
      <c r="HQ313" s="55"/>
      <c r="HR313" s="55"/>
      <c r="HS313" s="55"/>
      <c r="HT313" s="55"/>
      <c r="HU313" s="55"/>
      <c r="HV313" s="55"/>
      <c r="HW313" s="55"/>
      <c r="HX313" s="55"/>
      <c r="HY313" s="55"/>
      <c r="HZ313" s="55"/>
      <c r="IA313" s="55"/>
      <c r="IB313" s="55"/>
      <c r="IC313" s="55"/>
      <c r="ID313" s="55"/>
      <c r="IE313" s="55"/>
    </row>
    <row r="314" spans="1:239" s="56" customFormat="1" ht="20.45" customHeight="1" x14ac:dyDescent="0.25">
      <c r="A314" s="53"/>
      <c r="B314" s="80" t="s">
        <v>195</v>
      </c>
      <c r="C314" s="83"/>
      <c r="D314" s="91" t="s">
        <v>196</v>
      </c>
      <c r="E314" s="102" t="s">
        <v>821</v>
      </c>
      <c r="F314" s="37">
        <f>F311</f>
        <v>2069.7235217411394</v>
      </c>
      <c r="G314" s="104">
        <f t="shared" ref="G314:O314" si="34">G311</f>
        <v>9088.7847131109302</v>
      </c>
      <c r="H314" s="104">
        <f t="shared" si="34"/>
        <v>2439.2144325601412</v>
      </c>
      <c r="I314" s="104">
        <f t="shared" si="34"/>
        <v>38.573731229680263</v>
      </c>
      <c r="J314" s="104">
        <f t="shared" si="34"/>
        <v>2400.6407013304461</v>
      </c>
      <c r="K314" s="104">
        <f t="shared" si="34"/>
        <v>3053.7495572597186</v>
      </c>
      <c r="L314" s="104">
        <f t="shared" si="34"/>
        <v>614.53512469952216</v>
      </c>
      <c r="M314" s="104">
        <f t="shared" si="34"/>
        <v>-14.404438996822137</v>
      </c>
      <c r="N314" s="104">
        <f t="shared" si="34"/>
        <v>-14.434892746816331</v>
      </c>
      <c r="O314" s="105">
        <f t="shared" si="34"/>
        <v>-3.0453750000106083E-2</v>
      </c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  <c r="CU314" s="55"/>
      <c r="CV314" s="55"/>
      <c r="CW314" s="55"/>
      <c r="CX314" s="55"/>
      <c r="CY314" s="55"/>
      <c r="CZ314" s="55"/>
      <c r="DA314" s="55"/>
      <c r="DB314" s="55"/>
      <c r="DC314" s="55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  <c r="ED314" s="55"/>
      <c r="EE314" s="55"/>
      <c r="EF314" s="55"/>
      <c r="EG314" s="55"/>
      <c r="EH314" s="55"/>
      <c r="EI314" s="55"/>
      <c r="EJ314" s="55"/>
      <c r="EK314" s="55"/>
      <c r="EL314" s="55"/>
      <c r="EM314" s="55"/>
      <c r="EN314" s="55"/>
      <c r="EO314" s="55"/>
      <c r="EP314" s="55"/>
      <c r="EQ314" s="55"/>
      <c r="ER314" s="55"/>
      <c r="ES314" s="55"/>
      <c r="ET314" s="55"/>
      <c r="EU314" s="55"/>
      <c r="EV314" s="55"/>
      <c r="EW314" s="55"/>
      <c r="EX314" s="55"/>
      <c r="EY314" s="55"/>
      <c r="EZ314" s="55"/>
      <c r="FA314" s="55"/>
      <c r="FB314" s="55"/>
      <c r="FC314" s="55"/>
      <c r="FD314" s="55"/>
      <c r="FE314" s="55"/>
      <c r="FF314" s="55"/>
      <c r="FG314" s="55"/>
      <c r="FH314" s="55"/>
      <c r="FI314" s="55"/>
      <c r="FJ314" s="55"/>
      <c r="FK314" s="55"/>
      <c r="FL314" s="55"/>
      <c r="FM314" s="55"/>
      <c r="FN314" s="55"/>
      <c r="FO314" s="55"/>
      <c r="FP314" s="55"/>
      <c r="FQ314" s="55"/>
      <c r="FR314" s="55"/>
      <c r="FS314" s="55"/>
      <c r="FT314" s="55"/>
      <c r="FU314" s="55"/>
      <c r="FV314" s="55"/>
      <c r="FW314" s="55"/>
      <c r="FX314" s="55"/>
      <c r="FY314" s="55"/>
      <c r="FZ314" s="55"/>
      <c r="GA314" s="55"/>
      <c r="GB314" s="55"/>
      <c r="GC314" s="55"/>
      <c r="GD314" s="55"/>
      <c r="GE314" s="55"/>
      <c r="GF314" s="55"/>
      <c r="GG314" s="55"/>
      <c r="GH314" s="55"/>
      <c r="GI314" s="55"/>
      <c r="GJ314" s="55"/>
      <c r="GK314" s="55"/>
      <c r="GL314" s="55"/>
      <c r="GM314" s="55"/>
      <c r="GN314" s="55"/>
      <c r="GO314" s="55"/>
      <c r="GP314" s="55"/>
      <c r="GQ314" s="55"/>
      <c r="GR314" s="55"/>
      <c r="GS314" s="55"/>
      <c r="GT314" s="55"/>
      <c r="GU314" s="55"/>
      <c r="GV314" s="55"/>
      <c r="GW314" s="55"/>
      <c r="GX314" s="55"/>
      <c r="GY314" s="55"/>
      <c r="GZ314" s="55"/>
      <c r="HA314" s="55"/>
      <c r="HB314" s="55"/>
      <c r="HC314" s="55"/>
      <c r="HD314" s="55"/>
      <c r="HE314" s="55"/>
      <c r="HF314" s="55"/>
      <c r="HG314" s="55"/>
      <c r="HH314" s="55"/>
      <c r="HI314" s="55"/>
      <c r="HJ314" s="55"/>
      <c r="HK314" s="55"/>
      <c r="HL314" s="55"/>
      <c r="HM314" s="55"/>
      <c r="HN314" s="55"/>
      <c r="HO314" s="55"/>
      <c r="HP314" s="55"/>
      <c r="HQ314" s="55"/>
      <c r="HR314" s="55"/>
      <c r="HS314" s="55"/>
      <c r="HT314" s="55"/>
      <c r="HU314" s="55"/>
      <c r="HV314" s="55"/>
      <c r="HW314" s="55"/>
      <c r="HX314" s="55"/>
      <c r="HY314" s="55"/>
      <c r="HZ314" s="55"/>
      <c r="IA314" s="55"/>
      <c r="IB314" s="55"/>
      <c r="IC314" s="55"/>
      <c r="ID314" s="55"/>
      <c r="IE314" s="55"/>
    </row>
    <row r="315" spans="1:239" s="36" customFormat="1" ht="31.5" x14ac:dyDescent="0.25">
      <c r="A315" s="31"/>
      <c r="B315" s="81"/>
      <c r="C315" s="83"/>
      <c r="D315" s="92"/>
      <c r="E315" s="103" t="s">
        <v>827</v>
      </c>
      <c r="F315" s="37">
        <f t="shared" ref="F315:O315" si="35">SUM(F10:F37,F38:F62,F68:F72,F78:F131,F137:F146,F152:F180,F186:F199,F205:F212,F218:F226,F232:F255,F261:F268,F274:F305)</f>
        <v>260678.12497440793</v>
      </c>
      <c r="G315" s="104">
        <f t="shared" si="35"/>
        <v>197830.37507907508</v>
      </c>
      <c r="H315" s="104">
        <f t="shared" si="35"/>
        <v>53389.474271402447</v>
      </c>
      <c r="I315" s="104">
        <f t="shared" si="35"/>
        <v>5111.4960008905491</v>
      </c>
      <c r="J315" s="104">
        <f t="shared" si="35"/>
        <v>48277.978270511943</v>
      </c>
      <c r="K315" s="104">
        <f t="shared" si="35"/>
        <v>61972.809723377148</v>
      </c>
      <c r="L315" s="104">
        <f t="shared" si="35"/>
        <v>8583.3354519747681</v>
      </c>
      <c r="M315" s="104">
        <f t="shared" si="35"/>
        <v>25894.517707219224</v>
      </c>
      <c r="N315" s="104">
        <f t="shared" si="35"/>
        <v>26641.92919352922</v>
      </c>
      <c r="O315" s="105">
        <f t="shared" si="35"/>
        <v>747.4114863100001</v>
      </c>
    </row>
    <row r="316" spans="1:239" s="36" customFormat="1" ht="32.25" thickBot="1" x14ac:dyDescent="0.3">
      <c r="A316" s="31"/>
      <c r="B316" s="82"/>
      <c r="C316" s="83"/>
      <c r="D316" s="93"/>
      <c r="E316" s="97" t="s">
        <v>828</v>
      </c>
      <c r="F316" s="38">
        <f t="shared" ref="F316:O316" si="36">IF(COUNTA(F10:F37,F38:F63,F68:F73,F78:F132,F137:F147,F152:F181,F186:F200,F205:F213,F218:F227,F232:F256,F261:F269,F274:F306,F311)&gt;0,SUM(F314:F315),"")</f>
        <v>262747.84849614906</v>
      </c>
      <c r="G316" s="106">
        <f t="shared" si="36"/>
        <v>206919.15979218599</v>
      </c>
      <c r="H316" s="106">
        <f t="shared" si="36"/>
        <v>55828.688703962587</v>
      </c>
      <c r="I316" s="106">
        <f t="shared" si="36"/>
        <v>5150.0697321202297</v>
      </c>
      <c r="J316" s="106">
        <f t="shared" si="36"/>
        <v>50678.618971842392</v>
      </c>
      <c r="K316" s="106">
        <f t="shared" si="36"/>
        <v>65026.559280636866</v>
      </c>
      <c r="L316" s="106">
        <f t="shared" si="36"/>
        <v>9197.8705766742896</v>
      </c>
      <c r="M316" s="106">
        <f t="shared" si="36"/>
        <v>25880.113268222402</v>
      </c>
      <c r="N316" s="106">
        <f t="shared" si="36"/>
        <v>26627.494300782404</v>
      </c>
      <c r="O316" s="107">
        <f t="shared" si="36"/>
        <v>747.38103255999999</v>
      </c>
    </row>
    <row r="317" spans="1:239" x14ac:dyDescent="0.15">
      <c r="A317" s="1"/>
      <c r="B317" s="57"/>
      <c r="C317" s="58"/>
      <c r="D317" s="57"/>
      <c r="E317" s="59"/>
      <c r="F317" s="60"/>
      <c r="G317" s="60"/>
      <c r="H317" s="60"/>
      <c r="I317" s="60"/>
      <c r="J317" s="60"/>
      <c r="K317" s="60"/>
      <c r="L317" s="60"/>
      <c r="M317" s="60"/>
      <c r="N317" s="60"/>
      <c r="O317" s="60"/>
    </row>
    <row r="318" spans="1:239" s="2" customFormat="1" x14ac:dyDescent="0.25">
      <c r="A318" s="61"/>
      <c r="B318" s="62"/>
      <c r="D318" s="62" t="s">
        <v>829</v>
      </c>
      <c r="E318" s="62"/>
      <c r="F318" s="59"/>
      <c r="G318" s="60"/>
      <c r="H318" s="60"/>
      <c r="I318" s="63"/>
      <c r="J318" s="60"/>
      <c r="K318" s="60"/>
      <c r="L318" s="60"/>
      <c r="M318" s="60"/>
      <c r="N318" s="60"/>
      <c r="O318" s="60"/>
    </row>
    <row r="319" spans="1:239" s="2" customFormat="1" ht="15" x14ac:dyDescent="0.25">
      <c r="A319" s="5"/>
      <c r="B319" s="64"/>
      <c r="D319" s="65" t="s">
        <v>830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39" s="2" customFormat="1" ht="15" x14ac:dyDescent="0.25">
      <c r="A320" s="5"/>
      <c r="B320" s="64"/>
      <c r="D320" s="65" t="s">
        <v>831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66"/>
      <c r="D321" s="66" t="s">
        <v>832</v>
      </c>
      <c r="E321" s="66"/>
      <c r="F321" s="67"/>
      <c r="G321" s="68"/>
      <c r="H321" s="68"/>
      <c r="I321" s="68"/>
      <c r="J321" s="68"/>
      <c r="K321" s="68"/>
      <c r="L321" s="68"/>
      <c r="M321" s="68"/>
      <c r="N321" s="68"/>
      <c r="O321" s="68"/>
    </row>
    <row r="322" spans="1:15" s="2" customFormat="1" x14ac:dyDescent="0.25">
      <c r="A322" s="5"/>
      <c r="B322" s="69"/>
      <c r="D322" s="69" t="s">
        <v>833</v>
      </c>
      <c r="E322" s="69"/>
      <c r="F322" s="67"/>
      <c r="G322" s="68"/>
      <c r="H322" s="68"/>
      <c r="I322" s="68"/>
      <c r="J322" s="68"/>
      <c r="K322" s="68"/>
      <c r="L322" s="68"/>
      <c r="M322" s="68"/>
      <c r="N322" s="68"/>
      <c r="O322" s="68"/>
    </row>
    <row r="323" spans="1:15" s="2" customFormat="1" x14ac:dyDescent="0.25">
      <c r="A323" s="5"/>
      <c r="B323" s="69"/>
      <c r="C323" s="70"/>
      <c r="D323" s="69"/>
      <c r="E323" s="67"/>
      <c r="F323" s="68"/>
      <c r="G323" s="68"/>
      <c r="H323" s="68"/>
      <c r="I323" s="68"/>
      <c r="J323" s="68"/>
      <c r="K323" s="68"/>
      <c r="L323" s="68"/>
      <c r="M323" s="68"/>
      <c r="N323" s="68"/>
      <c r="O323" s="68"/>
    </row>
    <row r="324" spans="1:15" s="2" customFormat="1" x14ac:dyDescent="0.25">
      <c r="A324" s="5"/>
      <c r="B324" s="57"/>
      <c r="C324" s="70"/>
      <c r="D324" s="57"/>
      <c r="E324" s="67"/>
      <c r="F324" s="68"/>
      <c r="G324" s="68"/>
      <c r="H324" s="68"/>
      <c r="I324" s="68"/>
      <c r="J324" s="68"/>
      <c r="K324" s="68"/>
      <c r="L324" s="68"/>
      <c r="M324" s="68"/>
      <c r="N324" s="68"/>
      <c r="O324" s="68"/>
    </row>
  </sheetData>
  <mergeCells count="50"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201:D202"/>
    <mergeCell ref="B133:B134"/>
    <mergeCell ref="C133:C134"/>
    <mergeCell ref="D133:D134"/>
    <mergeCell ref="B148:B149"/>
    <mergeCell ref="C148:C149"/>
    <mergeCell ref="D148:D149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B74:B75"/>
    <mergeCell ref="C74:C75"/>
    <mergeCell ref="D74:D75"/>
    <mergeCell ref="B4:B7"/>
    <mergeCell ref="C4:C7"/>
    <mergeCell ref="D4:D7"/>
  </mergeCells>
  <conditionalFormatting sqref="F314:O314">
    <cfRule type="expression" dxfId="2" priority="4" stopIfTrue="1">
      <formula>AND(F311&lt;&gt;F314,F314&lt;&gt;0)</formula>
    </cfRule>
  </conditionalFormatting>
  <conditionalFormatting sqref="F314:O314">
    <cfRule type="expression" dxfId="1" priority="3" stopIfTrue="1">
      <formula>AND(F311&lt;&gt;F314,F314&lt;&gt;0)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Входящие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2020-09-07T12:07:59Z</dcterms:created>
  <dcterms:modified xsi:type="dcterms:W3CDTF">2020-09-15T09:41:45Z</dcterms:modified>
</cp:coreProperties>
</file>