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AS18" i="2" s="1"/>
  <c r="G18" i="2"/>
  <c r="H18" i="2"/>
  <c r="AS19" i="2" s="1"/>
  <c r="AS20" i="19" s="1"/>
  <c r="I18" i="2"/>
  <c r="J18" i="2"/>
  <c r="K18" i="2"/>
  <c r="L18" i="2"/>
  <c r="M18" i="2"/>
  <c r="N18" i="2"/>
  <c r="O18" i="2"/>
  <c r="P18" i="2"/>
  <c r="P46" i="2" s="1"/>
  <c r="P47" i="19" s="1"/>
  <c r="Q18" i="2"/>
  <c r="R18" i="2"/>
  <c r="S18" i="2"/>
  <c r="T18" i="2"/>
  <c r="U18" i="2"/>
  <c r="V18" i="2"/>
  <c r="W18" i="2"/>
  <c r="X18" i="2"/>
  <c r="X46" i="2" s="1"/>
  <c r="X47" i="19" s="1"/>
  <c r="Y18" i="2"/>
  <c r="Z18" i="2"/>
  <c r="AA18" i="2"/>
  <c r="AB18" i="2"/>
  <c r="AC18" i="2"/>
  <c r="AD18" i="2"/>
  <c r="AE18" i="2"/>
  <c r="AF18" i="2"/>
  <c r="AF46" i="2" s="1"/>
  <c r="AF47" i="19" s="1"/>
  <c r="AG18" i="2"/>
  <c r="AH18" i="2"/>
  <c r="AI18" i="2"/>
  <c r="AJ18" i="2"/>
  <c r="AK18" i="2"/>
  <c r="AL18" i="2"/>
  <c r="AM18" i="2"/>
  <c r="AN18" i="2"/>
  <c r="AN46" i="2" s="1"/>
  <c r="AN47" i="19" s="1"/>
  <c r="AO18" i="2"/>
  <c r="AP18" i="2"/>
  <c r="AQ18" i="2"/>
  <c r="AR18" i="2"/>
  <c r="AS22" i="2"/>
  <c r="AS23" i="2"/>
  <c r="G21" i="28" s="1"/>
  <c r="AS24" i="2"/>
  <c r="D25" i="2"/>
  <c r="E25" i="2"/>
  <c r="F25" i="2"/>
  <c r="G25" i="2"/>
  <c r="H25" i="2"/>
  <c r="AS25" i="2" s="1"/>
  <c r="AS26" i="19" s="1"/>
  <c r="I25" i="2"/>
  <c r="J25" i="2"/>
  <c r="J26" i="19" s="1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E32" i="2"/>
  <c r="E33" i="19" s="1"/>
  <c r="F32" i="2"/>
  <c r="G32" i="2"/>
  <c r="H32" i="2"/>
  <c r="I32" i="2"/>
  <c r="J32" i="2"/>
  <c r="K32" i="2"/>
  <c r="L32" i="2"/>
  <c r="M32" i="2"/>
  <c r="M33" i="19" s="1"/>
  <c r="N32" i="2"/>
  <c r="O32" i="2"/>
  <c r="P32" i="2"/>
  <c r="Q32" i="2"/>
  <c r="R32" i="2"/>
  <c r="S32" i="2"/>
  <c r="T32" i="2"/>
  <c r="U32" i="2"/>
  <c r="U33" i="19" s="1"/>
  <c r="V32" i="2"/>
  <c r="W32" i="2"/>
  <c r="X32" i="2"/>
  <c r="Y32" i="2"/>
  <c r="Z32" i="2"/>
  <c r="AA32" i="2"/>
  <c r="AB32" i="2"/>
  <c r="AC32" i="2"/>
  <c r="AC33" i="19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2" i="2"/>
  <c r="AS33" i="19" s="1"/>
  <c r="AS36" i="2"/>
  <c r="AS37" i="2"/>
  <c r="AS38" i="2"/>
  <c r="D39" i="2"/>
  <c r="E39" i="2"/>
  <c r="F39" i="2"/>
  <c r="F42" i="2" s="1"/>
  <c r="G39" i="2"/>
  <c r="G42" i="2" s="1"/>
  <c r="H39" i="2"/>
  <c r="I39" i="2"/>
  <c r="J39" i="2"/>
  <c r="K39" i="2"/>
  <c r="L39" i="2"/>
  <c r="M39" i="2"/>
  <c r="N39" i="2"/>
  <c r="O39" i="2"/>
  <c r="O42" i="2" s="1"/>
  <c r="P39" i="2"/>
  <c r="Q39" i="2"/>
  <c r="R39" i="2"/>
  <c r="S39" i="2"/>
  <c r="T39" i="2"/>
  <c r="U39" i="2"/>
  <c r="V39" i="2"/>
  <c r="W39" i="2"/>
  <c r="W42" i="2" s="1"/>
  <c r="X39" i="2"/>
  <c r="Y39" i="2"/>
  <c r="Z39" i="2"/>
  <c r="AA39" i="2"/>
  <c r="AB39" i="2"/>
  <c r="AC39" i="2"/>
  <c r="AD39" i="2"/>
  <c r="AE39" i="2"/>
  <c r="AE42" i="2" s="1"/>
  <c r="AF39" i="2"/>
  <c r="AG39" i="2"/>
  <c r="AH39" i="2"/>
  <c r="AI39" i="2"/>
  <c r="AJ39" i="2"/>
  <c r="AK39" i="2"/>
  <c r="AL39" i="2"/>
  <c r="AM39" i="2"/>
  <c r="AM42" i="2" s="1"/>
  <c r="AN39" i="2"/>
  <c r="AO39" i="2"/>
  <c r="AP39" i="2"/>
  <c r="AQ39" i="2"/>
  <c r="AR39" i="2"/>
  <c r="D42" i="2"/>
  <c r="D46" i="2" s="1"/>
  <c r="D47" i="19" s="1"/>
  <c r="H42" i="2"/>
  <c r="I42" i="2"/>
  <c r="J42" i="2"/>
  <c r="K42" i="2"/>
  <c r="L42" i="2"/>
  <c r="L46" i="2" s="1"/>
  <c r="L47" i="19" s="1"/>
  <c r="N42" i="2"/>
  <c r="P42" i="2"/>
  <c r="Q42" i="2"/>
  <c r="R42" i="2"/>
  <c r="S42" i="2"/>
  <c r="T42" i="2"/>
  <c r="T46" i="2" s="1"/>
  <c r="T47" i="19" s="1"/>
  <c r="V42" i="2"/>
  <c r="X42" i="2"/>
  <c r="Y42" i="2"/>
  <c r="Z42" i="2"/>
  <c r="AA42" i="2"/>
  <c r="AB42" i="2"/>
  <c r="AB46" i="2" s="1"/>
  <c r="AB47" i="19" s="1"/>
  <c r="AD42" i="2"/>
  <c r="AF42" i="2"/>
  <c r="AG42" i="2"/>
  <c r="AH42" i="2"/>
  <c r="AI42" i="2"/>
  <c r="AJ42" i="2"/>
  <c r="AJ46" i="2" s="1"/>
  <c r="AJ47" i="19" s="1"/>
  <c r="AL42" i="2"/>
  <c r="AN42" i="2"/>
  <c r="AO42" i="2"/>
  <c r="AP42" i="2"/>
  <c r="AQ42" i="2"/>
  <c r="AR42" i="2"/>
  <c r="AR46" i="2" s="1"/>
  <c r="AR47" i="19" s="1"/>
  <c r="I46" i="2"/>
  <c r="J46" i="2"/>
  <c r="J47" i="19" s="1"/>
  <c r="K46" i="2"/>
  <c r="N46" i="2"/>
  <c r="Q46" i="2"/>
  <c r="R46" i="2"/>
  <c r="R47" i="19" s="1"/>
  <c r="S46" i="2"/>
  <c r="V46" i="2"/>
  <c r="Y46" i="2"/>
  <c r="Z46" i="2"/>
  <c r="Z47" i="19" s="1"/>
  <c r="AA46" i="2"/>
  <c r="AD46" i="2"/>
  <c r="AG46" i="2"/>
  <c r="AH46" i="2"/>
  <c r="AH47" i="19" s="1"/>
  <c r="AI46" i="2"/>
  <c r="AL46" i="2"/>
  <c r="AO46" i="2"/>
  <c r="AP46" i="2"/>
  <c r="AP47" i="19" s="1"/>
  <c r="AQ46" i="2"/>
  <c r="AS50" i="2"/>
  <c r="AS51" i="2"/>
  <c r="AS16" i="19"/>
  <c r="AS17" i="19"/>
  <c r="AS18" i="19"/>
  <c r="D19" i="19"/>
  <c r="E19" i="19"/>
  <c r="F19" i="19"/>
  <c r="G19" i="19"/>
  <c r="I19" i="19"/>
  <c r="J19" i="19"/>
  <c r="K19" i="19"/>
  <c r="L19" i="19"/>
  <c r="M19" i="19"/>
  <c r="N19" i="19"/>
  <c r="O19" i="19"/>
  <c r="Q19" i="19"/>
  <c r="R19" i="19"/>
  <c r="S19" i="19"/>
  <c r="T19" i="19"/>
  <c r="U19" i="19"/>
  <c r="V19" i="19"/>
  <c r="W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H43" i="19"/>
  <c r="I43" i="19"/>
  <c r="J43" i="19"/>
  <c r="K43" i="19"/>
  <c r="N43" i="19"/>
  <c r="P43" i="19"/>
  <c r="Q43" i="19"/>
  <c r="R43" i="19"/>
  <c r="S43" i="19"/>
  <c r="V43" i="19"/>
  <c r="X43" i="19"/>
  <c r="Y43" i="19"/>
  <c r="Z43" i="19"/>
  <c r="AA43" i="19"/>
  <c r="AD43" i="19"/>
  <c r="AF43" i="19"/>
  <c r="AG43" i="19"/>
  <c r="AH43" i="19"/>
  <c r="AI43" i="19"/>
  <c r="AL43" i="19"/>
  <c r="AN43" i="19"/>
  <c r="AO43" i="19"/>
  <c r="AP43" i="19"/>
  <c r="AQ43" i="19"/>
  <c r="I47" i="19"/>
  <c r="K47" i="19"/>
  <c r="N47" i="19"/>
  <c r="Q47" i="19"/>
  <c r="S47" i="19"/>
  <c r="V47" i="19"/>
  <c r="Y47" i="19"/>
  <c r="AA47" i="19"/>
  <c r="AD47" i="19"/>
  <c r="AG47" i="19"/>
  <c r="AI47" i="19"/>
  <c r="AL47" i="19"/>
  <c r="AO47" i="19"/>
  <c r="AQ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G18" i="42"/>
  <c r="G19" i="42" s="1"/>
  <c r="H18" i="42"/>
  <c r="H19" i="42" s="1"/>
  <c r="I18" i="42"/>
  <c r="J18" i="42"/>
  <c r="J19" i="42" s="1"/>
  <c r="K18" i="42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F19" i="42"/>
  <c r="I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F32" i="42"/>
  <c r="F33" i="42" s="1"/>
  <c r="G32" i="42"/>
  <c r="G33" i="42" s="1"/>
  <c r="H32" i="42"/>
  <c r="I32" i="42"/>
  <c r="I33" i="42" s="1"/>
  <c r="J32" i="42"/>
  <c r="K32" i="42"/>
  <c r="K33" i="42" s="1"/>
  <c r="L32" i="42"/>
  <c r="L33" i="42" s="1"/>
  <c r="N32" i="42"/>
  <c r="O32" i="42"/>
  <c r="P32" i="42"/>
  <c r="Q32" i="42"/>
  <c r="R32" i="42"/>
  <c r="S32" i="42"/>
  <c r="T32" i="42"/>
  <c r="T42" i="42" s="1"/>
  <c r="T47" i="42" s="1"/>
  <c r="V32" i="42"/>
  <c r="W32" i="42"/>
  <c r="X32" i="42"/>
  <c r="Y32" i="42"/>
  <c r="Z32" i="42"/>
  <c r="AA32" i="42"/>
  <c r="AB32" i="42"/>
  <c r="AB42" i="42" s="1"/>
  <c r="AB47" i="42" s="1"/>
  <c r="AD32" i="42"/>
  <c r="AE32" i="42"/>
  <c r="AF32" i="42"/>
  <c r="AG32" i="42"/>
  <c r="AH32" i="42"/>
  <c r="AI32" i="42"/>
  <c r="AJ32" i="42"/>
  <c r="AJ42" i="42" s="1"/>
  <c r="AJ47" i="42" s="1"/>
  <c r="AL32" i="42"/>
  <c r="AM32" i="42"/>
  <c r="AN32" i="42"/>
  <c r="AO32" i="42"/>
  <c r="AP32" i="42"/>
  <c r="AQ32" i="42"/>
  <c r="AR32" i="42"/>
  <c r="AR42" i="42" s="1"/>
  <c r="AR47" i="42" s="1"/>
  <c r="H33" i="42"/>
  <c r="J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F40" i="42" s="1"/>
  <c r="H39" i="42"/>
  <c r="H40" i="42" s="1"/>
  <c r="I39" i="42"/>
  <c r="I42" i="42" s="1"/>
  <c r="I47" i="42" s="1"/>
  <c r="I48" i="42" s="1"/>
  <c r="J39" i="42"/>
  <c r="J40" i="42" s="1"/>
  <c r="K39" i="42"/>
  <c r="K40" i="42" s="1"/>
  <c r="L39" i="42"/>
  <c r="M39" i="42"/>
  <c r="N39" i="42"/>
  <c r="N42" i="42" s="1"/>
  <c r="N47" i="42" s="1"/>
  <c r="P39" i="42"/>
  <c r="Q39" i="42"/>
  <c r="Q42" i="42" s="1"/>
  <c r="Q47" i="42" s="1"/>
  <c r="R39" i="42"/>
  <c r="S39" i="42"/>
  <c r="T39" i="42"/>
  <c r="U39" i="42"/>
  <c r="V39" i="42"/>
  <c r="V42" i="42" s="1"/>
  <c r="V47" i="42" s="1"/>
  <c r="X39" i="42"/>
  <c r="Y39" i="42"/>
  <c r="Y42" i="42" s="1"/>
  <c r="Y47" i="42" s="1"/>
  <c r="Z39" i="42"/>
  <c r="AA39" i="42"/>
  <c r="AB39" i="42"/>
  <c r="AC39" i="42"/>
  <c r="AD39" i="42"/>
  <c r="AD42" i="42" s="1"/>
  <c r="AD47" i="42" s="1"/>
  <c r="AF39" i="42"/>
  <c r="AG39" i="42"/>
  <c r="AG42" i="42" s="1"/>
  <c r="AG47" i="42" s="1"/>
  <c r="AH39" i="42"/>
  <c r="AI39" i="42"/>
  <c r="AJ39" i="42"/>
  <c r="AK39" i="42"/>
  <c r="AL39" i="42"/>
  <c r="AL42" i="42" s="1"/>
  <c r="AL47" i="42" s="1"/>
  <c r="AN39" i="42"/>
  <c r="AO39" i="42"/>
  <c r="AO42" i="42" s="1"/>
  <c r="AO47" i="42" s="1"/>
  <c r="AP39" i="42"/>
  <c r="AQ39" i="42"/>
  <c r="AR39" i="42"/>
  <c r="D40" i="42"/>
  <c r="I40" i="42"/>
  <c r="L40" i="42"/>
  <c r="H42" i="42"/>
  <c r="H47" i="42" s="1"/>
  <c r="H48" i="42" s="1"/>
  <c r="J42" i="42"/>
  <c r="J47" i="42" s="1"/>
  <c r="J48" i="42" s="1"/>
  <c r="K42" i="42"/>
  <c r="K47" i="42" s="1"/>
  <c r="K48" i="42" s="1"/>
  <c r="P42" i="42"/>
  <c r="P47" i="42" s="1"/>
  <c r="R42" i="42"/>
  <c r="R47" i="42" s="1"/>
  <c r="S42" i="42"/>
  <c r="S47" i="42" s="1"/>
  <c r="X42" i="42"/>
  <c r="X47" i="42" s="1"/>
  <c r="Z42" i="42"/>
  <c r="Z47" i="42" s="1"/>
  <c r="AA42" i="42"/>
  <c r="AA47" i="42" s="1"/>
  <c r="AF42" i="42"/>
  <c r="AF47" i="42" s="1"/>
  <c r="AH42" i="42"/>
  <c r="AH47" i="42" s="1"/>
  <c r="AI42" i="42"/>
  <c r="AI47" i="42" s="1"/>
  <c r="AN42" i="42"/>
  <c r="AN47" i="42" s="1"/>
  <c r="AP42" i="42"/>
  <c r="AP47" i="42" s="1"/>
  <c r="AQ42" i="42"/>
  <c r="AQ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N18" i="14"/>
  <c r="N21" i="14" s="1"/>
  <c r="O18" i="14"/>
  <c r="R20" i="28" s="1"/>
  <c r="M19" i="14"/>
  <c r="N19" i="14"/>
  <c r="O19" i="14"/>
  <c r="O19" i="43" s="1"/>
  <c r="M20" i="14"/>
  <c r="N20" i="14"/>
  <c r="Q22" i="28" s="1"/>
  <c r="O20" i="14"/>
  <c r="D21" i="14"/>
  <c r="E21" i="14"/>
  <c r="E21" i="43" s="1"/>
  <c r="F21" i="14"/>
  <c r="G21" i="14"/>
  <c r="G21" i="43" s="1"/>
  <c r="H21" i="14"/>
  <c r="I23" i="28" s="1"/>
  <c r="I21" i="14"/>
  <c r="J21" i="14"/>
  <c r="J23" i="28" s="1"/>
  <c r="K21" i="14"/>
  <c r="L21" i="14"/>
  <c r="M21" i="14"/>
  <c r="M21" i="43" s="1"/>
  <c r="M25" i="14"/>
  <c r="P27" i="28" s="1"/>
  <c r="N25" i="14"/>
  <c r="O25" i="14"/>
  <c r="M26" i="14"/>
  <c r="N26" i="14"/>
  <c r="O26" i="14"/>
  <c r="R28" i="28" s="1"/>
  <c r="M27" i="14"/>
  <c r="N27" i="14"/>
  <c r="O27" i="14"/>
  <c r="D28" i="14"/>
  <c r="E28" i="14"/>
  <c r="N28" i="14" s="1"/>
  <c r="Q30" i="28" s="1"/>
  <c r="F28" i="14"/>
  <c r="G28" i="14"/>
  <c r="H28" i="14"/>
  <c r="I30" i="28" s="1"/>
  <c r="I28" i="14"/>
  <c r="J28" i="14"/>
  <c r="M28" i="14" s="1"/>
  <c r="P30" i="28" s="1"/>
  <c r="K28" i="14"/>
  <c r="M30" i="28" s="1"/>
  <c r="L28" i="14"/>
  <c r="O28" i="14"/>
  <c r="M32" i="14"/>
  <c r="P34" i="28" s="1"/>
  <c r="N32" i="14"/>
  <c r="O32" i="14"/>
  <c r="M33" i="14"/>
  <c r="P35" i="28" s="1"/>
  <c r="N33" i="14"/>
  <c r="O33" i="14"/>
  <c r="M34" i="14"/>
  <c r="N34" i="14"/>
  <c r="O34" i="14"/>
  <c r="D35" i="14"/>
  <c r="E35" i="14"/>
  <c r="E37" i="28" s="1"/>
  <c r="F35" i="14"/>
  <c r="F37" i="28" s="1"/>
  <c r="G35" i="14"/>
  <c r="H35" i="14"/>
  <c r="I35" i="14"/>
  <c r="J35" i="14"/>
  <c r="K35" i="14"/>
  <c r="M37" i="28" s="1"/>
  <c r="L35" i="14"/>
  <c r="M35" i="14"/>
  <c r="P37" i="28" s="1"/>
  <c r="N35" i="14"/>
  <c r="Q37" i="28" s="1"/>
  <c r="P16" i="28"/>
  <c r="Q16" i="28"/>
  <c r="R16" i="28"/>
  <c r="G20" i="28"/>
  <c r="K20" i="28"/>
  <c r="O20" i="28"/>
  <c r="P20" i="28"/>
  <c r="Q20" i="28"/>
  <c r="K21" i="28"/>
  <c r="O21" i="28"/>
  <c r="P21" i="28"/>
  <c r="Q21" i="28"/>
  <c r="G22" i="28"/>
  <c r="K22" i="28"/>
  <c r="O22" i="28"/>
  <c r="P22" i="28"/>
  <c r="R22" i="28"/>
  <c r="D23" i="28"/>
  <c r="F23" i="28"/>
  <c r="L23" i="28"/>
  <c r="M23" i="28"/>
  <c r="N23" i="28"/>
  <c r="G27" i="28"/>
  <c r="K27" i="28"/>
  <c r="O27" i="28"/>
  <c r="Q27" i="28"/>
  <c r="R27" i="28"/>
  <c r="G28" i="28"/>
  <c r="K28" i="28"/>
  <c r="O28" i="28"/>
  <c r="P28" i="28"/>
  <c r="Q28" i="28"/>
  <c r="G29" i="28"/>
  <c r="K29" i="28"/>
  <c r="O29" i="28"/>
  <c r="P29" i="28"/>
  <c r="Q29" i="28"/>
  <c r="R29" i="28"/>
  <c r="D30" i="28"/>
  <c r="E30" i="28"/>
  <c r="F30" i="28"/>
  <c r="G30" i="28"/>
  <c r="H30" i="28"/>
  <c r="J30" i="28"/>
  <c r="K30" i="28"/>
  <c r="N30" i="28"/>
  <c r="O30" i="28"/>
  <c r="G34" i="28"/>
  <c r="K34" i="28"/>
  <c r="O34" i="28"/>
  <c r="Q34" i="28"/>
  <c r="R34" i="28"/>
  <c r="G35" i="28"/>
  <c r="K35" i="28"/>
  <c r="O35" i="28"/>
  <c r="Q35" i="28"/>
  <c r="R35" i="28"/>
  <c r="G36" i="28"/>
  <c r="K36" i="28"/>
  <c r="O36" i="28"/>
  <c r="P36" i="28"/>
  <c r="Q36" i="28"/>
  <c r="D37" i="28"/>
  <c r="G37" i="28"/>
  <c r="H37" i="28"/>
  <c r="I37" i="28"/>
  <c r="J37" i="28"/>
  <c r="K37" i="28"/>
  <c r="L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F21" i="43"/>
  <c r="I21" i="43"/>
  <c r="J21" i="43"/>
  <c r="K21" i="43"/>
  <c r="L21" i="43"/>
  <c r="N21" i="43" l="1"/>
  <c r="Q23" i="28"/>
  <c r="E42" i="42"/>
  <c r="E47" i="42" s="1"/>
  <c r="E48" i="42" s="1"/>
  <c r="AS19" i="19"/>
  <c r="G23" i="28"/>
  <c r="A6" i="14" s="1"/>
  <c r="AS18" i="42"/>
  <c r="U42" i="42"/>
  <c r="U47" i="42" s="1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F43" i="19"/>
  <c r="F46" i="2"/>
  <c r="F47" i="19" s="1"/>
  <c r="O18" i="43"/>
  <c r="L30" i="28"/>
  <c r="E23" i="28"/>
  <c r="R21" i="28"/>
  <c r="O35" i="14"/>
  <c r="L42" i="42"/>
  <c r="L47" i="42" s="1"/>
  <c r="L48" i="42" s="1"/>
  <c r="D42" i="42"/>
  <c r="D47" i="42" s="1"/>
  <c r="D48" i="42" s="1"/>
  <c r="E40" i="42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K42" i="2"/>
  <c r="AC42" i="2"/>
  <c r="U42" i="2"/>
  <c r="M42" i="2"/>
  <c r="E42" i="2"/>
  <c r="AS42" i="2" s="1"/>
  <c r="AS33" i="2"/>
  <c r="AS34" i="19" s="1"/>
  <c r="K23" i="28"/>
  <c r="O21" i="14"/>
  <c r="AS40" i="2"/>
  <c r="H21" i="43"/>
  <c r="R30" i="28"/>
  <c r="AS32" i="42"/>
  <c r="AK32" i="42"/>
  <c r="AK42" i="42" s="1"/>
  <c r="AK47" i="42" s="1"/>
  <c r="AC32" i="42"/>
  <c r="AC42" i="42" s="1"/>
  <c r="AC47" i="42" s="1"/>
  <c r="U32" i="42"/>
  <c r="M32" i="42"/>
  <c r="M42" i="42" s="1"/>
  <c r="M47" i="42" s="1"/>
  <c r="E32" i="42"/>
  <c r="E33" i="42" s="1"/>
  <c r="AR43" i="19"/>
  <c r="AJ43" i="19"/>
  <c r="AB43" i="19"/>
  <c r="T43" i="19"/>
  <c r="L43" i="19"/>
  <c r="D43" i="19"/>
  <c r="AM40" i="19"/>
  <c r="AE40" i="19"/>
  <c r="W40" i="19"/>
  <c r="O40" i="19"/>
  <c r="G40" i="19"/>
  <c r="AS24" i="19"/>
  <c r="AN19" i="19"/>
  <c r="AF19" i="19"/>
  <c r="X19" i="19"/>
  <c r="P19" i="19"/>
  <c r="H19" i="19"/>
  <c r="A4" i="2" s="1"/>
  <c r="H46" i="2"/>
  <c r="H47" i="19" s="1"/>
  <c r="AS39" i="2"/>
  <c r="P23" i="28"/>
  <c r="H23" i="28"/>
  <c r="F42" i="42"/>
  <c r="F47" i="42" s="1"/>
  <c r="F48" i="42" s="1"/>
  <c r="AS46" i="2" l="1"/>
  <c r="AS47" i="19" s="1"/>
  <c r="AS43" i="19"/>
  <c r="U46" i="2"/>
  <c r="U47" i="19" s="1"/>
  <c r="U43" i="19"/>
  <c r="AS47" i="2"/>
  <c r="AS41" i="19"/>
  <c r="AK46" i="2"/>
  <c r="AK47" i="19" s="1"/>
  <c r="AK43" i="19"/>
  <c r="AC46" i="2"/>
  <c r="AC47" i="19" s="1"/>
  <c r="AC43" i="19"/>
  <c r="R23" i="28"/>
  <c r="A4" i="14" s="1"/>
  <c r="O21" i="43"/>
  <c r="G40" i="42"/>
  <c r="G42" i="42"/>
  <c r="G47" i="42" s="1"/>
  <c r="G48" i="42" s="1"/>
  <c r="R36" i="28"/>
  <c r="A3" i="14" s="1"/>
  <c r="R37" i="28"/>
  <c r="E46" i="2"/>
  <c r="E47" i="19" s="1"/>
  <c r="A7" i="2" s="1"/>
  <c r="E43" i="19"/>
  <c r="O23" i="28"/>
  <c r="E8" i="27" s="1"/>
  <c r="AS40" i="19"/>
  <c r="AS39" i="42"/>
  <c r="AS42" i="42" s="1"/>
  <c r="AS47" i="42" s="1"/>
  <c r="M46" i="2"/>
  <c r="M47" i="19" s="1"/>
  <c r="M43" i="19"/>
  <c r="A5" i="2" s="1"/>
  <c r="A3" i="2" l="1"/>
  <c r="AS48" i="19"/>
  <c r="E5" i="27" s="1"/>
  <c r="T16" i="28"/>
  <c r="E6" i="27" l="1"/>
  <c r="A6" i="2"/>
</calcChain>
</file>

<file path=xl/sharedStrings.xml><?xml version="1.0" encoding="utf-8"?>
<sst xmlns="http://schemas.openxmlformats.org/spreadsheetml/2006/main" count="919" uniqueCount="369">
  <si>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</si>
  <si>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</si>
  <si>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</si>
  <si>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</si>
  <si>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</si>
  <si>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</si>
  <si>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</si>
  <si>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</si>
  <si>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</si>
  <si>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</si>
  <si>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</si>
  <si>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</si>
  <si>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</si>
  <si>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</si>
  <si>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</si>
  <si>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</si>
  <si>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</si>
  <si>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</si>
  <si>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</si>
  <si>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</si>
  <si>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</si>
  <si>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</si>
  <si>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</si>
  <si>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</si>
  <si>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</si>
  <si>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</si>
  <si>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</si>
  <si>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</si>
  <si>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</si>
  <si>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</si>
  <si>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</si>
  <si>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</si>
  <si>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</si>
  <si>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</si>
  <si>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</si>
  <si>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</si>
  <si>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</si>
  <si>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</si>
  <si>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</si>
  <si>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</si>
  <si>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</si>
  <si>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</si>
  <si>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</si>
  <si>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</si>
  <si>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</si>
  <si>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</si>
  <si>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</si>
  <si>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</si>
  <si>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</si>
  <si>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</si>
  <si>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</si>
  <si>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</si>
  <si>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</si>
  <si>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</si>
  <si>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</si>
  <si>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</si>
  <si>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</si>
  <si>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</si>
  <si>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</si>
  <si>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</si>
  <si>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</si>
  <si>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</si>
  <si>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</si>
  <si>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</si>
  <si>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</si>
  <si>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</si>
  <si>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</si>
  <si>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</si>
  <si>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</si>
  <si>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</si>
  <si>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</si>
  <si>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</si>
  <si>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</si>
  <si>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</si>
  <si>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</si>
  <si>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</si>
  <si>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</si>
  <si>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</si>
  <si>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</si>
  <si>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</si>
  <si>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</si>
  <si>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</si>
  <si>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</si>
  <si>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</si>
  <si>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</si>
  <si>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</si>
  <si>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</si>
  <si>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</si>
  <si>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</si>
  <si>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</si>
  <si>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</si>
  <si>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</si>
  <si>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</si>
  <si>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</si>
  <si>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</si>
  <si>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</si>
  <si>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</si>
  <si>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</si>
  <si>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</si>
  <si>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</si>
  <si>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</si>
  <si>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</si>
  <si>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</si>
  <si>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</si>
  <si>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</si>
  <si>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</si>
  <si>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</si>
  <si>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</si>
  <si>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</si>
  <si>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</si>
  <si>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</si>
  <si>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</si>
  <si>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</si>
  <si>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</si>
  <si>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</si>
  <si>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</si>
  <si>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</si>
  <si>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</si>
  <si>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</si>
  <si>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</si>
  <si>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</si>
  <si>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</si>
  <si>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</si>
  <si>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</si>
  <si>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</si>
  <si>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</si>
  <si>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</si>
  <si>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</si>
  <si>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</si>
  <si>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</si>
  <si>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</si>
  <si>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</si>
  <si>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</si>
  <si>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</si>
  <si>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</si>
  <si>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</si>
  <si>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</si>
  <si>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</si>
  <si>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</si>
  <si>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</si>
  <si>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</si>
  <si>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</si>
  <si>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</si>
  <si>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</si>
  <si>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</si>
  <si>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</si>
  <si>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</si>
  <si>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</si>
  <si>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</si>
  <si>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</si>
  <si>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</si>
  <si>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</si>
  <si>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</si>
  <si>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</si>
  <si>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</si>
  <si>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</si>
  <si>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</si>
  <si>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</si>
  <si>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</si>
  <si>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</si>
  <si>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</si>
  <si>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</si>
  <si>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</si>
  <si>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</si>
  <si>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</si>
  <si>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</si>
  <si>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</si>
  <si>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</si>
  <si>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</si>
  <si>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</si>
  <si>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</si>
  <si>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</si>
  <si>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</si>
  <si>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</si>
  <si>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</si>
  <si>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</si>
  <si>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</si>
  <si>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</si>
  <si>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</si>
  <si>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</si>
  <si>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</si>
  <si>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</si>
  <si>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</si>
  <si>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</si>
  <si>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</si>
  <si>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</si>
  <si>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</si>
  <si>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</si>
  <si>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</si>
  <si>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</si>
  <si>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</si>
  <si>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</si>
  <si>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</si>
  <si>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</si>
  <si>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</si>
  <si>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</si>
  <si>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</si>
  <si>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</si>
  <si>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</si>
  <si>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</si>
  <si>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</si>
  <si>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</si>
  <si>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</si>
  <si>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</si>
  <si>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</si>
  <si>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</si>
  <si>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</si>
  <si>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ноября  2011 года </t>
  </si>
  <si>
    <t>Nominal or notional principal amounts outstanding at end-November 2011</t>
  </si>
  <si>
    <t>1</t>
  </si>
  <si>
    <t>ЗАО ЮНИКРЕДИТ БАНК</t>
  </si>
  <si>
    <t>Г МОСКВА</t>
  </si>
  <si>
    <t>121</t>
  </si>
  <si>
    <t>ЗАО АКБ "ЦЕНТРОКРЕДИТ"</t>
  </si>
  <si>
    <t>197</t>
  </si>
  <si>
    <t>ОАО "МБСП"</t>
  </si>
  <si>
    <t>Г САНКТ-ПЕТЕРБУРГ</t>
  </si>
  <si>
    <t>316</t>
  </si>
  <si>
    <t>ООО "ХКФ БАНК"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</si>
  <si>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</si>
  <si>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</si>
  <si>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</si>
  <si>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</si>
  <si>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</si>
  <si>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</si>
  <si>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</si>
  <si>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</si>
  <si>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</si>
  <si>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</si>
  <si>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</si>
  <si>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</si>
  <si>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</si>
  <si>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</si>
  <si>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</si>
  <si>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</si>
  <si>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</si>
  <si>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</si>
  <si>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</si>
  <si>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</si>
  <si>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1414</t>
  </si>
  <si>
    <t>ОАО М2М ПРАЙВЕТ БАНК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</si>
  <si>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</si>
  <si>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</si>
  <si>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</si>
  <si>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</si>
  <si>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</si>
  <si>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</si>
  <si>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</si>
  <si>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</si>
  <si>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</si>
  <si>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</si>
  <si>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</si>
  <si>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</si>
  <si>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САМАРСКАЯ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</si>
  <si>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</si>
  <si>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</si>
  <si>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</si>
  <si>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</si>
  <si>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</si>
  <si>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</si>
  <si>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</si>
  <si>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</si>
  <si>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</si>
  <si>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</si>
  <si>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</si>
  <si>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</si>
  <si>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</si>
  <si>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</si>
  <si>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</si>
  <si>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</si>
  <si>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</si>
  <si>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</si>
  <si>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</si>
  <si>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</si>
  <si>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</si>
  <si>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</si>
  <si>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2275</t>
  </si>
  <si>
    <t>ОАО "УРАЛСИБ"</t>
  </si>
  <si>
    <t>2306</t>
  </si>
  <si>
    <t>АКБ "АБСОЛЮТ БАНК" (ЗАО)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</si>
  <si>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</si>
  <si>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</si>
  <si>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</si>
  <si>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</si>
  <si>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</si>
  <si>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</si>
  <si>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</si>
  <si>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</si>
  <si>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</si>
  <si>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</si>
  <si>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</si>
  <si>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</si>
  <si>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</si>
  <si>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</si>
  <si>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</si>
  <si>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</si>
  <si>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</si>
  <si>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</si>
  <si>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</si>
  <si>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</si>
  <si>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</si>
  <si>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</si>
  <si>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</si>
  <si>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</si>
  <si>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</si>
  <si>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</si>
  <si>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</si>
  <si>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</si>
  <si>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</si>
  <si>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</si>
  <si>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</si>
  <si>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</si>
  <si>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2998</t>
  </si>
  <si>
    <t>ООО "БАРКЛАЙС БАНК"</t>
  </si>
  <si>
    <t>3001</t>
  </si>
  <si>
    <t>ОАО АКБ "ПРИМОРЬЕ"</t>
  </si>
  <si>
    <t>ПРИМОРСКИЙ КРАЙ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</si>
  <si>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</si>
  <si>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</si>
  <si>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</si>
  <si>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</si>
  <si>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</si>
  <si>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</si>
  <si>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3176</t>
  </si>
  <si>
    <t>ОАО "БАЛТИНВЕСТБАНК"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</si>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</sst>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0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211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216</v>
      </c>
    </row>
    <row r="12" spans="1:4">
      <c r="A12">
        <v>9</v>
      </c>
      <c r="B12" s="438" t="s">
        <v>229</v>
      </c>
      <c r="C12" s="439" t="s">
        <v>230</v>
      </c>
      <c r="D12" s="439" t="s">
        <v>226</v>
      </c>
    </row>
    <row r="13" spans="1:4">
      <c r="A13">
        <v>10</v>
      </c>
      <c r="B13" s="438" t="s">
        <v>231</v>
      </c>
      <c r="C13" s="439" t="s">
        <v>232</v>
      </c>
      <c r="D13" s="439" t="s">
        <v>226</v>
      </c>
    </row>
    <row r="14" spans="1:4">
      <c r="A14">
        <v>11</v>
      </c>
      <c r="B14" s="438" t="s">
        <v>233</v>
      </c>
      <c r="C14" s="439" t="s">
        <v>234</v>
      </c>
      <c r="D14" s="439" t="s">
        <v>211</v>
      </c>
    </row>
    <row r="15" spans="1:4">
      <c r="A15">
        <v>12</v>
      </c>
      <c r="B15" s="438" t="s">
        <v>235</v>
      </c>
      <c r="C15" s="439" t="s">
        <v>236</v>
      </c>
      <c r="D15" s="439" t="s">
        <v>211</v>
      </c>
    </row>
    <row r="16" spans="1:4">
      <c r="A16">
        <v>13</v>
      </c>
      <c r="B16" s="438" t="s">
        <v>237</v>
      </c>
      <c r="C16" s="439" t="s">
        <v>238</v>
      </c>
      <c r="D16" s="439" t="s">
        <v>211</v>
      </c>
    </row>
    <row r="17" spans="1:4">
      <c r="A17">
        <v>14</v>
      </c>
      <c r="B17" s="438" t="s">
        <v>239</v>
      </c>
      <c r="C17" s="439" t="s">
        <v>240</v>
      </c>
      <c r="D17" s="439" t="s">
        <v>211</v>
      </c>
    </row>
    <row r="18" spans="1:4">
      <c r="A18">
        <v>15</v>
      </c>
      <c r="B18" s="438" t="s">
        <v>241</v>
      </c>
      <c r="C18" s="439" t="s">
        <v>242</v>
      </c>
      <c r="D18" s="439" t="s">
        <v>211</v>
      </c>
    </row>
    <row r="19" spans="1:4">
      <c r="A19">
        <v>16</v>
      </c>
      <c r="B19" s="438" t="s">
        <v>243</v>
      </c>
      <c r="C19" s="439" t="s">
        <v>244</v>
      </c>
      <c r="D19" s="439" t="s">
        <v>211</v>
      </c>
    </row>
    <row r="20" spans="1:4">
      <c r="A20">
        <v>17</v>
      </c>
      <c r="B20" s="438" t="s">
        <v>245</v>
      </c>
      <c r="C20" s="439" t="s">
        <v>246</v>
      </c>
      <c r="D20" s="439" t="s">
        <v>211</v>
      </c>
    </row>
    <row r="21" spans="1:4">
      <c r="A21">
        <v>18</v>
      </c>
      <c r="B21" s="438" t="s">
        <v>247</v>
      </c>
      <c r="C21" s="439" t="s">
        <v>248</v>
      </c>
      <c r="D21" s="439" t="s">
        <v>216</v>
      </c>
    </row>
    <row r="22" spans="1:4">
      <c r="A22">
        <v>19</v>
      </c>
      <c r="B22" s="438" t="s">
        <v>249</v>
      </c>
      <c r="C22" s="439" t="s">
        <v>250</v>
      </c>
      <c r="D22" s="439" t="s">
        <v>211</v>
      </c>
    </row>
    <row r="23" spans="1:4">
      <c r="A23">
        <v>20</v>
      </c>
      <c r="B23" s="438" t="s">
        <v>251</v>
      </c>
      <c r="C23" s="439" t="s">
        <v>252</v>
      </c>
      <c r="D23" s="439" t="s">
        <v>253</v>
      </c>
    </row>
    <row r="24" spans="1:4">
      <c r="A24">
        <v>21</v>
      </c>
      <c r="B24" s="438" t="s">
        <v>254</v>
      </c>
      <c r="C24" s="439" t="s">
        <v>255</v>
      </c>
      <c r="D24" s="439" t="s">
        <v>216</v>
      </c>
    </row>
    <row r="25" spans="1:4">
      <c r="A25">
        <v>22</v>
      </c>
      <c r="B25" s="438" t="s">
        <v>256</v>
      </c>
      <c r="C25" s="439" t="s">
        <v>257</v>
      </c>
      <c r="D25" s="439" t="s">
        <v>211</v>
      </c>
    </row>
    <row r="26" spans="1:4">
      <c r="A26">
        <v>23</v>
      </c>
      <c r="B26" s="438" t="s">
        <v>258</v>
      </c>
      <c r="C26" s="439" t="s">
        <v>259</v>
      </c>
      <c r="D26" s="439" t="s">
        <v>211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253</v>
      </c>
    </row>
    <row r="42" spans="1:4">
      <c r="A42">
        <v>39</v>
      </c>
      <c r="B42" s="438" t="s">
        <v>290</v>
      </c>
      <c r="C42" s="439" t="s">
        <v>291</v>
      </c>
      <c r="D42" s="439" t="s">
        <v>211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211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211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211</v>
      </c>
    </row>
    <row r="50" spans="1:4">
      <c r="A50">
        <v>47</v>
      </c>
      <c r="B50" s="438" t="s">
        <v>306</v>
      </c>
      <c r="C50" s="439" t="s">
        <v>307</v>
      </c>
      <c r="D50" s="439" t="s">
        <v>211</v>
      </c>
    </row>
    <row r="51" spans="1:4">
      <c r="A51">
        <v>48</v>
      </c>
      <c r="B51" s="438" t="s">
        <v>308</v>
      </c>
      <c r="C51" s="439" t="s">
        <v>309</v>
      </c>
      <c r="D51" s="439" t="s">
        <v>211</v>
      </c>
    </row>
    <row r="52" spans="1:4">
      <c r="A52">
        <v>49</v>
      </c>
      <c r="B52" s="438" t="s">
        <v>310</v>
      </c>
      <c r="C52" s="439" t="s">
        <v>311</v>
      </c>
      <c r="D52" s="439" t="s">
        <v>211</v>
      </c>
    </row>
    <row r="53" spans="1:4">
      <c r="A53">
        <v>50</v>
      </c>
      <c r="B53" s="438" t="s">
        <v>312</v>
      </c>
      <c r="C53" s="439" t="s">
        <v>313</v>
      </c>
      <c r="D53" s="439" t="s">
        <v>211</v>
      </c>
    </row>
    <row r="54" spans="1:4">
      <c r="A54">
        <v>51</v>
      </c>
      <c r="B54" s="438" t="s">
        <v>314</v>
      </c>
      <c r="C54" s="439" t="s">
        <v>315</v>
      </c>
      <c r="D54" s="439" t="s">
        <v>316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211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216</v>
      </c>
    </row>
    <row r="59" spans="1:4">
      <c r="A59">
        <v>56</v>
      </c>
      <c r="B59" s="438" t="s">
        <v>325</v>
      </c>
      <c r="C59" s="439" t="s">
        <v>326</v>
      </c>
      <c r="D59" s="439" t="s">
        <v>211</v>
      </c>
    </row>
    <row r="60" spans="1:4">
      <c r="A60">
        <v>57</v>
      </c>
      <c r="B60" s="438" t="s">
        <v>327</v>
      </c>
      <c r="C60" s="439" t="s">
        <v>328</v>
      </c>
      <c r="D60" s="439" t="s">
        <v>211</v>
      </c>
    </row>
    <row r="61" spans="1:4">
      <c r="A61">
        <v>58</v>
      </c>
      <c r="B61" s="438" t="s">
        <v>329</v>
      </c>
      <c r="C61" s="439" t="s">
        <v>330</v>
      </c>
      <c r="D61" s="439" t="s">
        <v>211</v>
      </c>
    </row>
    <row r="62" spans="1:4">
      <c r="A62">
        <v>59</v>
      </c>
      <c r="B62" s="438" t="s">
        <v>331</v>
      </c>
      <c r="C62" s="439" t="s">
        <v>332</v>
      </c>
      <c r="D62" s="439" t="s">
        <v>211</v>
      </c>
    </row>
    <row r="63" spans="1:4">
      <c r="A63">
        <v>60</v>
      </c>
      <c r="B63" s="438" t="s">
        <v>333</v>
      </c>
      <c r="C63" s="439" t="s">
        <v>334</v>
      </c>
      <c r="D63" s="439" t="s">
        <v>211</v>
      </c>
    </row>
    <row r="64" spans="1:4">
      <c r="A64">
        <v>61</v>
      </c>
      <c r="B64" s="438" t="s">
        <v>335</v>
      </c>
      <c r="C64" s="439" t="s">
        <v>336</v>
      </c>
      <c r="D64" s="439" t="s">
        <v>211</v>
      </c>
    </row>
    <row r="65" spans="1:4">
      <c r="A65">
        <v>62</v>
      </c>
      <c r="B65" s="438" t="s">
        <v>337</v>
      </c>
      <c r="C65" s="439" t="s">
        <v>338</v>
      </c>
      <c r="D65" s="439" t="s">
        <v>211</v>
      </c>
    </row>
    <row r="66" spans="1:4">
      <c r="A66">
        <v>63</v>
      </c>
      <c r="B66" s="438" t="s">
        <v>339</v>
      </c>
      <c r="C66" s="439" t="s">
        <v>340</v>
      </c>
      <c r="D66" s="439" t="s">
        <v>211</v>
      </c>
    </row>
    <row r="67" spans="1:4">
      <c r="A67">
        <v>64</v>
      </c>
      <c r="B67" s="438" t="s">
        <v>341</v>
      </c>
      <c r="C67" s="439" t="s">
        <v>342</v>
      </c>
      <c r="D67" s="439" t="s">
        <v>211</v>
      </c>
    </row>
    <row r="68" spans="1:4">
      <c r="A68">
        <v>65</v>
      </c>
      <c r="B68" s="438" t="s">
        <v>343</v>
      </c>
      <c r="C68" s="439" t="s">
        <v>344</v>
      </c>
      <c r="D68" s="439" t="s">
        <v>211</v>
      </c>
    </row>
    <row r="69" spans="1:4">
      <c r="A69">
        <v>66</v>
      </c>
      <c r="B69" s="438" t="s">
        <v>345</v>
      </c>
      <c r="C69" s="439" t="s">
        <v>346</v>
      </c>
      <c r="D69" s="439" t="s">
        <v>211</v>
      </c>
    </row>
    <row r="70" spans="1:4">
      <c r="A70">
        <v>67</v>
      </c>
      <c r="B70" s="438" t="s">
        <v>347</v>
      </c>
      <c r="C70" s="439" t="s">
        <v>348</v>
      </c>
      <c r="D70" s="439" t="s">
        <v>211</v>
      </c>
    </row>
    <row r="71" spans="1:4">
      <c r="A71">
        <v>68</v>
      </c>
      <c r="B71" s="438" t="s">
        <v>349</v>
      </c>
      <c r="C71" s="439" t="s">
        <v>350</v>
      </c>
      <c r="D71" s="439" t="s">
        <v>211</v>
      </c>
    </row>
    <row r="72" spans="1:4">
      <c r="A72">
        <v>69</v>
      </c>
      <c r="B72" s="438" t="s">
        <v>351</v>
      </c>
      <c r="C72" s="439" t="s">
        <v>352</v>
      </c>
      <c r="D72" s="439" t="s">
        <v>211</v>
      </c>
    </row>
    <row r="73" spans="1:4">
      <c r="A73">
        <v>70</v>
      </c>
      <c r="B73" s="438" t="s">
        <v>353</v>
      </c>
      <c r="C73" s="439" t="s">
        <v>354</v>
      </c>
      <c r="D73" s="439" t="s">
        <v>211</v>
      </c>
    </row>
    <row r="74" spans="1:4">
      <c r="A74">
        <v>71</v>
      </c>
      <c r="B74" s="438" t="s">
        <v>355</v>
      </c>
      <c r="C74" s="439" t="s">
        <v>356</v>
      </c>
      <c r="D74" s="439" t="s">
        <v>211</v>
      </c>
    </row>
    <row r="75" spans="1:4">
      <c r="A75">
        <v>72</v>
      </c>
      <c r="B75" s="438" t="s">
        <v>357</v>
      </c>
      <c r="C75" s="439" t="s">
        <v>358</v>
      </c>
      <c r="D75" s="439" t="s">
        <v>211</v>
      </c>
    </row>
    <row r="76" spans="1:4">
      <c r="A76">
        <v>73</v>
      </c>
      <c r="B76" s="438" t="s">
        <v>359</v>
      </c>
      <c r="C76" s="439" t="s">
        <v>360</v>
      </c>
      <c r="D76" s="439" t="s">
        <v>211</v>
      </c>
    </row>
    <row r="77" spans="1:4">
      <c r="A77">
        <v>74</v>
      </c>
      <c r="B77" s="438" t="s">
        <v>361</v>
      </c>
      <c r="C77" s="439" t="s">
        <v>362</v>
      </c>
      <c r="D77" s="439" t="s">
        <v>211</v>
      </c>
    </row>
    <row r="78" spans="1:4">
      <c r="A78">
        <v>75</v>
      </c>
      <c r="B78" s="438" t="s">
        <v>363</v>
      </c>
      <c r="C78" s="439" t="s">
        <v>364</v>
      </c>
      <c r="D78" s="439" t="s">
        <v>211</v>
      </c>
    </row>
    <row r="79" spans="1:4">
      <c r="A79">
        <v>76</v>
      </c>
      <c r="B79" s="438" t="s">
        <v>365</v>
      </c>
      <c r="C79" s="439" t="s">
        <v>366</v>
      </c>
      <c r="D79" s="439" t="s">
        <v>211</v>
      </c>
    </row>
    <row r="80" spans="1:4">
      <c r="A80">
        <v>77</v>
      </c>
      <c r="B80" s="438" t="s">
        <v>367</v>
      </c>
      <c r="C80" s="439" t="s">
        <v>368</v>
      </c>
      <c r="D80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end-November 2011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30961.417992134946</v>
      </c>
      <c r="E18" s="315">
        <v>8512.9969315299895</v>
      </c>
      <c r="F18" s="315">
        <v>1087.4960771099998</v>
      </c>
      <c r="G18" s="315">
        <v>2124.9825864999993</v>
      </c>
      <c r="H18" s="315">
        <v>967.80273466000028</v>
      </c>
      <c r="I18" s="315">
        <v>0</v>
      </c>
      <c r="J18" s="315">
        <v>1453.148353925</v>
      </c>
      <c r="K18" s="315">
        <v>153.77251809999993</v>
      </c>
      <c r="L18" s="316">
        <v>0</v>
      </c>
      <c r="M18" s="297">
        <f t="shared" ref="M18:O20" si="0">+SUM(D18,G18,J18)</f>
        <v>34539.548932559941</v>
      </c>
      <c r="N18" s="297">
        <f>+SUM(E18,H18,K18)</f>
        <v>9634.5721842899911</v>
      </c>
      <c r="O18" s="297">
        <f>+SUM(F18,I18,L18)</f>
        <v>1087.4960771099998</v>
      </c>
    </row>
    <row r="19" spans="1:15" s="17" customFormat="1" ht="18" customHeight="1">
      <c r="A19" s="24"/>
      <c r="B19" s="51" t="s">
        <v>106</v>
      </c>
      <c r="C19" s="25"/>
      <c r="D19" s="315">
        <v>40794.59675983496</v>
      </c>
      <c r="E19" s="315">
        <v>26406.532307040034</v>
      </c>
      <c r="F19" s="315">
        <v>4169.7326884499962</v>
      </c>
      <c r="G19" s="315">
        <v>2609.4077608799998</v>
      </c>
      <c r="H19" s="315">
        <v>1048.95182269</v>
      </c>
      <c r="I19" s="315">
        <v>0</v>
      </c>
      <c r="J19" s="315">
        <v>2620.6778350899999</v>
      </c>
      <c r="K19" s="315">
        <v>436.37401780999994</v>
      </c>
      <c r="L19" s="316">
        <v>0</v>
      </c>
      <c r="M19" s="297">
        <f t="shared" si="0"/>
        <v>46024.682355804958</v>
      </c>
      <c r="N19" s="297">
        <f>+SUM(E19,H19,K19)</f>
        <v>27891.858147540035</v>
      </c>
      <c r="O19" s="297">
        <f>+SUM(F19,I19,L19)</f>
        <v>4169.7326884499962</v>
      </c>
    </row>
    <row r="20" spans="1:15" s="17" customFormat="1" ht="18" customHeight="1">
      <c r="A20" s="20"/>
      <c r="B20" s="51" t="s">
        <v>107</v>
      </c>
      <c r="C20" s="25"/>
      <c r="D20" s="315">
        <v>10047.158398154981</v>
      </c>
      <c r="E20" s="315">
        <v>9629.6662055999968</v>
      </c>
      <c r="F20" s="315">
        <v>2484.9133471700006</v>
      </c>
      <c r="G20" s="315">
        <v>1379.6703618049996</v>
      </c>
      <c r="H20" s="315">
        <v>719.81281800999989</v>
      </c>
      <c r="I20" s="315">
        <v>12.097759030000001</v>
      </c>
      <c r="J20" s="315">
        <v>2521.9948885450003</v>
      </c>
      <c r="K20" s="315">
        <v>697.53778800999987</v>
      </c>
      <c r="L20" s="316">
        <v>15.170583690000001</v>
      </c>
      <c r="M20" s="297">
        <f t="shared" si="0"/>
        <v>13948.823648504982</v>
      </c>
      <c r="N20" s="297">
        <f t="shared" si="0"/>
        <v>11047.016811619997</v>
      </c>
      <c r="O20" s="297">
        <f t="shared" si="0"/>
        <v>2512.1816898900006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81803.173150124887</v>
      </c>
      <c r="E21" s="296">
        <f t="shared" ref="E21:K21" si="1">+SUM(E18:E20)</f>
        <v>44549.195444170022</v>
      </c>
      <c r="F21" s="296">
        <f t="shared" si="1"/>
        <v>7742.1421127299964</v>
      </c>
      <c r="G21" s="296">
        <f t="shared" si="1"/>
        <v>6114.0607091849988</v>
      </c>
      <c r="H21" s="296">
        <f t="shared" si="1"/>
        <v>2736.5673753599999</v>
      </c>
      <c r="I21" s="296">
        <f>+SUM(I18:I20)</f>
        <v>12.097759030000001</v>
      </c>
      <c r="J21" s="296">
        <f>+SUM(J18:J20)</f>
        <v>6595.82107756</v>
      </c>
      <c r="K21" s="296">
        <f t="shared" si="1"/>
        <v>1287.6843239199998</v>
      </c>
      <c r="L21" s="313">
        <f>+SUM(L18:L20)</f>
        <v>15.170583690000001</v>
      </c>
      <c r="M21" s="314">
        <f>+SUM(M18:M20)</f>
        <v>94513.054936869885</v>
      </c>
      <c r="N21" s="296">
        <f>+SUM(N18:N20)</f>
        <v>48573.447143450016</v>
      </c>
      <c r="O21" s="296">
        <f>+SUM(O18:O20)</f>
        <v>7769.4104554499963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80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10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zoomScaleNormal="75" zoomScaleSheetLayoutView="100" workbookViewId="0">
      <selection activeCell="B8" sqref="B8:L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38457.423796369971</v>
      </c>
      <c r="E15" s="430">
        <f>OUT_1!E15</f>
        <v>7062.4373550399978</v>
      </c>
      <c r="F15" s="430">
        <f>OUT_1!F15</f>
        <v>81.469694410000002</v>
      </c>
      <c r="G15" s="430">
        <f>OUT_1!G15</f>
        <v>440.2599220699999</v>
      </c>
      <c r="H15" s="430">
        <f>OUT_1!H15</f>
        <v>1135.6576298100001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170.91696051000002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3.2622154999999999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50.368875500000001</v>
      </c>
      <c r="Y15" s="430">
        <f>OUT_1!Y15</f>
        <v>9.9918705400000007</v>
      </c>
      <c r="Z15" s="430">
        <f>OUT_1!Z15</f>
        <v>0</v>
      </c>
      <c r="AA15" s="430">
        <f>OUT_1!AA15</f>
        <v>17.72759662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0.24632484999999998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33463.136400029987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230.92336035999998</v>
      </c>
      <c r="AS15" s="430">
        <f>OUT_1!AS15</f>
        <v>40561.911000804976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68920.594516390018</v>
      </c>
      <c r="E16" s="430">
        <f>OUT_1!E16</f>
        <v>8251.2790758499959</v>
      </c>
      <c r="F16" s="430">
        <f>OUT_1!F16</f>
        <v>82.094253359999996</v>
      </c>
      <c r="G16" s="430">
        <f>OUT_1!G16</f>
        <v>619.8404509799999</v>
      </c>
      <c r="H16" s="430">
        <f>OUT_1!H16</f>
        <v>3349.9644294400009</v>
      </c>
      <c r="I16" s="430">
        <f>OUT_1!I16</f>
        <v>10.50625153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439.59742496000001</v>
      </c>
      <c r="P16" s="430">
        <f>OUT_1!P16</f>
        <v>0</v>
      </c>
      <c r="Q16" s="430">
        <f>OUT_1!Q16</f>
        <v>2.2163114400000001</v>
      </c>
      <c r="R16" s="430">
        <f>OUT_1!R16</f>
        <v>0.26840190000000003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10.02060655</v>
      </c>
      <c r="Y16" s="430">
        <f>OUT_1!Y16</f>
        <v>0</v>
      </c>
      <c r="Z16" s="430">
        <f>OUT_1!Z16</f>
        <v>0.12689675</v>
      </c>
      <c r="AA16" s="430">
        <f>OUT_1!AA16</f>
        <v>5.2438542100000003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60160.325208380003</v>
      </c>
      <c r="AK16" s="430">
        <f>OUT_1!AK16</f>
        <v>0</v>
      </c>
      <c r="AL16" s="430">
        <f>OUT_1!AL16</f>
        <v>587.12067583999999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0.16822685000000001</v>
      </c>
      <c r="AR16" s="430">
        <f>OUT_1!AR16</f>
        <v>302.35692627999993</v>
      </c>
      <c r="AS16" s="430">
        <f>OUT_1!AS16</f>
        <v>71370.861755354985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17224.771039189989</v>
      </c>
      <c r="E17" s="430">
        <f>OUT_1!E17</f>
        <v>4494.4110022999976</v>
      </c>
      <c r="F17" s="430">
        <f>OUT_1!F17</f>
        <v>23.515866710000001</v>
      </c>
      <c r="G17" s="430">
        <f>OUT_1!G17</f>
        <v>783.75146137000013</v>
      </c>
      <c r="H17" s="430">
        <f>OUT_1!H17</f>
        <v>2126.6556543000006</v>
      </c>
      <c r="I17" s="430">
        <f>OUT_1!I17</f>
        <v>3.4828538699999996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188.19416673999999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19391.103379119992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0.34472743</v>
      </c>
      <c r="AR17" s="430">
        <f>OUT_1!AR17</f>
        <v>87.245750760000021</v>
      </c>
      <c r="AS17" s="430">
        <f>OUT_1!AS17</f>
        <v>22161.737950894985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124602.78935194998</v>
      </c>
      <c r="E18" s="430">
        <f>OUT_1!E18</f>
        <v>19808.127433189991</v>
      </c>
      <c r="F18" s="430">
        <f>OUT_1!F18</f>
        <v>187.07981448000001</v>
      </c>
      <c r="G18" s="430">
        <f>OUT_1!G18</f>
        <v>1843.8518344199997</v>
      </c>
      <c r="H18" s="430">
        <f>OUT_1!H18</f>
        <v>6612.2777135500019</v>
      </c>
      <c r="I18" s="430">
        <f>OUT_1!I18</f>
        <v>13.9891054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798.70855220999999</v>
      </c>
      <c r="P18" s="430">
        <f>OUT_1!P18</f>
        <v>0</v>
      </c>
      <c r="Q18" s="430">
        <f>OUT_1!Q18</f>
        <v>2.2163114400000001</v>
      </c>
      <c r="R18" s="430">
        <f>OUT_1!R18</f>
        <v>0.26840190000000003</v>
      </c>
      <c r="S18" s="430">
        <f>OUT_1!S18</f>
        <v>0</v>
      </c>
      <c r="T18" s="430">
        <f>OUT_1!T18</f>
        <v>3.2622154999999999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60.389482049999998</v>
      </c>
      <c r="Y18" s="430">
        <f>OUT_1!Y18</f>
        <v>9.9918705400000007</v>
      </c>
      <c r="Z18" s="430">
        <f>OUT_1!Z18</f>
        <v>0.12689675</v>
      </c>
      <c r="AA18" s="430">
        <f>OUT_1!AA18</f>
        <v>22.971450830000002</v>
      </c>
      <c r="AB18" s="430">
        <f>OUT_1!AB18</f>
        <v>0</v>
      </c>
      <c r="AC18" s="430">
        <f>OUT_1!AC18</f>
        <v>0</v>
      </c>
      <c r="AD18" s="430">
        <f>OUT_1!AD18</f>
        <v>0</v>
      </c>
      <c r="AE18" s="430">
        <f>OUT_1!AE18</f>
        <v>0.24632484999999998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113014.56498752999</v>
      </c>
      <c r="AK18" s="430">
        <f>OUT_1!AK18</f>
        <v>0</v>
      </c>
      <c r="AL18" s="430">
        <f>OUT_1!AL18</f>
        <v>587.12067583999999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0.51295427999999998</v>
      </c>
      <c r="AR18" s="430">
        <f>OUT_1!AR18</f>
        <v>620.52603739999995</v>
      </c>
      <c r="AS18" s="430">
        <f>OUT_1!AS18</f>
        <v>134094.51070705499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124602.78935194998</v>
      </c>
      <c r="E19" s="436">
        <f t="shared" si="0"/>
        <v>19808.127433189991</v>
      </c>
      <c r="F19" s="436">
        <f t="shared" si="0"/>
        <v>187.07981448000001</v>
      </c>
      <c r="G19" s="436">
        <f t="shared" si="0"/>
        <v>1843.8518344199997</v>
      </c>
      <c r="H19" s="436">
        <f t="shared" si="0"/>
        <v>6612.2777135500019</v>
      </c>
      <c r="I19" s="436">
        <f t="shared" si="0"/>
        <v>13.9891054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2998.3496797299995</v>
      </c>
      <c r="E29" s="430">
        <f>OUT_1!E29</f>
        <v>553.02625838000006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2634.1947041899998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3092.7853211499996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3366.4965810099989</v>
      </c>
      <c r="E30" s="430">
        <f>OUT_1!E30</f>
        <v>924.40396347000012</v>
      </c>
      <c r="F30" s="430">
        <f>OUT_1!F30</f>
        <v>113.67453331999998</v>
      </c>
      <c r="G30" s="430">
        <f>OUT_1!G30</f>
        <v>0</v>
      </c>
      <c r="H30" s="430">
        <f>OUT_1!H30</f>
        <v>9.8923738399999994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143.24288745999999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2703.7911446500002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55.217683429999994</v>
      </c>
      <c r="AS30" s="430">
        <f>OUT_1!AS30</f>
        <v>3658.3595835899991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1914.70111795</v>
      </c>
      <c r="E31" s="430">
        <f>OUT_1!E31</f>
        <v>446.00255372000009</v>
      </c>
      <c r="F31" s="430">
        <f>OUT_1!F31</f>
        <v>197.61512304999997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1664.8430829699996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2111.5809388449998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8279.5473786899984</v>
      </c>
      <c r="E32" s="430">
        <f>OUT_1!E32</f>
        <v>1923.4327755700003</v>
      </c>
      <c r="F32" s="430">
        <f>OUT_1!F32</f>
        <v>311.28965636999993</v>
      </c>
      <c r="G32" s="430">
        <f>OUT_1!G32</f>
        <v>0</v>
      </c>
      <c r="H32" s="430">
        <f>OUT_1!H32</f>
        <v>9.8923738399999994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143.24288745999999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7002.8289318099996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55.217683429999994</v>
      </c>
      <c r="AS32" s="430">
        <f>OUT_1!AS32</f>
        <v>8862.7258435849999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8279.5473786899984</v>
      </c>
      <c r="E33" s="436">
        <f t="shared" si="1"/>
        <v>1923.4327755700003</v>
      </c>
      <c r="F33" s="436">
        <f t="shared" si="1"/>
        <v>311.28965636999993</v>
      </c>
      <c r="G33" s="436">
        <f t="shared" si="1"/>
        <v>0</v>
      </c>
      <c r="H33" s="436">
        <f t="shared" si="1"/>
        <v>9.8923738399999994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1382.1893424599998</v>
      </c>
      <c r="E36" s="430">
        <f>OUT_1!E36</f>
        <v>560.50920078000001</v>
      </c>
      <c r="F36" s="430">
        <f>OUT_1!F36</f>
        <v>35.122877439999996</v>
      </c>
      <c r="G36" s="430">
        <f>OUT_1!G36</f>
        <v>0</v>
      </c>
      <c r="H36" s="430">
        <f>OUT_1!H36</f>
        <v>138.03924637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1097.9810769799999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1606.9208720149995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2481.6434117899998</v>
      </c>
      <c r="E37" s="430">
        <f>OUT_1!E37</f>
        <v>681.53302275999999</v>
      </c>
      <c r="F37" s="430">
        <f>OUT_1!F37</f>
        <v>14.390119630000001</v>
      </c>
      <c r="G37" s="430">
        <f>OUT_1!G37</f>
        <v>0</v>
      </c>
      <c r="H37" s="430">
        <f>OUT_1!H37</f>
        <v>148.34989816000001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288.74907963999999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1186.60654527</v>
      </c>
      <c r="AK37" s="430">
        <f>OUT_1!AK37</f>
        <v>0</v>
      </c>
      <c r="AL37" s="430">
        <f>OUT_1!AL37</f>
        <v>59.685040299999997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1253.14658829</v>
      </c>
      <c r="AS37" s="430">
        <f>OUT_1!AS37</f>
        <v>3057.0518529199999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3093.0276406399998</v>
      </c>
      <c r="E38" s="430">
        <f>OUT_1!E38</f>
        <v>686.07078615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2690.3080936799993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3234.7032602349996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6956.86039489</v>
      </c>
      <c r="E39" s="430">
        <f>OUT_1!E39</f>
        <v>1928.1130096900001</v>
      </c>
      <c r="F39" s="430">
        <f>OUT_1!F39</f>
        <v>49.512997069999997</v>
      </c>
      <c r="G39" s="430">
        <f>OUT_1!G39</f>
        <v>0</v>
      </c>
      <c r="H39" s="430">
        <f>OUT_1!H39</f>
        <v>286.38914453000001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288.74907963999999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4974.8957159299989</v>
      </c>
      <c r="AK39" s="430">
        <f>OUT_1!AK39</f>
        <v>0</v>
      </c>
      <c r="AL39" s="430">
        <f>OUT_1!AL39</f>
        <v>59.685040299999997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1253.14658829</v>
      </c>
      <c r="AS39" s="430">
        <f>OUT_1!AS39</f>
        <v>7898.675985169999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1928.1130096900001</v>
      </c>
      <c r="F40" s="436">
        <f t="shared" si="2"/>
        <v>49.512997069999997</v>
      </c>
      <c r="G40" s="436">
        <f t="shared" si="2"/>
        <v>0</v>
      </c>
      <c r="H40" s="436">
        <f t="shared" si="2"/>
        <v>286.38914453000001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15236.407773579998</v>
      </c>
      <c r="E42" s="430">
        <f t="shared" si="3"/>
        <v>3851.5457852600002</v>
      </c>
      <c r="F42" s="430">
        <f t="shared" si="3"/>
        <v>360.80265343999992</v>
      </c>
      <c r="G42" s="430">
        <f t="shared" si="3"/>
        <v>0</v>
      </c>
      <c r="H42" s="430">
        <f t="shared" si="3"/>
        <v>296.28151837000001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431.99196710000001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11977.724647739999</v>
      </c>
      <c r="AK42" s="430">
        <f t="shared" si="3"/>
        <v>0</v>
      </c>
      <c r="AL42" s="430">
        <f t="shared" si="3"/>
        <v>59.685040299999997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1308.36427172</v>
      </c>
      <c r="AS42" s="430">
        <f t="shared" si="3"/>
        <v>16761.401828754999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139839.19712552999</v>
      </c>
      <c r="E47" s="431">
        <f t="shared" si="4"/>
        <v>23659.673218449992</v>
      </c>
      <c r="F47" s="431">
        <f t="shared" si="4"/>
        <v>547.88246791999995</v>
      </c>
      <c r="G47" s="431">
        <f t="shared" si="4"/>
        <v>1843.8518344199997</v>
      </c>
      <c r="H47" s="431">
        <f t="shared" si="4"/>
        <v>6908.5592319200023</v>
      </c>
      <c r="I47" s="431">
        <f t="shared" si="4"/>
        <v>13.9891054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798.70855220999999</v>
      </c>
      <c r="P47" s="431">
        <f t="shared" si="4"/>
        <v>0</v>
      </c>
      <c r="Q47" s="431">
        <f t="shared" si="4"/>
        <v>2.2163114400000001</v>
      </c>
      <c r="R47" s="431">
        <f t="shared" si="4"/>
        <v>0.26840190000000003</v>
      </c>
      <c r="S47" s="431">
        <f t="shared" si="4"/>
        <v>0</v>
      </c>
      <c r="T47" s="431">
        <f t="shared" si="4"/>
        <v>3.2622154999999999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60.389482049999998</v>
      </c>
      <c r="Y47" s="431">
        <f t="shared" si="4"/>
        <v>9.9918705400000007</v>
      </c>
      <c r="Z47" s="431">
        <f t="shared" si="4"/>
        <v>0.12689675</v>
      </c>
      <c r="AA47" s="431">
        <f t="shared" si="4"/>
        <v>22.971450830000002</v>
      </c>
      <c r="AB47" s="431">
        <f t="shared" si="4"/>
        <v>0</v>
      </c>
      <c r="AC47" s="431">
        <f t="shared" si="4"/>
        <v>0</v>
      </c>
      <c r="AD47" s="431">
        <f t="shared" si="4"/>
        <v>431.99196710000001</v>
      </c>
      <c r="AE47" s="431">
        <f t="shared" si="4"/>
        <v>0.24632484999999998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124992.28963526999</v>
      </c>
      <c r="AK47" s="431">
        <f t="shared" si="4"/>
        <v>0</v>
      </c>
      <c r="AL47" s="431">
        <f t="shared" si="4"/>
        <v>646.80571613999996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0.51295427999999998</v>
      </c>
      <c r="AR47" s="431">
        <f t="shared" si="4"/>
        <v>1928.89030912</v>
      </c>
      <c r="AS47" s="431">
        <f t="shared" si="4"/>
        <v>150855.91253580997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139839.19712552999</v>
      </c>
      <c r="E48" s="390">
        <f t="shared" si="5"/>
        <v>23659.673218449992</v>
      </c>
      <c r="F48" s="390">
        <f t="shared" si="5"/>
        <v>547.88246791999995</v>
      </c>
      <c r="G48" s="390">
        <f t="shared" si="5"/>
        <v>1843.8518344199997</v>
      </c>
      <c r="H48" s="390">
        <f t="shared" si="5"/>
        <v>6908.5592319200023</v>
      </c>
      <c r="I48" s="390">
        <f t="shared" si="5"/>
        <v>13.9891054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ноября  2011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30961.417992134946</v>
      </c>
      <c r="E18" s="430">
        <f>OUT_4!E18</f>
        <v>8512.9969315299895</v>
      </c>
      <c r="F18" s="430">
        <f>OUT_4!F18</f>
        <v>1087.4960771099998</v>
      </c>
      <c r="G18" s="430">
        <f>OUT_4!G18</f>
        <v>2124.9825864999993</v>
      </c>
      <c r="H18" s="430">
        <f>OUT_4!H18</f>
        <v>967.80273466000028</v>
      </c>
      <c r="I18" s="430">
        <f>OUT_4!I18</f>
        <v>0</v>
      </c>
      <c r="J18" s="430">
        <f>OUT_4!J18</f>
        <v>1453.148353925</v>
      </c>
      <c r="K18" s="430">
        <f>OUT_4!K18</f>
        <v>153.77251809999993</v>
      </c>
      <c r="L18" s="430">
        <f>OUT_4!L18</f>
        <v>0</v>
      </c>
      <c r="M18" s="430">
        <f>OUT_4!M18</f>
        <v>34539.548932559941</v>
      </c>
      <c r="N18" s="430">
        <f>OUT_4!N18</f>
        <v>9634.5721842899911</v>
      </c>
      <c r="O18" s="430">
        <f>OUT_4!O18</f>
        <v>1087.4960771099998</v>
      </c>
    </row>
    <row r="19" spans="1:16" s="376" customFormat="1" ht="15">
      <c r="A19" s="385"/>
      <c r="B19" s="444" t="s">
        <v>158</v>
      </c>
      <c r="C19" s="445"/>
      <c r="D19" s="430">
        <f>OUT_4!D19</f>
        <v>40794.59675983496</v>
      </c>
      <c r="E19" s="430">
        <f>OUT_4!E19</f>
        <v>26406.532307040034</v>
      </c>
      <c r="F19" s="430">
        <f>OUT_4!F19</f>
        <v>4169.7326884499962</v>
      </c>
      <c r="G19" s="430">
        <f>OUT_4!G19</f>
        <v>2609.4077608799998</v>
      </c>
      <c r="H19" s="430">
        <f>OUT_4!H19</f>
        <v>1048.95182269</v>
      </c>
      <c r="I19" s="430">
        <f>OUT_4!I19</f>
        <v>0</v>
      </c>
      <c r="J19" s="430">
        <f>OUT_4!J19</f>
        <v>2620.6778350899999</v>
      </c>
      <c r="K19" s="430">
        <f>OUT_4!K19</f>
        <v>436.37401780999994</v>
      </c>
      <c r="L19" s="430">
        <f>OUT_4!L19</f>
        <v>0</v>
      </c>
      <c r="M19" s="430">
        <f>OUT_4!M19</f>
        <v>46024.682355804958</v>
      </c>
      <c r="N19" s="430">
        <f>OUT_4!N19</f>
        <v>27891.858147540035</v>
      </c>
      <c r="O19" s="430">
        <f>OUT_4!O19</f>
        <v>4169.7326884499962</v>
      </c>
    </row>
    <row r="20" spans="1:16" s="376" customFormat="1" ht="15">
      <c r="A20" s="382"/>
      <c r="B20" s="386" t="s">
        <v>159</v>
      </c>
      <c r="C20" s="386"/>
      <c r="D20" s="430">
        <f>OUT_4!D20</f>
        <v>10047.158398154981</v>
      </c>
      <c r="E20" s="430">
        <f>OUT_4!E20</f>
        <v>9629.6662055999968</v>
      </c>
      <c r="F20" s="430">
        <f>OUT_4!F20</f>
        <v>2484.9133471700006</v>
      </c>
      <c r="G20" s="430">
        <f>OUT_4!G20</f>
        <v>1379.6703618049996</v>
      </c>
      <c r="H20" s="430">
        <f>OUT_4!H20</f>
        <v>719.81281800999989</v>
      </c>
      <c r="I20" s="430">
        <f>OUT_4!I20</f>
        <v>12.097759030000001</v>
      </c>
      <c r="J20" s="430">
        <f>OUT_4!J20</f>
        <v>2521.9948885450003</v>
      </c>
      <c r="K20" s="430">
        <f>OUT_4!K20</f>
        <v>697.53778800999987</v>
      </c>
      <c r="L20" s="430">
        <f>OUT_4!L20</f>
        <v>15.170583690000001</v>
      </c>
      <c r="M20" s="430">
        <f>OUT_4!M20</f>
        <v>13948.823648504982</v>
      </c>
      <c r="N20" s="430">
        <f>OUT_4!N20</f>
        <v>11047.016811619997</v>
      </c>
      <c r="O20" s="430">
        <f>OUT_4!O20</f>
        <v>2512.1816898900006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81803.173150124887</v>
      </c>
      <c r="E21" s="431">
        <f>OUT_4!E21</f>
        <v>44549.195444170022</v>
      </c>
      <c r="F21" s="431">
        <f>OUT_4!F21</f>
        <v>7742.1421127299964</v>
      </c>
      <c r="G21" s="431">
        <f>OUT_4!G21</f>
        <v>6114.0607091849988</v>
      </c>
      <c r="H21" s="431">
        <f>OUT_4!H21</f>
        <v>2736.5673753599999</v>
      </c>
      <c r="I21" s="431">
        <f>OUT_4!I21</f>
        <v>12.097759030000001</v>
      </c>
      <c r="J21" s="431">
        <f>OUT_4!J21</f>
        <v>6595.82107756</v>
      </c>
      <c r="K21" s="431">
        <f>OUT_4!K21</f>
        <v>1287.6843239199998</v>
      </c>
      <c r="L21" s="431">
        <f>OUT_4!L21</f>
        <v>15.170583690000001</v>
      </c>
      <c r="M21" s="431">
        <f>OUT_4!M21</f>
        <v>94513.054936869885</v>
      </c>
      <c r="N21" s="431">
        <f>OUT_4!N21</f>
        <v>48573.447143450016</v>
      </c>
      <c r="O21" s="431">
        <f>OUT_4!O21</f>
        <v>7769.4104554499963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80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10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38457.423796369971</v>
      </c>
      <c r="E15" s="227">
        <v>7062.4373550399978</v>
      </c>
      <c r="F15" s="225">
        <v>81.469694410000002</v>
      </c>
      <c r="G15" s="227">
        <v>440.2599220699999</v>
      </c>
      <c r="H15" s="227">
        <v>1135.6576298100001</v>
      </c>
      <c r="I15" s="227"/>
      <c r="J15" s="227"/>
      <c r="K15" s="227"/>
      <c r="L15" s="227"/>
      <c r="M15" s="227"/>
      <c r="N15" s="227"/>
      <c r="O15" s="227">
        <v>170.91696051000002</v>
      </c>
      <c r="P15" s="227"/>
      <c r="Q15" s="227"/>
      <c r="R15" s="227"/>
      <c r="S15" s="227"/>
      <c r="T15" s="227">
        <v>3.2622154999999999</v>
      </c>
      <c r="U15" s="227"/>
      <c r="V15" s="227"/>
      <c r="W15" s="227"/>
      <c r="X15" s="227">
        <v>50.368875500000001</v>
      </c>
      <c r="Y15" s="227">
        <v>9.9918705400000007</v>
      </c>
      <c r="Z15" s="227"/>
      <c r="AA15" s="227">
        <v>17.72759662</v>
      </c>
      <c r="AB15" s="227"/>
      <c r="AC15" s="227"/>
      <c r="AD15" s="227"/>
      <c r="AE15" s="227">
        <v>0.24632484999999998</v>
      </c>
      <c r="AF15" s="227"/>
      <c r="AG15" s="227"/>
      <c r="AH15" s="227"/>
      <c r="AI15" s="227"/>
      <c r="AJ15" s="227">
        <v>33463.136400029987</v>
      </c>
      <c r="AK15" s="227"/>
      <c r="AL15" s="227"/>
      <c r="AM15" s="227"/>
      <c r="AN15" s="227"/>
      <c r="AO15" s="227"/>
      <c r="AP15" s="227"/>
      <c r="AQ15" s="227"/>
      <c r="AR15" s="227">
        <v>230.92336035999998</v>
      </c>
      <c r="AS15" s="295">
        <f>SUM(D15:AR15)/2</f>
        <v>40561.911000804976</v>
      </c>
    </row>
    <row r="16" spans="1:62" s="23" customFormat="1" ht="18" customHeight="1">
      <c r="A16" s="26"/>
      <c r="B16" s="51" t="s">
        <v>106</v>
      </c>
      <c r="C16" s="328"/>
      <c r="D16" s="227">
        <v>68920.594516390018</v>
      </c>
      <c r="E16" s="227">
        <v>8251.2790758499959</v>
      </c>
      <c r="F16" s="227">
        <v>82.094253359999996</v>
      </c>
      <c r="G16" s="227">
        <v>619.8404509799999</v>
      </c>
      <c r="H16" s="227">
        <v>3349.9644294400009</v>
      </c>
      <c r="I16" s="225">
        <v>10.50625153</v>
      </c>
      <c r="J16" s="227"/>
      <c r="K16" s="227"/>
      <c r="L16" s="227"/>
      <c r="M16" s="227"/>
      <c r="N16" s="227"/>
      <c r="O16" s="227">
        <v>439.59742496000001</v>
      </c>
      <c r="P16" s="227"/>
      <c r="Q16" s="227">
        <v>2.2163114400000001</v>
      </c>
      <c r="R16" s="227">
        <v>0.26840190000000003</v>
      </c>
      <c r="S16" s="227"/>
      <c r="T16" s="227"/>
      <c r="U16" s="227"/>
      <c r="V16" s="227"/>
      <c r="W16" s="227"/>
      <c r="X16" s="227">
        <v>10.02060655</v>
      </c>
      <c r="Y16" s="227"/>
      <c r="Z16" s="227">
        <v>0.12689675</v>
      </c>
      <c r="AA16" s="227">
        <v>5.2438542100000003</v>
      </c>
      <c r="AB16" s="227"/>
      <c r="AC16" s="227"/>
      <c r="AD16" s="227"/>
      <c r="AE16" s="227"/>
      <c r="AF16" s="227"/>
      <c r="AG16" s="227"/>
      <c r="AH16" s="227"/>
      <c r="AI16" s="227"/>
      <c r="AJ16" s="227">
        <v>60160.325208380003</v>
      </c>
      <c r="AK16" s="227"/>
      <c r="AL16" s="227">
        <v>587.12067583999999</v>
      </c>
      <c r="AM16" s="227"/>
      <c r="AN16" s="227"/>
      <c r="AO16" s="227"/>
      <c r="AP16" s="227"/>
      <c r="AQ16" s="227">
        <v>0.16822685000000001</v>
      </c>
      <c r="AR16" s="227">
        <v>302.35692627999993</v>
      </c>
      <c r="AS16" s="295">
        <f>SUM(D16:AR16)/2</f>
        <v>71370.861755354985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17224.771039189989</v>
      </c>
      <c r="E17" s="227">
        <v>4494.4110022999976</v>
      </c>
      <c r="F17" s="227">
        <v>23.515866710000001</v>
      </c>
      <c r="G17" s="227">
        <v>783.75146137000013</v>
      </c>
      <c r="H17" s="227">
        <v>2126.6556543000006</v>
      </c>
      <c r="I17" s="227">
        <v>3.4828538699999996</v>
      </c>
      <c r="J17" s="227"/>
      <c r="K17" s="227"/>
      <c r="L17" s="227"/>
      <c r="M17" s="227"/>
      <c r="N17" s="227"/>
      <c r="O17" s="227">
        <v>188.19416673999999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19391.103379119992</v>
      </c>
      <c r="AK17" s="227"/>
      <c r="AL17" s="227"/>
      <c r="AM17" s="227"/>
      <c r="AN17" s="227"/>
      <c r="AO17" s="227"/>
      <c r="AP17" s="227"/>
      <c r="AQ17" s="227">
        <v>0.34472743</v>
      </c>
      <c r="AR17" s="227">
        <v>87.245750760000021</v>
      </c>
      <c r="AS17" s="295">
        <f>SUM(D17:AR17)/2</f>
        <v>22161.737950894985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124602.78935194998</v>
      </c>
      <c r="E18" s="295">
        <f t="shared" si="0"/>
        <v>19808.127433189991</v>
      </c>
      <c r="F18" s="295">
        <f t="shared" si="0"/>
        <v>187.07981448000001</v>
      </c>
      <c r="G18" s="295">
        <f t="shared" si="0"/>
        <v>1843.8518344199997</v>
      </c>
      <c r="H18" s="295">
        <f t="shared" si="0"/>
        <v>6612.2777135500019</v>
      </c>
      <c r="I18" s="295">
        <f t="shared" si="0"/>
        <v>13.9891054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798.70855220999999</v>
      </c>
      <c r="P18" s="295">
        <f t="shared" si="0"/>
        <v>0</v>
      </c>
      <c r="Q18" s="295">
        <f t="shared" si="0"/>
        <v>2.2163114400000001</v>
      </c>
      <c r="R18" s="295">
        <f t="shared" si="0"/>
        <v>0.26840190000000003</v>
      </c>
      <c r="S18" s="295">
        <f t="shared" si="0"/>
        <v>0</v>
      </c>
      <c r="T18" s="295">
        <f t="shared" si="0"/>
        <v>3.2622154999999999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60.389482049999998</v>
      </c>
      <c r="Y18" s="295">
        <f t="shared" si="0"/>
        <v>9.9918705400000007</v>
      </c>
      <c r="Z18" s="295">
        <f t="shared" si="0"/>
        <v>0.12689675</v>
      </c>
      <c r="AA18" s="295">
        <f t="shared" si="0"/>
        <v>22.971450830000002</v>
      </c>
      <c r="AB18" s="295">
        <f t="shared" si="0"/>
        <v>0</v>
      </c>
      <c r="AC18" s="295">
        <f t="shared" si="0"/>
        <v>0</v>
      </c>
      <c r="AD18" s="295">
        <f t="shared" si="0"/>
        <v>0</v>
      </c>
      <c r="AE18" s="295">
        <f t="shared" si="0"/>
        <v>0.24632484999999998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113014.56498752999</v>
      </c>
      <c r="AK18" s="295">
        <f t="shared" si="0"/>
        <v>0</v>
      </c>
      <c r="AL18" s="295">
        <f t="shared" si="0"/>
        <v>587.12067583999999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0.51295427999999998</v>
      </c>
      <c r="AR18" s="295">
        <f t="shared" si="0"/>
        <v>620.52603739999995</v>
      </c>
      <c r="AS18" s="295">
        <f>SUM(D18:AR18)/2</f>
        <v>134094.51070705499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134094.51070705499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2998.3496797299995</v>
      </c>
      <c r="E29" s="227">
        <v>553.02625838000006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2634.1947041899998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3092.7853211499996</v>
      </c>
    </row>
    <row r="30" spans="1:62" s="17" customFormat="1" ht="18" customHeight="1">
      <c r="A30" s="24"/>
      <c r="B30" s="51" t="s">
        <v>106</v>
      </c>
      <c r="C30" s="25"/>
      <c r="D30" s="227">
        <v>3366.4965810099989</v>
      </c>
      <c r="E30" s="227">
        <v>924.40396347000012</v>
      </c>
      <c r="F30" s="227">
        <v>113.67453331999998</v>
      </c>
      <c r="G30" s="227"/>
      <c r="H30" s="227">
        <v>9.8923738399999994</v>
      </c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>
        <v>143.24288745999999</v>
      </c>
      <c r="AE30" s="227"/>
      <c r="AF30" s="227"/>
      <c r="AG30" s="227"/>
      <c r="AH30" s="227"/>
      <c r="AI30" s="227"/>
      <c r="AJ30" s="227">
        <v>2703.7911446500002</v>
      </c>
      <c r="AK30" s="227"/>
      <c r="AL30" s="227"/>
      <c r="AM30" s="227"/>
      <c r="AN30" s="227"/>
      <c r="AO30" s="227"/>
      <c r="AP30" s="227"/>
      <c r="AQ30" s="227"/>
      <c r="AR30" s="227">
        <v>55.217683429999994</v>
      </c>
      <c r="AS30" s="295">
        <f>SUM(D30:AR30)/2</f>
        <v>3658.3595835899991</v>
      </c>
    </row>
    <row r="31" spans="1:62" s="17" customFormat="1" ht="18" customHeight="1">
      <c r="A31" s="20"/>
      <c r="B31" s="51" t="s">
        <v>107</v>
      </c>
      <c r="C31" s="25"/>
      <c r="D31" s="227">
        <v>1914.70111795</v>
      </c>
      <c r="E31" s="227">
        <v>446.00255372000009</v>
      </c>
      <c r="F31" s="227">
        <v>197.61512304999997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1664.8430829699996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2111.5809388449998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8279.5473786899984</v>
      </c>
      <c r="E32" s="295">
        <f t="shared" si="2"/>
        <v>1923.4327755700003</v>
      </c>
      <c r="F32" s="295">
        <f t="shared" si="2"/>
        <v>311.28965636999993</v>
      </c>
      <c r="G32" s="295">
        <f t="shared" si="2"/>
        <v>0</v>
      </c>
      <c r="H32" s="295">
        <f t="shared" si="2"/>
        <v>9.8923738399999994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143.24288745999999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7002.8289318099996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55.217683429999994</v>
      </c>
      <c r="AS32" s="295">
        <f>SUM(D32:AR32)/2</f>
        <v>8862.7258435849999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8862.7258435849999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1382.1893424599998</v>
      </c>
      <c r="E36" s="227">
        <v>560.50920078000001</v>
      </c>
      <c r="F36" s="227">
        <v>35.122877439999996</v>
      </c>
      <c r="G36" s="227"/>
      <c r="H36" s="227">
        <v>138.03924637</v>
      </c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1097.9810769799999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1606.9208720149995</v>
      </c>
    </row>
    <row r="37" spans="1:62" s="17" customFormat="1" ht="18" customHeight="1">
      <c r="A37" s="24"/>
      <c r="B37" s="51" t="s">
        <v>106</v>
      </c>
      <c r="C37" s="25"/>
      <c r="D37" s="227">
        <v>2481.6434117899998</v>
      </c>
      <c r="E37" s="227">
        <v>681.53302275999999</v>
      </c>
      <c r="F37" s="227">
        <v>14.390119630000001</v>
      </c>
      <c r="G37" s="227"/>
      <c r="H37" s="227">
        <v>148.34989816000001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>
        <v>288.74907963999999</v>
      </c>
      <c r="AE37" s="227"/>
      <c r="AF37" s="227"/>
      <c r="AG37" s="227"/>
      <c r="AH37" s="227"/>
      <c r="AI37" s="227"/>
      <c r="AJ37" s="227">
        <v>1186.60654527</v>
      </c>
      <c r="AK37" s="227"/>
      <c r="AL37" s="227">
        <v>59.685040299999997</v>
      </c>
      <c r="AM37" s="227"/>
      <c r="AN37" s="227"/>
      <c r="AO37" s="227"/>
      <c r="AP37" s="227"/>
      <c r="AQ37" s="227"/>
      <c r="AR37" s="227">
        <v>1253.14658829</v>
      </c>
      <c r="AS37" s="295">
        <f>SUM(D37:AR37)/2</f>
        <v>3057.0518529199999</v>
      </c>
    </row>
    <row r="38" spans="1:62" s="17" customFormat="1" ht="18" customHeight="1">
      <c r="A38" s="20"/>
      <c r="B38" s="51" t="s">
        <v>107</v>
      </c>
      <c r="C38" s="25"/>
      <c r="D38" s="227">
        <v>3093.0276406399998</v>
      </c>
      <c r="E38" s="227">
        <v>686.07078615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2690.3080936799993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3234.7032602349996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6956.86039489</v>
      </c>
      <c r="E39" s="295">
        <f t="shared" si="3"/>
        <v>1928.1130096900001</v>
      </c>
      <c r="F39" s="295">
        <f t="shared" si="3"/>
        <v>49.512997069999997</v>
      </c>
      <c r="G39" s="295">
        <f t="shared" si="3"/>
        <v>0</v>
      </c>
      <c r="H39" s="295">
        <f t="shared" si="3"/>
        <v>286.38914453000001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288.74907963999999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4974.8957159299989</v>
      </c>
      <c r="AK39" s="295">
        <f t="shared" si="3"/>
        <v>0</v>
      </c>
      <c r="AL39" s="295">
        <f t="shared" si="3"/>
        <v>59.685040299999997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1253.14658829</v>
      </c>
      <c r="AS39" s="295">
        <f>SUM(D39:AR39)/2</f>
        <v>7898.675985169999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7898.675985169999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15236.407773579998</v>
      </c>
      <c r="E42" s="295">
        <f>+SUM(E39,E32)</f>
        <v>3851.5457852600002</v>
      </c>
      <c r="F42" s="295">
        <f>+SUM(F39,F32)</f>
        <v>360.80265343999992</v>
      </c>
      <c r="G42" s="295">
        <f>+SUM(G39,G32)</f>
        <v>0</v>
      </c>
      <c r="H42" s="295">
        <f>+SUM(H39,H32)</f>
        <v>296.28151837000001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431.99196710000001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11977.724647739999</v>
      </c>
      <c r="AK42" s="295">
        <f t="shared" si="4"/>
        <v>0</v>
      </c>
      <c r="AL42" s="295">
        <f t="shared" si="4"/>
        <v>59.685040299999997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1308.36427172</v>
      </c>
      <c r="AS42" s="295">
        <f>SUM(D42:AR42)/2</f>
        <v>16761.401828754999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139839.19712552999</v>
      </c>
      <c r="E46" s="296">
        <f t="shared" si="5"/>
        <v>23659.673218449992</v>
      </c>
      <c r="F46" s="296">
        <f t="shared" si="5"/>
        <v>547.88246791999995</v>
      </c>
      <c r="G46" s="296">
        <f t="shared" si="5"/>
        <v>1843.8518344199997</v>
      </c>
      <c r="H46" s="296">
        <f t="shared" si="5"/>
        <v>6908.5592319200023</v>
      </c>
      <c r="I46" s="296">
        <f t="shared" si="5"/>
        <v>13.9891054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798.70855220999999</v>
      </c>
      <c r="P46" s="296">
        <f t="shared" si="5"/>
        <v>0</v>
      </c>
      <c r="Q46" s="296">
        <f t="shared" si="5"/>
        <v>2.2163114400000001</v>
      </c>
      <c r="R46" s="296">
        <f t="shared" si="5"/>
        <v>0.26840190000000003</v>
      </c>
      <c r="S46" s="296">
        <f t="shared" si="5"/>
        <v>0</v>
      </c>
      <c r="T46" s="296">
        <f t="shared" si="5"/>
        <v>3.2622154999999999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60.389482049999998</v>
      </c>
      <c r="Y46" s="296">
        <f t="shared" si="5"/>
        <v>9.9918705400000007</v>
      </c>
      <c r="Z46" s="296">
        <f t="shared" si="5"/>
        <v>0.12689675</v>
      </c>
      <c r="AA46" s="296">
        <f t="shared" si="5"/>
        <v>22.971450830000002</v>
      </c>
      <c r="AB46" s="296">
        <f t="shared" si="5"/>
        <v>0</v>
      </c>
      <c r="AC46" s="296">
        <f t="shared" si="5"/>
        <v>0</v>
      </c>
      <c r="AD46" s="296">
        <f t="shared" si="5"/>
        <v>431.99196710000001</v>
      </c>
      <c r="AE46" s="296">
        <f t="shared" si="5"/>
        <v>0.24632484999999998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124992.28963526999</v>
      </c>
      <c r="AK46" s="296">
        <f t="shared" si="5"/>
        <v>0</v>
      </c>
      <c r="AL46" s="296">
        <f t="shared" si="5"/>
        <v>646.80571613999996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0.51295427999999998</v>
      </c>
      <c r="AR46" s="296">
        <f t="shared" si="5"/>
        <v>1928.89030912</v>
      </c>
      <c r="AS46" s="296">
        <f>+SUM(AS42,AS25,AS18,AS44)</f>
        <v>150855.91253580997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150855.91253580997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2019-10-01T14:42:07Z</dcterms:created>
  <dcterms:modified xsi:type="dcterms:W3CDTF">2019-10-01T14:42:08Z</dcterms:modified>
  <cp:category/>
</cp:coreProperties>
</file>