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G20" i="28" s="1"/>
  <c r="AS16" i="2"/>
  <c r="AS17" i="2"/>
  <c r="AS18" i="19" s="1"/>
  <c r="D18" i="2"/>
  <c r="D19" i="19" s="1"/>
  <c r="E18" i="2"/>
  <c r="F18" i="2"/>
  <c r="G18" i="2"/>
  <c r="G19" i="19" s="1"/>
  <c r="H18" i="2"/>
  <c r="H19" i="19" s="1"/>
  <c r="I18" i="2"/>
  <c r="J18" i="2"/>
  <c r="K18" i="2"/>
  <c r="K18" i="42" s="1"/>
  <c r="K19" i="42" s="1"/>
  <c r="L18" i="2"/>
  <c r="L18" i="42" s="1"/>
  <c r="L19" i="42" s="1"/>
  <c r="M18" i="2"/>
  <c r="N18" i="2"/>
  <c r="O18" i="2"/>
  <c r="O19" i="19" s="1"/>
  <c r="P18" i="2"/>
  <c r="P19" i="19" s="1"/>
  <c r="Q18" i="2"/>
  <c r="Q19" i="19" s="1"/>
  <c r="R18" i="2"/>
  <c r="S18" i="2"/>
  <c r="S18" i="42" s="1"/>
  <c r="S47" i="42" s="1"/>
  <c r="T18" i="2"/>
  <c r="T18" i="42" s="1"/>
  <c r="U18" i="2"/>
  <c r="V18" i="2"/>
  <c r="W18" i="2"/>
  <c r="W19" i="19" s="1"/>
  <c r="X18" i="2"/>
  <c r="X19" i="19" s="1"/>
  <c r="Y18" i="2"/>
  <c r="Y19" i="19" s="1"/>
  <c r="Z18" i="2"/>
  <c r="AA18" i="2"/>
  <c r="AA18" i="42" s="1"/>
  <c r="AB18" i="2"/>
  <c r="AB18" i="42" s="1"/>
  <c r="AC18" i="2"/>
  <c r="AD18" i="2"/>
  <c r="AE18" i="2"/>
  <c r="AE19" i="19" s="1"/>
  <c r="AF18" i="2"/>
  <c r="AF19" i="19" s="1"/>
  <c r="AG18" i="2"/>
  <c r="AH18" i="2"/>
  <c r="AI18" i="2"/>
  <c r="AI19" i="19" s="1"/>
  <c r="AJ18" i="2"/>
  <c r="AJ19" i="19" s="1"/>
  <c r="AK18" i="2"/>
  <c r="AL18" i="2"/>
  <c r="AM18" i="2"/>
  <c r="AM19" i="19" s="1"/>
  <c r="AN18" i="2"/>
  <c r="AN19" i="19" s="1"/>
  <c r="AO18" i="2"/>
  <c r="AP18" i="2"/>
  <c r="AQ18" i="2"/>
  <c r="AQ18" i="42" s="1"/>
  <c r="AR18" i="2"/>
  <c r="AR18" i="42" s="1"/>
  <c r="AS22" i="2"/>
  <c r="AS23" i="19" s="1"/>
  <c r="AS23" i="2"/>
  <c r="AS24" i="19" s="1"/>
  <c r="AS24" i="2"/>
  <c r="D25" i="2"/>
  <c r="E25" i="2"/>
  <c r="F25" i="2"/>
  <c r="AS25" i="2" s="1"/>
  <c r="AS26" i="19" s="1"/>
  <c r="G25" i="2"/>
  <c r="H25" i="2"/>
  <c r="I25" i="2"/>
  <c r="I26" i="19" s="1"/>
  <c r="J25" i="2"/>
  <c r="J26" i="19" s="1"/>
  <c r="K25" i="2"/>
  <c r="L25" i="2"/>
  <c r="M25" i="2"/>
  <c r="M26" i="19" s="1"/>
  <c r="N25" i="2"/>
  <c r="N26" i="19" s="1"/>
  <c r="O25" i="2"/>
  <c r="P25" i="2"/>
  <c r="Q25" i="2"/>
  <c r="Q26" i="19" s="1"/>
  <c r="R25" i="2"/>
  <c r="R26" i="19" s="1"/>
  <c r="S25" i="2"/>
  <c r="T25" i="2"/>
  <c r="U25" i="2"/>
  <c r="U46" i="2" s="1"/>
  <c r="U47" i="19" s="1"/>
  <c r="V25" i="2"/>
  <c r="V26" i="19" s="1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29" i="42" s="1"/>
  <c r="AS30" i="2"/>
  <c r="AS31" i="2"/>
  <c r="D32" i="2"/>
  <c r="AS32" i="2" s="1"/>
  <c r="E32" i="2"/>
  <c r="F32" i="2"/>
  <c r="G32" i="2"/>
  <c r="H32" i="2"/>
  <c r="H33" i="19" s="1"/>
  <c r="I32" i="2"/>
  <c r="I42" i="2" s="1"/>
  <c r="I43" i="19" s="1"/>
  <c r="J32" i="2"/>
  <c r="K32" i="2"/>
  <c r="L32" i="2"/>
  <c r="M32" i="2"/>
  <c r="N32" i="2"/>
  <c r="O32" i="2"/>
  <c r="P32" i="2"/>
  <c r="P42" i="2" s="1"/>
  <c r="Q32" i="2"/>
  <c r="Q42" i="2" s="1"/>
  <c r="Q43" i="19" s="1"/>
  <c r="R32" i="2"/>
  <c r="S32" i="2"/>
  <c r="T32" i="2"/>
  <c r="T42" i="2" s="1"/>
  <c r="U32" i="2"/>
  <c r="V32" i="2"/>
  <c r="W32" i="2"/>
  <c r="X32" i="2"/>
  <c r="Y32" i="2"/>
  <c r="Y42" i="2" s="1"/>
  <c r="Y43" i="19" s="1"/>
  <c r="Z32" i="2"/>
  <c r="AA32" i="2"/>
  <c r="AB32" i="2"/>
  <c r="AC32" i="2"/>
  <c r="AD32" i="2"/>
  <c r="AE32" i="2"/>
  <c r="AF32" i="2"/>
  <c r="AF42" i="2" s="1"/>
  <c r="AG32" i="2"/>
  <c r="AG42" i="2" s="1"/>
  <c r="AG46" i="2" s="1"/>
  <c r="AG47" i="19" s="1"/>
  <c r="AH32" i="2"/>
  <c r="AI32" i="2"/>
  <c r="AJ32" i="2"/>
  <c r="AK32" i="2"/>
  <c r="AL32" i="2"/>
  <c r="AM32" i="2"/>
  <c r="AN32" i="2"/>
  <c r="AN33" i="19" s="1"/>
  <c r="AO32" i="2"/>
  <c r="AO42" i="2" s="1"/>
  <c r="AO43" i="19" s="1"/>
  <c r="AP32" i="2"/>
  <c r="AQ32" i="2"/>
  <c r="AR32" i="2"/>
  <c r="AR42" i="2" s="1"/>
  <c r="AS36" i="2"/>
  <c r="AS37" i="2"/>
  <c r="O21" i="28" s="1"/>
  <c r="AS38" i="2"/>
  <c r="AS38" i="42" s="1"/>
  <c r="D39" i="2"/>
  <c r="E39" i="2"/>
  <c r="F39" i="2"/>
  <c r="G39" i="2"/>
  <c r="G40" i="19" s="1"/>
  <c r="H39" i="2"/>
  <c r="I39" i="2"/>
  <c r="J39" i="2"/>
  <c r="J42" i="2" s="1"/>
  <c r="K39" i="2"/>
  <c r="K39" i="42" s="1"/>
  <c r="K42" i="42" s="1"/>
  <c r="K47" i="42" s="1"/>
  <c r="K48" i="42" s="1"/>
  <c r="L39" i="2"/>
  <c r="M39" i="2"/>
  <c r="N39" i="2"/>
  <c r="O39" i="2"/>
  <c r="O40" i="19" s="1"/>
  <c r="P39" i="2"/>
  <c r="Q39" i="2"/>
  <c r="R39" i="2"/>
  <c r="R42" i="2" s="1"/>
  <c r="R43" i="19" s="1"/>
  <c r="S39" i="2"/>
  <c r="S39" i="42" s="1"/>
  <c r="T39" i="2"/>
  <c r="U39" i="2"/>
  <c r="V39" i="2"/>
  <c r="W39" i="2"/>
  <c r="W40" i="19" s="1"/>
  <c r="X39" i="2"/>
  <c r="Y39" i="2"/>
  <c r="Z39" i="2"/>
  <c r="Z42" i="2" s="1"/>
  <c r="Z43" i="19" s="1"/>
  <c r="AA39" i="2"/>
  <c r="AA39" i="42" s="1"/>
  <c r="AB39" i="2"/>
  <c r="AC39" i="2"/>
  <c r="AD39" i="2"/>
  <c r="AE39" i="2"/>
  <c r="AE40" i="19" s="1"/>
  <c r="AF39" i="2"/>
  <c r="AG39" i="2"/>
  <c r="AH39" i="2"/>
  <c r="AH42" i="2" s="1"/>
  <c r="AH46" i="2" s="1"/>
  <c r="AH47" i="19" s="1"/>
  <c r="AI39" i="2"/>
  <c r="AI39" i="42" s="1"/>
  <c r="AI42" i="42" s="1"/>
  <c r="AJ39" i="2"/>
  <c r="AK39" i="2"/>
  <c r="AL39" i="2"/>
  <c r="AM39" i="2"/>
  <c r="AM40" i="19" s="1"/>
  <c r="AN39" i="2"/>
  <c r="AO39" i="2"/>
  <c r="AP39" i="2"/>
  <c r="AP42" i="2" s="1"/>
  <c r="AQ39" i="2"/>
  <c r="AQ39" i="42" s="1"/>
  <c r="AQ42" i="42" s="1"/>
  <c r="AR39" i="2"/>
  <c r="AS40" i="2"/>
  <c r="D42" i="2"/>
  <c r="D43" i="19" s="1"/>
  <c r="E42" i="2"/>
  <c r="G42" i="2"/>
  <c r="G46" i="2" s="1"/>
  <c r="L42" i="2"/>
  <c r="L43" i="19" s="1"/>
  <c r="M42" i="2"/>
  <c r="M46" i="2" s="1"/>
  <c r="M47" i="19" s="1"/>
  <c r="O42" i="2"/>
  <c r="O46" i="2" s="1"/>
  <c r="O47" i="19" s="1"/>
  <c r="U42" i="2"/>
  <c r="W42" i="2"/>
  <c r="W46" i="2" s="1"/>
  <c r="X42" i="2"/>
  <c r="X46" i="2" s="1"/>
  <c r="AA42" i="2"/>
  <c r="AA43" i="19" s="1"/>
  <c r="AB42" i="2"/>
  <c r="AB43" i="19" s="1"/>
  <c r="AC42" i="2"/>
  <c r="AC43" i="19" s="1"/>
  <c r="AE42" i="2"/>
  <c r="AE46" i="2" s="1"/>
  <c r="AJ42" i="2"/>
  <c r="AJ43" i="19" s="1"/>
  <c r="AK42" i="2"/>
  <c r="AK43" i="19" s="1"/>
  <c r="AM42" i="2"/>
  <c r="AM46" i="2" s="1"/>
  <c r="AM47" i="19" s="1"/>
  <c r="AN42" i="2"/>
  <c r="AN46" i="2" s="1"/>
  <c r="AN47" i="19" s="1"/>
  <c r="E46" i="2"/>
  <c r="E47" i="19" s="1"/>
  <c r="I46" i="2"/>
  <c r="I47" i="19" s="1"/>
  <c r="J46" i="2"/>
  <c r="J47" i="19" s="1"/>
  <c r="R46" i="2"/>
  <c r="R47" i="19" s="1"/>
  <c r="AC46" i="2"/>
  <c r="AC47" i="19" s="1"/>
  <c r="AO46" i="2"/>
  <c r="AO47" i="19" s="1"/>
  <c r="AP46" i="2"/>
  <c r="AP47" i="19" s="1"/>
  <c r="AS50" i="2"/>
  <c r="AS51" i="2"/>
  <c r="AS16" i="19"/>
  <c r="AS17" i="19"/>
  <c r="E19" i="19"/>
  <c r="F19" i="19"/>
  <c r="I19" i="19"/>
  <c r="J19" i="19"/>
  <c r="K19" i="19"/>
  <c r="L19" i="19"/>
  <c r="M19" i="19"/>
  <c r="N19" i="19"/>
  <c r="R19" i="19"/>
  <c r="U19" i="19"/>
  <c r="V19" i="19"/>
  <c r="Z19" i="19"/>
  <c r="AC19" i="19"/>
  <c r="AD19" i="19"/>
  <c r="AG19" i="19"/>
  <c r="AH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O26" i="19"/>
  <c r="P26" i="19"/>
  <c r="S26" i="19"/>
  <c r="T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1" i="19"/>
  <c r="AS32" i="19"/>
  <c r="F33" i="19"/>
  <c r="G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H33" i="19"/>
  <c r="AI33" i="19"/>
  <c r="AL33" i="19"/>
  <c r="AM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T40" i="19"/>
  <c r="U40" i="19"/>
  <c r="X40" i="19"/>
  <c r="Y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E43" i="19"/>
  <c r="G43" i="19"/>
  <c r="J43" i="19"/>
  <c r="M43" i="19"/>
  <c r="U43" i="19"/>
  <c r="W43" i="19"/>
  <c r="X43" i="19"/>
  <c r="AE43" i="19"/>
  <c r="AG43" i="19"/>
  <c r="AH43" i="19"/>
  <c r="AP43" i="19"/>
  <c r="G47" i="19"/>
  <c r="W47" i="19"/>
  <c r="X47" i="19"/>
  <c r="AE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E18" i="42"/>
  <c r="F18" i="42"/>
  <c r="G18" i="42"/>
  <c r="H18" i="42"/>
  <c r="I18" i="42"/>
  <c r="J18" i="42"/>
  <c r="M18" i="42"/>
  <c r="N18" i="42"/>
  <c r="O18" i="42"/>
  <c r="P18" i="42"/>
  <c r="Q18" i="42"/>
  <c r="R18" i="42"/>
  <c r="R47" i="42" s="1"/>
  <c r="U18" i="42"/>
  <c r="V18" i="42"/>
  <c r="W18" i="42"/>
  <c r="X18" i="42"/>
  <c r="Y18" i="42"/>
  <c r="Z18" i="42"/>
  <c r="AC18" i="42"/>
  <c r="AD18" i="42"/>
  <c r="AE18" i="42"/>
  <c r="AF18" i="42"/>
  <c r="AG18" i="42"/>
  <c r="AH18" i="42"/>
  <c r="AK18" i="42"/>
  <c r="AL18" i="42"/>
  <c r="AM18" i="42"/>
  <c r="AN18" i="42"/>
  <c r="AO18" i="42"/>
  <c r="AP18" i="42"/>
  <c r="E19" i="42"/>
  <c r="F19" i="42"/>
  <c r="G19" i="42"/>
  <c r="H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G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Z42" i="42" s="1"/>
  <c r="Z47" i="42" s="1"/>
  <c r="AA32" i="42"/>
  <c r="AA42" i="42" s="1"/>
  <c r="AA47" i="42" s="1"/>
  <c r="AD32" i="42"/>
  <c r="AE32" i="42"/>
  <c r="AH32" i="42"/>
  <c r="AI32" i="42"/>
  <c r="AL32" i="42"/>
  <c r="AM32" i="42"/>
  <c r="AP32" i="42"/>
  <c r="AQ32" i="42"/>
  <c r="F33" i="42"/>
  <c r="G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D39" i="42"/>
  <c r="E39" i="42"/>
  <c r="F39" i="42"/>
  <c r="G39" i="42"/>
  <c r="H39" i="42"/>
  <c r="I39" i="42"/>
  <c r="J39" i="42"/>
  <c r="J40" i="42" s="1"/>
  <c r="L39" i="42"/>
  <c r="M39" i="42"/>
  <c r="N39" i="42"/>
  <c r="O39" i="42"/>
  <c r="P39" i="42"/>
  <c r="Q39" i="42"/>
  <c r="R39" i="42"/>
  <c r="T39" i="42"/>
  <c r="U39" i="42"/>
  <c r="V39" i="42"/>
  <c r="V42" i="42" s="1"/>
  <c r="V47" i="42" s="1"/>
  <c r="W39" i="42"/>
  <c r="X39" i="42"/>
  <c r="Y39" i="42"/>
  <c r="Z39" i="42"/>
  <c r="AB39" i="42"/>
  <c r="AC39" i="42"/>
  <c r="AD39" i="42"/>
  <c r="AD42" i="42" s="1"/>
  <c r="AD47" i="42" s="1"/>
  <c r="AE39" i="42"/>
  <c r="AE42" i="42" s="1"/>
  <c r="AE47" i="42" s="1"/>
  <c r="AF39" i="42"/>
  <c r="AG39" i="42"/>
  <c r="AJ39" i="42"/>
  <c r="AK39" i="42"/>
  <c r="AL39" i="42"/>
  <c r="AM39" i="42"/>
  <c r="AM42" i="42" s="1"/>
  <c r="AM47" i="42" s="1"/>
  <c r="AN39" i="42"/>
  <c r="AO39" i="42"/>
  <c r="AR39" i="42"/>
  <c r="D40" i="42"/>
  <c r="E40" i="42"/>
  <c r="F40" i="42"/>
  <c r="G40" i="42"/>
  <c r="L40" i="42"/>
  <c r="F42" i="42"/>
  <c r="F47" i="42" s="1"/>
  <c r="F48" i="42" s="1"/>
  <c r="G42" i="42"/>
  <c r="G47" i="42" s="1"/>
  <c r="G48" i="42" s="1"/>
  <c r="N42" i="42"/>
  <c r="N47" i="42" s="1"/>
  <c r="O42" i="42"/>
  <c r="O47" i="42" s="1"/>
  <c r="R42" i="42"/>
  <c r="S42" i="42"/>
  <c r="W42" i="42"/>
  <c r="AL42" i="42"/>
  <c r="AL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P23" i="28" s="1"/>
  <c r="N18" i="14"/>
  <c r="N21" i="14" s="1"/>
  <c r="O18" i="14"/>
  <c r="M19" i="14"/>
  <c r="N19" i="14"/>
  <c r="N19" i="43" s="1"/>
  <c r="O19" i="14"/>
  <c r="M20" i="14"/>
  <c r="P22" i="28" s="1"/>
  <c r="N20" i="14"/>
  <c r="N20" i="43" s="1"/>
  <c r="O20" i="14"/>
  <c r="O21" i="14" s="1"/>
  <c r="D21" i="14"/>
  <c r="D21" i="43" s="1"/>
  <c r="E21" i="14"/>
  <c r="F21" i="14"/>
  <c r="F21" i="43" s="1"/>
  <c r="G21" i="14"/>
  <c r="H21" i="14"/>
  <c r="H23" i="28" s="1"/>
  <c r="I21" i="14"/>
  <c r="I23" i="28" s="1"/>
  <c r="J21" i="14"/>
  <c r="L23" i="28" s="1"/>
  <c r="K21" i="14"/>
  <c r="K21" i="43" s="1"/>
  <c r="L21" i="14"/>
  <c r="L21" i="43" s="1"/>
  <c r="M25" i="14"/>
  <c r="N25" i="14"/>
  <c r="O25" i="14"/>
  <c r="M26" i="14"/>
  <c r="P28" i="28" s="1"/>
  <c r="N26" i="14"/>
  <c r="Q28" i="28" s="1"/>
  <c r="O26" i="14"/>
  <c r="M27" i="14"/>
  <c r="N27" i="14"/>
  <c r="Q29" i="28" s="1"/>
  <c r="O27" i="14"/>
  <c r="D28" i="14"/>
  <c r="E28" i="14"/>
  <c r="F28" i="14"/>
  <c r="G28" i="14"/>
  <c r="H30" i="28" s="1"/>
  <c r="H28" i="14"/>
  <c r="I28" i="14"/>
  <c r="J28" i="14"/>
  <c r="J30" i="28" s="1"/>
  <c r="K28" i="14"/>
  <c r="L28" i="14"/>
  <c r="N28" i="14"/>
  <c r="O28" i="14"/>
  <c r="R30" i="28" s="1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N35" i="14" s="1"/>
  <c r="F35" i="14"/>
  <c r="G35" i="14"/>
  <c r="H35" i="14"/>
  <c r="I35" i="14"/>
  <c r="O35" i="14" s="1"/>
  <c r="J35" i="14"/>
  <c r="M35" i="14" s="1"/>
  <c r="K35" i="14"/>
  <c r="L35" i="14"/>
  <c r="P16" i="28"/>
  <c r="Q16" i="28"/>
  <c r="R16" i="28"/>
  <c r="K20" i="28"/>
  <c r="O20" i="28"/>
  <c r="R20" i="28"/>
  <c r="G21" i="28"/>
  <c r="K21" i="28"/>
  <c r="P21" i="28"/>
  <c r="Q21" i="28"/>
  <c r="R21" i="28"/>
  <c r="K22" i="28"/>
  <c r="E23" i="28"/>
  <c r="F23" i="28"/>
  <c r="G27" i="28"/>
  <c r="K27" i="28"/>
  <c r="O27" i="28"/>
  <c r="Q27" i="28"/>
  <c r="R27" i="28"/>
  <c r="G28" i="28"/>
  <c r="K28" i="28"/>
  <c r="O28" i="28"/>
  <c r="R28" i="28"/>
  <c r="G29" i="28"/>
  <c r="K29" i="28"/>
  <c r="O29" i="28"/>
  <c r="P29" i="28"/>
  <c r="R29" i="28"/>
  <c r="D30" i="28"/>
  <c r="E30" i="28"/>
  <c r="F30" i="28"/>
  <c r="G30" i="28"/>
  <c r="I30" i="28"/>
  <c r="K30" i="28"/>
  <c r="M30" i="28"/>
  <c r="N30" i="28"/>
  <c r="O30" i="28"/>
  <c r="Q30" i="28"/>
  <c r="G34" i="28"/>
  <c r="K34" i="28"/>
  <c r="O34" i="28"/>
  <c r="Q34" i="28"/>
  <c r="G35" i="28"/>
  <c r="K35" i="28"/>
  <c r="O35" i="28"/>
  <c r="P35" i="28"/>
  <c r="Q35" i="28"/>
  <c r="R35" i="28"/>
  <c r="G36" i="28"/>
  <c r="K36" i="28"/>
  <c r="O36" i="28"/>
  <c r="P36" i="28"/>
  <c r="D37" i="28"/>
  <c r="F37" i="28"/>
  <c r="G37" i="28"/>
  <c r="H37" i="28"/>
  <c r="I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O18" i="43"/>
  <c r="D19" i="43"/>
  <c r="E19" i="43"/>
  <c r="F19" i="43"/>
  <c r="G19" i="43"/>
  <c r="H19" i="43"/>
  <c r="I19" i="43"/>
  <c r="J19" i="43"/>
  <c r="K19" i="43"/>
  <c r="L19" i="43"/>
  <c r="M19" i="43"/>
  <c r="O19" i="43"/>
  <c r="D20" i="43"/>
  <c r="E20" i="43"/>
  <c r="F20" i="43"/>
  <c r="G20" i="43"/>
  <c r="H20" i="43"/>
  <c r="I20" i="43"/>
  <c r="J20" i="43"/>
  <c r="K20" i="43"/>
  <c r="L20" i="43"/>
  <c r="M20" i="43"/>
  <c r="E21" i="43"/>
  <c r="G21" i="43"/>
  <c r="H21" i="43"/>
  <c r="I21" i="43"/>
  <c r="J21" i="43"/>
  <c r="Q36" i="28" l="1"/>
  <c r="Q37" i="28"/>
  <c r="R23" i="28"/>
  <c r="O21" i="43"/>
  <c r="AQ47" i="42"/>
  <c r="AI47" i="42"/>
  <c r="AF46" i="2"/>
  <c r="AF47" i="19" s="1"/>
  <c r="AF43" i="19"/>
  <c r="P34" i="28"/>
  <c r="P37" i="28"/>
  <c r="AR43" i="19"/>
  <c r="AR46" i="2"/>
  <c r="AR47" i="19" s="1"/>
  <c r="T43" i="19"/>
  <c r="T46" i="2"/>
  <c r="T47" i="19" s="1"/>
  <c r="AS33" i="19"/>
  <c r="AS32" i="42"/>
  <c r="K23" i="28"/>
  <c r="P46" i="2"/>
  <c r="P47" i="19" s="1"/>
  <c r="P43" i="19"/>
  <c r="R37" i="28"/>
  <c r="R36" i="28"/>
  <c r="D23" i="28"/>
  <c r="T19" i="19"/>
  <c r="S19" i="19"/>
  <c r="A4" i="2" s="1"/>
  <c r="Q46" i="2"/>
  <c r="Q47" i="19" s="1"/>
  <c r="L30" i="28"/>
  <c r="Q22" i="28"/>
  <c r="W47" i="42"/>
  <c r="AH39" i="42"/>
  <c r="AH42" i="42" s="1"/>
  <c r="AH47" i="42" s="1"/>
  <c r="Y42" i="42"/>
  <c r="Y47" i="42" s="1"/>
  <c r="P42" i="42"/>
  <c r="P47" i="42" s="1"/>
  <c r="AG32" i="42"/>
  <c r="AN43" i="19"/>
  <c r="S40" i="19"/>
  <c r="AG33" i="19"/>
  <c r="AS30" i="19"/>
  <c r="AB19" i="19"/>
  <c r="AJ46" i="2"/>
  <c r="AJ47" i="19" s="1"/>
  <c r="Z46" i="2"/>
  <c r="Z47" i="19" s="1"/>
  <c r="D46" i="2"/>
  <c r="D47" i="19" s="1"/>
  <c r="AI42" i="2"/>
  <c r="H42" i="2"/>
  <c r="AS42" i="2" s="1"/>
  <c r="N23" i="28"/>
  <c r="M23" i="28"/>
  <c r="K42" i="2"/>
  <c r="E37" i="28"/>
  <c r="M28" i="14"/>
  <c r="M21" i="43"/>
  <c r="L37" i="28"/>
  <c r="J23" i="28"/>
  <c r="O22" i="28"/>
  <c r="K40" i="42"/>
  <c r="AP39" i="42"/>
  <c r="AP42" i="42" s="1"/>
  <c r="AP47" i="42" s="1"/>
  <c r="AG42" i="42"/>
  <c r="AG47" i="42" s="1"/>
  <c r="X42" i="42"/>
  <c r="X47" i="42" s="1"/>
  <c r="AF32" i="42"/>
  <c r="AF42" i="42" s="1"/>
  <c r="AF47" i="42" s="1"/>
  <c r="AM43" i="19"/>
  <c r="R40" i="19"/>
  <c r="AF33" i="19"/>
  <c r="AA19" i="19"/>
  <c r="Y46" i="2"/>
  <c r="Y47" i="19" s="1"/>
  <c r="AS33" i="2"/>
  <c r="AS34" i="19" s="1"/>
  <c r="Q23" i="28"/>
  <c r="N21" i="43"/>
  <c r="I40" i="42"/>
  <c r="AB46" i="2"/>
  <c r="AB47" i="19" s="1"/>
  <c r="AK46" i="2"/>
  <c r="AK47" i="19" s="1"/>
  <c r="AA46" i="2"/>
  <c r="AA47" i="19" s="1"/>
  <c r="A5" i="14"/>
  <c r="O20" i="43"/>
  <c r="N18" i="43"/>
  <c r="Q20" i="28"/>
  <c r="H40" i="42"/>
  <c r="AO32" i="42"/>
  <c r="AO42" i="42" s="1"/>
  <c r="AO47" i="42" s="1"/>
  <c r="I32" i="42"/>
  <c r="I33" i="42" s="1"/>
  <c r="AJ18" i="42"/>
  <c r="D18" i="42"/>
  <c r="D19" i="42" s="1"/>
  <c r="AA40" i="19"/>
  <c r="AO33" i="19"/>
  <c r="I33" i="19"/>
  <c r="L46" i="2"/>
  <c r="L47" i="19" s="1"/>
  <c r="S42" i="2"/>
  <c r="AK33" i="19"/>
  <c r="AK32" i="42"/>
  <c r="AK42" i="42" s="1"/>
  <c r="AK47" i="42" s="1"/>
  <c r="AC33" i="19"/>
  <c r="AC32" i="42"/>
  <c r="AC42" i="42" s="1"/>
  <c r="AC47" i="42" s="1"/>
  <c r="U33" i="19"/>
  <c r="U32" i="42"/>
  <c r="U42" i="42" s="1"/>
  <c r="U47" i="42" s="1"/>
  <c r="M33" i="19"/>
  <c r="M32" i="42"/>
  <c r="M42" i="42" s="1"/>
  <c r="M47" i="42" s="1"/>
  <c r="E33" i="19"/>
  <c r="E32" i="42"/>
  <c r="AS18" i="2"/>
  <c r="AS19" i="2"/>
  <c r="AS20" i="19" s="1"/>
  <c r="R22" i="28"/>
  <c r="Q42" i="42"/>
  <c r="Q47" i="42" s="1"/>
  <c r="M18" i="43"/>
  <c r="J37" i="28"/>
  <c r="G22" i="28"/>
  <c r="P20" i="28"/>
  <c r="J42" i="42"/>
  <c r="J47" i="42" s="1"/>
  <c r="J48" i="42" s="1"/>
  <c r="AN42" i="42"/>
  <c r="AN47" i="42" s="1"/>
  <c r="AN32" i="42"/>
  <c r="H32" i="42"/>
  <c r="H33" i="42" s="1"/>
  <c r="AI18" i="42"/>
  <c r="AS17" i="42"/>
  <c r="O43" i="19"/>
  <c r="Z40" i="19"/>
  <c r="U26" i="19"/>
  <c r="AQ42" i="2"/>
  <c r="AL42" i="2"/>
  <c r="AL40" i="19"/>
  <c r="AD42" i="2"/>
  <c r="AD40" i="19"/>
  <c r="V42" i="2"/>
  <c r="V40" i="19"/>
  <c r="N42" i="2"/>
  <c r="N40" i="19"/>
  <c r="F42" i="2"/>
  <c r="F40" i="19"/>
  <c r="AS39" i="2"/>
  <c r="AR33" i="19"/>
  <c r="AR32" i="42"/>
  <c r="AR42" i="42" s="1"/>
  <c r="AR47" i="42" s="1"/>
  <c r="AJ33" i="19"/>
  <c r="AJ32" i="42"/>
  <c r="AJ42" i="42" s="1"/>
  <c r="AJ47" i="42" s="1"/>
  <c r="AB33" i="19"/>
  <c r="AB32" i="42"/>
  <c r="AB42" i="42" s="1"/>
  <c r="AB47" i="42" s="1"/>
  <c r="T33" i="19"/>
  <c r="T32" i="42"/>
  <c r="T42" i="42" s="1"/>
  <c r="T47" i="42" s="1"/>
  <c r="L33" i="19"/>
  <c r="L32" i="42"/>
  <c r="D33" i="19"/>
  <c r="D32" i="42"/>
  <c r="AS46" i="2" l="1"/>
  <c r="AS47" i="19" s="1"/>
  <c r="AS43" i="19"/>
  <c r="AD46" i="2"/>
  <c r="AD47" i="19" s="1"/>
  <c r="AD43" i="19"/>
  <c r="F43" i="19"/>
  <c r="F46" i="2"/>
  <c r="F47" i="19" s="1"/>
  <c r="A7" i="2" s="1"/>
  <c r="I42" i="42"/>
  <c r="I47" i="42" s="1"/>
  <c r="I48" i="42" s="1"/>
  <c r="K43" i="19"/>
  <c r="K46" i="2"/>
  <c r="K47" i="19" s="1"/>
  <c r="AL43" i="19"/>
  <c r="AL46" i="2"/>
  <c r="AL47" i="19" s="1"/>
  <c r="D33" i="42"/>
  <c r="D42" i="42"/>
  <c r="D47" i="42" s="1"/>
  <c r="D48" i="42" s="1"/>
  <c r="AQ43" i="19"/>
  <c r="AQ46" i="2"/>
  <c r="AQ47" i="19" s="1"/>
  <c r="H42" i="42"/>
  <c r="H47" i="42" s="1"/>
  <c r="H48" i="42" s="1"/>
  <c r="AS47" i="2"/>
  <c r="A4" i="14"/>
  <c r="O23" i="28"/>
  <c r="AS39" i="42"/>
  <c r="AS42" i="42" s="1"/>
  <c r="AS47" i="42" s="1"/>
  <c r="AS40" i="19"/>
  <c r="S43" i="19"/>
  <c r="S46" i="2"/>
  <c r="S47" i="19" s="1"/>
  <c r="P30" i="28"/>
  <c r="P27" i="28"/>
  <c r="AS18" i="42"/>
  <c r="AS19" i="19"/>
  <c r="G23" i="28"/>
  <c r="A6" i="14" s="1"/>
  <c r="AS41" i="19"/>
  <c r="H46" i="2"/>
  <c r="H47" i="19" s="1"/>
  <c r="H43" i="19"/>
  <c r="AI43" i="19"/>
  <c r="AI46" i="2"/>
  <c r="AI47" i="19" s="1"/>
  <c r="N46" i="2"/>
  <c r="N47" i="19" s="1"/>
  <c r="N43" i="19"/>
  <c r="L33" i="42"/>
  <c r="L42" i="42"/>
  <c r="L47" i="42" s="1"/>
  <c r="L48" i="42" s="1"/>
  <c r="V46" i="2"/>
  <c r="V47" i="19" s="1"/>
  <c r="V43" i="19"/>
  <c r="A3" i="14"/>
  <c r="E42" i="42"/>
  <c r="E47" i="42" s="1"/>
  <c r="E48" i="42" s="1"/>
  <c r="E33" i="42"/>
  <c r="E8" i="27" l="1"/>
  <c r="T16" i="28"/>
  <c r="AS48" i="19"/>
  <c r="A6" i="2" s="1"/>
  <c r="A3" i="2"/>
  <c r="A5" i="2"/>
  <c r="E5" i="27" l="1"/>
  <c r="E6" i="27"/>
</calcChain>
</file>

<file path=xl/sharedStrings.xml><?xml version="1.0" encoding="utf-8"?>
<sst xmlns="http://schemas.openxmlformats.org/spreadsheetml/2006/main" count="973" uniqueCount="407">
  <si>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</si>
  <si>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</si>
  <si>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</si>
  <si>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</si>
  <si>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</si>
  <si>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</si>
  <si>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</si>
  <si>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</si>
  <si>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</si>
  <si>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</si>
  <si>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</si>
  <si>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</si>
  <si>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</si>
  <si>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</si>
  <si>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</si>
  <si>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</si>
  <si>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</si>
  <si>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</si>
  <si>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</si>
  <si>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</si>
  <si>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</si>
  <si>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</si>
  <si>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</si>
  <si>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</si>
  <si>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</si>
  <si>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</si>
  <si>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</si>
  <si>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</si>
  <si>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</si>
  <si>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</si>
  <si>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</si>
  <si>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</si>
  <si>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</si>
  <si>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</si>
  <si>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</si>
  <si>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</si>
  <si>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</si>
  <si>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</si>
  <si>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</si>
  <si>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</si>
  <si>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</si>
  <si>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</si>
  <si>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</si>
  <si>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</si>
  <si>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</si>
  <si>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</si>
  <si>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</si>
  <si>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</si>
  <si>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</si>
  <si>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</si>
  <si>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</si>
  <si>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</si>
  <si>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</si>
  <si>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</si>
  <si>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</si>
  <si>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</si>
  <si>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</si>
  <si>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</si>
  <si>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</si>
  <si>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</si>
  <si>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</si>
  <si>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</si>
  <si>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</si>
  <si>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</si>
  <si>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</si>
  <si>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</si>
  <si>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</si>
  <si>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</si>
  <si>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</si>
  <si>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</si>
  <si>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</si>
  <si>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</si>
  <si>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</si>
  <si>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</si>
  <si>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</si>
  <si>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</si>
  <si>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</si>
  <si>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</si>
  <si>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</si>
  <si>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</si>
  <si>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</si>
  <si>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</si>
  <si>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</si>
  <si>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</si>
  <si>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</si>
  <si>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</si>
  <si>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</si>
  <si>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</si>
  <si>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</si>
  <si>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</si>
  <si>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</si>
  <si>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</si>
  <si>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</si>
  <si>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</si>
  <si>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</si>
  <si>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</si>
  <si>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</si>
  <si>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</si>
  <si>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</si>
  <si>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</si>
  <si>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</si>
  <si>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</si>
  <si>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</si>
  <si>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</si>
  <si>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</si>
  <si>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</si>
  <si>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</si>
  <si>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</si>
  <si>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</si>
  <si>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</si>
  <si>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</si>
  <si>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</si>
  <si>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</si>
  <si>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</si>
  <si>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</si>
  <si>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</si>
  <si>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</si>
  <si>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</si>
  <si>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</si>
  <si>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</si>
  <si>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</si>
  <si>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</si>
  <si>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</si>
  <si>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</si>
  <si>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</si>
  <si>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</si>
  <si>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</si>
  <si>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</si>
  <si>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</si>
  <si>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</si>
  <si>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</si>
  <si>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</si>
  <si>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</si>
  <si>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</si>
  <si>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</si>
  <si>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</si>
  <si>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</si>
  <si>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</si>
  <si>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</si>
  <si>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</si>
  <si>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</si>
  <si>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</si>
  <si>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</si>
  <si>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</si>
  <si>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</si>
  <si>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</si>
  <si>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</si>
  <si>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</si>
  <si>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</si>
  <si>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</si>
  <si>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</si>
  <si>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</si>
  <si>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</si>
  <si>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</si>
  <si>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</si>
  <si>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</si>
  <si>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</si>
  <si>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</si>
  <si>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</si>
  <si>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</si>
  <si>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</si>
  <si>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</si>
  <si>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</si>
  <si>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</si>
  <si>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</si>
  <si>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</si>
  <si>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</si>
  <si>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</si>
  <si>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</si>
  <si>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</si>
  <si>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</si>
  <si>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</si>
  <si>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</si>
  <si>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</si>
  <si>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</si>
  <si>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</si>
  <si>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</si>
  <si>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</si>
  <si>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</si>
  <si>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</si>
  <si>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</si>
  <si>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</si>
  <si>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</si>
  <si>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</si>
  <si>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</si>
  <si>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</si>
  <si>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</si>
  <si>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</si>
  <si>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</si>
  <si>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</si>
  <si>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</si>
  <si>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</si>
  <si>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</si>
  <si>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</si>
  <si>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</si>
  <si>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</si>
  <si>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</si>
  <si>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</si>
  <si>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</si>
  <si>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</si>
  <si>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</si>
  <si>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</si>
  <si>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</si>
  <si>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</si>
  <si>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</si>
  <si>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</si>
  <si>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</si>
  <si>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июля  2008 года </t>
  </si>
  <si>
    <t>Nominal or notional principal amounts outstanding at end-July 2008</t>
  </si>
  <si>
    <t>1</t>
  </si>
  <si>
    <t>ЗАО ЮНИКРЕДИТ БАНК</t>
  </si>
  <si>
    <t>Г МОСКВА</t>
  </si>
  <si>
    <t>53</t>
  </si>
  <si>
    <t>ОАО БАНК "АЛЕКСАНДРОВСКИЙ"</t>
  </si>
  <si>
    <t>Г САНКТ-ПЕТЕРБУРГ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</si>
  <si>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</si>
  <si>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</si>
  <si>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</si>
  <si>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</si>
  <si>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</si>
  <si>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</si>
  <si>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</si>
  <si>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</si>
  <si>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</si>
  <si>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</si>
  <si>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</si>
  <si>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</si>
  <si>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</si>
  <si>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</si>
  <si>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</si>
  <si>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</si>
  <si>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</si>
  <si>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</si>
  <si>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</si>
  <si>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</si>
  <si>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</si>
  <si>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</si>
  <si>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729</t>
  </si>
  <si>
    <t>ОАО "БАНК ВЕФК"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</si>
  <si>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</si>
  <si>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</si>
  <si>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</si>
  <si>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</si>
  <si>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</si>
  <si>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</si>
  <si>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</si>
  <si>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</si>
  <si>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</si>
  <si>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</si>
  <si>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</si>
  <si>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</si>
  <si>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</si>
  <si>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</si>
  <si>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</si>
  <si>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</si>
  <si>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</si>
  <si>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</si>
  <si>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</si>
  <si>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</si>
  <si>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</si>
  <si>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</si>
  <si>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</si>
  <si>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</si>
  <si>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</si>
  <si>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</si>
  <si>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НИЖЕГОРОДСКАЯ ОБЛАСТЬ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</si>
  <si>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</si>
  <si>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</si>
  <si>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</si>
  <si>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</si>
  <si>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</si>
  <si>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</si>
  <si>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</si>
  <si>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</si>
  <si>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</si>
  <si>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</si>
  <si>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</si>
  <si>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</si>
  <si>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</si>
  <si>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</si>
  <si>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</si>
  <si>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</si>
  <si>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</si>
  <si>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</si>
  <si>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</si>
  <si>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</si>
  <si>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</si>
  <si>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</si>
  <si>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</si>
  <si>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</si>
  <si>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</si>
  <si>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</si>
  <si>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</si>
  <si>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</si>
  <si>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</si>
  <si>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</si>
  <si>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</si>
  <si>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</si>
  <si>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</si>
  <si>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</si>
  <si>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</si>
  <si>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</si>
  <si>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</si>
  <si>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</si>
  <si>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</si>
  <si>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</si>
  <si>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</si>
  <si>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</si>
  <si>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</si>
  <si>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</si>
  <si>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</si>
  <si>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</si>
  <si>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</si>
  <si>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</si>
  <si>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</si>
  <si>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</si>
  <si>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</si>
  <si>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</si>
  <si>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</si>
  <si>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</si>
  <si>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</si>
  <si>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САМАРСКАЯ ОБЛАСТЬ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</si>
  <si>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</si>
  <si>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</si>
  <si>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</si>
  <si>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</si>
  <si>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</si>
  <si>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</si>
  <si>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</si>
  <si>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</si>
  <si>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</si>
  <si>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</si>
  <si>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</si>
  <si>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</si>
  <si>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</si>
  <si>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</si>
  <si>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</si>
  <si>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</si>
  <si>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</si>
  <si>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</si>
  <si>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</si>
  <si>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</si>
  <si>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</si>
  <si>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</si>
  <si>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</si>
  <si>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</si>
  <si>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</si>
  <si>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</si>
  <si>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</si>
  <si>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</si>
  <si>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</si>
  <si>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</si>
  <si>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</si>
  <si>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</si>
  <si>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</si>
  <si>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</si>
  <si>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</si>
  <si>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2999</t>
  </si>
  <si>
    <t>СБ БАНК (ООО)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</si>
  <si>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</si>
  <si>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</si>
  <si>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</si>
  <si>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</si>
  <si>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</si>
  <si>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</si>
  <si>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</si>
  <si>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</si>
  <si>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</si>
  <si>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</si>
  <si>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</si>
  <si>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</si>
  <si>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</si>
  <si>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</si>
  <si>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</si>
  <si>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</si>
  <si>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</si>
  <si>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</si>
  <si>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</si>
  <si>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</si>
  <si>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</si>
  <si>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</si>
  <si>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</si>
  <si>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</si>
  <si>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</si>
  <si>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</si>
  <si>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</si>
  <si>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</si>
  <si>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</si>
  <si>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</si>
  <si>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</si>
  <si>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</si>
  <si>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</si>
  <si>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</si>
  <si>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</si>
  <si>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</si>
  <si>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</si>
  <si>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</si>
  <si>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</si>
  <si>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</si>
  <si>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1000/34</t>
  </si>
  <si>
    <t>ФИЛИАЛ ОАО БАНК ВТБ В Г.ВЛАДИВОСТОКЕ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</si>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</sst>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tabSelected="1" zoomScale="85" workbookViewId="0">
      <pane xSplit="2" ySplit="3" topLeftCell="C84" activePane="bottomRight" state="frozen"/>
      <selection pane="topRight" activeCell="C1" sqref="C1"/>
      <selection pane="bottomLeft" activeCell="A2" sqref="A2"/>
      <selection pane="bottomRight" activeCell="A84" sqref="A84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214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214</v>
      </c>
    </row>
    <row r="11" spans="1:4">
      <c r="A11">
        <v>8</v>
      </c>
      <c r="B11" s="438" t="s">
        <v>226</v>
      </c>
      <c r="C11" s="439" t="s">
        <v>227</v>
      </c>
      <c r="D11" s="439" t="s">
        <v>211</v>
      </c>
    </row>
    <row r="12" spans="1:4">
      <c r="A12">
        <v>9</v>
      </c>
      <c r="B12" s="438" t="s">
        <v>228</v>
      </c>
      <c r="C12" s="439" t="s">
        <v>229</v>
      </c>
      <c r="D12" s="439" t="s">
        <v>230</v>
      </c>
    </row>
    <row r="13" spans="1:4">
      <c r="A13">
        <v>10</v>
      </c>
      <c r="B13" s="438" t="s">
        <v>231</v>
      </c>
      <c r="C13" s="439" t="s">
        <v>232</v>
      </c>
      <c r="D13" s="439" t="s">
        <v>214</v>
      </c>
    </row>
    <row r="14" spans="1:4">
      <c r="A14">
        <v>11</v>
      </c>
      <c r="B14" s="438" t="s">
        <v>233</v>
      </c>
      <c r="C14" s="439" t="s">
        <v>234</v>
      </c>
      <c r="D14" s="439" t="s">
        <v>214</v>
      </c>
    </row>
    <row r="15" spans="1:4">
      <c r="A15">
        <v>12</v>
      </c>
      <c r="B15" s="438" t="s">
        <v>235</v>
      </c>
      <c r="C15" s="439" t="s">
        <v>236</v>
      </c>
      <c r="D15" s="439" t="s">
        <v>230</v>
      </c>
    </row>
    <row r="16" spans="1:4">
      <c r="A16">
        <v>13</v>
      </c>
      <c r="B16" s="438" t="s">
        <v>237</v>
      </c>
      <c r="C16" s="439" t="s">
        <v>238</v>
      </c>
      <c r="D16" s="439" t="s">
        <v>214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214</v>
      </c>
    </row>
    <row r="25" spans="1:4">
      <c r="A25">
        <v>22</v>
      </c>
      <c r="B25" s="438" t="s">
        <v>255</v>
      </c>
      <c r="C25" s="439" t="s">
        <v>256</v>
      </c>
      <c r="D25" s="439" t="s">
        <v>211</v>
      </c>
    </row>
    <row r="26" spans="1:4">
      <c r="A26">
        <v>23</v>
      </c>
      <c r="B26" s="438" t="s">
        <v>257</v>
      </c>
      <c r="C26" s="439" t="s">
        <v>258</v>
      </c>
      <c r="D26" s="439" t="s">
        <v>214</v>
      </c>
    </row>
    <row r="27" spans="1:4">
      <c r="A27">
        <v>24</v>
      </c>
      <c r="B27" s="438" t="s">
        <v>259</v>
      </c>
      <c r="C27" s="439" t="s">
        <v>260</v>
      </c>
      <c r="D27" s="439" t="s">
        <v>211</v>
      </c>
    </row>
    <row r="28" spans="1:4">
      <c r="A28">
        <v>25</v>
      </c>
      <c r="B28" s="438" t="s">
        <v>261</v>
      </c>
      <c r="C28" s="439" t="s">
        <v>262</v>
      </c>
      <c r="D28" s="439" t="s">
        <v>211</v>
      </c>
    </row>
    <row r="29" spans="1:4">
      <c r="A29">
        <v>26</v>
      </c>
      <c r="B29" s="438" t="s">
        <v>263</v>
      </c>
      <c r="C29" s="439" t="s">
        <v>264</v>
      </c>
      <c r="D29" s="439" t="s">
        <v>265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230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284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284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214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321</v>
      </c>
    </row>
    <row r="57" spans="1:4">
      <c r="A57">
        <v>54</v>
      </c>
      <c r="B57" s="438" t="s">
        <v>322</v>
      </c>
      <c r="C57" s="439" t="s">
        <v>323</v>
      </c>
      <c r="D57" s="439" t="s">
        <v>321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214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342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211</v>
      </c>
    </row>
    <row r="73" spans="1:4">
      <c r="A73">
        <v>70</v>
      </c>
      <c r="B73" s="438" t="s">
        <v>355</v>
      </c>
      <c r="C73" s="439" t="s">
        <v>356</v>
      </c>
      <c r="D73" s="439" t="s">
        <v>230</v>
      </c>
    </row>
    <row r="74" spans="1:4">
      <c r="A74">
        <v>71</v>
      </c>
      <c r="B74" s="438" t="s">
        <v>357</v>
      </c>
      <c r="C74" s="439" t="s">
        <v>358</v>
      </c>
      <c r="D74" s="439" t="s">
        <v>211</v>
      </c>
    </row>
    <row r="75" spans="1:4">
      <c r="A75">
        <v>72</v>
      </c>
      <c r="B75" s="438" t="s">
        <v>359</v>
      </c>
      <c r="C75" s="439" t="s">
        <v>360</v>
      </c>
      <c r="D75" s="439" t="s">
        <v>211</v>
      </c>
    </row>
    <row r="76" spans="1:4">
      <c r="A76">
        <v>73</v>
      </c>
      <c r="B76" s="438" t="s">
        <v>361</v>
      </c>
      <c r="C76" s="439" t="s">
        <v>362</v>
      </c>
      <c r="D76" s="439" t="s">
        <v>321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211</v>
      </c>
    </row>
    <row r="79" spans="1:4">
      <c r="A79">
        <v>76</v>
      </c>
      <c r="B79" s="438" t="s">
        <v>367</v>
      </c>
      <c r="C79" s="439" t="s">
        <v>368</v>
      </c>
      <c r="D79" s="439" t="s">
        <v>214</v>
      </c>
    </row>
    <row r="80" spans="1:4">
      <c r="A80">
        <v>77</v>
      </c>
      <c r="B80" s="438" t="s">
        <v>369</v>
      </c>
      <c r="C80" s="439" t="s">
        <v>370</v>
      </c>
      <c r="D80" s="439" t="s">
        <v>211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  <row r="82" spans="1:4">
      <c r="A82">
        <v>79</v>
      </c>
      <c r="B82" s="438" t="s">
        <v>373</v>
      </c>
      <c r="C82" s="439" t="s">
        <v>374</v>
      </c>
      <c r="D82" s="439" t="s">
        <v>211</v>
      </c>
    </row>
    <row r="83" spans="1:4">
      <c r="A83">
        <v>80</v>
      </c>
      <c r="B83" s="438" t="s">
        <v>375</v>
      </c>
      <c r="C83" s="439" t="s">
        <v>376</v>
      </c>
      <c r="D83" s="439" t="s">
        <v>211</v>
      </c>
    </row>
    <row r="84" spans="1:4">
      <c r="A84">
        <v>81</v>
      </c>
      <c r="B84" s="438" t="s">
        <v>377</v>
      </c>
      <c r="C84" s="439" t="s">
        <v>378</v>
      </c>
      <c r="D84" s="439" t="s">
        <v>211</v>
      </c>
    </row>
    <row r="85" spans="1:4">
      <c r="A85">
        <v>82</v>
      </c>
      <c r="B85" s="438" t="s">
        <v>379</v>
      </c>
      <c r="C85" s="439" t="s">
        <v>380</v>
      </c>
      <c r="D85" s="439" t="s">
        <v>211</v>
      </c>
    </row>
    <row r="86" spans="1:4">
      <c r="A86">
        <v>83</v>
      </c>
      <c r="B86" s="438" t="s">
        <v>381</v>
      </c>
      <c r="C86" s="439" t="s">
        <v>382</v>
      </c>
      <c r="D86" s="439" t="s">
        <v>211</v>
      </c>
    </row>
    <row r="87" spans="1:4">
      <c r="A87">
        <v>84</v>
      </c>
      <c r="B87" s="438" t="s">
        <v>383</v>
      </c>
      <c r="C87" s="439" t="s">
        <v>384</v>
      </c>
      <c r="D87" s="439" t="s">
        <v>211</v>
      </c>
    </row>
    <row r="88" spans="1:4">
      <c r="A88">
        <v>85</v>
      </c>
      <c r="B88" s="438" t="s">
        <v>385</v>
      </c>
      <c r="C88" s="439" t="s">
        <v>386</v>
      </c>
      <c r="D88" s="439" t="s">
        <v>211</v>
      </c>
    </row>
    <row r="89" spans="1:4">
      <c r="A89">
        <v>86</v>
      </c>
      <c r="B89" s="438" t="s">
        <v>387</v>
      </c>
      <c r="C89" s="439" t="s">
        <v>388</v>
      </c>
      <c r="D89" s="439" t="s">
        <v>211</v>
      </c>
    </row>
    <row r="90" spans="1:4">
      <c r="A90">
        <v>87</v>
      </c>
      <c r="B90" s="438" t="s">
        <v>389</v>
      </c>
      <c r="C90" s="439" t="s">
        <v>390</v>
      </c>
      <c r="D90" s="439" t="s">
        <v>211</v>
      </c>
    </row>
    <row r="91" spans="1:4">
      <c r="A91">
        <v>88</v>
      </c>
      <c r="B91" s="438" t="s">
        <v>391</v>
      </c>
      <c r="C91" s="439" t="s">
        <v>392</v>
      </c>
      <c r="D91" s="439" t="s">
        <v>211</v>
      </c>
    </row>
    <row r="92" spans="1:4">
      <c r="A92">
        <v>89</v>
      </c>
      <c r="B92" s="438" t="s">
        <v>393</v>
      </c>
      <c r="C92" s="439" t="s">
        <v>394</v>
      </c>
      <c r="D92" s="439" t="s">
        <v>211</v>
      </c>
    </row>
    <row r="93" spans="1:4">
      <c r="A93">
        <v>90</v>
      </c>
      <c r="B93" s="438" t="s">
        <v>395</v>
      </c>
      <c r="C93" s="439" t="s">
        <v>396</v>
      </c>
      <c r="D93" s="439" t="s">
        <v>211</v>
      </c>
    </row>
    <row r="94" spans="1:4">
      <c r="A94">
        <v>91</v>
      </c>
      <c r="B94" s="438" t="s">
        <v>397</v>
      </c>
      <c r="C94" s="439" t="s">
        <v>398</v>
      </c>
      <c r="D94" s="439" t="s">
        <v>321</v>
      </c>
    </row>
    <row r="95" spans="1:4">
      <c r="A95">
        <v>92</v>
      </c>
      <c r="B95" s="438" t="s">
        <v>399</v>
      </c>
      <c r="C95" s="439" t="s">
        <v>400</v>
      </c>
      <c r="D95" s="439" t="s">
        <v>342</v>
      </c>
    </row>
    <row r="96" spans="1:4">
      <c r="A96">
        <v>93</v>
      </c>
      <c r="B96" s="438" t="s">
        <v>401</v>
      </c>
      <c r="C96" s="439" t="s">
        <v>402</v>
      </c>
      <c r="D96" s="439" t="s">
        <v>211</v>
      </c>
    </row>
    <row r="97" spans="1:4">
      <c r="A97">
        <v>94</v>
      </c>
      <c r="B97" s="438" t="s">
        <v>403</v>
      </c>
      <c r="C97" s="439" t="s">
        <v>404</v>
      </c>
      <c r="D97" s="439" t="s">
        <v>211</v>
      </c>
    </row>
    <row r="98" spans="1:4">
      <c r="A98">
        <v>95</v>
      </c>
      <c r="B98" s="438" t="s">
        <v>405</v>
      </c>
      <c r="C98" s="439" t="s">
        <v>406</v>
      </c>
      <c r="D9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end-July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29155.456356354971</v>
      </c>
      <c r="E18" s="315">
        <v>14507.380941919999</v>
      </c>
      <c r="F18" s="315">
        <v>127.82970115000002</v>
      </c>
      <c r="G18" s="315">
        <v>524.2765476300001</v>
      </c>
      <c r="H18" s="315">
        <v>473.31724377</v>
      </c>
      <c r="I18" s="315">
        <v>0</v>
      </c>
      <c r="J18" s="315">
        <v>559.33206315999996</v>
      </c>
      <c r="K18" s="315">
        <v>274.79307437</v>
      </c>
      <c r="L18" s="316">
        <v>0</v>
      </c>
      <c r="M18" s="297">
        <f t="shared" ref="M18:O20" si="0">+SUM(D18,G18,J18)</f>
        <v>30239.064967144972</v>
      </c>
      <c r="N18" s="297">
        <f>+SUM(E18,H18,K18)</f>
        <v>15255.491260059998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124735.778165995</v>
      </c>
      <c r="E19" s="315">
        <v>29039.018281840014</v>
      </c>
      <c r="F19" s="315">
        <v>134.94873556000002</v>
      </c>
      <c r="G19" s="315">
        <v>880.5423171000001</v>
      </c>
      <c r="H19" s="315">
        <v>458.01482208999994</v>
      </c>
      <c r="I19" s="315">
        <v>0</v>
      </c>
      <c r="J19" s="315">
        <v>1132.2518621000004</v>
      </c>
      <c r="K19" s="315">
        <v>470.22423153000005</v>
      </c>
      <c r="L19" s="316">
        <v>0</v>
      </c>
      <c r="M19" s="297">
        <f t="shared" si="0"/>
        <v>126748.572345195</v>
      </c>
      <c r="N19" s="297">
        <f>+SUM(E19,H19,K19)</f>
        <v>29967.257335460014</v>
      </c>
      <c r="O19" s="297">
        <f>+SUM(F19,I19,L19)</f>
        <v>134.94873556000002</v>
      </c>
    </row>
    <row r="20" spans="1:15" s="17" customFormat="1" ht="18" customHeight="1">
      <c r="A20" s="20"/>
      <c r="B20" s="51" t="s">
        <v>107</v>
      </c>
      <c r="C20" s="25"/>
      <c r="D20" s="315">
        <v>8241.8088501799975</v>
      </c>
      <c r="E20" s="315">
        <v>1967.2057438049999</v>
      </c>
      <c r="F20" s="315">
        <v>4.2223691099999998</v>
      </c>
      <c r="G20" s="315">
        <v>333.92930538999997</v>
      </c>
      <c r="H20" s="315">
        <v>406.95642286999998</v>
      </c>
      <c r="I20" s="315">
        <v>12.097759030000001</v>
      </c>
      <c r="J20" s="315">
        <v>353.54851821999995</v>
      </c>
      <c r="K20" s="315">
        <v>104.59291873000001</v>
      </c>
      <c r="L20" s="316">
        <v>15.170583690000001</v>
      </c>
      <c r="M20" s="297">
        <f t="shared" si="0"/>
        <v>8929.2866737899967</v>
      </c>
      <c r="N20" s="297">
        <f t="shared" si="0"/>
        <v>2478.7550854049996</v>
      </c>
      <c r="O20" s="297">
        <f t="shared" si="0"/>
        <v>31.490711830000002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162133.04337252997</v>
      </c>
      <c r="E21" s="296">
        <f t="shared" ref="E21:K21" si="1">+SUM(E18:E20)</f>
        <v>45513.604967565014</v>
      </c>
      <c r="F21" s="296">
        <f t="shared" si="1"/>
        <v>267.00080582000004</v>
      </c>
      <c r="G21" s="296">
        <f t="shared" si="1"/>
        <v>1738.7481701200004</v>
      </c>
      <c r="H21" s="296">
        <f t="shared" si="1"/>
        <v>1338.2884887299999</v>
      </c>
      <c r="I21" s="296">
        <f>+SUM(I18:I20)</f>
        <v>12.097759030000001</v>
      </c>
      <c r="J21" s="296">
        <f>+SUM(J18:J20)</f>
        <v>2045.1324434800003</v>
      </c>
      <c r="K21" s="296">
        <f t="shared" si="1"/>
        <v>849.61022463000018</v>
      </c>
      <c r="L21" s="313">
        <f>+SUM(L18:L20)</f>
        <v>15.170583690000001</v>
      </c>
      <c r="M21" s="314">
        <f>+SUM(M18:M20)</f>
        <v>165916.92398612996</v>
      </c>
      <c r="N21" s="296">
        <f>+SUM(N18:N20)</f>
        <v>47701.503680925009</v>
      </c>
      <c r="O21" s="296">
        <f>+SUM(O18:O20)</f>
        <v>294.26914854000006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3" zoomScaleNormal="75" zoomScaleSheetLayoutView="100" workbookViewId="0">
      <selection activeCell="I15" sqref="I15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201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41648.917801450065</v>
      </c>
      <c r="E15" s="430">
        <f>OUT_1!E15</f>
        <v>5903.8663703700013</v>
      </c>
      <c r="F15" s="430">
        <f>OUT_1!F15</f>
        <v>952.24265037999999</v>
      </c>
      <c r="G15" s="430">
        <f>OUT_1!G15</f>
        <v>588.36618055999998</v>
      </c>
      <c r="H15" s="430">
        <f>OUT_1!H15</f>
        <v>442.63265811999997</v>
      </c>
      <c r="I15" s="430">
        <f>OUT_1!I15</f>
        <v>9.1358380000000003E-2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18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2.5086330499999998</v>
      </c>
      <c r="AE15" s="430">
        <f>OUT_1!AE15</f>
        <v>4.0463695800000004</v>
      </c>
      <c r="AF15" s="430">
        <f>OUT_1!AF15</f>
        <v>0</v>
      </c>
      <c r="AG15" s="430">
        <f>OUT_1!AG15</f>
        <v>0</v>
      </c>
      <c r="AH15" s="430">
        <f>OUT_1!AH15</f>
        <v>4.5848047200000002</v>
      </c>
      <c r="AI15" s="430">
        <f>OUT_1!AI15</f>
        <v>0</v>
      </c>
      <c r="AJ15" s="430">
        <f>OUT_1!AJ15</f>
        <v>37231.832062389964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75</v>
      </c>
      <c r="AR15" s="430">
        <f>OUT_1!AR15</f>
        <v>709.24510999000006</v>
      </c>
      <c r="AS15" s="430">
        <f>OUT_1!AS15</f>
        <v>43790.666999495013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150536.55039932948</v>
      </c>
      <c r="E16" s="430">
        <f>OUT_1!E16</f>
        <v>10035.151455089996</v>
      </c>
      <c r="F16" s="430">
        <f>OUT_1!F16</f>
        <v>546.67990173999999</v>
      </c>
      <c r="G16" s="430">
        <f>OUT_1!G16</f>
        <v>371.74706013000002</v>
      </c>
      <c r="H16" s="430">
        <f>OUT_1!H16</f>
        <v>366.25252498999993</v>
      </c>
      <c r="I16" s="430">
        <f>OUT_1!I16</f>
        <v>5.9973443400000006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8</v>
      </c>
      <c r="R16" s="430">
        <f>OUT_1!R16</f>
        <v>6.0295950000000001E-2</v>
      </c>
      <c r="S16" s="430">
        <f>OUT_1!S16</f>
        <v>0</v>
      </c>
      <c r="T16" s="430">
        <f>OUT_1!T16</f>
        <v>0</v>
      </c>
      <c r="U16" s="430">
        <f>OUT_1!U16</f>
        <v>0.81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2.6651943600000001</v>
      </c>
      <c r="AE16" s="430">
        <f>OUT_1!AE16</f>
        <v>19.876943529999998</v>
      </c>
      <c r="AF16" s="430">
        <f>OUT_1!AF16</f>
        <v>0</v>
      </c>
      <c r="AG16" s="430">
        <f>OUT_1!AG16</f>
        <v>0</v>
      </c>
      <c r="AH16" s="430">
        <f>OUT_1!AH16</f>
        <v>4.8860000000000001</v>
      </c>
      <c r="AI16" s="430">
        <f>OUT_1!AI16</f>
        <v>0</v>
      </c>
      <c r="AJ16" s="430">
        <f>OUT_1!AJ16</f>
        <v>145134.26861436974</v>
      </c>
      <c r="AK16" s="430">
        <f>OUT_1!AK16</f>
        <v>0</v>
      </c>
      <c r="AL16" s="430">
        <f>OUT_1!AL16</f>
        <v>0.14788167000000002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50</v>
      </c>
      <c r="AR16" s="430">
        <f>OUT_1!AR16</f>
        <v>686.65716791999978</v>
      </c>
      <c r="AS16" s="430">
        <f>OUT_1!AS16</f>
        <v>153909.74518339461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7302.5788954399995</v>
      </c>
      <c r="E17" s="430">
        <f>OUT_1!E17</f>
        <v>3865.9510024999986</v>
      </c>
      <c r="F17" s="430">
        <f>OUT_1!F17</f>
        <v>9.9086936800000007</v>
      </c>
      <c r="G17" s="430">
        <f>OUT_1!G17</f>
        <v>4.7879531100000001</v>
      </c>
      <c r="H17" s="430">
        <f>OUT_1!H17</f>
        <v>31.78606504</v>
      </c>
      <c r="I17" s="430">
        <f>OUT_1!I17</f>
        <v>5.8810735200000002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0.37980700000000001</v>
      </c>
      <c r="AF17" s="430">
        <f>OUT_1!AF17</f>
        <v>0</v>
      </c>
      <c r="AG17" s="430">
        <f>OUT_1!AG17</f>
        <v>0</v>
      </c>
      <c r="AH17" s="430">
        <f>OUT_1!AH17</f>
        <v>9.4534789500000009</v>
      </c>
      <c r="AI17" s="430">
        <f>OUT_1!AI17</f>
        <v>0</v>
      </c>
      <c r="AJ17" s="430">
        <f>OUT_1!AJ17</f>
        <v>9139.5255925299989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56.096139829999998</v>
      </c>
      <c r="AS17" s="430">
        <f>OUT_1!AS17</f>
        <v>10213.236963099997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199488.04709621955</v>
      </c>
      <c r="E18" s="430">
        <f>OUT_1!E18</f>
        <v>19804.968827959994</v>
      </c>
      <c r="F18" s="430">
        <f>OUT_1!F18</f>
        <v>1508.8312458</v>
      </c>
      <c r="G18" s="430">
        <f>OUT_1!G18</f>
        <v>964.90119379999999</v>
      </c>
      <c r="H18" s="430">
        <f>OUT_1!H18</f>
        <v>840.67124814999988</v>
      </c>
      <c r="I18" s="430">
        <f>OUT_1!I18</f>
        <v>11.969776240000002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26</v>
      </c>
      <c r="R18" s="430">
        <f>OUT_1!R18</f>
        <v>6.0295950000000001E-2</v>
      </c>
      <c r="S18" s="430">
        <f>OUT_1!S18</f>
        <v>0</v>
      </c>
      <c r="T18" s="430">
        <f>OUT_1!T18</f>
        <v>0</v>
      </c>
      <c r="U18" s="430">
        <f>OUT_1!U18</f>
        <v>0.93522460000000007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5.1738274099999995</v>
      </c>
      <c r="AE18" s="430">
        <f>OUT_1!AE18</f>
        <v>24.303120109999998</v>
      </c>
      <c r="AF18" s="430">
        <f>OUT_1!AF18</f>
        <v>0</v>
      </c>
      <c r="AG18" s="430">
        <f>OUT_1!AG18</f>
        <v>0</v>
      </c>
      <c r="AH18" s="430">
        <f>OUT_1!AH18</f>
        <v>18.924283670000001</v>
      </c>
      <c r="AI18" s="430">
        <f>OUT_1!AI18</f>
        <v>0</v>
      </c>
      <c r="AJ18" s="430">
        <f>OUT_1!AJ18</f>
        <v>191505.6262692897</v>
      </c>
      <c r="AK18" s="430">
        <f>OUT_1!AK18</f>
        <v>0</v>
      </c>
      <c r="AL18" s="430">
        <f>OUT_1!AL18</f>
        <v>0.14788167000000002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125</v>
      </c>
      <c r="AR18" s="430">
        <f>OUT_1!AR18</f>
        <v>1451.9984177399999</v>
      </c>
      <c r="AS18" s="430">
        <f>OUT_1!AS18</f>
        <v>207913.64914598962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199488.04709621955</v>
      </c>
      <c r="E19" s="436">
        <f t="shared" si="0"/>
        <v>19804.968827959994</v>
      </c>
      <c r="F19" s="436">
        <f t="shared" si="0"/>
        <v>1508.8312458</v>
      </c>
      <c r="G19" s="436">
        <f t="shared" si="0"/>
        <v>964.90119379999999</v>
      </c>
      <c r="H19" s="436">
        <f t="shared" si="0"/>
        <v>840.67124814999988</v>
      </c>
      <c r="I19" s="436">
        <f t="shared" si="0"/>
        <v>11.969776240000002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751.97784635000016</v>
      </c>
      <c r="E29" s="430">
        <f>OUT_1!E29</f>
        <v>96.475951530000003</v>
      </c>
      <c r="F29" s="430">
        <f>OUT_1!F29</f>
        <v>152.32068333000001</v>
      </c>
      <c r="G29" s="430">
        <f>OUT_1!G29</f>
        <v>360.08490530000006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542.06642687999999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997.59379139000009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980.03377109999985</v>
      </c>
      <c r="E30" s="430">
        <f>OUT_1!E30</f>
        <v>594.94590452</v>
      </c>
      <c r="F30" s="430">
        <f>OUT_1!F30</f>
        <v>0</v>
      </c>
      <c r="G30" s="430">
        <f>OUT_1!G30</f>
        <v>136.64805021999999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816.01003678999984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149.47651576999999</v>
      </c>
      <c r="AS30" s="430">
        <f>OUT_1!AS30</f>
        <v>1338.5571391999997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718.73668042999986</v>
      </c>
      <c r="E31" s="430">
        <f>OUT_1!E31</f>
        <v>269.75538599999999</v>
      </c>
      <c r="F31" s="430">
        <f>OUT_1!F31</f>
        <v>31.038964480000004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486.4359436900001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752.98348729999998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2450.7482978799999</v>
      </c>
      <c r="E32" s="430">
        <f>OUT_1!E32</f>
        <v>961.1772420499999</v>
      </c>
      <c r="F32" s="430">
        <f>OUT_1!F32</f>
        <v>183.35964781000001</v>
      </c>
      <c r="G32" s="430">
        <f>OUT_1!G32</f>
        <v>496.73295552000002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1844.51240736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241.73828515999998</v>
      </c>
      <c r="AS32" s="430">
        <f>OUT_1!AS32</f>
        <v>3089.1344178899999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2450.7482978799999</v>
      </c>
      <c r="E33" s="436">
        <f t="shared" si="1"/>
        <v>961.1772420499999</v>
      </c>
      <c r="F33" s="436">
        <f t="shared" si="1"/>
        <v>183.35964781000001</v>
      </c>
      <c r="G33" s="436">
        <f t="shared" si="1"/>
        <v>496.73295552000002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418.94123594000001</v>
      </c>
      <c r="E36" s="430">
        <f>OUT_1!E36</f>
        <v>391.19150893</v>
      </c>
      <c r="F36" s="430">
        <f>OUT_1!F36</f>
        <v>115.96182469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645.02083504000007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97.13487044</v>
      </c>
      <c r="AS36" s="430">
        <f>OUT_1!AS36</f>
        <v>834.12513752000007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1421.5716163400002</v>
      </c>
      <c r="E37" s="430">
        <f>OUT_1!E37</f>
        <v>783.53093596999997</v>
      </c>
      <c r="F37" s="430">
        <f>OUT_1!F37</f>
        <v>97.13487044</v>
      </c>
      <c r="G37" s="430">
        <f>OUT_1!G37</f>
        <v>231.02691879000002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574.55297523999991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97.13487044</v>
      </c>
      <c r="AS37" s="430">
        <f>OUT_1!AS37</f>
        <v>1602.4760936100001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28.533194859999998</v>
      </c>
      <c r="E38" s="430">
        <f>OUT_1!E38</f>
        <v>444.77882577999992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473.31202064000001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473.31202063999996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1869.0460471400004</v>
      </c>
      <c r="E39" s="430">
        <f>OUT_1!E39</f>
        <v>1619.5012706799998</v>
      </c>
      <c r="F39" s="430">
        <f>OUT_1!F39</f>
        <v>213.09669513</v>
      </c>
      <c r="G39" s="430">
        <f>OUT_1!G39</f>
        <v>231.02691879000002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1692.88583092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194.26974088</v>
      </c>
      <c r="AS39" s="430">
        <f>OUT_1!AS39</f>
        <v>2909.9132517700004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1619.5012706799998</v>
      </c>
      <c r="F40" s="436">
        <f t="shared" si="2"/>
        <v>213.09669513</v>
      </c>
      <c r="G40" s="436">
        <f t="shared" si="2"/>
        <v>231.02691879000002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4319.79434502</v>
      </c>
      <c r="E42" s="430">
        <f t="shared" si="3"/>
        <v>2580.67851273</v>
      </c>
      <c r="F42" s="430">
        <f t="shared" si="3"/>
        <v>396.45634294000001</v>
      </c>
      <c r="G42" s="430">
        <f t="shared" si="3"/>
        <v>727.75987430999999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3537.39823828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436.00802604</v>
      </c>
      <c r="AS42" s="430">
        <f t="shared" si="3"/>
        <v>5999.0476696599999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203807.84144123955</v>
      </c>
      <c r="E47" s="431">
        <f t="shared" si="4"/>
        <v>22385.647340689993</v>
      </c>
      <c r="F47" s="431">
        <f t="shared" si="4"/>
        <v>1905.28758874</v>
      </c>
      <c r="G47" s="431">
        <f t="shared" si="4"/>
        <v>1692.6610681100001</v>
      </c>
      <c r="H47" s="431">
        <f t="shared" si="4"/>
        <v>840.67124814999988</v>
      </c>
      <c r="I47" s="431">
        <f t="shared" si="4"/>
        <v>11.969776240000002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26</v>
      </c>
      <c r="R47" s="431">
        <f t="shared" si="4"/>
        <v>6.0295950000000001E-2</v>
      </c>
      <c r="S47" s="431">
        <f t="shared" si="4"/>
        <v>0</v>
      </c>
      <c r="T47" s="431">
        <f t="shared" si="4"/>
        <v>0</v>
      </c>
      <c r="U47" s="431">
        <f t="shared" si="4"/>
        <v>0.93522460000000007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5.1738274099999995</v>
      </c>
      <c r="AE47" s="431">
        <f t="shared" si="4"/>
        <v>24.303120109999998</v>
      </c>
      <c r="AF47" s="431">
        <f t="shared" si="4"/>
        <v>0</v>
      </c>
      <c r="AG47" s="431">
        <f t="shared" si="4"/>
        <v>0</v>
      </c>
      <c r="AH47" s="431">
        <f t="shared" si="4"/>
        <v>18.924283670000001</v>
      </c>
      <c r="AI47" s="431">
        <f t="shared" si="4"/>
        <v>0</v>
      </c>
      <c r="AJ47" s="431">
        <f t="shared" si="4"/>
        <v>195043.0245075697</v>
      </c>
      <c r="AK47" s="431">
        <f t="shared" si="4"/>
        <v>0</v>
      </c>
      <c r="AL47" s="431">
        <f t="shared" si="4"/>
        <v>0.14788167000000002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125</v>
      </c>
      <c r="AR47" s="431">
        <f t="shared" si="4"/>
        <v>1888.0064437799999</v>
      </c>
      <c r="AS47" s="431">
        <f t="shared" si="4"/>
        <v>213912.69681564963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203807.84144123955</v>
      </c>
      <c r="E48" s="390">
        <f t="shared" si="5"/>
        <v>22385.647340689993</v>
      </c>
      <c r="F48" s="390">
        <f t="shared" si="5"/>
        <v>1905.28758874</v>
      </c>
      <c r="G48" s="390">
        <f t="shared" si="5"/>
        <v>1692.6610681100001</v>
      </c>
      <c r="H48" s="390">
        <f t="shared" si="5"/>
        <v>840.67124814999988</v>
      </c>
      <c r="I48" s="390">
        <f t="shared" si="5"/>
        <v>11.969776240000002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июля  2008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29155.456356354971</v>
      </c>
      <c r="E18" s="430">
        <f>OUT_4!E18</f>
        <v>14507.380941919999</v>
      </c>
      <c r="F18" s="430">
        <f>OUT_4!F18</f>
        <v>127.82970115000002</v>
      </c>
      <c r="G18" s="430">
        <f>OUT_4!G18</f>
        <v>524.2765476300001</v>
      </c>
      <c r="H18" s="430">
        <f>OUT_4!H18</f>
        <v>473.31724377</v>
      </c>
      <c r="I18" s="430">
        <f>OUT_4!I18</f>
        <v>0</v>
      </c>
      <c r="J18" s="430">
        <f>OUT_4!J18</f>
        <v>559.33206315999996</v>
      </c>
      <c r="K18" s="430">
        <f>OUT_4!K18</f>
        <v>274.79307437</v>
      </c>
      <c r="L18" s="430">
        <f>OUT_4!L18</f>
        <v>0</v>
      </c>
      <c r="M18" s="430">
        <f>OUT_4!M18</f>
        <v>30239.064967144972</v>
      </c>
      <c r="N18" s="430">
        <f>OUT_4!N18</f>
        <v>15255.491260059998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124735.778165995</v>
      </c>
      <c r="E19" s="430">
        <f>OUT_4!E19</f>
        <v>29039.018281840014</v>
      </c>
      <c r="F19" s="430">
        <f>OUT_4!F19</f>
        <v>134.94873556000002</v>
      </c>
      <c r="G19" s="430">
        <f>OUT_4!G19</f>
        <v>880.5423171000001</v>
      </c>
      <c r="H19" s="430">
        <f>OUT_4!H19</f>
        <v>458.01482208999994</v>
      </c>
      <c r="I19" s="430">
        <f>OUT_4!I19</f>
        <v>0</v>
      </c>
      <c r="J19" s="430">
        <f>OUT_4!J19</f>
        <v>1132.2518621000004</v>
      </c>
      <c r="K19" s="430">
        <f>OUT_4!K19</f>
        <v>470.22423153000005</v>
      </c>
      <c r="L19" s="430">
        <f>OUT_4!L19</f>
        <v>0</v>
      </c>
      <c r="M19" s="430">
        <f>OUT_4!M19</f>
        <v>126748.572345195</v>
      </c>
      <c r="N19" s="430">
        <f>OUT_4!N19</f>
        <v>29967.257335460014</v>
      </c>
      <c r="O19" s="430">
        <f>OUT_4!O19</f>
        <v>134.94873556000002</v>
      </c>
    </row>
    <row r="20" spans="1:16" s="376" customFormat="1" ht="15">
      <c r="A20" s="382"/>
      <c r="B20" s="386" t="s">
        <v>159</v>
      </c>
      <c r="C20" s="386"/>
      <c r="D20" s="430">
        <f>OUT_4!D20</f>
        <v>8241.8088501799975</v>
      </c>
      <c r="E20" s="430">
        <f>OUT_4!E20</f>
        <v>1967.2057438049999</v>
      </c>
      <c r="F20" s="430">
        <f>OUT_4!F20</f>
        <v>4.2223691099999998</v>
      </c>
      <c r="G20" s="430">
        <f>OUT_4!G20</f>
        <v>333.92930538999997</v>
      </c>
      <c r="H20" s="430">
        <f>OUT_4!H20</f>
        <v>406.95642286999998</v>
      </c>
      <c r="I20" s="430">
        <f>OUT_4!I20</f>
        <v>12.097759030000001</v>
      </c>
      <c r="J20" s="430">
        <f>OUT_4!J20</f>
        <v>353.54851821999995</v>
      </c>
      <c r="K20" s="430">
        <f>OUT_4!K20</f>
        <v>104.59291873000001</v>
      </c>
      <c r="L20" s="430">
        <f>OUT_4!L20</f>
        <v>15.170583690000001</v>
      </c>
      <c r="M20" s="430">
        <f>OUT_4!M20</f>
        <v>8929.2866737899967</v>
      </c>
      <c r="N20" s="430">
        <f>OUT_4!N20</f>
        <v>2478.7550854049996</v>
      </c>
      <c r="O20" s="430">
        <f>OUT_4!O20</f>
        <v>31.490711830000002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162133.04337252997</v>
      </c>
      <c r="E21" s="431">
        <f>OUT_4!E21</f>
        <v>45513.604967565014</v>
      </c>
      <c r="F21" s="431">
        <f>OUT_4!F21</f>
        <v>267.00080582000004</v>
      </c>
      <c r="G21" s="431">
        <f>OUT_4!G21</f>
        <v>1738.7481701200004</v>
      </c>
      <c r="H21" s="431">
        <f>OUT_4!H21</f>
        <v>1338.2884887299999</v>
      </c>
      <c r="I21" s="431">
        <f>OUT_4!I21</f>
        <v>12.097759030000001</v>
      </c>
      <c r="J21" s="431">
        <f>OUT_4!J21</f>
        <v>2045.1324434800003</v>
      </c>
      <c r="K21" s="431">
        <f>OUT_4!K21</f>
        <v>849.61022463000018</v>
      </c>
      <c r="L21" s="431">
        <f>OUT_4!L21</f>
        <v>15.170583690000001</v>
      </c>
      <c r="M21" s="431">
        <f>OUT_4!M21</f>
        <v>165916.92398612996</v>
      </c>
      <c r="N21" s="431">
        <f>OUT_4!N21</f>
        <v>47701.503680925009</v>
      </c>
      <c r="O21" s="431">
        <f>OUT_4!O21</f>
        <v>294.26914854000006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41648.917801450065</v>
      </c>
      <c r="E15" s="227">
        <v>5903.8663703700013</v>
      </c>
      <c r="F15" s="225">
        <v>952.24265037999999</v>
      </c>
      <c r="G15" s="227">
        <v>588.36618055999998</v>
      </c>
      <c r="H15" s="227">
        <v>442.63265811999997</v>
      </c>
      <c r="I15" s="227">
        <v>9.1358380000000003E-2</v>
      </c>
      <c r="J15" s="227"/>
      <c r="K15" s="227"/>
      <c r="L15" s="227"/>
      <c r="M15" s="227"/>
      <c r="N15" s="227"/>
      <c r="O15" s="227"/>
      <c r="P15" s="227"/>
      <c r="Q15" s="227">
        <v>18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2.5086330499999998</v>
      </c>
      <c r="AE15" s="227">
        <v>4.0463695800000004</v>
      </c>
      <c r="AF15" s="227"/>
      <c r="AG15" s="227"/>
      <c r="AH15" s="227">
        <v>4.5848047200000002</v>
      </c>
      <c r="AI15" s="227"/>
      <c r="AJ15" s="227">
        <v>37231.832062389964</v>
      </c>
      <c r="AK15" s="227"/>
      <c r="AL15" s="227"/>
      <c r="AM15" s="227"/>
      <c r="AN15" s="227"/>
      <c r="AO15" s="227"/>
      <c r="AP15" s="227"/>
      <c r="AQ15" s="227">
        <v>75</v>
      </c>
      <c r="AR15" s="227">
        <v>709.24510999000006</v>
      </c>
      <c r="AS15" s="295">
        <f>SUM(D15:AR15)/2</f>
        <v>43790.666999495013</v>
      </c>
    </row>
    <row r="16" spans="1:62" s="23" customFormat="1" ht="18" customHeight="1">
      <c r="A16" s="26"/>
      <c r="B16" s="51" t="s">
        <v>106</v>
      </c>
      <c r="C16" s="328"/>
      <c r="D16" s="227">
        <v>150536.55039932948</v>
      </c>
      <c r="E16" s="227">
        <v>10035.151455089996</v>
      </c>
      <c r="F16" s="227">
        <v>546.67990173999999</v>
      </c>
      <c r="G16" s="227">
        <v>371.74706013000002</v>
      </c>
      <c r="H16" s="227">
        <v>366.25252498999993</v>
      </c>
      <c r="I16" s="225">
        <v>5.9973443400000006</v>
      </c>
      <c r="J16" s="227"/>
      <c r="K16" s="227"/>
      <c r="L16" s="227"/>
      <c r="M16" s="227"/>
      <c r="N16" s="227"/>
      <c r="O16" s="227"/>
      <c r="P16" s="227"/>
      <c r="Q16" s="227">
        <v>8</v>
      </c>
      <c r="R16" s="227">
        <v>6.0295950000000001E-2</v>
      </c>
      <c r="S16" s="227"/>
      <c r="T16" s="227"/>
      <c r="U16" s="227">
        <v>0.81</v>
      </c>
      <c r="V16" s="227"/>
      <c r="W16" s="227"/>
      <c r="X16" s="227">
        <v>27</v>
      </c>
      <c r="Y16" s="227"/>
      <c r="Z16" s="227"/>
      <c r="AA16" s="227">
        <v>22.739583369999998</v>
      </c>
      <c r="AB16" s="227"/>
      <c r="AC16" s="227"/>
      <c r="AD16" s="227">
        <v>2.6651943600000001</v>
      </c>
      <c r="AE16" s="227">
        <v>19.876943529999998</v>
      </c>
      <c r="AF16" s="227"/>
      <c r="AG16" s="227"/>
      <c r="AH16" s="227">
        <v>4.8860000000000001</v>
      </c>
      <c r="AI16" s="227"/>
      <c r="AJ16" s="227">
        <v>145134.26861436974</v>
      </c>
      <c r="AK16" s="227"/>
      <c r="AL16" s="227">
        <v>0.14788167000000002</v>
      </c>
      <c r="AM16" s="227"/>
      <c r="AN16" s="227"/>
      <c r="AO16" s="227"/>
      <c r="AP16" s="227"/>
      <c r="AQ16" s="227">
        <v>50</v>
      </c>
      <c r="AR16" s="227">
        <v>686.65716791999978</v>
      </c>
      <c r="AS16" s="295">
        <f>SUM(D16:AR16)/2</f>
        <v>153909.74518339461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7302.5788954399995</v>
      </c>
      <c r="E17" s="227">
        <v>3865.9510024999986</v>
      </c>
      <c r="F17" s="227">
        <v>9.9086936800000007</v>
      </c>
      <c r="G17" s="227">
        <v>4.7879531100000001</v>
      </c>
      <c r="H17" s="227">
        <v>31.78606504</v>
      </c>
      <c r="I17" s="227">
        <v>5.8810735200000002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0.37980700000000001</v>
      </c>
      <c r="AF17" s="227"/>
      <c r="AG17" s="227"/>
      <c r="AH17" s="227">
        <v>9.4534789500000009</v>
      </c>
      <c r="AI17" s="227"/>
      <c r="AJ17" s="227">
        <v>9139.5255925299989</v>
      </c>
      <c r="AK17" s="227"/>
      <c r="AL17" s="227"/>
      <c r="AM17" s="227"/>
      <c r="AN17" s="227"/>
      <c r="AO17" s="227"/>
      <c r="AP17" s="227"/>
      <c r="AQ17" s="227"/>
      <c r="AR17" s="227">
        <v>56.096139829999998</v>
      </c>
      <c r="AS17" s="295">
        <f>SUM(D17:AR17)/2</f>
        <v>10213.236963099997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199488.04709621955</v>
      </c>
      <c r="E18" s="295">
        <f t="shared" si="0"/>
        <v>19804.968827959994</v>
      </c>
      <c r="F18" s="295">
        <f t="shared" si="0"/>
        <v>1508.8312458</v>
      </c>
      <c r="G18" s="295">
        <f t="shared" si="0"/>
        <v>964.90119379999999</v>
      </c>
      <c r="H18" s="295">
        <f t="shared" si="0"/>
        <v>840.67124814999988</v>
      </c>
      <c r="I18" s="295">
        <f t="shared" si="0"/>
        <v>11.969776240000002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26</v>
      </c>
      <c r="R18" s="295">
        <f t="shared" si="0"/>
        <v>6.0295950000000001E-2</v>
      </c>
      <c r="S18" s="295">
        <f t="shared" si="0"/>
        <v>0</v>
      </c>
      <c r="T18" s="295">
        <f t="shared" si="0"/>
        <v>0</v>
      </c>
      <c r="U18" s="295">
        <f t="shared" si="0"/>
        <v>0.93522460000000007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5.1738274099999995</v>
      </c>
      <c r="AE18" s="295">
        <f t="shared" si="0"/>
        <v>24.303120109999998</v>
      </c>
      <c r="AF18" s="295">
        <f t="shared" si="0"/>
        <v>0</v>
      </c>
      <c r="AG18" s="295">
        <f t="shared" si="0"/>
        <v>0</v>
      </c>
      <c r="AH18" s="295">
        <f t="shared" si="0"/>
        <v>18.924283670000001</v>
      </c>
      <c r="AI18" s="295">
        <f t="shared" si="0"/>
        <v>0</v>
      </c>
      <c r="AJ18" s="295">
        <f t="shared" si="0"/>
        <v>191505.6262692897</v>
      </c>
      <c r="AK18" s="295">
        <f t="shared" si="0"/>
        <v>0</v>
      </c>
      <c r="AL18" s="295">
        <f t="shared" si="0"/>
        <v>0.14788167000000002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125</v>
      </c>
      <c r="AR18" s="295">
        <f t="shared" si="0"/>
        <v>1451.9984177399999</v>
      </c>
      <c r="AS18" s="295">
        <f>SUM(D18:AR18)/2</f>
        <v>207913.64914598962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207913.64914598962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751.97784635000016</v>
      </c>
      <c r="E29" s="227">
        <v>96.475951530000003</v>
      </c>
      <c r="F29" s="227">
        <v>152.32068333000001</v>
      </c>
      <c r="G29" s="227">
        <v>360.08490530000006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542.06642687999999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997.59379139000009</v>
      </c>
    </row>
    <row r="30" spans="1:62" s="17" customFormat="1" ht="18" customHeight="1">
      <c r="A30" s="24"/>
      <c r="B30" s="51" t="s">
        <v>106</v>
      </c>
      <c r="C30" s="25"/>
      <c r="D30" s="227">
        <v>980.03377109999985</v>
      </c>
      <c r="E30" s="227">
        <v>594.94590452</v>
      </c>
      <c r="F30" s="227"/>
      <c r="G30" s="227">
        <v>136.64805021999999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816.01003678999984</v>
      </c>
      <c r="AK30" s="227"/>
      <c r="AL30" s="227"/>
      <c r="AM30" s="227"/>
      <c r="AN30" s="227"/>
      <c r="AO30" s="227"/>
      <c r="AP30" s="227"/>
      <c r="AQ30" s="227"/>
      <c r="AR30" s="227">
        <v>149.47651576999999</v>
      </c>
      <c r="AS30" s="295">
        <f>SUM(D30:AR30)/2</f>
        <v>1338.5571391999997</v>
      </c>
    </row>
    <row r="31" spans="1:62" s="17" customFormat="1" ht="18" customHeight="1">
      <c r="A31" s="20"/>
      <c r="B31" s="51" t="s">
        <v>107</v>
      </c>
      <c r="C31" s="25"/>
      <c r="D31" s="227">
        <v>718.73668042999986</v>
      </c>
      <c r="E31" s="227">
        <v>269.75538599999999</v>
      </c>
      <c r="F31" s="227">
        <v>31.038964480000004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486.4359436900001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752.98348729999998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2450.7482978799999</v>
      </c>
      <c r="E32" s="295">
        <f t="shared" si="2"/>
        <v>961.1772420499999</v>
      </c>
      <c r="F32" s="295">
        <f t="shared" si="2"/>
        <v>183.35964781000001</v>
      </c>
      <c r="G32" s="295">
        <f t="shared" si="2"/>
        <v>496.73295552000002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1844.51240736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241.73828515999998</v>
      </c>
      <c r="AS32" s="295">
        <f>SUM(D32:AR32)/2</f>
        <v>3089.1344178899999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3089.1344178899999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418.94123594000001</v>
      </c>
      <c r="E36" s="227">
        <v>391.19150893</v>
      </c>
      <c r="F36" s="227">
        <v>115.96182469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645.02083504000007</v>
      </c>
      <c r="AK36" s="227"/>
      <c r="AL36" s="227"/>
      <c r="AM36" s="227"/>
      <c r="AN36" s="227"/>
      <c r="AO36" s="227"/>
      <c r="AP36" s="227"/>
      <c r="AQ36" s="227"/>
      <c r="AR36" s="227">
        <v>97.13487044</v>
      </c>
      <c r="AS36" s="295">
        <f>SUM(D36:AR36)/2</f>
        <v>834.12513752000007</v>
      </c>
    </row>
    <row r="37" spans="1:62" s="17" customFormat="1" ht="18" customHeight="1">
      <c r="A37" s="24"/>
      <c r="B37" s="51" t="s">
        <v>106</v>
      </c>
      <c r="C37" s="25"/>
      <c r="D37" s="227">
        <v>1421.5716163400002</v>
      </c>
      <c r="E37" s="227">
        <v>783.53093596999997</v>
      </c>
      <c r="F37" s="227">
        <v>97.13487044</v>
      </c>
      <c r="G37" s="227">
        <v>231.02691879000002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574.55297523999991</v>
      </c>
      <c r="AK37" s="227"/>
      <c r="AL37" s="227"/>
      <c r="AM37" s="227"/>
      <c r="AN37" s="227"/>
      <c r="AO37" s="227"/>
      <c r="AP37" s="227"/>
      <c r="AQ37" s="227"/>
      <c r="AR37" s="227">
        <v>97.13487044</v>
      </c>
      <c r="AS37" s="295">
        <f>SUM(D37:AR37)/2</f>
        <v>1602.4760936100001</v>
      </c>
    </row>
    <row r="38" spans="1:62" s="17" customFormat="1" ht="18" customHeight="1">
      <c r="A38" s="20"/>
      <c r="B38" s="51" t="s">
        <v>107</v>
      </c>
      <c r="C38" s="25"/>
      <c r="D38" s="227">
        <v>28.533194859999998</v>
      </c>
      <c r="E38" s="227">
        <v>444.77882577999992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473.31202064000001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473.31202063999996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1869.0460471400004</v>
      </c>
      <c r="E39" s="295">
        <f t="shared" si="3"/>
        <v>1619.5012706799998</v>
      </c>
      <c r="F39" s="295">
        <f t="shared" si="3"/>
        <v>213.09669513</v>
      </c>
      <c r="G39" s="295">
        <f t="shared" si="3"/>
        <v>231.02691879000002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1692.88583092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194.26974088</v>
      </c>
      <c r="AS39" s="295">
        <f>SUM(D39:AR39)/2</f>
        <v>2909.9132517700004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2909.9132517700004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4319.79434502</v>
      </c>
      <c r="E42" s="295">
        <f>+SUM(E39,E32)</f>
        <v>2580.67851273</v>
      </c>
      <c r="F42" s="295">
        <f>+SUM(F39,F32)</f>
        <v>396.45634294000001</v>
      </c>
      <c r="G42" s="295">
        <f>+SUM(G39,G32)</f>
        <v>727.75987430999999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3537.39823828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436.00802604</v>
      </c>
      <c r="AS42" s="295">
        <f>SUM(D42:AR42)/2</f>
        <v>5999.0476696599999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203807.84144123955</v>
      </c>
      <c r="E46" s="296">
        <f t="shared" si="5"/>
        <v>22385.647340689993</v>
      </c>
      <c r="F46" s="296">
        <f t="shared" si="5"/>
        <v>1905.28758874</v>
      </c>
      <c r="G46" s="296">
        <f t="shared" si="5"/>
        <v>1692.6610681100001</v>
      </c>
      <c r="H46" s="296">
        <f t="shared" si="5"/>
        <v>840.67124814999988</v>
      </c>
      <c r="I46" s="296">
        <f t="shared" si="5"/>
        <v>11.969776240000002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26</v>
      </c>
      <c r="R46" s="296">
        <f t="shared" si="5"/>
        <v>6.0295950000000001E-2</v>
      </c>
      <c r="S46" s="296">
        <f t="shared" si="5"/>
        <v>0</v>
      </c>
      <c r="T46" s="296">
        <f t="shared" si="5"/>
        <v>0</v>
      </c>
      <c r="U46" s="296">
        <f t="shared" si="5"/>
        <v>0.93522460000000007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5.1738274099999995</v>
      </c>
      <c r="AE46" s="296">
        <f t="shared" si="5"/>
        <v>24.303120109999998</v>
      </c>
      <c r="AF46" s="296">
        <f t="shared" si="5"/>
        <v>0</v>
      </c>
      <c r="AG46" s="296">
        <f t="shared" si="5"/>
        <v>0</v>
      </c>
      <c r="AH46" s="296">
        <f t="shared" si="5"/>
        <v>18.924283670000001</v>
      </c>
      <c r="AI46" s="296">
        <f t="shared" si="5"/>
        <v>0</v>
      </c>
      <c r="AJ46" s="296">
        <f t="shared" si="5"/>
        <v>195043.0245075697</v>
      </c>
      <c r="AK46" s="296">
        <f t="shared" si="5"/>
        <v>0</v>
      </c>
      <c r="AL46" s="296">
        <f t="shared" si="5"/>
        <v>0.14788167000000002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125</v>
      </c>
      <c r="AR46" s="296">
        <f t="shared" si="5"/>
        <v>1888.0064437799999</v>
      </c>
      <c r="AS46" s="296">
        <f>+SUM(AS42,AS25,AS18,AS44)</f>
        <v>213912.69681564963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213912.69681564963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2019-10-01T14:39:29Z</dcterms:created>
  <dcterms:modified xsi:type="dcterms:W3CDTF">2019-10-01T14:39:30Z</dcterms:modified>
  <cp:category/>
</cp:coreProperties>
</file>