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AS19" i="2" s="1"/>
  <c r="AS20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R42" i="42" s="1"/>
  <c r="R47" i="42" s="1"/>
  <c r="S39" i="42"/>
  <c r="T39" i="42"/>
  <c r="U39" i="42"/>
  <c r="V39" i="42"/>
  <c r="V42" i="42" s="1"/>
  <c r="V47" i="42" s="1"/>
  <c r="X39" i="42"/>
  <c r="Y39" i="42"/>
  <c r="Y42" i="42" s="1"/>
  <c r="Y47" i="42" s="1"/>
  <c r="Z39" i="42"/>
  <c r="Z42" i="42" s="1"/>
  <c r="Z47" i="42" s="1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H42" i="42" s="1"/>
  <c r="AH47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I40" i="42"/>
  <c r="L40" i="42"/>
  <c r="H42" i="42"/>
  <c r="H47" i="42" s="1"/>
  <c r="H48" i="42" s="1"/>
  <c r="K42" i="42"/>
  <c r="K47" i="42" s="1"/>
  <c r="K48" i="42" s="1"/>
  <c r="P42" i="42"/>
  <c r="P47" i="42" s="1"/>
  <c r="S42" i="42"/>
  <c r="S47" i="42" s="1"/>
  <c r="X42" i="42"/>
  <c r="X47" i="42" s="1"/>
  <c r="AA42" i="42"/>
  <c r="AA47" i="42" s="1"/>
  <c r="AF42" i="42"/>
  <c r="AF47" i="42" s="1"/>
  <c r="AI42" i="42"/>
  <c r="AI47" i="42" s="1"/>
  <c r="AN42" i="42"/>
  <c r="AN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D21" i="43" s="1"/>
  <c r="E21" i="14"/>
  <c r="E21" i="43" s="1"/>
  <c r="F21" i="14"/>
  <c r="G21" i="14"/>
  <c r="G21" i="43" s="1"/>
  <c r="H21" i="14"/>
  <c r="I23" i="28" s="1"/>
  <c r="I21" i="14"/>
  <c r="J21" i="14"/>
  <c r="J23" i="28" s="1"/>
  <c r="K21" i="14"/>
  <c r="L21" i="14"/>
  <c r="L21" i="43" s="1"/>
  <c r="M21" i="14"/>
  <c r="M21" i="43" s="1"/>
  <c r="M25" i="14"/>
  <c r="P30" i="28" s="1"/>
  <c r="N25" i="14"/>
  <c r="O25" i="14"/>
  <c r="R27" i="28" s="1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L30" i="28" s="1"/>
  <c r="K28" i="14"/>
  <c r="M30" i="28" s="1"/>
  <c r="L28" i="14"/>
  <c r="M28" i="14"/>
  <c r="O28" i="14"/>
  <c r="R30" i="28" s="1"/>
  <c r="M32" i="14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F37" i="28" s="1"/>
  <c r="G35" i="14"/>
  <c r="H35" i="14"/>
  <c r="H37" i="28" s="1"/>
  <c r="I35" i="14"/>
  <c r="J35" i="14"/>
  <c r="M35" i="14" s="1"/>
  <c r="P37" i="28" s="1"/>
  <c r="K35" i="14"/>
  <c r="M37" i="28" s="1"/>
  <c r="L35" i="14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G27" i="28"/>
  <c r="K27" i="28"/>
  <c r="O27" i="28"/>
  <c r="Q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F21" i="43"/>
  <c r="I21" i="43"/>
  <c r="K21" i="43"/>
  <c r="AS19" i="19" l="1"/>
  <c r="G23" i="28"/>
  <c r="A6" i="14" s="1"/>
  <c r="AS18" i="42"/>
  <c r="Q23" i="28"/>
  <c r="N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34" i="28"/>
  <c r="P27" i="28"/>
  <c r="J21" i="43"/>
  <c r="N20" i="43"/>
  <c r="N18" i="43"/>
  <c r="E23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S42" i="2"/>
  <c r="AK42" i="2"/>
  <c r="AC42" i="2"/>
  <c r="U42" i="2"/>
  <c r="M42" i="2"/>
  <c r="E42" i="2"/>
  <c r="AS33" i="2"/>
  <c r="AS34" i="19" s="1"/>
  <c r="H21" i="43"/>
  <c r="I37" i="28"/>
  <c r="J42" i="42"/>
  <c r="J47" i="42" s="1"/>
  <c r="J48" i="42" s="1"/>
  <c r="AS40" i="2"/>
  <c r="K23" i="28"/>
  <c r="O21" i="14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H46" i="2"/>
  <c r="H47" i="19" s="1"/>
  <c r="AS39" i="2"/>
  <c r="P23" i="28"/>
  <c r="H23" i="28"/>
  <c r="F42" i="42"/>
  <c r="F47" i="42" s="1"/>
  <c r="F48" i="42" s="1"/>
  <c r="O23" i="28" l="1"/>
  <c r="AS40" i="19"/>
  <c r="AS39" i="42"/>
  <c r="AS42" i="42" s="1"/>
  <c r="AS47" i="42" s="1"/>
  <c r="E46" i="2"/>
  <c r="E47" i="19" s="1"/>
  <c r="E43" i="19"/>
  <c r="A5" i="2" s="1"/>
  <c r="AS46" i="2"/>
  <c r="AS47" i="19" s="1"/>
  <c r="AS43" i="19"/>
  <c r="R23" i="28"/>
  <c r="A4" i="14" s="1"/>
  <c r="O21" i="43"/>
  <c r="M46" i="2"/>
  <c r="M47" i="19" s="1"/>
  <c r="M43" i="19"/>
  <c r="R36" i="28"/>
  <c r="A3" i="14" s="1"/>
  <c r="R37" i="28"/>
  <c r="U46" i="2"/>
  <c r="U47" i="19" s="1"/>
  <c r="U43" i="19"/>
  <c r="G40" i="42"/>
  <c r="G42" i="42"/>
  <c r="G47" i="42" s="1"/>
  <c r="G48" i="42" s="1"/>
  <c r="AS47" i="2"/>
  <c r="AS41" i="19"/>
  <c r="E42" i="42"/>
  <c r="E47" i="42" s="1"/>
  <c r="E48" i="42" s="1"/>
  <c r="E33" i="42"/>
  <c r="AC46" i="2"/>
  <c r="AC47" i="19" s="1"/>
  <c r="AC43" i="19"/>
  <c r="AK46" i="2"/>
  <c r="AK47" i="19" s="1"/>
  <c r="AK43" i="19"/>
  <c r="A6" i="2" l="1"/>
  <c r="E8" i="27"/>
  <c r="A3" i="2"/>
  <c r="AS48" i="19"/>
  <c r="E6" i="27" s="1"/>
  <c r="T16" i="28"/>
  <c r="E5" i="27"/>
  <c r="A7" i="2"/>
</calcChain>
</file>

<file path=xl/sharedStrings.xml><?xml version="1.0" encoding="utf-8"?>
<sst xmlns="http://schemas.openxmlformats.org/spreadsheetml/2006/main" count="913" uniqueCount="364">
  <si>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</si>
  <si>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</si>
  <si>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</si>
  <si>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</si>
  <si>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</si>
  <si>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</si>
  <si>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</si>
  <si>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</si>
  <si>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</si>
  <si>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</si>
  <si>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</si>
  <si>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</si>
  <si>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</si>
  <si>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</si>
  <si>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</si>
  <si>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</si>
  <si>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</si>
  <si>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</si>
  <si>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</si>
  <si>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</si>
  <si>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</si>
  <si>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</si>
  <si>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</si>
  <si>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</si>
  <si>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</si>
  <si>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</si>
  <si>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</si>
  <si>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</si>
  <si>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</si>
  <si>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</si>
  <si>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</si>
  <si>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</si>
  <si>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</si>
  <si>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</si>
  <si>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</si>
  <si>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</si>
  <si>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</si>
  <si>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</si>
  <si>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</si>
  <si>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</si>
  <si>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</si>
  <si>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</si>
  <si>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</si>
  <si>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</si>
  <si>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</si>
  <si>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</si>
  <si>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</si>
  <si>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</si>
  <si>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</si>
  <si>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</si>
  <si>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</si>
  <si>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</si>
  <si>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</si>
  <si>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</si>
  <si>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</si>
  <si>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</si>
  <si>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</si>
  <si>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</si>
  <si>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</si>
  <si>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</si>
  <si>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</si>
  <si>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</si>
  <si>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</si>
  <si>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</si>
  <si>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</si>
  <si>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</si>
  <si>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</si>
  <si>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</si>
  <si>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</si>
  <si>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</si>
  <si>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</si>
  <si>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</si>
  <si>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</si>
  <si>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</si>
  <si>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</si>
  <si>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</si>
  <si>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</si>
  <si>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</si>
  <si>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</si>
  <si>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</si>
  <si>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</si>
  <si>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</si>
  <si>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</si>
  <si>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</si>
  <si>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</si>
  <si>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</si>
  <si>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</si>
  <si>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</si>
  <si>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</si>
  <si>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</si>
  <si>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</si>
  <si>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</si>
  <si>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</si>
  <si>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</si>
  <si>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</si>
  <si>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</si>
  <si>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</si>
  <si>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</si>
  <si>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</si>
  <si>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</si>
  <si>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</si>
  <si>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</si>
  <si>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</si>
  <si>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</si>
  <si>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</si>
  <si>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</si>
  <si>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</si>
  <si>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</si>
  <si>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</si>
  <si>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</si>
  <si>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</si>
  <si>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</si>
  <si>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</si>
  <si>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</si>
  <si>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</si>
  <si>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</si>
  <si>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</si>
  <si>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</si>
  <si>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</si>
  <si>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</si>
  <si>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</si>
  <si>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</si>
  <si>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</si>
  <si>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</si>
  <si>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</si>
  <si>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</si>
  <si>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</si>
  <si>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</si>
  <si>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</si>
  <si>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</si>
  <si>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</si>
  <si>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</si>
  <si>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</si>
  <si>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</si>
  <si>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</si>
  <si>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</si>
  <si>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</si>
  <si>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</si>
  <si>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</si>
  <si>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</si>
  <si>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</si>
  <si>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</si>
  <si>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</si>
  <si>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</si>
  <si>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</si>
  <si>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</si>
  <si>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</si>
  <si>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</si>
  <si>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</si>
  <si>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</si>
  <si>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</si>
  <si>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</si>
  <si>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</si>
  <si>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</si>
  <si>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</si>
  <si>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</si>
  <si>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</si>
  <si>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</si>
  <si>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</si>
  <si>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</si>
  <si>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</si>
  <si>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</si>
  <si>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</si>
  <si>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</si>
  <si>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</si>
  <si>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</si>
  <si>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</si>
  <si>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</si>
  <si>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</si>
  <si>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</si>
  <si>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</si>
  <si>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</si>
  <si>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</si>
  <si>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</si>
  <si>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</si>
  <si>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</si>
  <si>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</si>
  <si>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</si>
  <si>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</si>
  <si>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</si>
  <si>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</si>
  <si>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</si>
  <si>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</si>
  <si>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</si>
  <si>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</si>
  <si>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</si>
  <si>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</si>
  <si>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</si>
  <si>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</si>
  <si>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</si>
  <si>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</si>
  <si>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</si>
  <si>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</si>
  <si>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</si>
  <si>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</si>
  <si>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</si>
  <si>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</si>
  <si>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</si>
  <si>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</si>
  <si>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</si>
  <si>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</si>
  <si>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</si>
  <si>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</si>
  <si>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</si>
  <si>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</si>
  <si>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</si>
  <si>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</si>
  <si>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января  2010 года </t>
  </si>
  <si>
    <t>Nominal or notional principal amounts outstanding at end-January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</si>
  <si>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</si>
  <si>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</si>
  <si>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</si>
  <si>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</si>
  <si>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</si>
  <si>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</si>
  <si>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</si>
  <si>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</si>
  <si>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</si>
  <si>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</si>
  <si>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</si>
  <si>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</si>
  <si>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</si>
  <si>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</si>
  <si>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</si>
  <si>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</si>
  <si>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</si>
  <si>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</si>
  <si>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</si>
  <si>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</si>
  <si>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</si>
  <si>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</si>
  <si>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</si>
  <si>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</si>
  <si>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</si>
  <si>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</si>
  <si>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</si>
  <si>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</si>
  <si>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</si>
  <si>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</si>
  <si>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</si>
  <si>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</si>
  <si>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</si>
  <si>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</si>
  <si>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</si>
  <si>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</si>
  <si>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</si>
  <si>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</si>
  <si>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</si>
  <si>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</si>
  <si>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</si>
  <si>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</si>
  <si>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</si>
  <si>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</si>
  <si>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</si>
  <si>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</si>
  <si>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</si>
  <si>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</si>
  <si>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</si>
  <si>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</si>
  <si>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</si>
  <si>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</si>
  <si>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</si>
  <si>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</si>
  <si>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</si>
  <si>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</si>
  <si>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</si>
  <si>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</si>
  <si>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</si>
  <si>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</si>
  <si>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</si>
  <si>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</si>
  <si>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</si>
  <si>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</si>
  <si>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</si>
  <si>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</si>
  <si>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</si>
  <si>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</si>
  <si>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</si>
  <si>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</si>
  <si>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</si>
  <si>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</si>
  <si>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</si>
  <si>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</si>
  <si>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</si>
  <si>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</si>
  <si>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</si>
  <si>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</si>
  <si>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</si>
  <si>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</si>
  <si>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</si>
  <si>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</si>
  <si>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</si>
  <si>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</si>
  <si>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</si>
  <si>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</si>
  <si>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</si>
  <si>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</si>
  <si>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</si>
  <si>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</si>
  <si>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</si>
  <si>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</si>
  <si>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</si>
  <si>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</si>
  <si>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</si>
  <si>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</si>
  <si>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</si>
  <si>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</si>
  <si>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</si>
  <si>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</si>
  <si>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</si>
  <si>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</si>
  <si>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</si>
  <si>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</si>
  <si>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</si>
  <si>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</si>
  <si>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</si>
  <si>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3016</t>
  </si>
  <si>
    <t>ОАО "НОРДЕА 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</si>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</sst>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221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233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214</v>
      </c>
    </row>
    <row r="24" spans="1:4">
      <c r="A24">
        <v>21</v>
      </c>
      <c r="B24" s="438" t="s">
        <v>254</v>
      </c>
      <c r="C24" s="439" t="s">
        <v>255</v>
      </c>
      <c r="D24" s="439" t="s">
        <v>221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221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214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233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211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214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8959.3574518650057</v>
      </c>
      <c r="E18" s="315">
        <v>5674.6563966399981</v>
      </c>
      <c r="F18" s="315">
        <v>129.43245139000004</v>
      </c>
      <c r="G18" s="315">
        <v>177.64267297000001</v>
      </c>
      <c r="H18" s="315">
        <v>7850.0822687999998</v>
      </c>
      <c r="I18" s="315">
        <v>0</v>
      </c>
      <c r="J18" s="315">
        <v>56.218709609999998</v>
      </c>
      <c r="K18" s="315">
        <v>102.97862302999999</v>
      </c>
      <c r="L18" s="316">
        <v>0</v>
      </c>
      <c r="M18" s="297">
        <f t="shared" ref="M18:O20" si="0">+SUM(D18,G18,J18)</f>
        <v>9193.218834445006</v>
      </c>
      <c r="N18" s="297">
        <f>+SUM(E18,H18,K18)</f>
        <v>13627.717288469998</v>
      </c>
      <c r="O18" s="297">
        <f>+SUM(F18,I18,L18)</f>
        <v>129.43245139000004</v>
      </c>
    </row>
    <row r="19" spans="1:15" s="17" customFormat="1" ht="18" customHeight="1">
      <c r="A19" s="24"/>
      <c r="B19" s="51" t="s">
        <v>106</v>
      </c>
      <c r="C19" s="25"/>
      <c r="D19" s="315">
        <v>27117.559885004939</v>
      </c>
      <c r="E19" s="315">
        <v>10382.629134605007</v>
      </c>
      <c r="F19" s="315">
        <v>536.62262607999992</v>
      </c>
      <c r="G19" s="315">
        <v>553.77239141500013</v>
      </c>
      <c r="H19" s="315">
        <v>7219.493985340001</v>
      </c>
      <c r="I19" s="315">
        <v>0</v>
      </c>
      <c r="J19" s="315">
        <v>210.4740678</v>
      </c>
      <c r="K19" s="315">
        <v>264.46133852999998</v>
      </c>
      <c r="L19" s="316">
        <v>0</v>
      </c>
      <c r="M19" s="297">
        <f t="shared" si="0"/>
        <v>27881.806344219942</v>
      </c>
      <c r="N19" s="297">
        <f>+SUM(E19,H19,K19)</f>
        <v>17866.584458475008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2893.9001267249992</v>
      </c>
      <c r="E20" s="315">
        <v>1393.7190064399997</v>
      </c>
      <c r="F20" s="315">
        <v>11.389088749999997</v>
      </c>
      <c r="G20" s="315">
        <v>151.539995785</v>
      </c>
      <c r="H20" s="315">
        <v>399.3212653600001</v>
      </c>
      <c r="I20" s="315">
        <v>12.097759029999999</v>
      </c>
      <c r="J20" s="315">
        <v>57.932533159999998</v>
      </c>
      <c r="K20" s="315">
        <v>153.03604374</v>
      </c>
      <c r="L20" s="316">
        <v>15.170583690000001</v>
      </c>
      <c r="M20" s="297">
        <f t="shared" si="0"/>
        <v>3103.3726556699989</v>
      </c>
      <c r="N20" s="297">
        <f t="shared" si="0"/>
        <v>1946.0763155399998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38970.81746359494</v>
      </c>
      <c r="E21" s="296">
        <f t="shared" ref="E21:K21" si="1">+SUM(E18:E20)</f>
        <v>17451.004537685003</v>
      </c>
      <c r="F21" s="296">
        <f t="shared" si="1"/>
        <v>677.44416622000006</v>
      </c>
      <c r="G21" s="296">
        <f t="shared" si="1"/>
        <v>882.95506017000014</v>
      </c>
      <c r="H21" s="296">
        <f t="shared" si="1"/>
        <v>15468.8975195</v>
      </c>
      <c r="I21" s="296">
        <f>+SUM(I18:I20)</f>
        <v>12.097759029999999</v>
      </c>
      <c r="J21" s="296">
        <f>+SUM(J18:J20)</f>
        <v>324.62531057000001</v>
      </c>
      <c r="K21" s="296">
        <f t="shared" si="1"/>
        <v>520.4760053</v>
      </c>
      <c r="L21" s="313">
        <f>+SUM(L18:L20)</f>
        <v>15.170583690000001</v>
      </c>
      <c r="M21" s="314">
        <f>+SUM(M18:M20)</f>
        <v>40178.397834334944</v>
      </c>
      <c r="N21" s="296">
        <f>+SUM(N18:N20)</f>
        <v>33440.378062485004</v>
      </c>
      <c r="O21" s="296">
        <f>+SUM(O18:O20)</f>
        <v>704.71250894000002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13960.106539220005</v>
      </c>
      <c r="E15" s="430">
        <f>OUT_1!E15</f>
        <v>4695.7118073899974</v>
      </c>
      <c r="F15" s="430">
        <f>OUT_1!F15</f>
        <v>7.4794683100000006</v>
      </c>
      <c r="G15" s="430">
        <f>OUT_1!G15</f>
        <v>3.4288683199999999</v>
      </c>
      <c r="H15" s="430">
        <f>OUT_1!H15</f>
        <v>158.49486428000003</v>
      </c>
      <c r="I15" s="430">
        <f>OUT_1!I15</f>
        <v>9.9420439999999999E-2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12.2615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10643.607821530002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22.760310330000003</v>
      </c>
      <c r="AS15" s="430">
        <f>OUT_1!AS15</f>
        <v>14763.446299910003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35986.456484860042</v>
      </c>
      <c r="E16" s="430">
        <f>OUT_1!E16</f>
        <v>9012.298411390002</v>
      </c>
      <c r="F16" s="430">
        <f>OUT_1!F16</f>
        <v>343.50513087999991</v>
      </c>
      <c r="G16" s="430">
        <f>OUT_1!G16</f>
        <v>262.15926429999996</v>
      </c>
      <c r="H16" s="430">
        <f>OUT_1!H16</f>
        <v>328.05544025999995</v>
      </c>
      <c r="I16" s="430">
        <f>OUT_1!I16</f>
        <v>18.506665990000002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4.4063083599999997</v>
      </c>
      <c r="R16" s="430">
        <f>OUT_1!R16</f>
        <v>9.9979699999999991E-2</v>
      </c>
      <c r="S16" s="430">
        <f>OUT_1!S16</f>
        <v>0</v>
      </c>
      <c r="T16" s="430">
        <f>OUT_1!T16</f>
        <v>10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9.5399999999999991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29852.30862738004</v>
      </c>
      <c r="AK16" s="430">
        <f>OUT_1!AK16</f>
        <v>0</v>
      </c>
      <c r="AL16" s="430">
        <f>OUT_1!AL16</f>
        <v>0.36099259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245.92598555999999</v>
      </c>
      <c r="AS16" s="430">
        <f>OUT_1!AS16</f>
        <v>38036.811645635033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2856.9347246800012</v>
      </c>
      <c r="E17" s="430">
        <f>OUT_1!E17</f>
        <v>1347.9920771500003</v>
      </c>
      <c r="F17" s="430">
        <f>OUT_1!F17</f>
        <v>177.71071112999999</v>
      </c>
      <c r="G17" s="430">
        <f>OUT_1!G17</f>
        <v>37.543118989999996</v>
      </c>
      <c r="H17" s="430">
        <f>OUT_1!H17</f>
        <v>0</v>
      </c>
      <c r="I17" s="430">
        <f>OUT_1!I17</f>
        <v>10.918782960000001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0.56200000000000006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4165.6045292699991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0.68635082000000003</v>
      </c>
      <c r="AS17" s="430">
        <f>OUT_1!AS17</f>
        <v>4299.0082219000005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52803.497748760048</v>
      </c>
      <c r="E18" s="430">
        <f>OUT_1!E18</f>
        <v>15056.00229593</v>
      </c>
      <c r="F18" s="430">
        <f>OUT_1!F18</f>
        <v>528.69531031999986</v>
      </c>
      <c r="G18" s="430">
        <f>OUT_1!G18</f>
        <v>303.13125160999994</v>
      </c>
      <c r="H18" s="430">
        <f>OUT_1!H18</f>
        <v>486.55030453999996</v>
      </c>
      <c r="I18" s="430">
        <f>OUT_1!I18</f>
        <v>29.524869390000003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4.4063083599999997</v>
      </c>
      <c r="R18" s="430">
        <f>OUT_1!R18</f>
        <v>9.9979699999999991E-2</v>
      </c>
      <c r="S18" s="430">
        <f>OUT_1!S18</f>
        <v>0</v>
      </c>
      <c r="T18" s="430">
        <f>OUT_1!T18</f>
        <v>10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22.363499999999998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44661.520978180044</v>
      </c>
      <c r="AK18" s="430">
        <f>OUT_1!AK18</f>
        <v>0</v>
      </c>
      <c r="AL18" s="430">
        <f>OUT_1!AL18</f>
        <v>0.36099259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269.37264670999997</v>
      </c>
      <c r="AS18" s="430">
        <f>OUT_1!AS18</f>
        <v>57099.266167445057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52803.497748760048</v>
      </c>
      <c r="E19" s="436">
        <f t="shared" si="0"/>
        <v>15056.00229593</v>
      </c>
      <c r="F19" s="436">
        <f t="shared" si="0"/>
        <v>528.69531031999986</v>
      </c>
      <c r="G19" s="436">
        <f t="shared" si="0"/>
        <v>303.13125160999994</v>
      </c>
      <c r="H19" s="436">
        <f t="shared" si="0"/>
        <v>486.55030453999996</v>
      </c>
      <c r="I19" s="436">
        <f t="shared" si="0"/>
        <v>29.524869390000003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4147.0978439099999</v>
      </c>
      <c r="E29" s="430">
        <f>OUT_1!E29</f>
        <v>3880.6270978599996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8000.0611965200005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8027.7249417700004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4334.6260270299981</v>
      </c>
      <c r="E30" s="430">
        <f>OUT_1!E30</f>
        <v>3443.5829218499998</v>
      </c>
      <c r="F30" s="430">
        <f>OUT_1!F30</f>
        <v>0</v>
      </c>
      <c r="G30" s="430">
        <f>OUT_1!G30</f>
        <v>86.737197829999985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7460.6428340099974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7773.2663767549975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416.74544084000007</v>
      </c>
      <c r="E31" s="430">
        <f>OUT_1!E31</f>
        <v>227.39662999999999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438.09907553000005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562.95902016500008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8898.469311779998</v>
      </c>
      <c r="E32" s="430">
        <f>OUT_1!E32</f>
        <v>7551.6066497099991</v>
      </c>
      <c r="F32" s="430">
        <f>OUT_1!F32</f>
        <v>43.676893959999994</v>
      </c>
      <c r="G32" s="430">
        <f>OUT_1!G32</f>
        <v>86.737197829999985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15898.803106059999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16363.95033869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8898.469311779998</v>
      </c>
      <c r="E33" s="436">
        <f t="shared" si="1"/>
        <v>7551.6066497099991</v>
      </c>
      <c r="F33" s="436">
        <f t="shared" si="1"/>
        <v>43.676893959999994</v>
      </c>
      <c r="G33" s="436">
        <f t="shared" si="1"/>
        <v>86.737197829999985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129.11772355999997</v>
      </c>
      <c r="E36" s="430">
        <f>OUT_1!E36</f>
        <v>30.079609079999997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120.72301676999999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159.19733263999996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395.97886334999998</v>
      </c>
      <c r="E37" s="430">
        <f>OUT_1!E37</f>
        <v>160.13959365000002</v>
      </c>
      <c r="F37" s="430">
        <f>OUT_1!F37</f>
        <v>44.473799869999993</v>
      </c>
      <c r="G37" s="430">
        <f>OUT_1!G37</f>
        <v>118.59851571000002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120.70406642999998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474.93540633000003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107.81896929999999</v>
      </c>
      <c r="E38" s="430">
        <f>OUT_1!E38</f>
        <v>123.54303095999998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220.91632091999998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226.13916058999996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632.91555620999998</v>
      </c>
      <c r="E39" s="430">
        <f>OUT_1!E39</f>
        <v>313.76223369000002</v>
      </c>
      <c r="F39" s="430">
        <f>OUT_1!F39</f>
        <v>55.45412232999999</v>
      </c>
      <c r="G39" s="430">
        <f>OUT_1!G39</f>
        <v>118.59851571000002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462.34340411999995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860.27189955999995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313.76223369000002</v>
      </c>
      <c r="F40" s="436">
        <f t="shared" si="2"/>
        <v>55.45412232999999</v>
      </c>
      <c r="G40" s="436">
        <f t="shared" si="2"/>
        <v>118.59851571000002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9531.3848679899984</v>
      </c>
      <c r="E42" s="430">
        <f t="shared" si="3"/>
        <v>7865.3688833999995</v>
      </c>
      <c r="F42" s="430">
        <f t="shared" si="3"/>
        <v>99.131016289999991</v>
      </c>
      <c r="G42" s="430">
        <f t="shared" si="3"/>
        <v>205.33571354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16361.146510179999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17224.22223825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62334.882616750045</v>
      </c>
      <c r="E47" s="431">
        <f t="shared" si="4"/>
        <v>22921.371179329999</v>
      </c>
      <c r="F47" s="431">
        <f t="shared" si="4"/>
        <v>627.8263266099998</v>
      </c>
      <c r="G47" s="431">
        <f t="shared" si="4"/>
        <v>508.46696514999996</v>
      </c>
      <c r="H47" s="431">
        <f t="shared" si="4"/>
        <v>486.55030453999996</v>
      </c>
      <c r="I47" s="431">
        <f t="shared" si="4"/>
        <v>29.524869390000003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4.4063083599999997</v>
      </c>
      <c r="R47" s="431">
        <f t="shared" si="4"/>
        <v>9.9979699999999991E-2</v>
      </c>
      <c r="S47" s="431">
        <f t="shared" si="4"/>
        <v>0</v>
      </c>
      <c r="T47" s="431">
        <f t="shared" si="4"/>
        <v>10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22.363499999999998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61022.667488360043</v>
      </c>
      <c r="AK47" s="431">
        <f t="shared" si="4"/>
        <v>0</v>
      </c>
      <c r="AL47" s="431">
        <f t="shared" si="4"/>
        <v>0.36099259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655.4501318099999</v>
      </c>
      <c r="AS47" s="431">
        <f t="shared" si="4"/>
        <v>74323.488405695054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62334.882616750045</v>
      </c>
      <c r="E48" s="390">
        <f t="shared" si="5"/>
        <v>22921.371179329999</v>
      </c>
      <c r="F48" s="390">
        <f t="shared" si="5"/>
        <v>627.8263266099998</v>
      </c>
      <c r="G48" s="390">
        <f t="shared" si="5"/>
        <v>508.46696514999996</v>
      </c>
      <c r="H48" s="390">
        <f t="shared" si="5"/>
        <v>486.55030453999996</v>
      </c>
      <c r="I48" s="390">
        <f t="shared" si="5"/>
        <v>29.524869390000003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8959.3574518650057</v>
      </c>
      <c r="E18" s="430">
        <f>OUT_4!E18</f>
        <v>5674.6563966399981</v>
      </c>
      <c r="F18" s="430">
        <f>OUT_4!F18</f>
        <v>129.43245139000004</v>
      </c>
      <c r="G18" s="430">
        <f>OUT_4!G18</f>
        <v>177.64267297000001</v>
      </c>
      <c r="H18" s="430">
        <f>OUT_4!H18</f>
        <v>7850.0822687999998</v>
      </c>
      <c r="I18" s="430">
        <f>OUT_4!I18</f>
        <v>0</v>
      </c>
      <c r="J18" s="430">
        <f>OUT_4!J18</f>
        <v>56.218709609999998</v>
      </c>
      <c r="K18" s="430">
        <f>OUT_4!K18</f>
        <v>102.97862302999999</v>
      </c>
      <c r="L18" s="430">
        <f>OUT_4!L18</f>
        <v>0</v>
      </c>
      <c r="M18" s="430">
        <f>OUT_4!M18</f>
        <v>9193.218834445006</v>
      </c>
      <c r="N18" s="430">
        <f>OUT_4!N18</f>
        <v>13627.717288469998</v>
      </c>
      <c r="O18" s="430">
        <f>OUT_4!O18</f>
        <v>129.43245139000004</v>
      </c>
    </row>
    <row r="19" spans="1:16" s="376" customFormat="1" ht="15">
      <c r="A19" s="385"/>
      <c r="B19" s="444" t="s">
        <v>158</v>
      </c>
      <c r="C19" s="445"/>
      <c r="D19" s="430">
        <f>OUT_4!D19</f>
        <v>27117.559885004939</v>
      </c>
      <c r="E19" s="430">
        <f>OUT_4!E19</f>
        <v>10382.629134605007</v>
      </c>
      <c r="F19" s="430">
        <f>OUT_4!F19</f>
        <v>536.62262607999992</v>
      </c>
      <c r="G19" s="430">
        <f>OUT_4!G19</f>
        <v>553.77239141500013</v>
      </c>
      <c r="H19" s="430">
        <f>OUT_4!H19</f>
        <v>7219.493985340001</v>
      </c>
      <c r="I19" s="430">
        <f>OUT_4!I19</f>
        <v>0</v>
      </c>
      <c r="J19" s="430">
        <f>OUT_4!J19</f>
        <v>210.4740678</v>
      </c>
      <c r="K19" s="430">
        <f>OUT_4!K19</f>
        <v>264.46133852999998</v>
      </c>
      <c r="L19" s="430">
        <f>OUT_4!L19</f>
        <v>0</v>
      </c>
      <c r="M19" s="430">
        <f>OUT_4!M19</f>
        <v>27881.806344219942</v>
      </c>
      <c r="N19" s="430">
        <f>OUT_4!N19</f>
        <v>17866.584458475008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2893.9001267249992</v>
      </c>
      <c r="E20" s="430">
        <f>OUT_4!E20</f>
        <v>1393.7190064399997</v>
      </c>
      <c r="F20" s="430">
        <f>OUT_4!F20</f>
        <v>11.389088749999997</v>
      </c>
      <c r="G20" s="430">
        <f>OUT_4!G20</f>
        <v>151.539995785</v>
      </c>
      <c r="H20" s="430">
        <f>OUT_4!H20</f>
        <v>399.3212653600001</v>
      </c>
      <c r="I20" s="430">
        <f>OUT_4!I20</f>
        <v>12.097759029999999</v>
      </c>
      <c r="J20" s="430">
        <f>OUT_4!J20</f>
        <v>57.932533159999998</v>
      </c>
      <c r="K20" s="430">
        <f>OUT_4!K20</f>
        <v>153.03604374</v>
      </c>
      <c r="L20" s="430">
        <f>OUT_4!L20</f>
        <v>15.170583690000001</v>
      </c>
      <c r="M20" s="430">
        <f>OUT_4!M20</f>
        <v>3103.3726556699989</v>
      </c>
      <c r="N20" s="430">
        <f>OUT_4!N20</f>
        <v>1946.0763155399998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38970.81746359494</v>
      </c>
      <c r="E21" s="431">
        <f>OUT_4!E21</f>
        <v>17451.004537685003</v>
      </c>
      <c r="F21" s="431">
        <f>OUT_4!F21</f>
        <v>677.44416622000006</v>
      </c>
      <c r="G21" s="431">
        <f>OUT_4!G21</f>
        <v>882.95506017000014</v>
      </c>
      <c r="H21" s="431">
        <f>OUT_4!H21</f>
        <v>15468.8975195</v>
      </c>
      <c r="I21" s="431">
        <f>OUT_4!I21</f>
        <v>12.097759029999999</v>
      </c>
      <c r="J21" s="431">
        <f>OUT_4!J21</f>
        <v>324.62531057000001</v>
      </c>
      <c r="K21" s="431">
        <f>OUT_4!K21</f>
        <v>520.4760053</v>
      </c>
      <c r="L21" s="431">
        <f>OUT_4!L21</f>
        <v>15.170583690000001</v>
      </c>
      <c r="M21" s="431">
        <f>OUT_4!M21</f>
        <v>40178.397834334944</v>
      </c>
      <c r="N21" s="431">
        <f>OUT_4!N21</f>
        <v>33440.378062485004</v>
      </c>
      <c r="O21" s="431">
        <f>OUT_4!O21</f>
        <v>704.71250894000002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13960.106539220005</v>
      </c>
      <c r="E15" s="227">
        <v>4695.7118073899974</v>
      </c>
      <c r="F15" s="225">
        <v>7.4794683100000006</v>
      </c>
      <c r="G15" s="227">
        <v>3.4288683199999999</v>
      </c>
      <c r="H15" s="227">
        <v>158.49486428000003</v>
      </c>
      <c r="I15" s="227">
        <v>9.9420439999999999E-2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>
        <v>12.2615</v>
      </c>
      <c r="AF15" s="227"/>
      <c r="AG15" s="227"/>
      <c r="AH15" s="227"/>
      <c r="AI15" s="227"/>
      <c r="AJ15" s="227">
        <v>10643.607821530002</v>
      </c>
      <c r="AK15" s="227"/>
      <c r="AL15" s="227"/>
      <c r="AM15" s="227"/>
      <c r="AN15" s="227"/>
      <c r="AO15" s="227"/>
      <c r="AP15" s="227"/>
      <c r="AQ15" s="227"/>
      <c r="AR15" s="227">
        <v>22.760310330000003</v>
      </c>
      <c r="AS15" s="295">
        <f>SUM(D15:AR15)/2</f>
        <v>14763.446299910003</v>
      </c>
    </row>
    <row r="16" spans="1:62" s="23" customFormat="1" ht="18" customHeight="1">
      <c r="A16" s="26"/>
      <c r="B16" s="51" t="s">
        <v>106</v>
      </c>
      <c r="C16" s="328"/>
      <c r="D16" s="227">
        <v>35986.456484860042</v>
      </c>
      <c r="E16" s="227">
        <v>9012.298411390002</v>
      </c>
      <c r="F16" s="227">
        <v>343.50513087999991</v>
      </c>
      <c r="G16" s="227">
        <v>262.15926429999996</v>
      </c>
      <c r="H16" s="227">
        <v>328.05544025999995</v>
      </c>
      <c r="I16" s="225">
        <v>18.506665990000002</v>
      </c>
      <c r="J16" s="227"/>
      <c r="K16" s="227"/>
      <c r="L16" s="227"/>
      <c r="M16" s="227"/>
      <c r="N16" s="227"/>
      <c r="O16" s="227"/>
      <c r="P16" s="227"/>
      <c r="Q16" s="227">
        <v>4.4063083599999997</v>
      </c>
      <c r="R16" s="227">
        <v>9.9979699999999991E-2</v>
      </c>
      <c r="S16" s="227"/>
      <c r="T16" s="227">
        <v>10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9.5399999999999991</v>
      </c>
      <c r="AF16" s="227"/>
      <c r="AG16" s="227"/>
      <c r="AH16" s="227"/>
      <c r="AI16" s="227"/>
      <c r="AJ16" s="227">
        <v>29852.30862738004</v>
      </c>
      <c r="AK16" s="227"/>
      <c r="AL16" s="227">
        <v>0.36099259</v>
      </c>
      <c r="AM16" s="227"/>
      <c r="AN16" s="227"/>
      <c r="AO16" s="227"/>
      <c r="AP16" s="227"/>
      <c r="AQ16" s="227"/>
      <c r="AR16" s="227">
        <v>245.92598555999999</v>
      </c>
      <c r="AS16" s="295">
        <f>SUM(D16:AR16)/2</f>
        <v>38036.811645635033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2856.9347246800012</v>
      </c>
      <c r="E17" s="227">
        <v>1347.9920771500003</v>
      </c>
      <c r="F17" s="227">
        <v>177.71071112999999</v>
      </c>
      <c r="G17" s="227">
        <v>37.543118989999996</v>
      </c>
      <c r="H17" s="227"/>
      <c r="I17" s="227">
        <v>10.918782960000001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0.56200000000000006</v>
      </c>
      <c r="AF17" s="227"/>
      <c r="AG17" s="227"/>
      <c r="AH17" s="227"/>
      <c r="AI17" s="227"/>
      <c r="AJ17" s="227">
        <v>4165.6045292699991</v>
      </c>
      <c r="AK17" s="227"/>
      <c r="AL17" s="227"/>
      <c r="AM17" s="227"/>
      <c r="AN17" s="227"/>
      <c r="AO17" s="227"/>
      <c r="AP17" s="227"/>
      <c r="AQ17" s="227"/>
      <c r="AR17" s="227">
        <v>0.68635082000000003</v>
      </c>
      <c r="AS17" s="295">
        <f>SUM(D17:AR17)/2</f>
        <v>4299.0082219000005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52803.497748760048</v>
      </c>
      <c r="E18" s="295">
        <f t="shared" si="0"/>
        <v>15056.00229593</v>
      </c>
      <c r="F18" s="295">
        <f t="shared" si="0"/>
        <v>528.69531031999986</v>
      </c>
      <c r="G18" s="295">
        <f t="shared" si="0"/>
        <v>303.13125160999994</v>
      </c>
      <c r="H18" s="295">
        <f t="shared" si="0"/>
        <v>486.55030453999996</v>
      </c>
      <c r="I18" s="295">
        <f t="shared" si="0"/>
        <v>29.524869390000003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4.4063083599999997</v>
      </c>
      <c r="R18" s="295">
        <f t="shared" si="0"/>
        <v>9.9979699999999991E-2</v>
      </c>
      <c r="S18" s="295">
        <f t="shared" si="0"/>
        <v>0</v>
      </c>
      <c r="T18" s="295">
        <f t="shared" si="0"/>
        <v>10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22.363499999999998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44661.520978180044</v>
      </c>
      <c r="AK18" s="295">
        <f t="shared" si="0"/>
        <v>0</v>
      </c>
      <c r="AL18" s="295">
        <f t="shared" si="0"/>
        <v>0.36099259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269.37264670999997</v>
      </c>
      <c r="AS18" s="295">
        <f>SUM(D18:AR18)/2</f>
        <v>57099.266167445057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57099.266167445057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4147.0978439099999</v>
      </c>
      <c r="E29" s="227">
        <v>3880.6270978599996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8000.0611965200005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8027.7249417700004</v>
      </c>
    </row>
    <row r="30" spans="1:62" s="17" customFormat="1" ht="18" customHeight="1">
      <c r="A30" s="24"/>
      <c r="B30" s="51" t="s">
        <v>106</v>
      </c>
      <c r="C30" s="25"/>
      <c r="D30" s="227">
        <v>4334.6260270299981</v>
      </c>
      <c r="E30" s="227">
        <v>3443.5829218499998</v>
      </c>
      <c r="F30" s="227"/>
      <c r="G30" s="227">
        <v>86.737197829999985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7460.6428340099974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7773.2663767549975</v>
      </c>
    </row>
    <row r="31" spans="1:62" s="17" customFormat="1" ht="18" customHeight="1">
      <c r="A31" s="20"/>
      <c r="B31" s="51" t="s">
        <v>107</v>
      </c>
      <c r="C31" s="25"/>
      <c r="D31" s="227">
        <v>416.74544084000007</v>
      </c>
      <c r="E31" s="227">
        <v>227.39662999999999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438.09907553000005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562.95902016500008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8898.469311779998</v>
      </c>
      <c r="E32" s="295">
        <f t="shared" si="2"/>
        <v>7551.6066497099991</v>
      </c>
      <c r="F32" s="295">
        <f t="shared" si="2"/>
        <v>43.676893959999994</v>
      </c>
      <c r="G32" s="295">
        <f t="shared" si="2"/>
        <v>86.737197829999985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15898.803106059999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16363.95033869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16363.95033869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129.11772355999997</v>
      </c>
      <c r="E36" s="227">
        <v>30.079609079999997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120.72301676999999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159.19733263999996</v>
      </c>
    </row>
    <row r="37" spans="1:62" s="17" customFormat="1" ht="18" customHeight="1">
      <c r="A37" s="24"/>
      <c r="B37" s="51" t="s">
        <v>106</v>
      </c>
      <c r="C37" s="25"/>
      <c r="D37" s="227">
        <v>395.97886334999998</v>
      </c>
      <c r="E37" s="227">
        <v>160.13959365000002</v>
      </c>
      <c r="F37" s="227">
        <v>44.473799869999993</v>
      </c>
      <c r="G37" s="227">
        <v>118.59851571000002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120.70406642999998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474.93540633000003</v>
      </c>
    </row>
    <row r="38" spans="1:62" s="17" customFormat="1" ht="18" customHeight="1">
      <c r="A38" s="20"/>
      <c r="B38" s="51" t="s">
        <v>107</v>
      </c>
      <c r="C38" s="25"/>
      <c r="D38" s="227">
        <v>107.81896929999999</v>
      </c>
      <c r="E38" s="227">
        <v>123.54303095999998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220.91632091999998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226.13916058999996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632.91555620999998</v>
      </c>
      <c r="E39" s="295">
        <f t="shared" si="3"/>
        <v>313.76223369000002</v>
      </c>
      <c r="F39" s="295">
        <f t="shared" si="3"/>
        <v>55.45412232999999</v>
      </c>
      <c r="G39" s="295">
        <f t="shared" si="3"/>
        <v>118.59851571000002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462.34340411999995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860.27189955999995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860.27189955999995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9531.3848679899984</v>
      </c>
      <c r="E42" s="295">
        <f>+SUM(E39,E32)</f>
        <v>7865.3688833999995</v>
      </c>
      <c r="F42" s="295">
        <f>+SUM(F39,F32)</f>
        <v>99.131016289999991</v>
      </c>
      <c r="G42" s="295">
        <f>+SUM(G39,G32)</f>
        <v>205.33571354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16361.146510179999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17224.22223825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62334.882616750045</v>
      </c>
      <c r="E46" s="296">
        <f t="shared" si="5"/>
        <v>22921.371179329999</v>
      </c>
      <c r="F46" s="296">
        <f t="shared" si="5"/>
        <v>627.8263266099998</v>
      </c>
      <c r="G46" s="296">
        <f t="shared" si="5"/>
        <v>508.46696514999996</v>
      </c>
      <c r="H46" s="296">
        <f t="shared" si="5"/>
        <v>486.55030453999996</v>
      </c>
      <c r="I46" s="296">
        <f t="shared" si="5"/>
        <v>29.524869390000003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4.4063083599999997</v>
      </c>
      <c r="R46" s="296">
        <f t="shared" si="5"/>
        <v>9.9979699999999991E-2</v>
      </c>
      <c r="S46" s="296">
        <f t="shared" si="5"/>
        <v>0</v>
      </c>
      <c r="T46" s="296">
        <f t="shared" si="5"/>
        <v>10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22.363499999999998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61022.667488360043</v>
      </c>
      <c r="AK46" s="296">
        <f t="shared" si="5"/>
        <v>0</v>
      </c>
      <c r="AL46" s="296">
        <f t="shared" si="5"/>
        <v>0.36099259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655.4501318099999</v>
      </c>
      <c r="AS46" s="296">
        <f>+SUM(AS42,AS25,AS18,AS44)</f>
        <v>74323.488405695054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74323.488405695054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2019-10-01T14:35:37Z</dcterms:created>
  <dcterms:modified xsi:type="dcterms:W3CDTF">2019-10-01T14:35:37Z</dcterms:modified>
  <cp:category/>
</cp:coreProperties>
</file>