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1290" yWindow="960" windowWidth="9645" windowHeight="5160" tabRatio="662" activeTab="7"/>
  </bookViews>
  <sheets>
    <sheet name="Complementary_Inf" sheetId="39" r:id="rId1"/>
    <sheet name="General_Checks" sheetId="27" state="hidden" r:id="rId2"/>
    <sheet name="OUT_1" sheetId="2" r:id="rId3"/>
    <sheet name="OUT_1_Check" sheetId="19" state="hidden" r:id="rId4"/>
    <sheet name="OUT_2_Check" sheetId="21" state="hidden" r:id="rId5"/>
    <sheet name="OUT_3_Check" sheetId="22" state="hidden" r:id="rId6"/>
    <sheet name="OUT_2" sheetId="14" r:id="rId7"/>
    <sheet name="Complementary_Inf_RUS" sheetId="45" r:id="rId8"/>
    <sheet name="OUT_1_RUS" sheetId="49" r:id="rId9"/>
    <sheet name="OUT_2_RUS" sheetId="51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Complementary_Inf!$B$2:$F$19</definedName>
    <definedName name="_xlnm.Print_Area" localSheetId="7">Complementary_Inf_RUS!$B$2:$F$19</definedName>
    <definedName name="_xlnm.Print_Area" localSheetId="2">OUT_1!$A$1:$AT$43</definedName>
    <definedName name="_xlnm.Print_Area" localSheetId="3">OUT_1_Check!$A$1:$AJ$56</definedName>
    <definedName name="_xlnm.Print_Area" localSheetId="8">OUT_1_RUS!$A$1:$AT$43</definedName>
    <definedName name="_xlnm.Print_Area" localSheetId="6">OUT_2!$A$1:$O$28</definedName>
    <definedName name="_xlnm.Print_Area" localSheetId="4">OUT_2_Check!#REF!</definedName>
    <definedName name="_xlnm.Print_Area" localSheetId="9">OUT_2_RUS!$A$1:$O$28</definedName>
    <definedName name="_xlnm.Print_Area" localSheetId="5">OUT_3_Check!$A$1:$O$43</definedName>
    <definedName name="_xlnm.Print_Area" localSheetId="10">OUT_4_Check!$A$1:$S$38</definedName>
  </definedNames>
  <calcPr calcId="162913"/>
</workbook>
</file>

<file path=xl/calcChain.xml><?xml version="1.0" encoding="utf-8"?>
<calcChain xmlns="http://schemas.openxmlformats.org/spreadsheetml/2006/main">
  <c r="L18" i="51" l="1"/>
  <c r="K18" i="51"/>
  <c r="J18" i="51"/>
  <c r="I18" i="51"/>
  <c r="H18" i="51"/>
  <c r="G18" i="51"/>
  <c r="F18" i="51"/>
  <c r="E18" i="51"/>
  <c r="D18" i="51"/>
  <c r="O17" i="51"/>
  <c r="N17" i="51"/>
  <c r="M17" i="51"/>
  <c r="O16" i="51"/>
  <c r="N16" i="51"/>
  <c r="N18" i="51" s="1"/>
  <c r="N13" i="51" s="1"/>
  <c r="M16" i="51"/>
  <c r="O15" i="51"/>
  <c r="O18" i="51" s="1"/>
  <c r="O13" i="51" s="1"/>
  <c r="N15" i="51"/>
  <c r="M15" i="51"/>
  <c r="AT42" i="49"/>
  <c r="AT41" i="49"/>
  <c r="AS34" i="49"/>
  <c r="AR34" i="49"/>
  <c r="AR36" i="49" s="1"/>
  <c r="AR38" i="49" s="1"/>
  <c r="AQ34" i="49"/>
  <c r="AP34" i="49"/>
  <c r="AO34" i="49"/>
  <c r="AN34" i="49"/>
  <c r="AN36" i="49" s="1"/>
  <c r="AN38" i="49" s="1"/>
  <c r="AM34" i="49"/>
  <c r="AL34" i="49"/>
  <c r="AK34" i="49"/>
  <c r="AJ34" i="49"/>
  <c r="AI34" i="49"/>
  <c r="AH34" i="49"/>
  <c r="AG34" i="49"/>
  <c r="AF34" i="49"/>
  <c r="AE34" i="49"/>
  <c r="AD34" i="49"/>
  <c r="AC34" i="49"/>
  <c r="AC36" i="49" s="1"/>
  <c r="AC38" i="49" s="1"/>
  <c r="AB34" i="49"/>
  <c r="AA34" i="49"/>
  <c r="Z34" i="49"/>
  <c r="Y34" i="49"/>
  <c r="X34" i="49"/>
  <c r="X36" i="49"/>
  <c r="X38" i="49" s="1"/>
  <c r="W34" i="49"/>
  <c r="V34" i="49"/>
  <c r="U34" i="49"/>
  <c r="T34" i="49"/>
  <c r="S34" i="49"/>
  <c r="R34" i="49"/>
  <c r="Q34" i="49"/>
  <c r="P34" i="49"/>
  <c r="P36" i="49" s="1"/>
  <c r="P38" i="49" s="1"/>
  <c r="O34" i="49"/>
  <c r="N34" i="49"/>
  <c r="M34" i="49"/>
  <c r="M36" i="49" s="1"/>
  <c r="M38" i="49" s="1"/>
  <c r="L34" i="49"/>
  <c r="L36" i="49" s="1"/>
  <c r="L38" i="49" s="1"/>
  <c r="K34" i="49"/>
  <c r="J34" i="49"/>
  <c r="I34" i="49"/>
  <c r="H34" i="49"/>
  <c r="H36" i="49"/>
  <c r="G34" i="49"/>
  <c r="AT34" i="49" s="1"/>
  <c r="AT35" i="49" s="1"/>
  <c r="F34" i="49"/>
  <c r="E34" i="49"/>
  <c r="D34" i="49"/>
  <c r="AT33" i="49"/>
  <c r="AT32" i="49"/>
  <c r="AT31" i="49"/>
  <c r="AS28" i="49"/>
  <c r="AS36" i="49"/>
  <c r="AS38" i="49" s="1"/>
  <c r="AR28" i="49"/>
  <c r="AQ28" i="49"/>
  <c r="AP28" i="49"/>
  <c r="AO28" i="49"/>
  <c r="AO36" i="49" s="1"/>
  <c r="AO38" i="49" s="1"/>
  <c r="AN28" i="49"/>
  <c r="AM28" i="49"/>
  <c r="AL28" i="49"/>
  <c r="AK28" i="49"/>
  <c r="AK36" i="49"/>
  <c r="AK38" i="49"/>
  <c r="AJ28" i="49"/>
  <c r="AJ36" i="49" s="1"/>
  <c r="AJ38" i="49" s="1"/>
  <c r="AI28" i="49"/>
  <c r="AH28" i="49"/>
  <c r="AG28" i="49"/>
  <c r="AG36" i="49"/>
  <c r="AF28" i="49"/>
  <c r="AF36" i="49" s="1"/>
  <c r="AF38" i="49" s="1"/>
  <c r="AE28" i="49"/>
  <c r="AD28" i="49"/>
  <c r="AC28" i="49"/>
  <c r="AB28" i="49"/>
  <c r="AB36" i="49" s="1"/>
  <c r="AB38" i="49" s="1"/>
  <c r="AA28" i="49"/>
  <c r="Z28" i="49"/>
  <c r="Y28" i="49"/>
  <c r="Y36" i="49" s="1"/>
  <c r="Y38" i="49" s="1"/>
  <c r="X28" i="49"/>
  <c r="W28" i="49"/>
  <c r="V28" i="49"/>
  <c r="U28" i="49"/>
  <c r="U36" i="49"/>
  <c r="U38" i="49"/>
  <c r="T28" i="49"/>
  <c r="T36" i="49" s="1"/>
  <c r="T38" i="49" s="1"/>
  <c r="S28" i="49"/>
  <c r="R28" i="49"/>
  <c r="Q28" i="49"/>
  <c r="Q36" i="49"/>
  <c r="P28" i="49"/>
  <c r="O28" i="49"/>
  <c r="N28" i="49"/>
  <c r="M28" i="49"/>
  <c r="L28" i="49"/>
  <c r="K28" i="49"/>
  <c r="J28" i="49"/>
  <c r="I28" i="49"/>
  <c r="I36" i="49" s="1"/>
  <c r="I38" i="49" s="1"/>
  <c r="H28" i="49"/>
  <c r="G28" i="49"/>
  <c r="F28" i="49"/>
  <c r="E28" i="49"/>
  <c r="D28" i="49"/>
  <c r="AT27" i="49"/>
  <c r="AT26" i="49"/>
  <c r="AT25" i="49"/>
  <c r="AS16" i="49"/>
  <c r="AR16" i="49"/>
  <c r="AQ16" i="49"/>
  <c r="AP16" i="49"/>
  <c r="AO16" i="49"/>
  <c r="AN16" i="49"/>
  <c r="AM16" i="49"/>
  <c r="AL16" i="49"/>
  <c r="AK16" i="49"/>
  <c r="AJ16" i="49"/>
  <c r="AI16" i="49"/>
  <c r="AH16" i="49"/>
  <c r="AG16" i="49"/>
  <c r="AG38" i="49" s="1"/>
  <c r="AF16" i="49"/>
  <c r="AE16" i="49"/>
  <c r="AD16" i="49"/>
  <c r="AC16" i="49"/>
  <c r="AB16" i="49"/>
  <c r="AA16" i="49"/>
  <c r="Z16" i="49"/>
  <c r="Y16" i="49"/>
  <c r="X16" i="49"/>
  <c r="W16" i="49"/>
  <c r="V16" i="49"/>
  <c r="U16" i="49"/>
  <c r="T16" i="49"/>
  <c r="S16" i="49"/>
  <c r="R16" i="49"/>
  <c r="Q16" i="49"/>
  <c r="Q38" i="49" s="1"/>
  <c r="P16" i="49"/>
  <c r="O16" i="49"/>
  <c r="N16" i="49"/>
  <c r="M16" i="49"/>
  <c r="L16" i="49"/>
  <c r="K16" i="49"/>
  <c r="J16" i="49"/>
  <c r="I16" i="49"/>
  <c r="H16" i="49"/>
  <c r="H38" i="49" s="1"/>
  <c r="G16" i="49"/>
  <c r="AT16" i="49" s="1"/>
  <c r="AT17" i="49" s="1"/>
  <c r="F16" i="49"/>
  <c r="E16" i="49"/>
  <c r="D16" i="49"/>
  <c r="AT15" i="49"/>
  <c r="AT14" i="49"/>
  <c r="AT13" i="49"/>
  <c r="Q30" i="28"/>
  <c r="AT13" i="2"/>
  <c r="AT14" i="2"/>
  <c r="AT15" i="2"/>
  <c r="D16" i="2"/>
  <c r="AT16" i="2" s="1"/>
  <c r="E16" i="2"/>
  <c r="F16" i="2"/>
  <c r="F19" i="19" s="1"/>
  <c r="G16" i="2"/>
  <c r="H16" i="2"/>
  <c r="I16" i="2"/>
  <c r="J16" i="2"/>
  <c r="J19" i="19"/>
  <c r="K16" i="2"/>
  <c r="L16" i="2"/>
  <c r="K19" i="19" s="1"/>
  <c r="M16" i="2"/>
  <c r="N16" i="2"/>
  <c r="M19" i="19"/>
  <c r="O16" i="2"/>
  <c r="P16" i="2"/>
  <c r="Q16" i="2"/>
  <c r="R16" i="2"/>
  <c r="P19" i="19"/>
  <c r="S16" i="2"/>
  <c r="T16" i="2"/>
  <c r="U16" i="2"/>
  <c r="V16" i="2"/>
  <c r="T19" i="19"/>
  <c r="W16" i="2"/>
  <c r="X16" i="2"/>
  <c r="Y16" i="2"/>
  <c r="W19" i="19" s="1"/>
  <c r="Z16" i="2"/>
  <c r="X19" i="19" s="1"/>
  <c r="AA16" i="2"/>
  <c r="AB16" i="2"/>
  <c r="AC16" i="2"/>
  <c r="AD16" i="2"/>
  <c r="AB19" i="19" s="1"/>
  <c r="AE16" i="2"/>
  <c r="AC19" i="19" s="1"/>
  <c r="AF16" i="2"/>
  <c r="AG16" i="2"/>
  <c r="AH16" i="2"/>
  <c r="AF19" i="19" s="1"/>
  <c r="AI16" i="2"/>
  <c r="AJ16" i="2"/>
  <c r="AK16" i="2"/>
  <c r="AL16" i="2"/>
  <c r="AL38" i="2" s="1"/>
  <c r="AJ47" i="19" s="1"/>
  <c r="AM16" i="2"/>
  <c r="AN16" i="2"/>
  <c r="AO16" i="2"/>
  <c r="AP16" i="2"/>
  <c r="AO19" i="19"/>
  <c r="AQ16" i="2"/>
  <c r="AR16" i="2"/>
  <c r="AQ19" i="19" s="1"/>
  <c r="AS16" i="2"/>
  <c r="D28" i="2"/>
  <c r="D34" i="2"/>
  <c r="D36" i="2"/>
  <c r="E28" i="2"/>
  <c r="E34" i="2"/>
  <c r="E36" i="2"/>
  <c r="E43" i="19" s="1"/>
  <c r="F28" i="2"/>
  <c r="F34" i="2"/>
  <c r="G28" i="2"/>
  <c r="G34" i="2"/>
  <c r="H28" i="2"/>
  <c r="H34" i="2"/>
  <c r="I28" i="2"/>
  <c r="I34" i="2"/>
  <c r="I36" i="2" s="1"/>
  <c r="J28" i="2"/>
  <c r="J34" i="2"/>
  <c r="J36" i="2"/>
  <c r="J43" i="19" s="1"/>
  <c r="K28" i="2"/>
  <c r="K34" i="2"/>
  <c r="K36" i="2" s="1"/>
  <c r="K38" i="2" s="1"/>
  <c r="L28" i="2"/>
  <c r="L34" i="2"/>
  <c r="M28" i="2"/>
  <c r="M34" i="2"/>
  <c r="N28" i="2"/>
  <c r="N34" i="2"/>
  <c r="N36" i="2" s="1"/>
  <c r="O28" i="2"/>
  <c r="O34" i="2"/>
  <c r="O36" i="2" s="1"/>
  <c r="O38" i="2" s="1"/>
  <c r="P28" i="2"/>
  <c r="P34" i="2"/>
  <c r="Q28" i="2"/>
  <c r="Q34" i="2"/>
  <c r="O40" i="19"/>
  <c r="R28" i="2"/>
  <c r="R34" i="2"/>
  <c r="R36" i="2"/>
  <c r="P43" i="19" s="1"/>
  <c r="S28" i="2"/>
  <c r="S34" i="2"/>
  <c r="T28" i="2"/>
  <c r="T34" i="2"/>
  <c r="R40" i="19" s="1"/>
  <c r="U28" i="2"/>
  <c r="U34" i="2"/>
  <c r="V28" i="2"/>
  <c r="V34" i="2"/>
  <c r="V36" i="2"/>
  <c r="W28" i="2"/>
  <c r="W34" i="2"/>
  <c r="X28" i="2"/>
  <c r="V33" i="19" s="1"/>
  <c r="X34" i="2"/>
  <c r="Y28" i="2"/>
  <c r="Y34" i="2"/>
  <c r="W40" i="19" s="1"/>
  <c r="Z28" i="2"/>
  <c r="Z34" i="2"/>
  <c r="Z36" i="2" s="1"/>
  <c r="AA28" i="2"/>
  <c r="AA34" i="2"/>
  <c r="AB28" i="2"/>
  <c r="AB34" i="2"/>
  <c r="AC28" i="2"/>
  <c r="AC34" i="2"/>
  <c r="AD28" i="2"/>
  <c r="AD34" i="2"/>
  <c r="AB40" i="19" s="1"/>
  <c r="AE28" i="2"/>
  <c r="AE34" i="2"/>
  <c r="AF28" i="2"/>
  <c r="AF34" i="2"/>
  <c r="AG28" i="2"/>
  <c r="AG34" i="2"/>
  <c r="AE40" i="19"/>
  <c r="AH28" i="2"/>
  <c r="AH34" i="2"/>
  <c r="AH36" i="2"/>
  <c r="AF43" i="19" s="1"/>
  <c r="AI28" i="2"/>
  <c r="AI34" i="2"/>
  <c r="AJ28" i="2"/>
  <c r="AJ34" i="2"/>
  <c r="AH40" i="19" s="1"/>
  <c r="AK28" i="2"/>
  <c r="AK34" i="2"/>
  <c r="AL28" i="2"/>
  <c r="AL34" i="2"/>
  <c r="AL36" i="2"/>
  <c r="AM28" i="2"/>
  <c r="AM34" i="2"/>
  <c r="AN28" i="2"/>
  <c r="AN36" i="2" s="1"/>
  <c r="AN34" i="2"/>
  <c r="AO28" i="2"/>
  <c r="AO34" i="2"/>
  <c r="AN40" i="19" s="1"/>
  <c r="AP28" i="2"/>
  <c r="AP34" i="2"/>
  <c r="AP36" i="2" s="1"/>
  <c r="AQ28" i="2"/>
  <c r="AQ36" i="2" s="1"/>
  <c r="AQ34" i="2"/>
  <c r="AR28" i="2"/>
  <c r="AR34" i="2"/>
  <c r="AS28" i="2"/>
  <c r="AS34" i="2"/>
  <c r="AS36" i="2" s="1"/>
  <c r="AT25" i="2"/>
  <c r="AT26" i="2"/>
  <c r="AT27" i="2"/>
  <c r="AT31" i="2"/>
  <c r="AS37" i="19"/>
  <c r="AT32" i="2"/>
  <c r="AT33" i="2"/>
  <c r="N17" i="14"/>
  <c r="Q22" i="28" s="1"/>
  <c r="O17" i="14"/>
  <c r="M17" i="14"/>
  <c r="O16" i="14"/>
  <c r="N16" i="14"/>
  <c r="M16" i="14"/>
  <c r="N15" i="14"/>
  <c r="M15" i="14"/>
  <c r="P20" i="28" s="1"/>
  <c r="O15" i="14"/>
  <c r="O18" i="14" s="1"/>
  <c r="C11" i="39"/>
  <c r="AT42" i="2"/>
  <c r="AT41" i="2"/>
  <c r="D18" i="14"/>
  <c r="D23" i="28" s="1"/>
  <c r="E18" i="14"/>
  <c r="E23" i="28"/>
  <c r="F18" i="14"/>
  <c r="F23" i="28" s="1"/>
  <c r="D30" i="28"/>
  <c r="E30" i="28"/>
  <c r="F30" i="28"/>
  <c r="D37" i="28"/>
  <c r="E37" i="28"/>
  <c r="F37" i="28"/>
  <c r="H18" i="14"/>
  <c r="G18" i="14"/>
  <c r="H23" i="28"/>
  <c r="I18" i="14"/>
  <c r="I23" i="28"/>
  <c r="J18" i="14"/>
  <c r="H30" i="28"/>
  <c r="I30" i="28"/>
  <c r="J30" i="28"/>
  <c r="I37" i="28"/>
  <c r="K18" i="14"/>
  <c r="M23" i="28" s="1"/>
  <c r="L18" i="14"/>
  <c r="N23" i="28" s="1"/>
  <c r="L30" i="28"/>
  <c r="M30" i="28"/>
  <c r="N30" i="28"/>
  <c r="L37" i="28"/>
  <c r="M37" i="28"/>
  <c r="N37" i="28"/>
  <c r="P30" i="28"/>
  <c r="R30" i="28"/>
  <c r="Q37" i="28"/>
  <c r="F19" i="22"/>
  <c r="G19" i="22"/>
  <c r="N19" i="22"/>
  <c r="F26" i="22"/>
  <c r="G26" i="22"/>
  <c r="M26" i="22"/>
  <c r="M32" i="22"/>
  <c r="D19" i="22"/>
  <c r="E19" i="22"/>
  <c r="H19" i="22"/>
  <c r="I19" i="22"/>
  <c r="M19" i="22"/>
  <c r="D26" i="22"/>
  <c r="E26" i="22"/>
  <c r="H26" i="22"/>
  <c r="I26" i="22"/>
  <c r="N26" i="22"/>
  <c r="D32" i="22"/>
  <c r="E32" i="22"/>
  <c r="F32" i="22"/>
  <c r="G32" i="22"/>
  <c r="H32" i="22"/>
  <c r="I32" i="22"/>
  <c r="N32" i="22"/>
  <c r="F34" i="22"/>
  <c r="G34" i="22"/>
  <c r="M34" i="22"/>
  <c r="D34" i="22"/>
  <c r="E34" i="22"/>
  <c r="H34" i="22"/>
  <c r="I34" i="22"/>
  <c r="K34" i="22"/>
  <c r="L34" i="22"/>
  <c r="N34" i="22"/>
  <c r="E19" i="21"/>
  <c r="G25" i="21"/>
  <c r="G32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D25" i="21"/>
  <c r="E25" i="21"/>
  <c r="F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D32" i="21"/>
  <c r="E32" i="21"/>
  <c r="F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E40" i="21"/>
  <c r="F40" i="21"/>
  <c r="G40" i="21"/>
  <c r="D40" i="21"/>
  <c r="H40" i="21"/>
  <c r="I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D19" i="19"/>
  <c r="E19" i="19"/>
  <c r="G26" i="19"/>
  <c r="G19" i="19"/>
  <c r="H19" i="19"/>
  <c r="I19" i="19"/>
  <c r="L19" i="19"/>
  <c r="N19" i="19"/>
  <c r="O19" i="19"/>
  <c r="Q19" i="19"/>
  <c r="R19" i="19"/>
  <c r="S19" i="19"/>
  <c r="U19" i="19"/>
  <c r="V19" i="19"/>
  <c r="Y19" i="19"/>
  <c r="Z19" i="19"/>
  <c r="AA19" i="19"/>
  <c r="AD19" i="19"/>
  <c r="AE19" i="19"/>
  <c r="AG19" i="19"/>
  <c r="AH19" i="19"/>
  <c r="AI19" i="19"/>
  <c r="AK19" i="19"/>
  <c r="AL19" i="19"/>
  <c r="AM19" i="19"/>
  <c r="AN19" i="19"/>
  <c r="AP19" i="19"/>
  <c r="AR19" i="19"/>
  <c r="D26" i="19"/>
  <c r="E26" i="19"/>
  <c r="F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D33" i="19"/>
  <c r="E33" i="19"/>
  <c r="F33" i="19"/>
  <c r="H33" i="19"/>
  <c r="I33" i="19"/>
  <c r="J33" i="19"/>
  <c r="K33" i="19"/>
  <c r="L33" i="19"/>
  <c r="M33" i="19"/>
  <c r="N33" i="19"/>
  <c r="O33" i="19"/>
  <c r="P33" i="19"/>
  <c r="R33" i="19"/>
  <c r="S33" i="19"/>
  <c r="T33" i="19"/>
  <c r="W33" i="19"/>
  <c r="X33" i="19"/>
  <c r="Z33" i="19"/>
  <c r="AA33" i="19"/>
  <c r="AB33" i="19"/>
  <c r="AD33" i="19"/>
  <c r="AE33" i="19"/>
  <c r="AF33" i="19"/>
  <c r="AH33" i="19"/>
  <c r="AI33" i="19"/>
  <c r="AJ33" i="19"/>
  <c r="AM33" i="19"/>
  <c r="AN33" i="19"/>
  <c r="AO33" i="19"/>
  <c r="AQ33" i="19"/>
  <c r="AR33" i="19"/>
  <c r="D40" i="19"/>
  <c r="E40" i="19"/>
  <c r="F40" i="19"/>
  <c r="G40" i="19"/>
  <c r="J40" i="19"/>
  <c r="M40" i="19"/>
  <c r="P40" i="19"/>
  <c r="Q40" i="19"/>
  <c r="T40" i="19"/>
  <c r="U40" i="19"/>
  <c r="X40" i="19"/>
  <c r="Y40" i="19"/>
  <c r="AC40" i="19"/>
  <c r="AF40" i="19"/>
  <c r="AG40" i="19"/>
  <c r="AJ40" i="19"/>
  <c r="AK40" i="19"/>
  <c r="AM40" i="19"/>
  <c r="AO40" i="19"/>
  <c r="AP40" i="19"/>
  <c r="D43" i="19"/>
  <c r="AM43" i="19"/>
  <c r="G20" i="28"/>
  <c r="G22" i="28"/>
  <c r="G27" i="28"/>
  <c r="G28" i="28"/>
  <c r="G29" i="28"/>
  <c r="G30" i="28"/>
  <c r="G34" i="28"/>
  <c r="G35" i="28"/>
  <c r="G36" i="28"/>
  <c r="G37" i="28"/>
  <c r="K20" i="28"/>
  <c r="K21" i="28"/>
  <c r="K22" i="28"/>
  <c r="K27" i="28"/>
  <c r="K28" i="28"/>
  <c r="K29" i="28"/>
  <c r="K30" i="28"/>
  <c r="K34" i="28"/>
  <c r="K35" i="28"/>
  <c r="K36" i="28"/>
  <c r="K37" i="28"/>
  <c r="O20" i="28"/>
  <c r="O21" i="28"/>
  <c r="O22" i="28"/>
  <c r="O27" i="28"/>
  <c r="O28" i="28"/>
  <c r="O29" i="28"/>
  <c r="O30" i="28"/>
  <c r="O34" i="28"/>
  <c r="O35" i="28"/>
  <c r="O36" i="28"/>
  <c r="O37" i="28"/>
  <c r="Q20" i="28"/>
  <c r="R20" i="28"/>
  <c r="Q21" i="28"/>
  <c r="R21" i="28"/>
  <c r="P22" i="28"/>
  <c r="R22" i="28"/>
  <c r="P27" i="28"/>
  <c r="Q27" i="28"/>
  <c r="R27" i="28"/>
  <c r="P28" i="28"/>
  <c r="Q28" i="28"/>
  <c r="R28" i="28"/>
  <c r="P29" i="28"/>
  <c r="Q29" i="28"/>
  <c r="R29" i="28"/>
  <c r="Q34" i="28"/>
  <c r="R34" i="28"/>
  <c r="P35" i="28"/>
  <c r="Q35" i="28"/>
  <c r="R35" i="28"/>
  <c r="P36" i="28"/>
  <c r="Q36" i="28"/>
  <c r="J16" i="22"/>
  <c r="J17" i="22"/>
  <c r="J18" i="22"/>
  <c r="J19" i="22"/>
  <c r="J23" i="22"/>
  <c r="J24" i="22"/>
  <c r="J25" i="22"/>
  <c r="J26" i="22"/>
  <c r="J29" i="22"/>
  <c r="J30" i="22"/>
  <c r="J31" i="22"/>
  <c r="J32" i="22"/>
  <c r="AS18" i="19"/>
  <c r="AS24" i="19"/>
  <c r="AS26" i="19"/>
  <c r="AS30" i="19"/>
  <c r="AS31" i="19"/>
  <c r="AS32" i="19"/>
  <c r="AS51" i="19"/>
  <c r="AS16" i="19"/>
  <c r="AS23" i="19"/>
  <c r="AS25" i="19"/>
  <c r="AS38" i="19"/>
  <c r="AS39" i="19"/>
  <c r="AS52" i="19"/>
  <c r="AT17" i="21"/>
  <c r="AT18" i="21"/>
  <c r="AT19" i="21"/>
  <c r="AT25" i="21"/>
  <c r="AT30" i="21"/>
  <c r="AT32" i="21"/>
  <c r="AT37" i="21"/>
  <c r="AT24" i="21"/>
  <c r="AT16" i="21"/>
  <c r="AT22" i="21"/>
  <c r="AT23" i="21"/>
  <c r="AT29" i="21"/>
  <c r="AT31" i="21"/>
  <c r="AT35" i="21"/>
  <c r="AT36" i="21"/>
  <c r="AT38" i="21"/>
  <c r="K28" i="36"/>
  <c r="E44" i="21"/>
  <c r="F44" i="21"/>
  <c r="G44" i="21"/>
  <c r="H44" i="21"/>
  <c r="I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M47" i="19"/>
  <c r="E18" i="36"/>
  <c r="E19" i="36"/>
  <c r="AT44" i="21"/>
  <c r="E26" i="36"/>
  <c r="D26" i="36"/>
  <c r="J28" i="36"/>
  <c r="D17" i="36"/>
  <c r="E17" i="36"/>
  <c r="D18" i="36"/>
  <c r="D19" i="36"/>
  <c r="E20" i="36"/>
  <c r="F20" i="36"/>
  <c r="G20" i="36"/>
  <c r="H20" i="36"/>
  <c r="I20" i="36"/>
  <c r="N36" i="22"/>
  <c r="M36" i="22"/>
  <c r="L36" i="22"/>
  <c r="K36" i="22"/>
  <c r="I36" i="22"/>
  <c r="H36" i="22"/>
  <c r="G36" i="22"/>
  <c r="F36" i="22"/>
  <c r="E36" i="22"/>
  <c r="D36" i="22"/>
  <c r="D44" i="21"/>
  <c r="F36" i="49"/>
  <c r="F38" i="49" s="1"/>
  <c r="J36" i="49"/>
  <c r="J38" i="49"/>
  <c r="N36" i="49"/>
  <c r="N38" i="49" s="1"/>
  <c r="R36" i="49"/>
  <c r="R38" i="49"/>
  <c r="V36" i="49"/>
  <c r="V38" i="49"/>
  <c r="Z36" i="49"/>
  <c r="Z38" i="49" s="1"/>
  <c r="AD36" i="49"/>
  <c r="AD38" i="49" s="1"/>
  <c r="AH36" i="49"/>
  <c r="AH38" i="49" s="1"/>
  <c r="AL36" i="49"/>
  <c r="AL38" i="49"/>
  <c r="AP36" i="49"/>
  <c r="AP38" i="49"/>
  <c r="G36" i="49"/>
  <c r="G38" i="49"/>
  <c r="K36" i="49"/>
  <c r="K38" i="49"/>
  <c r="O36" i="49"/>
  <c r="O38" i="49" s="1"/>
  <c r="S36" i="49"/>
  <c r="S38" i="49" s="1"/>
  <c r="W36" i="49"/>
  <c r="W38" i="49"/>
  <c r="AA36" i="49"/>
  <c r="AA38" i="49"/>
  <c r="AE36" i="49"/>
  <c r="AE38" i="49" s="1"/>
  <c r="AI36" i="49"/>
  <c r="AI38" i="49" s="1"/>
  <c r="AM36" i="49"/>
  <c r="AM38" i="49"/>
  <c r="AQ36" i="49"/>
  <c r="AQ38" i="49"/>
  <c r="R37" i="28"/>
  <c r="R36" i="28"/>
  <c r="P37" i="28"/>
  <c r="P34" i="28"/>
  <c r="H37" i="28"/>
  <c r="AO36" i="2"/>
  <c r="AG36" i="2"/>
  <c r="Y36" i="2"/>
  <c r="Q36" i="2"/>
  <c r="Q38" i="2" s="1"/>
  <c r="O47" i="19" s="1"/>
  <c r="E28" i="36"/>
  <c r="J37" i="28"/>
  <c r="AH38" i="2"/>
  <c r="AF47" i="19"/>
  <c r="J36" i="22"/>
  <c r="J34" i="22"/>
  <c r="E7" i="27"/>
  <c r="J40" i="21"/>
  <c r="AT40" i="21"/>
  <c r="D20" i="36"/>
  <c r="J44" i="21"/>
  <c r="D28" i="36"/>
  <c r="E9" i="27"/>
  <c r="AE36" i="2"/>
  <c r="AE38" i="2" s="1"/>
  <c r="AC47" i="19" s="1"/>
  <c r="AC33" i="19"/>
  <c r="W36" i="2"/>
  <c r="U33" i="19"/>
  <c r="J38" i="2"/>
  <c r="J47" i="19"/>
  <c r="O43" i="19"/>
  <c r="AR36" i="2"/>
  <c r="AQ40" i="19"/>
  <c r="AL40" i="19"/>
  <c r="AJ43" i="19"/>
  <c r="AJ36" i="2"/>
  <c r="AH43" i="19" s="1"/>
  <c r="AF36" i="2"/>
  <c r="AD40" i="19"/>
  <c r="AB36" i="2"/>
  <c r="Z43" i="19" s="1"/>
  <c r="Z40" i="19"/>
  <c r="V40" i="19"/>
  <c r="V38" i="2"/>
  <c r="T47" i="19" s="1"/>
  <c r="T43" i="19"/>
  <c r="T36" i="2"/>
  <c r="T38" i="2" s="1"/>
  <c r="R47" i="19" s="1"/>
  <c r="P36" i="2"/>
  <c r="P38" i="2" s="1"/>
  <c r="N47" i="19" s="1"/>
  <c r="N40" i="19"/>
  <c r="L36" i="2"/>
  <c r="K40" i="19"/>
  <c r="H36" i="2"/>
  <c r="H40" i="19"/>
  <c r="D38" i="2"/>
  <c r="D47" i="19" s="1"/>
  <c r="M18" i="51"/>
  <c r="M13" i="51" s="1"/>
  <c r="J23" i="28"/>
  <c r="L23" i="28"/>
  <c r="AI36" i="2"/>
  <c r="AG33" i="19"/>
  <c r="AA36" i="2"/>
  <c r="Y33" i="19"/>
  <c r="S36" i="2"/>
  <c r="Q43" i="19" s="1"/>
  <c r="Q33" i="19"/>
  <c r="G21" i="28"/>
  <c r="AS17" i="19"/>
  <c r="R38" i="2"/>
  <c r="P47" i="19" s="1"/>
  <c r="W43" i="19"/>
  <c r="Y38" i="2"/>
  <c r="W47" i="19" s="1"/>
  <c r="D36" i="49"/>
  <c r="D38" i="49" s="1"/>
  <c r="P21" i="28"/>
  <c r="AT28" i="2"/>
  <c r="F36" i="2"/>
  <c r="AN43" i="19"/>
  <c r="AO38" i="2"/>
  <c r="AN47" i="19" s="1"/>
  <c r="AM36" i="2"/>
  <c r="AM38" i="2" s="1"/>
  <c r="AK47" i="19" s="1"/>
  <c r="AK33" i="19"/>
  <c r="G33" i="19"/>
  <c r="G36" i="2"/>
  <c r="G43" i="19" s="1"/>
  <c r="E36" i="49"/>
  <c r="E38" i="49"/>
  <c r="AT28" i="49"/>
  <c r="AT29" i="49" s="1"/>
  <c r="AE43" i="19"/>
  <c r="AG38" i="2"/>
  <c r="AE47" i="19"/>
  <c r="AP33" i="19"/>
  <c r="AR40" i="19"/>
  <c r="AI40" i="19"/>
  <c r="AK36" i="2"/>
  <c r="AI43" i="19" s="1"/>
  <c r="AA40" i="19"/>
  <c r="AC36" i="2"/>
  <c r="AA43" i="19" s="1"/>
  <c r="S40" i="19"/>
  <c r="U36" i="2"/>
  <c r="M36" i="2"/>
  <c r="L40" i="19"/>
  <c r="E38" i="2"/>
  <c r="E47" i="19"/>
  <c r="AK43" i="19"/>
  <c r="S38" i="2"/>
  <c r="Q47" i="19" s="1"/>
  <c r="AG43" i="19"/>
  <c r="AI38" i="2"/>
  <c r="AG47" i="19" s="1"/>
  <c r="K43" i="19"/>
  <c r="L38" i="2"/>
  <c r="K47" i="19" s="1"/>
  <c r="W38" i="2"/>
  <c r="U47" i="19" s="1"/>
  <c r="U43" i="19"/>
  <c r="AS33" i="19"/>
  <c r="AT29" i="2"/>
  <c r="AS34" i="19"/>
  <c r="K23" i="28"/>
  <c r="AC38" i="2"/>
  <c r="AA47" i="19" s="1"/>
  <c r="G38" i="2"/>
  <c r="G47" i="19" s="1"/>
  <c r="R43" i="19"/>
  <c r="AJ38" i="2"/>
  <c r="AH47" i="19" s="1"/>
  <c r="L43" i="19"/>
  <c r="M38" i="2"/>
  <c r="L47" i="19" s="1"/>
  <c r="Y43" i="19"/>
  <c r="AA38" i="2"/>
  <c r="Y47" i="19"/>
  <c r="H38" i="2"/>
  <c r="H47" i="19" s="1"/>
  <c r="H43" i="19"/>
  <c r="U38" i="2"/>
  <c r="S47" i="19"/>
  <c r="S43" i="19"/>
  <c r="AK38" i="2"/>
  <c r="AI47" i="19" s="1"/>
  <c r="F38" i="2"/>
  <c r="F47" i="19" s="1"/>
  <c r="F43" i="19"/>
  <c r="AB38" i="2"/>
  <c r="Z47" i="19" s="1"/>
  <c r="AF38" i="2"/>
  <c r="AD47" i="19"/>
  <c r="AD43" i="19"/>
  <c r="AQ43" i="19"/>
  <c r="AR38" i="2"/>
  <c r="AQ47" i="19" s="1"/>
  <c r="N38" i="2" l="1"/>
  <c r="M47" i="19" s="1"/>
  <c r="M43" i="19"/>
  <c r="AP43" i="19"/>
  <c r="AQ38" i="2"/>
  <c r="AP47" i="19" s="1"/>
  <c r="AO43" i="19"/>
  <c r="AP38" i="2"/>
  <c r="AO47" i="19" s="1"/>
  <c r="AT39" i="49"/>
  <c r="O13" i="14"/>
  <c r="R16" i="28" s="1"/>
  <c r="R23" i="28"/>
  <c r="AR43" i="19"/>
  <c r="AS38" i="2"/>
  <c r="AR47" i="19" s="1"/>
  <c r="Z38" i="2"/>
  <c r="X47" i="19" s="1"/>
  <c r="X43" i="19"/>
  <c r="I43" i="19"/>
  <c r="I38" i="2"/>
  <c r="I47" i="19" s="1"/>
  <c r="AN38" i="2"/>
  <c r="AL47" i="19" s="1"/>
  <c r="AL43" i="19"/>
  <c r="AT17" i="2"/>
  <c r="AS20" i="19" s="1"/>
  <c r="G23" i="28"/>
  <c r="AS19" i="19"/>
  <c r="N43" i="19"/>
  <c r="M18" i="14"/>
  <c r="X36" i="2"/>
  <c r="AT36" i="2" s="1"/>
  <c r="I40" i="19"/>
  <c r="AD36" i="2"/>
  <c r="AJ19" i="19"/>
  <c r="E5" i="27" s="1"/>
  <c r="AT34" i="2"/>
  <c r="AL33" i="19"/>
  <c r="N18" i="14"/>
  <c r="AC43" i="19"/>
  <c r="AT36" i="49"/>
  <c r="AT38" i="49" s="1"/>
  <c r="AS43" i="19" l="1"/>
  <c r="AT38" i="2"/>
  <c r="AS47" i="19" s="1"/>
  <c r="E6" i="27"/>
  <c r="N13" i="14"/>
  <c r="Q16" i="28" s="1"/>
  <c r="Q23" i="28"/>
  <c r="AT35" i="2"/>
  <c r="AS40" i="19"/>
  <c r="O23" i="28"/>
  <c r="AD38" i="2"/>
  <c r="AB47" i="19" s="1"/>
  <c r="AB43" i="19"/>
  <c r="P23" i="28"/>
  <c r="M13" i="14"/>
  <c r="P16" i="28" s="1"/>
  <c r="X38" i="2"/>
  <c r="V47" i="19" s="1"/>
  <c r="V43" i="19"/>
  <c r="AT39" i="2" l="1"/>
  <c r="AS41" i="19"/>
  <c r="E8" i="27"/>
  <c r="AS48" i="19" l="1"/>
  <c r="T16" i="28"/>
</calcChain>
</file>

<file path=xl/sharedStrings.xml><?xml version="1.0" encoding="utf-8"?>
<sst xmlns="http://schemas.openxmlformats.org/spreadsheetml/2006/main" count="554" uniqueCount="210">
  <si>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</si>
  <si>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</si>
  <si>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</si>
  <si>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</si>
  <si>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</si>
  <si>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</si>
  <si>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</si>
  <si>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</si>
  <si>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</si>
  <si>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</si>
  <si>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</si>
  <si>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</si>
  <si>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</si>
  <si>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</si>
  <si>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</si>
  <si>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</si>
  <si>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</si>
  <si>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</si>
  <si>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</si>
  <si>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</si>
  <si>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</si>
  <si>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</si>
  <si>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</si>
  <si>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</si>
  <si>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</si>
  <si>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</si>
  <si>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</si>
  <si>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</si>
  <si>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</si>
  <si>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</si>
  <si>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</si>
  <si>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</si>
  <si>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</si>
  <si>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</si>
  <si>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</si>
  <si>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</si>
  <si>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</si>
  <si>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</si>
  <si>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</si>
  <si>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</si>
  <si>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</si>
  <si>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</si>
  <si>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</si>
  <si>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</si>
  <si>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</si>
  <si>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</si>
  <si>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</si>
  <si>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</si>
  <si>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</si>
  <si>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</si>
  <si>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</si>
  <si>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</si>
  <si>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</si>
  <si>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</si>
  <si>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</si>
  <si>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</si>
  <si>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</si>
  <si>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</si>
  <si>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</si>
  <si>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</si>
  <si>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</si>
  <si>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</si>
  <si>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</si>
  <si>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</si>
  <si>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</si>
  <si>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</si>
  <si>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</si>
  <si>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</si>
  <si>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</si>
  <si>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</si>
  <si>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</si>
  <si>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</si>
  <si>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</si>
  <si>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</si>
  <si>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</si>
  <si>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</si>
  <si>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</si>
  <si>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</si>
  <si>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</si>
  <si>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</si>
  <si>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</si>
  <si>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</si>
  <si>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</si>
  <si>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</si>
  <si>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</si>
  <si>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</si>
  <si>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</si>
  <si>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</si>
  <si>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</si>
  <si>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</si>
  <si>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</si>
  <si>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</si>
  <si>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</si>
  <si>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</si>
  <si>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</si>
  <si>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</si>
  <si>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</si>
  <si>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</si>
  <si>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</si>
  <si>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</si>
  <si>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</si>
  <si>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</si>
  <si>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</si>
  <si>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</si>
  <si>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</si>
  <si>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</si>
  <si>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</si>
  <si>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</si>
  <si>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</si>
  <si>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</si>
  <si>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</si>
  <si>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</si>
  <si>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</si>
  <si>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</si>
  <si>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</si>
  <si>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</si>
  <si>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</si>
  <si>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</si>
  <si>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</si>
  <si>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</si>
  <si>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</si>
  <si>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</si>
  <si>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</si>
  <si>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</si>
  <si>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</si>
  <si>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</si>
  <si>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</si>
  <si>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</si>
  <si>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</si>
  <si>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</si>
  <si>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</si>
  <si>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</si>
  <si>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</si>
  <si>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</si>
  <si>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</si>
  <si>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</si>
  <si>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</si>
  <si>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</si>
  <si>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</si>
  <si>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</si>
  <si>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</si>
  <si>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</si>
  <si>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</si>
  <si>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</si>
  <si>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</si>
  <si>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</si>
  <si>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</si>
  <si>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</si>
  <si>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</si>
  <si>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</si>
  <si>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</si>
  <si>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</si>
  <si>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</si>
  <si>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</si>
  <si>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Nominal or notional principal amounts outstanding at end-June 2010</t>
  </si>
  <si>
    <t>by remaining maturity at end-June 2010</t>
  </si>
  <si>
    <t>FOREIGN EXCHANGE
 AND GOLD CONTRACTS</t>
  </si>
  <si>
    <t>FOREIGN EXCHANGE CONTRACTS</t>
  </si>
  <si>
    <r>
      <t>1</t>
    </r>
    <r>
      <rPr>
        <sz val="9"/>
        <rFont val="Arial"/>
        <family val="2"/>
      </rPr>
      <t xml:space="preserve"> In percentage and without % sign, ie 90% should be entered as 90</t>
    </r>
  </si>
  <si>
    <t>Table A</t>
  </si>
  <si>
    <t>2010 Central Bank Survey of Foreign Exchange and</t>
  </si>
  <si>
    <r>
      <t xml:space="preserve">¹  All instruments involving exposure to more than one currency, whether in interest rates or exchange rates.  ² Additional currencies in which the reporter has a material amount of contracts outstanding.  ³ If swaps are executed on a forward/forward basis, the two forward parts of the transaction should be reported separately. </t>
    </r>
    <r>
      <rPr>
        <vertAlign val="superscript"/>
        <sz val="14"/>
        <rFont val="TimesNewRomanPS"/>
      </rPr>
      <t>4</t>
    </r>
    <r>
      <rPr>
        <sz val="14"/>
        <rFont val="TimesNewRomanPS"/>
      </rPr>
      <t xml:space="preserve">  Including currency warrants and multicurrency swaptions.  </t>
    </r>
    <r>
      <rPr>
        <vertAlign val="superscript"/>
        <sz val="14"/>
        <rFont val="TimesNewRomanPS"/>
      </rPr>
      <t>5</t>
    </r>
    <r>
      <rPr>
        <sz val="14"/>
        <rFont val="TimesNewRomanPS"/>
      </rPr>
      <t xml:space="preserve">  Any instrument where the transaction is highly leveraged and/or the notional amount is variable and where a decomposition into individual plain vanilla components is impractical or impossible. </t>
    </r>
    <r>
      <rPr>
        <vertAlign val="superscript"/>
        <sz val="14"/>
        <rFont val="TimesNewRomanPS"/>
      </rPr>
      <t>6</t>
    </r>
    <r>
      <rPr>
        <sz val="14"/>
        <rFont val="TimesNewRomanPS"/>
      </rPr>
      <t xml:space="preserve"> Gross market values of total FX contracts.</t>
    </r>
  </si>
  <si>
    <t>Negative values and non-numeric entries are not allowed</t>
  </si>
  <si>
    <r>
      <t>b)   The estimated percentage coverage of their survey</t>
    </r>
    <r>
      <rPr>
        <vertAlign val="superscript"/>
        <sz val="10"/>
        <rFont val="Arial"/>
        <family val="2"/>
      </rPr>
      <t>1</t>
    </r>
  </si>
  <si>
    <t>c)   The number of institutions accounting for 75 percent of the reported totals.</t>
  </si>
  <si>
    <t>&lt;--     Negative values and non-numeric entries are not allowed</t>
  </si>
  <si>
    <t>&lt;--     Negative value and non-numeric entries are not allowed</t>
  </si>
  <si>
    <t>&lt;--     Value out of range. Please enter values from 0 to 100.</t>
  </si>
  <si>
    <t>Дополнительные сведения к обзору</t>
  </si>
  <si>
    <t>Таблица A</t>
  </si>
  <si>
    <t xml:space="preserve">1.       Сведения о репрезентативности и концентрации </t>
  </si>
  <si>
    <t>1 В процентах, без знака %</t>
  </si>
  <si>
    <t>Таблица 2</t>
  </si>
  <si>
    <t>Таблица 1</t>
  </si>
  <si>
    <t>Всего</t>
  </si>
  <si>
    <t>Вид инструмента</t>
  </si>
  <si>
    <t>ВСЕГО</t>
  </si>
  <si>
    <t>Опционы продано</t>
  </si>
  <si>
    <t>Опционы куплено</t>
  </si>
  <si>
    <t>ОПЦИОНЫ</t>
  </si>
  <si>
    <t>Продано</t>
  </si>
  <si>
    <t>Куплено</t>
  </si>
  <si>
    <t>Трехлетний обзор валютного рынка и рынка производных финансовых инструментов</t>
  </si>
  <si>
    <t xml:space="preserve">Трехлетний обзор валютного рынка </t>
  </si>
  <si>
    <t>и рынка производных финансовых инструментов</t>
  </si>
  <si>
    <t xml:space="preserve">                              по состоянию на 1 июля 2010 года</t>
  </si>
  <si>
    <t>по состоянию на 1 июля 2010 года</t>
  </si>
  <si>
    <t>(млн долл. США)</t>
  </si>
  <si>
    <t>Объем открытых сделок с производными финансовыми инструментами в номинальном объеме в разбике по оставшимся срокам до погашения</t>
  </si>
  <si>
    <t>Категория риска</t>
  </si>
  <si>
    <t>Со сроком до года</t>
  </si>
  <si>
    <t>Срок от 1 до 5 лет</t>
  </si>
  <si>
    <t>Свыше 5 лет</t>
  </si>
  <si>
    <t xml:space="preserve">     с кредитными организациями-респондентами</t>
  </si>
  <si>
    <t xml:space="preserve">     с прочими финансовыми организациями</t>
  </si>
  <si>
    <t xml:space="preserve">    с клиентами (нефинансовыми организациями)</t>
  </si>
  <si>
    <t>Всего опционов</t>
  </si>
  <si>
    <t>Всего контрактов, включая контракты на золото</t>
  </si>
  <si>
    <t>a)   Число респондентов</t>
  </si>
  <si>
    <r>
      <t xml:space="preserve">b)   Оценка доли респондентов в совокупном объеме сделок </t>
    </r>
    <r>
      <rPr>
        <vertAlign val="superscript"/>
        <sz val="10"/>
        <rFont val="Arial"/>
        <family val="2"/>
        <charset val="204"/>
      </rPr>
      <t>1</t>
    </r>
  </si>
  <si>
    <t>c)   Число респондентов, на долю которых приходится 75% совокупного объема открытых позиций</t>
  </si>
  <si>
    <t>Открытые позиции по производным финансовым инструментам</t>
  </si>
  <si>
    <t>Валютные деривативы и контракты на золото</t>
  </si>
  <si>
    <t>Валютные деривативы</t>
  </si>
  <si>
    <t>Форвардные контракты и сделки своп</t>
  </si>
  <si>
    <t>ВСЕГО КОНТРАКТОВ</t>
  </si>
  <si>
    <r>
      <t>Объем открытых позиций на валютном рынке в номинальном объеме</t>
    </r>
    <r>
      <rPr>
        <b/>
        <vertAlign val="superscript"/>
        <sz val="14"/>
        <rFont val="Arial"/>
        <family val="2"/>
        <charset val="204"/>
      </rPr>
      <t>1</t>
    </r>
  </si>
  <si>
    <r>
      <t>ФОРВАРДНЫЕ КОНТРАКТЫ И ВАЛЮТНЫЕ СВОПЫ</t>
    </r>
    <r>
      <rPr>
        <b/>
        <vertAlign val="superscript"/>
        <sz val="11"/>
        <rFont val="TimesNewRomanPS"/>
        <charset val="204"/>
      </rPr>
      <t>3</t>
    </r>
  </si>
  <si>
    <r>
      <t>Прочие
валюты</t>
    </r>
    <r>
      <rPr>
        <b/>
        <vertAlign val="superscript"/>
        <sz val="11"/>
        <rFont val="TimesNewRomanPS"/>
        <charset val="204"/>
      </rPr>
      <t>2</t>
    </r>
  </si>
  <si>
    <r>
      <t xml:space="preserve">¹   Все виды сделок с двумя валютами. 
²  Прочие валюты, по сделкам с которыми  у кредитных организаций-респондентов имеются открытые позиции, кроме указанных в отдельных графах таблицы.  
³  В случае если обе части сделки "валютный своп" являются срочными сделками, то каждая часть сделки учитывается отдельно. </t>
    </r>
    <r>
      <rPr>
        <vertAlign val="superscript"/>
        <sz val="11"/>
        <rFont val="Arial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</si>
</sst>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6" formatCode="_(* #,##0.00_);_(* \(#,##0.00\);_(* &quot;-&quot;??_);_(@_)"/>
    <numFmt numFmtId="169" formatCode="#,##0.0"/>
    <numFmt numFmtId="170" formatCode="#,###\ ;\–#,###\ ;\–\ "/>
  </numFmts>
  <fonts count="80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color indexed="20"/>
      <name val="Helvetica 65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12"/>
      <color indexed="22"/>
      <name val="Arial"/>
      <family val="2"/>
    </font>
    <font>
      <b/>
      <sz val="16"/>
      <name val="TimesNewRomanPS"/>
    </font>
    <font>
      <sz val="16"/>
      <name val="TimesNewRomanPS"/>
    </font>
    <font>
      <sz val="16"/>
      <name val="Helvetica 65"/>
    </font>
    <font>
      <b/>
      <i/>
      <sz val="16"/>
      <name val="TimesNewRomanPS"/>
    </font>
    <font>
      <vertAlign val="superscript"/>
      <sz val="14"/>
      <name val="TimesNewRomanPS"/>
    </font>
    <font>
      <b/>
      <sz val="16"/>
      <color indexed="9"/>
      <name val="Helvetica 65"/>
    </font>
    <font>
      <sz val="16"/>
      <color indexed="9"/>
      <name val="TimesNewRomanPS"/>
    </font>
    <font>
      <sz val="10"/>
      <color indexed="9"/>
      <name val="Arial"/>
      <family val="2"/>
    </font>
    <font>
      <sz val="10"/>
      <name val="Times New Roman"/>
      <family val="1"/>
      <charset val="204"/>
    </font>
    <font>
      <vertAlign val="superscript"/>
      <sz val="10"/>
      <name val="Arial"/>
      <family val="2"/>
      <charset val="204"/>
    </font>
    <font>
      <vertAlign val="superscript"/>
      <sz val="12"/>
      <name val="Arial"/>
      <family val="2"/>
    </font>
    <font>
      <b/>
      <sz val="12"/>
      <name val="Arial"/>
      <family val="2"/>
      <charset val="204"/>
    </font>
    <font>
      <b/>
      <sz val="16"/>
      <name val="TimesNewRomanPS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  <charset val="204"/>
    </font>
    <font>
      <sz val="10"/>
      <name val="Helvetica 65"/>
    </font>
    <font>
      <vertAlign val="superscript"/>
      <sz val="11"/>
      <name val="Arial"/>
      <family val="2"/>
      <charset val="204"/>
    </font>
    <font>
      <b/>
      <vertAlign val="superscript"/>
      <sz val="14"/>
      <name val="Arial"/>
      <family val="2"/>
      <charset val="204"/>
    </font>
    <font>
      <b/>
      <vertAlign val="superscript"/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solid">
        <fgColor indexed="6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47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6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7" xfId="0" quotePrefix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10" fillId="2" borderId="11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 wrapText="1"/>
    </xf>
    <xf numFmtId="0" fontId="6" fillId="2" borderId="12" xfId="0" applyFont="1" applyFill="1" applyBorder="1" applyAlignment="1">
      <alignment horizontal="centerContinuous" vertical="center"/>
    </xf>
    <xf numFmtId="0" fontId="10" fillId="2" borderId="13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6" xfId="0" applyFont="1" applyFill="1" applyBorder="1" applyAlignment="1">
      <alignment horizontal="centerContinuous" vertical="center" wrapText="1"/>
    </xf>
    <xf numFmtId="0" fontId="10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7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Continuous" vertical="center"/>
    </xf>
    <xf numFmtId="0" fontId="6" fillId="3" borderId="9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10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3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6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37" fillId="2" borderId="0" xfId="0" applyFont="1" applyFill="1" applyAlignment="1">
      <alignment vertical="center"/>
    </xf>
    <xf numFmtId="0" fontId="39" fillId="2" borderId="0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1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8" xfId="5" applyFont="1" applyFill="1" applyBorder="1"/>
    <xf numFmtId="0" fontId="3" fillId="3" borderId="9" xfId="5" applyFont="1" applyFill="1" applyBorder="1"/>
    <xf numFmtId="0" fontId="10" fillId="3" borderId="9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7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2" fillId="3" borderId="7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3" fillId="3" borderId="7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2" fillId="3" borderId="7" xfId="5" applyFont="1" applyFill="1" applyBorder="1" applyAlignment="1">
      <alignment vertical="center"/>
    </xf>
    <xf numFmtId="0" fontId="44" fillId="3" borderId="7" xfId="5" applyFont="1" applyFill="1" applyBorder="1" applyAlignment="1">
      <alignment vertical="center"/>
    </xf>
    <xf numFmtId="0" fontId="44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2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2" fillId="3" borderId="0" xfId="5" applyFont="1" applyFill="1" applyBorder="1" applyAlignment="1"/>
    <xf numFmtId="0" fontId="42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7" fillId="3" borderId="49" xfId="0" applyNumberFormat="1" applyFont="1" applyFill="1" applyBorder="1" applyAlignment="1" applyProtection="1">
      <alignment horizontal="center" vertical="center"/>
      <protection locked="0"/>
    </xf>
    <xf numFmtId="0" fontId="48" fillId="3" borderId="0" xfId="5" applyFont="1" applyFill="1"/>
    <xf numFmtId="0" fontId="49" fillId="3" borderId="14" xfId="5" applyFont="1" applyFill="1" applyBorder="1"/>
    <xf numFmtId="0" fontId="49" fillId="3" borderId="14" xfId="5" applyFont="1" applyFill="1" applyBorder="1" applyAlignment="1">
      <alignment horizontal="center"/>
    </xf>
    <xf numFmtId="0" fontId="50" fillId="2" borderId="50" xfId="3" applyFont="1" applyFill="1" applyBorder="1" applyAlignment="1">
      <alignment horizontal="center" vertical="center" wrapText="1"/>
    </xf>
    <xf numFmtId="0" fontId="45" fillId="2" borderId="0" xfId="3" applyFont="1" applyFill="1" applyBorder="1" applyAlignment="1">
      <alignment horizontal="center" vertical="center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70" fontId="17" fillId="2" borderId="17" xfId="0" applyNumberFormat="1" applyFont="1" applyFill="1" applyBorder="1" applyAlignment="1" applyProtection="1">
      <alignment horizontal="center" vertical="center"/>
      <protection locked="0"/>
    </xf>
    <xf numFmtId="170" fontId="17" fillId="2" borderId="51" xfId="0" applyNumberFormat="1" applyFont="1" applyFill="1" applyBorder="1" applyAlignment="1" applyProtection="1">
      <alignment horizontal="center" vertical="center"/>
      <protection locked="0"/>
    </xf>
    <xf numFmtId="170" fontId="17" fillId="2" borderId="37" xfId="0" applyNumberFormat="1" applyFont="1" applyFill="1" applyBorder="1" applyAlignment="1" applyProtection="1">
      <alignment horizontal="center" vertical="center"/>
      <protection locked="0"/>
    </xf>
    <xf numFmtId="170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2" xfId="0" applyFill="1" applyBorder="1"/>
    <xf numFmtId="0" fontId="1" fillId="3" borderId="6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3" xfId="0" applyFill="1" applyBorder="1"/>
    <xf numFmtId="3" fontId="26" fillId="5" borderId="54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0" fontId="17" fillId="2" borderId="55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0" fontId="55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/>
    <xf numFmtId="0" fontId="10" fillId="2" borderId="0" xfId="0" applyFont="1" applyFill="1" applyBorder="1" applyAlignment="1"/>
    <xf numFmtId="0" fontId="8" fillId="2" borderId="0" xfId="0" applyFont="1" applyFill="1" applyBorder="1" applyAlignment="1"/>
    <xf numFmtId="3" fontId="17" fillId="2" borderId="14" xfId="0" applyNumberFormat="1" applyFont="1" applyFill="1" applyBorder="1" applyAlignment="1" applyProtection="1">
      <alignment horizont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Alignment="1"/>
    <xf numFmtId="0" fontId="17" fillId="2" borderId="0" xfId="0" applyFont="1" applyFill="1" applyBorder="1" applyAlignment="1"/>
    <xf numFmtId="0" fontId="6" fillId="2" borderId="7" xfId="0" applyFont="1" applyFill="1" applyBorder="1" applyAlignment="1"/>
    <xf numFmtId="170" fontId="17" fillId="2" borderId="17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10" fillId="2" borderId="0" xfId="0" quotePrefix="1" applyFont="1" applyFill="1" applyBorder="1" applyAlignment="1">
      <alignment horizontal="left"/>
    </xf>
    <xf numFmtId="0" fontId="9" fillId="2" borderId="7" xfId="0" applyFont="1" applyFill="1" applyBorder="1" applyAlignment="1"/>
    <xf numFmtId="0" fontId="6" fillId="2" borderId="7" xfId="0" quotePrefix="1" applyFont="1" applyFill="1" applyBorder="1" applyAlignment="1"/>
    <xf numFmtId="170" fontId="17" fillId="2" borderId="34" xfId="0" applyNumberFormat="1" applyFont="1" applyFill="1" applyBorder="1" applyAlignment="1" applyProtection="1">
      <alignment horizontal="center"/>
      <protection locked="0"/>
    </xf>
    <xf numFmtId="170" fontId="17" fillId="2" borderId="37" xfId="0" applyNumberFormat="1" applyFont="1" applyFill="1" applyBorder="1" applyAlignment="1" applyProtection="1">
      <alignment horizontal="center"/>
      <protection locked="0"/>
    </xf>
    <xf numFmtId="3" fontId="56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>
      <alignment horizontal="centerContinuous" vertical="center" wrapText="1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3" fontId="17" fillId="7" borderId="27" xfId="0" applyNumberFormat="1" applyFont="1" applyFill="1" applyBorder="1" applyAlignment="1" applyProtection="1">
      <alignment horizontal="center" vertical="center"/>
      <protection locked="0"/>
    </xf>
    <xf numFmtId="170" fontId="17" fillId="2" borderId="56" xfId="0" applyNumberFormat="1" applyFont="1" applyFill="1" applyBorder="1" applyAlignment="1" applyProtection="1">
      <alignment horizontal="center"/>
      <protection locked="0"/>
    </xf>
    <xf numFmtId="3" fontId="17" fillId="2" borderId="56" xfId="0" applyNumberFormat="1" applyFont="1" applyFill="1" applyBorder="1" applyAlignment="1" applyProtection="1">
      <alignment horizontal="center" vertical="center"/>
      <protection locked="0"/>
    </xf>
    <xf numFmtId="170" fontId="17" fillId="2" borderId="56" xfId="0" applyNumberFormat="1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>
      <alignment horizontal="centerContinuous" vertical="center"/>
    </xf>
    <xf numFmtId="170" fontId="17" fillId="2" borderId="58" xfId="0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/>
    <xf numFmtId="0" fontId="29" fillId="2" borderId="1" xfId="4" quotePrefix="1" applyFont="1" applyFill="1" applyBorder="1" applyAlignment="1">
      <alignment horizontal="left" vertical="center"/>
    </xf>
    <xf numFmtId="0" fontId="28" fillId="2" borderId="2" xfId="3" applyFont="1" applyFill="1" applyBorder="1"/>
    <xf numFmtId="0" fontId="50" fillId="2" borderId="2" xfId="3" applyFont="1" applyFill="1" applyBorder="1"/>
    <xf numFmtId="0" fontId="50" fillId="2" borderId="3" xfId="3" applyFont="1" applyFill="1" applyBorder="1"/>
    <xf numFmtId="0" fontId="51" fillId="2" borderId="7" xfId="4" quotePrefix="1" applyFont="1" applyFill="1" applyBorder="1" applyAlignment="1">
      <alignment horizontal="left" vertical="center"/>
    </xf>
    <xf numFmtId="0" fontId="50" fillId="2" borderId="0" xfId="3" applyFont="1" applyFill="1" applyBorder="1"/>
    <xf numFmtId="0" fontId="50" fillId="2" borderId="21" xfId="3" applyFont="1" applyFill="1" applyBorder="1"/>
    <xf numFmtId="0" fontId="50" fillId="2" borderId="7" xfId="3" applyFont="1" applyFill="1" applyBorder="1"/>
    <xf numFmtId="0" fontId="52" fillId="2" borderId="7" xfId="4" quotePrefix="1" applyFont="1" applyFill="1" applyBorder="1" applyAlignment="1">
      <alignment horizontal="left" vertical="center"/>
    </xf>
    <xf numFmtId="0" fontId="53" fillId="2" borderId="0" xfId="3" applyFont="1" applyFill="1" applyBorder="1"/>
    <xf numFmtId="0" fontId="29" fillId="2" borderId="21" xfId="3" applyFont="1" applyFill="1" applyBorder="1" applyAlignment="1"/>
    <xf numFmtId="0" fontId="52" fillId="2" borderId="0" xfId="3" applyFont="1" applyFill="1" applyBorder="1" applyAlignment="1">
      <alignment horizontal="left"/>
    </xf>
    <xf numFmtId="0" fontId="52" fillId="2" borderId="21" xfId="3" applyFont="1" applyFill="1" applyBorder="1" applyAlignment="1">
      <alignment horizontal="left"/>
    </xf>
    <xf numFmtId="0" fontId="50" fillId="2" borderId="0" xfId="3" applyFont="1" applyFill="1" applyBorder="1" applyAlignment="1"/>
    <xf numFmtId="0" fontId="50" fillId="2" borderId="21" xfId="3" applyFont="1" applyFill="1" applyBorder="1" applyAlignment="1"/>
    <xf numFmtId="0" fontId="51" fillId="2" borderId="0" xfId="3" quotePrefix="1" applyFont="1" applyFill="1" applyBorder="1" applyAlignment="1">
      <alignment horizontal="left" vertical="center"/>
    </xf>
    <xf numFmtId="0" fontId="51" fillId="2" borderId="0" xfId="3" applyFont="1" applyFill="1" applyBorder="1" applyAlignment="1">
      <alignment horizontal="justify" vertical="center"/>
    </xf>
    <xf numFmtId="0" fontId="50" fillId="2" borderId="0" xfId="3" quotePrefix="1" applyFont="1" applyFill="1" applyBorder="1" applyAlignment="1">
      <alignment horizontal="left"/>
    </xf>
    <xf numFmtId="0" fontId="50" fillId="2" borderId="0" xfId="3" applyFont="1" applyFill="1" applyBorder="1" applyAlignment="1">
      <alignment horizontal="justify"/>
    </xf>
    <xf numFmtId="0" fontId="45" fillId="2" borderId="21" xfId="3" applyFont="1" applyFill="1" applyBorder="1" applyAlignment="1">
      <alignment horizontal="center" vertical="center"/>
    </xf>
    <xf numFmtId="0" fontId="27" fillId="2" borderId="4" xfId="4" applyFill="1" applyBorder="1"/>
    <xf numFmtId="0" fontId="58" fillId="2" borderId="5" xfId="4" quotePrefix="1" applyFont="1" applyFill="1" applyBorder="1" applyAlignment="1">
      <alignment horizontal="left"/>
    </xf>
    <xf numFmtId="0" fontId="27" fillId="2" borderId="5" xfId="4" applyFill="1" applyBorder="1"/>
    <xf numFmtId="0" fontId="27" fillId="2" borderId="6" xfId="4" applyFill="1" applyBorder="1"/>
    <xf numFmtId="0" fontId="27" fillId="2" borderId="0" xfId="4" applyFill="1" applyBorder="1"/>
    <xf numFmtId="0" fontId="27" fillId="2" borderId="21" xfId="4" applyFill="1" applyBorder="1"/>
    <xf numFmtId="0" fontId="61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1" fillId="2" borderId="0" xfId="0" applyFont="1" applyFill="1" applyAlignment="1">
      <alignment horizontal="centerContinuous" vertical="center"/>
    </xf>
    <xf numFmtId="0" fontId="61" fillId="2" borderId="0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Continuous" vertical="center"/>
    </xf>
    <xf numFmtId="0" fontId="37" fillId="2" borderId="0" xfId="0" quotePrefix="1" applyFont="1" applyFill="1" applyAlignment="1">
      <alignment vertical="center"/>
    </xf>
    <xf numFmtId="0" fontId="37" fillId="2" borderId="5" xfId="0" applyFont="1" applyFill="1" applyBorder="1" applyAlignment="1">
      <alignment vertical="center" wrapText="1" shrinkToFit="1"/>
    </xf>
    <xf numFmtId="0" fontId="65" fillId="2" borderId="0" xfId="0" quotePrefix="1" applyFont="1" applyFill="1" applyAlignment="1">
      <alignment vertical="center"/>
    </xf>
    <xf numFmtId="0" fontId="65" fillId="2" borderId="0" xfId="0" applyFont="1" applyFill="1" applyAlignment="1">
      <alignment vertical="center"/>
    </xf>
    <xf numFmtId="3" fontId="17" fillId="2" borderId="21" xfId="0" applyNumberFormat="1" applyFont="1" applyFill="1" applyBorder="1" applyAlignment="1" applyProtection="1">
      <alignment horizontal="center"/>
      <protection locked="0"/>
    </xf>
    <xf numFmtId="0" fontId="60" fillId="2" borderId="0" xfId="0" applyFont="1" applyFill="1" applyBorder="1" applyAlignment="1">
      <alignment vertical="center"/>
    </xf>
    <xf numFmtId="0" fontId="63" fillId="2" borderId="0" xfId="0" applyFont="1" applyFill="1" applyAlignment="1">
      <alignment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3" fontId="17" fillId="7" borderId="7" xfId="0" applyNumberFormat="1" applyFont="1" applyFill="1" applyBorder="1" applyAlignment="1" applyProtection="1">
      <alignment horizontal="center" vertical="center"/>
      <protection locked="0"/>
    </xf>
    <xf numFmtId="170" fontId="17" fillId="2" borderId="59" xfId="0" applyNumberFormat="1" applyFont="1" applyFill="1" applyBorder="1" applyAlignment="1" applyProtection="1">
      <alignment horizontal="center"/>
      <protection locked="0"/>
    </xf>
    <xf numFmtId="3" fontId="17" fillId="2" borderId="59" xfId="0" applyNumberFormat="1" applyFont="1" applyFill="1" applyBorder="1" applyAlignment="1" applyProtection="1">
      <alignment horizontal="center" vertical="center"/>
      <protection locked="0"/>
    </xf>
    <xf numFmtId="170" fontId="17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60" xfId="3" applyNumberFormat="1" applyFont="1" applyFill="1" applyBorder="1" applyAlignment="1" applyProtection="1">
      <alignment horizontal="center" vertical="center"/>
      <protection locked="0"/>
    </xf>
    <xf numFmtId="0" fontId="67" fillId="2" borderId="0" xfId="3" quotePrefix="1" applyFont="1" applyFill="1" applyAlignment="1">
      <alignment horizontal="left" vertical="center" indent="2"/>
    </xf>
    <xf numFmtId="0" fontId="67" fillId="2" borderId="0" xfId="4" quotePrefix="1" applyFont="1" applyFill="1" applyAlignment="1">
      <alignment horizontal="left" indent="2"/>
    </xf>
    <xf numFmtId="3" fontId="6" fillId="2" borderId="61" xfId="3" applyNumberFormat="1" applyFont="1" applyFill="1" applyBorder="1" applyAlignment="1" applyProtection="1">
      <alignment horizontal="center" vertical="center"/>
      <protection locked="0"/>
    </xf>
    <xf numFmtId="3" fontId="6" fillId="2" borderId="62" xfId="3" quotePrefix="1" applyNumberFormat="1" applyFont="1" applyFill="1" applyBorder="1" applyAlignment="1" applyProtection="1">
      <alignment horizontal="center" vertical="center"/>
      <protection locked="0"/>
    </xf>
    <xf numFmtId="170" fontId="17" fillId="2" borderId="63" xfId="0" applyNumberFormat="1" applyFont="1" applyFill="1" applyBorder="1" applyAlignment="1" applyProtection="1">
      <alignment horizontal="center" vertical="center"/>
      <protection locked="0"/>
    </xf>
    <xf numFmtId="170" fontId="17" fillId="2" borderId="64" xfId="0" applyNumberFormat="1" applyFont="1" applyFill="1" applyBorder="1" applyAlignment="1" applyProtection="1">
      <alignment horizontal="center" vertical="center"/>
      <protection locked="0"/>
    </xf>
    <xf numFmtId="3" fontId="68" fillId="2" borderId="14" xfId="0" applyNumberFormat="1" applyFont="1" applyFill="1" applyBorder="1" applyAlignment="1">
      <alignment horizontal="right"/>
    </xf>
    <xf numFmtId="0" fontId="70" fillId="2" borderId="5" xfId="4" quotePrefix="1" applyFont="1" applyFill="1" applyBorder="1" applyAlignment="1">
      <alignment horizontal="left"/>
    </xf>
    <xf numFmtId="3" fontId="68" fillId="2" borderId="14" xfId="0" applyNumberFormat="1" applyFont="1" applyFill="1" applyBorder="1" applyAlignment="1">
      <alignment horizontal="center" vertical="center"/>
    </xf>
    <xf numFmtId="3" fontId="68" fillId="2" borderId="45" xfId="0" applyNumberFormat="1" applyFont="1" applyFill="1" applyBorder="1" applyAlignment="1">
      <alignment horizontal="center" vertical="center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vertical="center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3" fontId="17" fillId="7" borderId="21" xfId="0" applyNumberFormat="1" applyFont="1" applyFill="1" applyBorder="1" applyAlignment="1" applyProtection="1">
      <alignment horizontal="center" vertical="center"/>
      <protection locked="0"/>
    </xf>
    <xf numFmtId="3" fontId="68" fillId="2" borderId="21" xfId="0" applyNumberFormat="1" applyFont="1" applyFill="1" applyBorder="1" applyAlignment="1">
      <alignment horizontal="center" vertical="center"/>
    </xf>
    <xf numFmtId="170" fontId="17" fillId="2" borderId="65" xfId="0" applyNumberFormat="1" applyFont="1" applyFill="1" applyBorder="1" applyAlignment="1" applyProtection="1">
      <alignment horizontal="center"/>
      <protection locked="0"/>
    </xf>
    <xf numFmtId="170" fontId="17" fillId="2" borderId="49" xfId="0" applyNumberFormat="1" applyFont="1" applyFill="1" applyBorder="1" applyAlignment="1" applyProtection="1">
      <alignment horizontal="center" vertical="center"/>
      <protection locked="0"/>
    </xf>
    <xf numFmtId="0" fontId="74" fillId="2" borderId="0" xfId="0" quotePrefix="1" applyFont="1" applyFill="1" applyBorder="1" applyAlignment="1">
      <alignment horizontal="left"/>
    </xf>
    <xf numFmtId="0" fontId="74" fillId="2" borderId="8" xfId="0" applyFont="1" applyFill="1" applyBorder="1" applyAlignment="1">
      <alignment horizontal="centerContinuous" vertical="center" wrapText="1"/>
    </xf>
    <xf numFmtId="170" fontId="68" fillId="2" borderId="17" xfId="0" applyNumberFormat="1" applyFont="1" applyFill="1" applyBorder="1" applyAlignment="1" applyProtection="1">
      <alignment horizontal="center" vertical="center"/>
      <protection locked="0"/>
    </xf>
    <xf numFmtId="3" fontId="68" fillId="7" borderId="14" xfId="0" applyNumberFormat="1" applyFont="1" applyFill="1" applyBorder="1" applyAlignment="1" applyProtection="1">
      <alignment horizontal="center" vertical="center"/>
      <protection locked="0"/>
    </xf>
    <xf numFmtId="3" fontId="76" fillId="2" borderId="14" xfId="0" applyNumberFormat="1" applyFont="1" applyFill="1" applyBorder="1" applyAlignment="1" applyProtection="1">
      <alignment horizontal="center"/>
      <protection locked="0"/>
    </xf>
    <xf numFmtId="3" fontId="76" fillId="2" borderId="14" xfId="0" quotePrefix="1" applyNumberFormat="1" applyFont="1" applyFill="1" applyBorder="1" applyAlignment="1" applyProtection="1">
      <alignment horizontal="center"/>
      <protection locked="0"/>
    </xf>
    <xf numFmtId="3" fontId="76" fillId="2" borderId="17" xfId="0" applyNumberFormat="1" applyFont="1" applyFill="1" applyBorder="1" applyAlignment="1" applyProtection="1">
      <alignment horizontal="center" vertical="center"/>
      <protection locked="0"/>
    </xf>
    <xf numFmtId="170" fontId="76" fillId="2" borderId="17" xfId="0" applyNumberFormat="1" applyFont="1" applyFill="1" applyBorder="1" applyAlignment="1" applyProtection="1">
      <alignment horizontal="center" vertical="center"/>
      <protection locked="0"/>
    </xf>
    <xf numFmtId="3" fontId="76" fillId="2" borderId="14" xfId="0" applyNumberFormat="1" applyFont="1" applyFill="1" applyBorder="1" applyAlignment="1" applyProtection="1">
      <alignment horizontal="center" vertical="center"/>
      <protection locked="0"/>
    </xf>
    <xf numFmtId="3" fontId="76" fillId="2" borderId="14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2" fillId="2" borderId="0" xfId="4" quotePrefix="1" applyFont="1" applyFill="1" applyBorder="1" applyAlignment="1">
      <alignment horizontal="center" vertical="center"/>
    </xf>
    <xf numFmtId="0" fontId="52" fillId="2" borderId="0" xfId="4" applyFont="1" applyFill="1" applyBorder="1" applyAlignment="1">
      <alignment horizontal="center" vertical="center"/>
    </xf>
    <xf numFmtId="0" fontId="52" fillId="2" borderId="21" xfId="4" applyFont="1" applyFill="1" applyBorder="1" applyAlignment="1">
      <alignment horizontal="center" vertical="center"/>
    </xf>
    <xf numFmtId="0" fontId="59" fillId="8" borderId="8" xfId="3" applyFont="1" applyFill="1" applyBorder="1" applyAlignment="1">
      <alignment horizontal="center" vertical="center"/>
    </xf>
    <xf numFmtId="0" fontId="59" fillId="8" borderId="9" xfId="3" applyFont="1" applyFill="1" applyBorder="1" applyAlignment="1">
      <alignment horizontal="center" vertical="center"/>
    </xf>
    <xf numFmtId="0" fontId="59" fillId="8" borderId="10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66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0" fillId="2" borderId="0" xfId="0" quotePrefix="1" applyFont="1" applyFill="1" applyBorder="1" applyAlignment="1">
      <alignment horizontal="left" wrapText="1"/>
    </xf>
    <xf numFmtId="0" fontId="10" fillId="2" borderId="21" xfId="0" quotePrefix="1" applyFont="1" applyFill="1" applyBorder="1" applyAlignment="1">
      <alignment horizontal="left" wrapText="1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60" fillId="2" borderId="0" xfId="0" applyFont="1" applyFill="1" applyBorder="1" applyAlignment="1">
      <alignment horizontal="center" vertical="center"/>
    </xf>
    <xf numFmtId="0" fontId="60" fillId="2" borderId="0" xfId="0" quotePrefix="1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66" fillId="2" borderId="0" xfId="0" applyFont="1" applyFill="1" applyBorder="1" applyAlignment="1">
      <alignment horizontal="center" vertical="center" wrapText="1"/>
    </xf>
    <xf numFmtId="0" fontId="66" fillId="2" borderId="0" xfId="0" quotePrefix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2" borderId="0" xfId="0" quotePrefix="1" applyFont="1" applyFill="1" applyBorder="1" applyAlignment="1">
      <alignment horizontal="left" vertical="center" wrapText="1"/>
    </xf>
    <xf numFmtId="0" fontId="10" fillId="2" borderId="21" xfId="0" quotePrefix="1" applyFont="1" applyFill="1" applyBorder="1" applyAlignment="1">
      <alignment horizontal="left" vertical="center" wrapText="1"/>
    </xf>
    <xf numFmtId="0" fontId="71" fillId="2" borderId="0" xfId="4" applyFont="1" applyFill="1" applyBorder="1" applyAlignment="1">
      <alignment horizontal="center" vertical="center"/>
    </xf>
    <xf numFmtId="0" fontId="75" fillId="2" borderId="0" xfId="0" quotePrefix="1" applyFont="1" applyFill="1" applyBorder="1" applyAlignment="1">
      <alignment horizontal="left" vertical="center" wrapText="1"/>
    </xf>
    <xf numFmtId="0" fontId="75" fillId="2" borderId="21" xfId="0" quotePrefix="1" applyFont="1" applyFill="1" applyBorder="1" applyAlignment="1">
      <alignment horizontal="left" vertical="center" wrapText="1"/>
    </xf>
    <xf numFmtId="0" fontId="73" fillId="2" borderId="8" xfId="0" quotePrefix="1" applyFont="1" applyFill="1" applyBorder="1" applyAlignment="1">
      <alignment horizontal="justify" vertical="top" wrapText="1"/>
    </xf>
    <xf numFmtId="0" fontId="73" fillId="2" borderId="9" xfId="0" quotePrefix="1" applyFont="1" applyFill="1" applyBorder="1" applyAlignment="1">
      <alignment horizontal="justify" vertical="top" wrapText="1"/>
    </xf>
    <xf numFmtId="0" fontId="52" fillId="2" borderId="0" xfId="5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72" fillId="2" borderId="0" xfId="0" applyFont="1" applyFill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10" fillId="3" borderId="10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6"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="85" workbookViewId="0">
      <selection activeCell="H17" sqref="H17"/>
    </sheetView>
  </sheetViews>
  <sheetFormatPr defaultColWidth="0" defaultRowHeight="12.75" zeroHeight="1"/>
  <cols>
    <col min="1" max="1" width="2" style="268" customWidth="1"/>
    <col min="2" max="2" width="1.5703125" style="268" customWidth="1"/>
    <col min="3" max="3" width="65.5703125" style="268" customWidth="1"/>
    <col min="4" max="4" width="7.140625" style="268" customWidth="1"/>
    <col min="5" max="5" width="31.28515625" style="268" customWidth="1"/>
    <col min="6" max="6" width="1.5703125" style="268" customWidth="1"/>
    <col min="7" max="7" width="2.140625" style="268" customWidth="1"/>
    <col min="8" max="8" width="61.28515625" style="268" bestFit="1" customWidth="1"/>
    <col min="9" max="9" width="2.42578125" style="268" customWidth="1"/>
    <col min="10" max="254" width="0" style="268" hidden="1" customWidth="1"/>
    <col min="255" max="16384" width="10.85546875" style="268" hidden="1"/>
  </cols>
  <sheetData>
    <row r="1" spans="2:9"/>
    <row r="2" spans="2:9" ht="15.75">
      <c r="B2" s="315" t="s">
        <v>159</v>
      </c>
      <c r="C2" s="316"/>
      <c r="D2" s="317"/>
      <c r="E2" s="317"/>
      <c r="F2" s="318"/>
    </row>
    <row r="3" spans="2:9">
      <c r="B3" s="319"/>
      <c r="C3" s="320"/>
      <c r="D3" s="320"/>
      <c r="E3" s="320"/>
      <c r="F3" s="321"/>
    </row>
    <row r="4" spans="2:9" ht="18">
      <c r="B4" s="319"/>
      <c r="C4" s="390" t="s">
        <v>160</v>
      </c>
      <c r="D4" s="391"/>
      <c r="E4" s="391"/>
      <c r="F4" s="392"/>
    </row>
    <row r="5" spans="2:9" ht="18">
      <c r="B5" s="319"/>
      <c r="C5" s="391" t="s">
        <v>2</v>
      </c>
      <c r="D5" s="391"/>
      <c r="E5" s="391"/>
      <c r="F5" s="392"/>
    </row>
    <row r="6" spans="2:9">
      <c r="B6" s="319"/>
      <c r="C6" s="339"/>
      <c r="D6" s="339"/>
      <c r="E6" s="339"/>
      <c r="F6" s="340"/>
    </row>
    <row r="7" spans="2:9" ht="18">
      <c r="B7" s="323"/>
      <c r="C7" s="391" t="s">
        <v>145</v>
      </c>
      <c r="D7" s="391"/>
      <c r="E7" s="391"/>
      <c r="F7" s="392"/>
    </row>
    <row r="8" spans="2:9" ht="12" customHeight="1">
      <c r="B8" s="322"/>
      <c r="C8" s="324"/>
      <c r="D8" s="320"/>
      <c r="E8" s="320"/>
      <c r="F8" s="325"/>
    </row>
    <row r="9" spans="2:9" ht="15.75" customHeight="1">
      <c r="B9" s="323"/>
      <c r="F9" s="340"/>
    </row>
    <row r="10" spans="2:9" ht="18">
      <c r="B10" s="322"/>
      <c r="F10" s="327"/>
    </row>
    <row r="11" spans="2:9" ht="23.25" customHeight="1">
      <c r="B11" s="322"/>
      <c r="C11" s="393" t="e">
        <f>+#REF!</f>
        <v>#REF!</v>
      </c>
      <c r="D11" s="394"/>
      <c r="E11" s="395"/>
      <c r="F11" s="327"/>
    </row>
    <row r="12" spans="2:9" ht="18">
      <c r="B12" s="322"/>
      <c r="C12" s="320"/>
      <c r="D12" s="326"/>
      <c r="E12" s="326"/>
      <c r="F12" s="327"/>
    </row>
    <row r="13" spans="2:9" ht="13.5" thickBot="1">
      <c r="B13" s="322"/>
      <c r="C13" s="328"/>
      <c r="D13" s="328"/>
      <c r="E13" s="328"/>
      <c r="F13" s="329"/>
    </row>
    <row r="14" spans="2:9" ht="13.5" thickBot="1">
      <c r="B14" s="322"/>
      <c r="C14" s="330" t="s">
        <v>148</v>
      </c>
      <c r="D14" s="331"/>
      <c r="E14" s="260" t="s">
        <v>146</v>
      </c>
      <c r="F14" s="329"/>
    </row>
    <row r="15" spans="2:9" ht="15">
      <c r="B15" s="322"/>
      <c r="C15" s="332" t="s">
        <v>147</v>
      </c>
      <c r="D15" s="333"/>
      <c r="E15" s="363">
        <v>8</v>
      </c>
      <c r="F15" s="329"/>
      <c r="H15" s="360" t="s">
        <v>166</v>
      </c>
      <c r="I15" s="314"/>
    </row>
    <row r="16" spans="2:9" ht="15">
      <c r="B16" s="322"/>
      <c r="C16" s="332" t="s">
        <v>163</v>
      </c>
      <c r="D16" s="333"/>
      <c r="E16" s="362">
        <v>70</v>
      </c>
      <c r="F16" s="329"/>
      <c r="H16" s="361" t="s">
        <v>167</v>
      </c>
      <c r="I16" s="314"/>
    </row>
    <row r="17" spans="2:8" ht="15.75" thickBot="1">
      <c r="B17" s="322"/>
      <c r="C17" s="332" t="s">
        <v>164</v>
      </c>
      <c r="D17" s="333"/>
      <c r="E17" s="359">
        <v>4</v>
      </c>
      <c r="F17" s="329"/>
      <c r="H17" s="360" t="s">
        <v>165</v>
      </c>
    </row>
    <row r="18" spans="2:8">
      <c r="B18" s="322"/>
      <c r="C18" s="332"/>
      <c r="D18" s="333"/>
      <c r="E18" s="261"/>
      <c r="F18" s="334"/>
    </row>
    <row r="19" spans="2:8" ht="19.5" customHeight="1">
      <c r="B19" s="335"/>
      <c r="C19" s="336" t="s">
        <v>158</v>
      </c>
      <c r="D19" s="337"/>
      <c r="E19" s="337"/>
      <c r="F19" s="338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4">
    <mergeCell ref="C4:F4"/>
    <mergeCell ref="C5:F5"/>
    <mergeCell ref="C7:F7"/>
    <mergeCell ref="C11:E11"/>
  </mergeCells>
  <phoneticPr fontId="46" type="noConversion"/>
  <conditionalFormatting sqref="E15 E17">
    <cfRule type="expression" dxfId="15" priority="1" stopIfTrue="1">
      <formula>AND(E15&lt;&gt;"",E15&lt;&gt;"-",OR(E15&lt;0,NOT(ISNUMBER(E15))))</formula>
    </cfRule>
  </conditionalFormatting>
  <conditionalFormatting sqref="H15 H17">
    <cfRule type="expression" dxfId="14" priority="2" stopIfTrue="1">
      <formula>AND(E15&lt;&gt;"",E15&lt;&gt;"-",OR(E15&lt;0,NOT(ISNUMBER(E15))))</formula>
    </cfRule>
  </conditionalFormatting>
  <conditionalFormatting sqref="E16">
    <cfRule type="expression" dxfId="13" priority="3" stopIfTrue="1">
      <formula>AND(E16&lt;&gt;"",E16&lt;&gt;"-",OR(E16&lt;0,E16&gt;100,NOT(ISNUMBER(E16))))</formula>
    </cfRule>
  </conditionalFormatting>
  <conditionalFormatting sqref="H16">
    <cfRule type="expression" dxfId="12" priority="4" stopIfTrue="1">
      <formula>AND(E16&lt;&gt;"",E16&lt;&gt;"-",OR(E16&lt;0,E16&gt;100,NOT(ISNUMBER(E16))))</formula>
    </cfRule>
  </conditionalFormatting>
  <pageMargins left="0.75" right="0.75" top="1" bottom="1" header="0.5" footer="0.5"/>
  <pageSetup paperSize="9" scale="89" orientation="portrait" r:id="rId1"/>
  <headerFooter alignWithMargins="0">
    <oddFooter>&amp;C2010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2"/>
  <sheetViews>
    <sheetView zoomScale="80" zoomScaleNormal="80" workbookViewId="0">
      <selection activeCell="L11" sqref="L11"/>
    </sheetView>
  </sheetViews>
  <sheetFormatPr defaultColWidth="0" defaultRowHeight="12"/>
  <cols>
    <col min="1" max="1" width="3" style="30" customWidth="1"/>
    <col min="2" max="2" width="24.7109375" style="30" customWidth="1"/>
    <col min="3" max="3" width="36.7109375" style="30" customWidth="1"/>
    <col min="4" max="4" width="19.28515625" style="30" customWidth="1"/>
    <col min="5" max="5" width="11.42578125" style="30" customWidth="1"/>
    <col min="6" max="6" width="12.85546875" style="30" bestFit="1" customWidth="1"/>
    <col min="7" max="7" width="15.140625" style="30" customWidth="1"/>
    <col min="8" max="8" width="11.7109375" style="30" customWidth="1"/>
    <col min="9" max="9" width="8" style="30" customWidth="1"/>
    <col min="10" max="10" width="15.140625" style="30" customWidth="1"/>
    <col min="11" max="11" width="11.7109375" style="30" customWidth="1"/>
    <col min="12" max="12" width="8" style="30" customWidth="1"/>
    <col min="13" max="13" width="16" style="30" customWidth="1"/>
    <col min="14" max="14" width="12.5703125" style="30" bestFit="1" customWidth="1"/>
    <col min="15" max="15" width="11.7109375" style="30" customWidth="1"/>
    <col min="16" max="24" width="9.140625" style="30" customWidth="1"/>
    <col min="25" max="16384" width="0" style="30" hidden="1"/>
  </cols>
  <sheetData>
    <row r="1" spans="1:15" s="5" customFormat="1" ht="18" customHeight="1">
      <c r="A1" s="1" t="s">
        <v>172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.95" customHeight="1">
      <c r="B2" s="351"/>
      <c r="C2" s="351"/>
      <c r="D2" s="407" t="s">
        <v>182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5" s="5" customFormat="1" ht="24.95" customHeight="1">
      <c r="B3" s="351"/>
      <c r="C3" s="351"/>
      <c r="D3" s="407" t="s">
        <v>188</v>
      </c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pans="1:15" s="5" customFormat="1" ht="16.5" customHeight="1">
      <c r="B4" s="348"/>
      <c r="C4" s="349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</row>
    <row r="5" spans="1:15" s="5" customFormat="1" ht="24.95" hidden="1" customHeight="1">
      <c r="B5" s="351"/>
      <c r="C5" s="351"/>
    </row>
    <row r="6" spans="1:15" s="5" customFormat="1" ht="24.95" hidden="1" customHeight="1">
      <c r="B6" s="410" t="s">
        <v>162</v>
      </c>
      <c r="C6" s="411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</row>
    <row r="7" spans="1:15" s="5" customFormat="1" ht="18" customHeight="1">
      <c r="B7" s="411"/>
      <c r="C7" s="411"/>
      <c r="D7" s="407" t="s">
        <v>186</v>
      </c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</row>
    <row r="8" spans="1:15" s="5" customFormat="1" ht="24.95" customHeight="1">
      <c r="B8" s="352"/>
      <c r="C8" s="352"/>
      <c r="D8" s="428" t="s">
        <v>187</v>
      </c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</row>
    <row r="9" spans="1:15" s="5" customFormat="1" ht="15" customHeight="1">
      <c r="A9" s="8"/>
      <c r="B9" s="286"/>
      <c r="C9" s="286"/>
      <c r="D9" s="6"/>
      <c r="E9" s="6"/>
      <c r="F9" s="6"/>
      <c r="G9" s="6"/>
      <c r="H9" s="97"/>
      <c r="I9" s="6"/>
      <c r="J9" s="6"/>
      <c r="K9" s="6"/>
      <c r="L9" s="6"/>
      <c r="M9" s="6"/>
      <c r="N9" s="6"/>
      <c r="O9" s="6"/>
    </row>
    <row r="10" spans="1:15" s="13" customFormat="1" ht="34.15" customHeight="1">
      <c r="A10" s="33"/>
      <c r="B10" s="34"/>
      <c r="C10" s="34"/>
      <c r="D10" s="379" t="s">
        <v>204</v>
      </c>
      <c r="E10" s="39"/>
      <c r="F10" s="37"/>
      <c r="G10" s="40" t="s">
        <v>177</v>
      </c>
      <c r="H10" s="39"/>
      <c r="I10" s="37"/>
      <c r="J10" s="40" t="s">
        <v>178</v>
      </c>
      <c r="K10" s="39"/>
      <c r="L10" s="37"/>
      <c r="M10" s="40" t="s">
        <v>174</v>
      </c>
      <c r="N10" s="187"/>
      <c r="O10" s="37"/>
    </row>
    <row r="11" spans="1:15" s="13" customFormat="1" ht="96.75" customHeight="1">
      <c r="A11" s="14"/>
      <c r="B11" s="15" t="s">
        <v>189</v>
      </c>
      <c r="C11" s="31"/>
      <c r="D11" s="38" t="s">
        <v>190</v>
      </c>
      <c r="E11" s="38" t="s">
        <v>191</v>
      </c>
      <c r="F11" s="38" t="s">
        <v>192</v>
      </c>
      <c r="G11" s="41" t="s">
        <v>190</v>
      </c>
      <c r="H11" s="38" t="s">
        <v>191</v>
      </c>
      <c r="I11" s="38" t="s">
        <v>192</v>
      </c>
      <c r="J11" s="41" t="s">
        <v>190</v>
      </c>
      <c r="K11" s="38" t="s">
        <v>191</v>
      </c>
      <c r="L11" s="38" t="s">
        <v>192</v>
      </c>
      <c r="M11" s="41" t="s">
        <v>190</v>
      </c>
      <c r="N11" s="38" t="s">
        <v>191</v>
      </c>
      <c r="O11" s="38" t="s">
        <v>192</v>
      </c>
    </row>
    <row r="12" spans="1:15" s="13" customFormat="1" ht="18" customHeight="1">
      <c r="A12" s="17"/>
      <c r="B12" s="18"/>
      <c r="C12" s="22"/>
      <c r="D12" s="281"/>
      <c r="E12" s="281"/>
      <c r="F12" s="281"/>
      <c r="G12" s="373"/>
      <c r="H12" s="281"/>
      <c r="I12" s="281"/>
      <c r="J12" s="373"/>
      <c r="K12" s="281"/>
      <c r="L12" s="281"/>
      <c r="M12" s="284"/>
      <c r="N12" s="282"/>
      <c r="O12" s="213"/>
    </row>
    <row r="13" spans="1:15" s="13" customFormat="1" ht="29.25" customHeight="1">
      <c r="A13" s="21"/>
      <c r="B13" s="419" t="s">
        <v>202</v>
      </c>
      <c r="C13" s="420"/>
      <c r="D13" s="262"/>
      <c r="E13" s="262"/>
      <c r="F13" s="262"/>
      <c r="G13" s="374"/>
      <c r="H13" s="262"/>
      <c r="I13" s="262"/>
      <c r="J13" s="374"/>
      <c r="K13" s="262"/>
      <c r="L13" s="262"/>
      <c r="M13" s="266">
        <f>M18</f>
        <v>58041.919999999998</v>
      </c>
      <c r="N13" s="264">
        <f>N18</f>
        <v>24805.953000000001</v>
      </c>
      <c r="O13" s="264">
        <f>O18</f>
        <v>1425.6509999999998</v>
      </c>
    </row>
    <row r="14" spans="1:15" s="294" customFormat="1" ht="30" customHeight="1">
      <c r="A14" s="302"/>
      <c r="B14" s="378" t="s">
        <v>203</v>
      </c>
      <c r="C14" s="290"/>
      <c r="D14" s="297"/>
      <c r="E14" s="297"/>
      <c r="F14" s="376"/>
      <c r="G14" s="304"/>
      <c r="H14" s="297"/>
      <c r="I14" s="376"/>
      <c r="J14" s="304"/>
      <c r="K14" s="297"/>
      <c r="L14" s="376"/>
      <c r="M14" s="304"/>
      <c r="N14" s="297"/>
      <c r="O14" s="297"/>
    </row>
    <row r="15" spans="1:15" s="13" customFormat="1" ht="18" customHeight="1">
      <c r="A15" s="24"/>
      <c r="B15" s="44" t="s">
        <v>193</v>
      </c>
      <c r="C15" s="22"/>
      <c r="D15" s="368">
        <v>21615.008000000002</v>
      </c>
      <c r="E15" s="368">
        <v>1263.54</v>
      </c>
      <c r="F15" s="368"/>
      <c r="G15" s="375">
        <v>1024.204</v>
      </c>
      <c r="H15" s="368">
        <v>2648.5360000000001</v>
      </c>
      <c r="I15" s="368"/>
      <c r="J15" s="375">
        <v>216.46600000000001</v>
      </c>
      <c r="K15" s="368">
        <v>100.157</v>
      </c>
      <c r="L15" s="368"/>
      <c r="M15" s="266">
        <f>+SUM(D15,G15,J15)</f>
        <v>22855.678000000004</v>
      </c>
      <c r="N15" s="264">
        <f>+SUM(E15,H15,K15)</f>
        <v>4012.2330000000002</v>
      </c>
      <c r="O15" s="264">
        <f>+SUM(F15,I15,L15)</f>
        <v>0</v>
      </c>
    </row>
    <row r="16" spans="1:15" s="13" customFormat="1" ht="18" customHeight="1">
      <c r="A16" s="21"/>
      <c r="B16" s="44" t="s">
        <v>194</v>
      </c>
      <c r="C16" s="22"/>
      <c r="D16" s="368">
        <v>32965.082000000002</v>
      </c>
      <c r="E16" s="368">
        <v>3614.3690000000001</v>
      </c>
      <c r="F16" s="368">
        <v>867.89099999999996</v>
      </c>
      <c r="G16" s="375">
        <v>266.25099999999998</v>
      </c>
      <c r="H16" s="368">
        <v>13393.045</v>
      </c>
      <c r="I16" s="368"/>
      <c r="J16" s="375">
        <v>130.32900000000001</v>
      </c>
      <c r="K16" s="368">
        <v>69.253</v>
      </c>
      <c r="L16" s="368"/>
      <c r="M16" s="266">
        <f t="shared" ref="M16:O17" si="0">+SUM(D16,G16,J16)</f>
        <v>33361.661999999997</v>
      </c>
      <c r="N16" s="264">
        <f>+SUM(E16,H16,K16)</f>
        <v>17076.667000000001</v>
      </c>
      <c r="O16" s="264">
        <f>+SUM(F16,I16,L16)</f>
        <v>867.89099999999996</v>
      </c>
    </row>
    <row r="17" spans="1:15" s="13" customFormat="1" ht="18" customHeight="1">
      <c r="A17" s="17"/>
      <c r="B17" s="44" t="s">
        <v>195</v>
      </c>
      <c r="C17" s="22"/>
      <c r="D17" s="368">
        <v>1215.152</v>
      </c>
      <c r="E17" s="368">
        <v>2187.9899999999998</v>
      </c>
      <c r="F17" s="368">
        <v>557.76</v>
      </c>
      <c r="G17" s="375">
        <v>2.052</v>
      </c>
      <c r="H17" s="368">
        <v>90.887</v>
      </c>
      <c r="I17" s="368"/>
      <c r="J17" s="375">
        <v>607.37599999999998</v>
      </c>
      <c r="K17" s="368">
        <v>1438.1759999999999</v>
      </c>
      <c r="L17" s="368"/>
      <c r="M17" s="266">
        <f t="shared" si="0"/>
        <v>1824.58</v>
      </c>
      <c r="N17" s="264">
        <f>+SUM(E17,H17,K17)</f>
        <v>3717.0529999999999</v>
      </c>
      <c r="O17" s="264">
        <f t="shared" si="0"/>
        <v>557.76</v>
      </c>
    </row>
    <row r="18" spans="1:15" s="13" customFormat="1" ht="18" customHeight="1">
      <c r="A18" s="372"/>
      <c r="B18" s="32" t="s">
        <v>176</v>
      </c>
      <c r="C18" s="32"/>
      <c r="D18" s="265">
        <f>+SUM(D15:D17)</f>
        <v>55795.242000000006</v>
      </c>
      <c r="E18" s="265">
        <f t="shared" ref="E18:K18" si="1">+SUM(E15:E17)</f>
        <v>7065.8989999999994</v>
      </c>
      <c r="F18" s="377">
        <f t="shared" si="1"/>
        <v>1425.6509999999998</v>
      </c>
      <c r="G18" s="365">
        <f t="shared" si="1"/>
        <v>1292.5069999999998</v>
      </c>
      <c r="H18" s="265">
        <f t="shared" si="1"/>
        <v>16132.468000000001</v>
      </c>
      <c r="I18" s="377">
        <f>+SUM(I15:I17)</f>
        <v>0</v>
      </c>
      <c r="J18" s="365">
        <f>+SUM(J15:J17)</f>
        <v>954.17100000000005</v>
      </c>
      <c r="K18" s="265">
        <f t="shared" si="1"/>
        <v>1607.586</v>
      </c>
      <c r="L18" s="377">
        <f>+SUM(L15:L17)</f>
        <v>0</v>
      </c>
      <c r="M18" s="365">
        <f>+SUM(M15:M17)</f>
        <v>58041.919999999998</v>
      </c>
      <c r="N18" s="265">
        <f>+SUM(N15:N17)</f>
        <v>24805.953000000001</v>
      </c>
      <c r="O18" s="265">
        <f>+SUM(O15:O17)</f>
        <v>1425.6509999999998</v>
      </c>
    </row>
    <row r="19" spans="1:15" s="294" customFormat="1" ht="30" hidden="1" customHeight="1">
      <c r="A19" s="296"/>
      <c r="B19" s="300"/>
      <c r="C19" s="290"/>
      <c r="D19" s="297"/>
      <c r="E19" s="297"/>
      <c r="F19" s="356"/>
      <c r="G19" s="309"/>
      <c r="H19" s="297"/>
      <c r="I19" s="303"/>
      <c r="J19" s="309"/>
      <c r="K19" s="297"/>
      <c r="L19" s="303"/>
      <c r="M19" s="304"/>
      <c r="N19" s="297"/>
      <c r="O19" s="297"/>
    </row>
    <row r="20" spans="1:15" s="13" customFormat="1" ht="18" hidden="1" customHeight="1">
      <c r="A20" s="17"/>
      <c r="B20" s="44"/>
      <c r="C20" s="22"/>
      <c r="D20" s="279"/>
      <c r="E20" s="279"/>
      <c r="F20" s="357"/>
      <c r="G20" s="310"/>
      <c r="H20" s="279"/>
      <c r="I20" s="280"/>
      <c r="J20" s="310"/>
      <c r="K20" s="279"/>
      <c r="L20" s="280"/>
      <c r="M20" s="266"/>
      <c r="N20" s="264"/>
      <c r="O20" s="264"/>
    </row>
    <row r="21" spans="1:15" s="13" customFormat="1" ht="18" hidden="1" customHeight="1">
      <c r="A21" s="21"/>
      <c r="B21" s="44"/>
      <c r="C21" s="22"/>
      <c r="D21" s="279"/>
      <c r="E21" s="279"/>
      <c r="F21" s="357"/>
      <c r="G21" s="310"/>
      <c r="H21" s="279"/>
      <c r="I21" s="280"/>
      <c r="J21" s="310"/>
      <c r="K21" s="279"/>
      <c r="L21" s="280"/>
      <c r="M21" s="266"/>
      <c r="N21" s="264"/>
      <c r="O21" s="264"/>
    </row>
    <row r="22" spans="1:15" s="13" customFormat="1" ht="18" hidden="1" customHeight="1">
      <c r="A22" s="21"/>
      <c r="B22" s="44"/>
      <c r="C22" s="22"/>
      <c r="D22" s="279"/>
      <c r="E22" s="279"/>
      <c r="F22" s="357"/>
      <c r="G22" s="310"/>
      <c r="H22" s="279"/>
      <c r="I22" s="280"/>
      <c r="J22" s="310"/>
      <c r="K22" s="279"/>
      <c r="L22" s="280"/>
      <c r="M22" s="266"/>
      <c r="N22" s="264"/>
      <c r="O22" s="264"/>
    </row>
    <row r="23" spans="1:15" s="13" customFormat="1" ht="18" hidden="1" customHeight="1">
      <c r="A23" s="21"/>
      <c r="B23" s="22"/>
      <c r="C23" s="22"/>
      <c r="D23" s="264"/>
      <c r="E23" s="264"/>
      <c r="F23" s="358"/>
      <c r="G23" s="311"/>
      <c r="H23" s="264"/>
      <c r="I23" s="267"/>
      <c r="J23" s="311"/>
      <c r="K23" s="264"/>
      <c r="L23" s="267"/>
      <c r="M23" s="266"/>
      <c r="N23" s="264"/>
      <c r="O23" s="264"/>
    </row>
    <row r="24" spans="1:15" s="294" customFormat="1" ht="30" hidden="1" customHeight="1">
      <c r="A24" s="296"/>
      <c r="B24" s="300"/>
      <c r="C24" s="290"/>
      <c r="D24" s="297"/>
      <c r="E24" s="297"/>
      <c r="F24" s="356"/>
      <c r="G24" s="309"/>
      <c r="H24" s="297"/>
      <c r="I24" s="303"/>
      <c r="J24" s="309"/>
      <c r="K24" s="297"/>
      <c r="L24" s="303"/>
      <c r="M24" s="304"/>
      <c r="N24" s="297"/>
      <c r="O24" s="297"/>
    </row>
    <row r="25" spans="1:15" s="13" customFormat="1" ht="18" hidden="1" customHeight="1">
      <c r="A25" s="24"/>
      <c r="B25" s="44"/>
      <c r="C25" s="22"/>
      <c r="D25" s="279"/>
      <c r="E25" s="279"/>
      <c r="F25" s="357"/>
      <c r="G25" s="310"/>
      <c r="H25" s="279"/>
      <c r="I25" s="280"/>
      <c r="J25" s="310"/>
      <c r="K25" s="279"/>
      <c r="L25" s="280"/>
      <c r="M25" s="266"/>
      <c r="N25" s="264"/>
      <c r="O25" s="264"/>
    </row>
    <row r="26" spans="1:15" s="13" customFormat="1" ht="18" hidden="1" customHeight="1">
      <c r="A26" s="24"/>
      <c r="B26" s="44"/>
      <c r="C26" s="22"/>
      <c r="D26" s="279"/>
      <c r="E26" s="279"/>
      <c r="F26" s="357"/>
      <c r="G26" s="310"/>
      <c r="H26" s="279"/>
      <c r="I26" s="280"/>
      <c r="J26" s="310"/>
      <c r="K26" s="279"/>
      <c r="L26" s="280"/>
      <c r="M26" s="266"/>
      <c r="N26" s="264"/>
      <c r="O26" s="264"/>
    </row>
    <row r="27" spans="1:15" s="13" customFormat="1" ht="18" hidden="1" customHeight="1">
      <c r="A27" s="24"/>
      <c r="B27" s="44"/>
      <c r="C27" s="22"/>
      <c r="D27" s="279"/>
      <c r="E27" s="279"/>
      <c r="F27" s="357"/>
      <c r="G27" s="310"/>
      <c r="H27" s="279"/>
      <c r="I27" s="280"/>
      <c r="J27" s="310"/>
      <c r="K27" s="279"/>
      <c r="L27" s="280"/>
      <c r="M27" s="266"/>
      <c r="N27" s="264"/>
      <c r="O27" s="264"/>
    </row>
    <row r="28" spans="1:15" s="20" customFormat="1" ht="18" hidden="1" customHeight="1">
      <c r="A28" s="26"/>
      <c r="B28" s="32"/>
      <c r="C28" s="32"/>
      <c r="D28" s="265"/>
      <c r="E28" s="265"/>
      <c r="F28" s="278"/>
      <c r="G28" s="313"/>
      <c r="H28" s="265"/>
      <c r="I28" s="278"/>
      <c r="J28" s="313"/>
      <c r="K28" s="265"/>
      <c r="L28" s="278"/>
      <c r="M28" s="313"/>
      <c r="N28" s="265"/>
      <c r="O28" s="265"/>
    </row>
    <row r="29" spans="1:15" ht="18">
      <c r="O29" s="305"/>
    </row>
    <row r="30" spans="1:15" ht="18">
      <c r="O30" s="305"/>
    </row>
    <row r="31" spans="1:15" ht="18">
      <c r="O31" s="305"/>
    </row>
    <row r="32" spans="1:15" ht="18">
      <c r="O32" s="305"/>
    </row>
  </sheetData>
  <sheetProtection formatCells="0" formatColumns="0" formatRows="0"/>
  <mergeCells count="7">
    <mergeCell ref="D8:O8"/>
    <mergeCell ref="B13:C13"/>
    <mergeCell ref="D3:O4"/>
    <mergeCell ref="D2:O2"/>
    <mergeCell ref="B6:C7"/>
    <mergeCell ref="D6:O6"/>
    <mergeCell ref="D7:O7"/>
  </mergeCells>
  <conditionalFormatting sqref="B6:C7">
    <cfRule type="expression" dxfId="1" priority="1" stopIfTrue="1">
      <formula>COUNTA($D$13:$O$28)&lt;&gt;COUNTIF($D$13:$O$28,"&gt;=0")</formula>
    </cfRule>
  </conditionalFormatting>
  <conditionalFormatting sqref="M13:O13 D25:O28 D20:O23 D15:O18">
    <cfRule type="expression" dxfId="0" priority="2" stopIfTrue="1">
      <formula>AND(D13&lt;&gt;"",OR(D13&lt;0,NOT(ISNUMBER(D13))))</formula>
    </cfRule>
  </conditionalFormatting>
  <pageMargins left="0.25" right="0.25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93" customWidth="1"/>
    <col min="2" max="2" width="9.140625" style="93"/>
    <col min="3" max="3" width="25.5703125" style="93" customWidth="1"/>
    <col min="4" max="19" width="9.140625" style="93"/>
    <col min="20" max="20" width="11.140625" style="93" bestFit="1" customWidth="1"/>
    <col min="21" max="16384" width="9.140625" style="93"/>
  </cols>
  <sheetData>
    <row r="1" spans="1:20" s="49" customFormat="1" ht="18" customHeight="1">
      <c r="A1" s="45" t="s">
        <v>39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20" s="49" customFormat="1" ht="18" customHeight="1">
      <c r="A2" s="50"/>
      <c r="B2" s="51"/>
      <c r="C2" s="51"/>
      <c r="D2" s="52"/>
      <c r="E2" s="53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0" s="49" customFormat="1" ht="18" customHeight="1" thickBot="1">
      <c r="A3" s="51"/>
      <c r="B3" s="55" t="s">
        <v>1</v>
      </c>
      <c r="C3" s="55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0" s="49" customFormat="1" ht="18" customHeight="1" thickBot="1">
      <c r="A4" s="51"/>
      <c r="B4" s="55" t="s">
        <v>2</v>
      </c>
      <c r="C4" s="55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4" t="s">
        <v>109</v>
      </c>
      <c r="R4" s="158"/>
      <c r="S4" s="95">
        <v>5.0000000000000001E-3</v>
      </c>
    </row>
    <row r="5" spans="1:20" s="49" customFormat="1" ht="18" customHeight="1">
      <c r="A5" s="50"/>
      <c r="B5" s="5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20" s="49" customFormat="1" ht="18" customHeight="1">
      <c r="A6" s="55"/>
      <c r="B6" s="55" t="s">
        <v>40</v>
      </c>
      <c r="C6" s="55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0" s="49" customFormat="1" ht="18" customHeight="1">
      <c r="A7" s="55"/>
      <c r="B7" s="55" t="s">
        <v>41</v>
      </c>
      <c r="C7" s="55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47"/>
      <c r="R7" s="52"/>
      <c r="S7" s="52"/>
    </row>
    <row r="8" spans="1:20" s="49" customFormat="1" ht="18" customHeight="1">
      <c r="A8" s="55"/>
      <c r="B8" s="55" t="s">
        <v>105</v>
      </c>
      <c r="C8" s="55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47"/>
      <c r="R8" s="52"/>
      <c r="S8" s="52"/>
    </row>
    <row r="9" spans="1:20" s="49" customFormat="1" ht="18" customHeight="1">
      <c r="A9" s="55"/>
      <c r="B9" s="57" t="s">
        <v>3</v>
      </c>
      <c r="C9" s="5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20" s="49" customFormat="1" ht="18" customHeight="1">
      <c r="A10" s="55"/>
      <c r="B10" s="57"/>
      <c r="C10" s="57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20" s="49" customFormat="1" ht="18" customHeight="1">
      <c r="A11" s="55"/>
      <c r="B11" s="57"/>
      <c r="C11" s="57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20" s="62" customFormat="1" ht="18" customHeight="1" thickBot="1">
      <c r="A12" s="58"/>
      <c r="B12" s="59"/>
      <c r="C12" s="59"/>
      <c r="D12" s="60"/>
      <c r="E12" s="60"/>
      <c r="F12" s="60"/>
      <c r="G12" s="60"/>
      <c r="H12" s="61"/>
      <c r="I12" s="61"/>
      <c r="J12" s="61"/>
      <c r="K12" s="60"/>
      <c r="L12" s="60"/>
      <c r="M12" s="60"/>
      <c r="N12" s="60"/>
      <c r="O12" s="52"/>
      <c r="P12" s="60"/>
      <c r="Q12" s="60"/>
      <c r="R12" s="60"/>
      <c r="S12" s="60"/>
    </row>
    <row r="13" spans="1:20" s="66" customFormat="1" ht="34.15" customHeight="1">
      <c r="A13" s="128"/>
      <c r="B13" s="130"/>
      <c r="C13" s="130"/>
      <c r="D13" s="144" t="s">
        <v>42</v>
      </c>
      <c r="E13" s="145"/>
      <c r="F13" s="146"/>
      <c r="G13" s="147"/>
      <c r="H13" s="144" t="s">
        <v>43</v>
      </c>
      <c r="I13" s="145"/>
      <c r="J13" s="145"/>
      <c r="K13" s="147"/>
      <c r="L13" s="144" t="s">
        <v>44</v>
      </c>
      <c r="M13" s="145"/>
      <c r="N13" s="145"/>
      <c r="O13" s="159"/>
      <c r="P13" s="157" t="s">
        <v>34</v>
      </c>
      <c r="Q13" s="145"/>
      <c r="R13" s="145"/>
      <c r="S13" s="147"/>
    </row>
    <row r="14" spans="1:20" s="66" customFormat="1" ht="96.75" customHeight="1">
      <c r="A14" s="67"/>
      <c r="B14" s="68" t="s">
        <v>45</v>
      </c>
      <c r="C14" s="119"/>
      <c r="D14" s="148" t="s">
        <v>46</v>
      </c>
      <c r="E14" s="136" t="s">
        <v>47</v>
      </c>
      <c r="F14" s="143" t="s">
        <v>48</v>
      </c>
      <c r="G14" s="149" t="s">
        <v>125</v>
      </c>
      <c r="H14" s="148" t="s">
        <v>46</v>
      </c>
      <c r="I14" s="142" t="s">
        <v>47</v>
      </c>
      <c r="J14" s="136" t="s">
        <v>48</v>
      </c>
      <c r="K14" s="149" t="s">
        <v>125</v>
      </c>
      <c r="L14" s="148" t="s">
        <v>46</v>
      </c>
      <c r="M14" s="142" t="s">
        <v>47</v>
      </c>
      <c r="N14" s="136" t="s">
        <v>48</v>
      </c>
      <c r="O14" s="160" t="s">
        <v>125</v>
      </c>
      <c r="P14" s="139" t="s">
        <v>46</v>
      </c>
      <c r="Q14" s="142" t="s">
        <v>47</v>
      </c>
      <c r="R14" s="136" t="s">
        <v>48</v>
      </c>
      <c r="S14" s="168" t="s">
        <v>125</v>
      </c>
    </row>
    <row r="15" spans="1:20" s="66" customFormat="1" ht="18" customHeight="1">
      <c r="A15" s="71"/>
      <c r="B15" s="72" t="s">
        <v>49</v>
      </c>
      <c r="C15" s="78"/>
      <c r="D15" s="150"/>
      <c r="E15" s="82"/>
      <c r="F15" s="82"/>
      <c r="G15" s="151"/>
      <c r="H15" s="150"/>
      <c r="I15" s="82"/>
      <c r="J15" s="82"/>
      <c r="K15" s="151"/>
      <c r="L15" s="150"/>
      <c r="M15" s="82"/>
      <c r="N15" s="82"/>
      <c r="O15" s="161"/>
      <c r="P15" s="140"/>
      <c r="Q15" s="74"/>
      <c r="R15" s="74"/>
      <c r="S15" s="169"/>
    </row>
    <row r="16" spans="1:20" s="66" customFormat="1" ht="18" customHeight="1">
      <c r="A16" s="76"/>
      <c r="B16" s="72" t="s">
        <v>50</v>
      </c>
      <c r="C16" s="78"/>
      <c r="D16" s="152"/>
      <c r="E16" s="175"/>
      <c r="F16" s="175"/>
      <c r="G16" s="153"/>
      <c r="H16" s="211"/>
      <c r="I16" s="175"/>
      <c r="J16" s="175"/>
      <c r="K16" s="153"/>
      <c r="L16" s="211"/>
      <c r="M16" s="175"/>
      <c r="N16" s="175"/>
      <c r="O16" s="188"/>
      <c r="P16" s="182">
        <f>+IF(OUT_2!M13&lt;&gt;0,IF(OUT_2!M13&lt;OUT_2!M14,1,0),IF(OUT_2!M14&lt;&gt;0,2,0))</f>
        <v>0</v>
      </c>
      <c r="Q16" s="182">
        <f>+IF(OUT_2!N13&lt;&gt;0,IF(OUT_2!N13&lt;OUT_2!N14,1,0),IF(OUT_2!N14&lt;&gt;0,2,0))</f>
        <v>0</v>
      </c>
      <c r="R16" s="182">
        <f>+IF(OUT_2!O13&lt;&gt;0,IF(OUT_2!O13&lt;OUT_2!O14,1,0),IF(OUT_2!O14&lt;&gt;0,2,0))</f>
        <v>0</v>
      </c>
      <c r="S16" s="167"/>
      <c r="T16" s="66">
        <f>+IF(OUT_1!AT39&lt;&gt;0,IF((1+OUT_4_Check!$S$4)*SUM(OUT_2!M13:O13)&lt;OUT_1!AT39,1,IF((1-OUT_4_Check!$S$4)*SUM(OUT_2!M13:O13)&gt;OUT_1!AT39,1,0)),IF(SUM(OUT_2!M13:O13)&lt;&gt;0,1,0))</f>
        <v>0</v>
      </c>
    </row>
    <row r="17" spans="1:21" s="66" customFormat="1" ht="18" customHeight="1">
      <c r="A17" s="79"/>
      <c r="B17" s="78"/>
      <c r="C17" s="78"/>
      <c r="D17" s="154"/>
      <c r="E17" s="173"/>
      <c r="F17" s="173"/>
      <c r="G17" s="155"/>
      <c r="H17" s="212"/>
      <c r="I17" s="173"/>
      <c r="J17" s="173"/>
      <c r="K17" s="155"/>
      <c r="L17" s="212"/>
      <c r="M17" s="173"/>
      <c r="N17" s="173"/>
      <c r="O17" s="162"/>
      <c r="P17" s="141"/>
      <c r="Q17" s="100"/>
      <c r="R17" s="98"/>
      <c r="S17" s="167"/>
    </row>
    <row r="18" spans="1:21" s="66" customFormat="1" ht="18" customHeight="1">
      <c r="A18" s="79"/>
      <c r="B18" s="72" t="s">
        <v>49</v>
      </c>
      <c r="C18" s="72"/>
      <c r="D18" s="154"/>
      <c r="E18" s="173"/>
      <c r="F18" s="173"/>
      <c r="G18" s="155"/>
      <c r="H18" s="212"/>
      <c r="I18" s="173"/>
      <c r="J18" s="173"/>
      <c r="K18" s="155"/>
      <c r="L18" s="212"/>
      <c r="M18" s="173"/>
      <c r="N18" s="173"/>
      <c r="O18" s="162"/>
      <c r="P18" s="141"/>
      <c r="Q18" s="100"/>
      <c r="R18" s="100"/>
      <c r="S18" s="170"/>
    </row>
    <row r="19" spans="1:21" s="66" customFormat="1" ht="18" customHeight="1">
      <c r="A19" s="79"/>
      <c r="B19" s="72" t="s">
        <v>27</v>
      </c>
      <c r="C19" s="72"/>
      <c r="D19" s="206"/>
      <c r="E19" s="207"/>
      <c r="F19" s="208"/>
      <c r="G19" s="163"/>
      <c r="H19" s="206"/>
      <c r="I19" s="207"/>
      <c r="J19" s="208"/>
      <c r="K19" s="163"/>
      <c r="L19" s="206"/>
      <c r="M19" s="207"/>
      <c r="N19" s="208"/>
      <c r="O19" s="165"/>
      <c r="P19" s="183"/>
      <c r="Q19" s="184"/>
      <c r="R19" s="185"/>
      <c r="S19" s="167"/>
      <c r="T19" s="127"/>
    </row>
    <row r="20" spans="1:21" s="66" customFormat="1" ht="18" customHeight="1">
      <c r="A20" s="83"/>
      <c r="B20" s="77" t="s">
        <v>106</v>
      </c>
      <c r="C20" s="78"/>
      <c r="D20" s="210"/>
      <c r="E20" s="98"/>
      <c r="F20" s="98"/>
      <c r="G20" s="163">
        <f>+IF(SUM(OUT_1!AT13,OUT_1!AT19)&lt;&gt;0,IF((1+OUT_4_Check!$S$4)*SUM(OUT_2!D15:F15)&lt;SUM(OUT_1!AT13,OUT_1!AT19),1,IF((1-OUT_4_Check!$S$4)*SUM(OUT_2!D15:F15)&gt;SUM(OUT_1!AT13,OUT_1!AT19),1,0)),IF(SUM(OUT_2!D15:F15)&lt;&gt;0,1,0))</f>
        <v>0</v>
      </c>
      <c r="H20" s="156"/>
      <c r="I20" s="98"/>
      <c r="J20" s="98"/>
      <c r="K20" s="163">
        <f>+IF(OUT_1!AT25&lt;&gt;0,IF((1+OUT_4_Check!$S$4)*SUM(OUT_2!G15:I15)&lt;OUT_1!AT25,1,IF((1-OUT_4_Check!$S$4)*SUM(OUT_2!G15:I15)&gt;OUT_1!AT25,1,0)),IF(SUM(OUT_2!G15:I15)&lt;&gt;0,1,0))</f>
        <v>0</v>
      </c>
      <c r="L20" s="156"/>
      <c r="M20" s="98"/>
      <c r="N20" s="100"/>
      <c r="O20" s="165">
        <f>+IF(OUT_1!AT31&lt;&gt;0,IF((1+OUT_4_Check!$S$4)*SUM(OUT_2!J15:L15)&lt;OUT_1!AT31,1,IF((1-OUT_4_Check!$S$4)*SUM(OUT_2!J15:L15)&gt;OUT_1!AT31,1,0)),IF(SUM(OUT_2!J15:L15)&lt;&gt;0,1,0))</f>
        <v>0</v>
      </c>
      <c r="P20" s="183">
        <f>+IF(OUT_2!M15&lt;&gt;0,IF((1+OUT_4_Check!$S$4)*SUM(OUT_2!D15,OUT_2!G15,OUT_2!J15)&lt;OUT_2!M15,1,IF((1-OUT_4_Check!$S$4)*SUM(OUT_2!D15,OUT_2!G15,OUT_2!J15)&gt;OUT_2!M15,1,0)),IF(SUM(OUT_2!D15,OUT_2!G15,OUT_2!J15)&lt;&gt;0,1,IF(SUM(OUT_2!M16:M18)&lt;&gt;0,1,0)))</f>
        <v>0</v>
      </c>
      <c r="Q20" s="184">
        <f>+IF(OUT_2!N15&lt;&gt;0,IF((1+OUT_4_Check!$S$4)*SUM(OUT_2!E15,OUT_2!H15,OUT_2!K15)&lt;OUT_2!N15,1,IF((1-OUT_4_Check!$S$4)*SUM(OUT_2!E15,OUT_2!H15,OUT_2!K15)&gt;OUT_2!N15,1,0)),IF(SUM(OUT_2!E15,OUT_2!H15,OUT_2!K15)&lt;&gt;0,1,0))</f>
        <v>0</v>
      </c>
      <c r="R20" s="185">
        <f>+IF(OUT_2!O15&lt;&gt;0,IF((1+OUT_4_Check!$S$4)*SUM(OUT_2!F15,OUT_2!I15,OUT_2!L15)&lt;OUT_2!O15,1,IF((1-OUT_4_Check!$S$4)*SUM(OUT_2!F15,OUT_2!I15,OUT_2!L15)&gt;OUT_2!O15,1,0)),IF(SUM(OUT_2!F15,OUT_2!I15,OUT_2!L15)&lt;&gt;0,1,0))</f>
        <v>0</v>
      </c>
      <c r="S20" s="167"/>
      <c r="T20" s="127"/>
    </row>
    <row r="21" spans="1:21" s="66" customFormat="1" ht="18" customHeight="1">
      <c r="A21" s="76"/>
      <c r="B21" s="77" t="s">
        <v>107</v>
      </c>
      <c r="C21" s="78"/>
      <c r="D21" s="210"/>
      <c r="E21" s="98"/>
      <c r="F21" s="98"/>
      <c r="G21" s="163">
        <f>+IF(SUM(OUT_1!AT14,OUT_1!AT20)&lt;&gt;0,IF((1+OUT_4_Check!$S$4)*SUM(OUT_2!D16:F16)&lt;SUM(OUT_1!AT14,OUT_1!AT20),1,IF((1-OUT_4_Check!$S$4)*SUM(OUT_2!D16:F16)&gt;SUM(OUT_1!AT14,OUT_1!AT20),1,0)),IF(SUM(OUT_2!D16:F16)&lt;&gt;0,1,0))</f>
        <v>0</v>
      </c>
      <c r="H21" s="156"/>
      <c r="I21" s="98"/>
      <c r="J21" s="98"/>
      <c r="K21" s="163">
        <f>+IF(OUT_1!AT26&lt;&gt;0,IF((1+OUT_4_Check!$S$4)*SUM(OUT_2!G16:I16)&lt;OUT_1!AT26,1,IF((1-OUT_4_Check!$S$4)*SUM(OUT_2!G16:I16)&gt;OUT_1!AT26,1,0)),IF(SUM(OUT_2!G16:I16)&lt;&gt;0,1,0))</f>
        <v>0</v>
      </c>
      <c r="L21" s="156"/>
      <c r="M21" s="98"/>
      <c r="N21" s="100"/>
      <c r="O21" s="165">
        <f>+IF(OUT_1!AT32&lt;&gt;0,IF((1+OUT_4_Check!$S$4)*SUM(OUT_2!J16:L16)&lt;OUT_1!AT32,1,IF((1-OUT_4_Check!$S$4)*SUM(OUT_2!J16:L16)&gt;OUT_1!AT32,1,0)),IF(SUM(OUT_2!J16:L16)&lt;&gt;0,1,0))</f>
        <v>0</v>
      </c>
      <c r="P21" s="183">
        <f>+IF(OUT_2!M16&lt;&gt;0,IF((1+OUT_4_Check!$S$4)*SUM(OUT_2!D16,OUT_2!G16,OUT_2!J16)&lt;OUT_2!M16,1,IF((1-OUT_4_Check!$S$4)*SUM(OUT_2!D16,OUT_2!G16,OUT_2!J16)&gt;OUT_2!M16,1,0)),IF(SUM(OUT_2!D16,OUT_2!G16,OUT_2!J16)&lt;&gt;0,1,0))</f>
        <v>0</v>
      </c>
      <c r="Q21" s="184">
        <f>+IF(OUT_2!N16&lt;&gt;0,IF((1+OUT_4_Check!$S$4)*SUM(OUT_2!E16,OUT_2!H16,OUT_2!K16)&lt;OUT_2!N16,1,IF((1-OUT_4_Check!$S$4)*SUM(OUT_2!E16,OUT_2!H16,OUT_2!K16)&gt;OUT_2!N16,1,0)),IF(SUM(OUT_2!E16,OUT_2!H16,OUT_2!K16)&lt;&gt;0,1,0))</f>
        <v>0</v>
      </c>
      <c r="R21" s="185">
        <f>+IF(OUT_2!O16&lt;&gt;0,IF((1+OUT_4_Check!$S$4)*SUM(OUT_2!F16,OUT_2!I16,OUT_2!L16)&lt;OUT_2!O16,1,IF((1-OUT_4_Check!$S$4)*SUM(OUT_2!F16,OUT_2!I16,OUT_2!L16)&gt;OUT_2!O16,1,0)),IF(SUM(OUT_2!F16,OUT_2!I16,OUT_2!L16)&lt;&gt;0,1,0))</f>
        <v>0</v>
      </c>
      <c r="S21" s="167"/>
      <c r="T21" s="127"/>
      <c r="U21" s="164"/>
    </row>
    <row r="22" spans="1:21" s="66" customFormat="1" ht="18" customHeight="1">
      <c r="A22" s="71"/>
      <c r="B22" s="77" t="s">
        <v>108</v>
      </c>
      <c r="C22" s="78"/>
      <c r="D22" s="210"/>
      <c r="E22" s="171"/>
      <c r="F22" s="171"/>
      <c r="G22" s="163">
        <f>+IF(SUM(OUT_1!AT15,OUT_1!AT21)&lt;&gt;0,IF((1+OUT_4_Check!$S$4)*SUM(OUT_2!D17:F17)&lt;SUM(OUT_1!AT15,OUT_1!AT21),1,IF((1-OUT_4_Check!$S$4)*SUM(OUT_2!D17:F17)&gt;SUM(OUT_1!AT15,OUT_1!AT21),1,0)),IF(SUM(OUT_2!D17:F17)&lt;&gt;0,1,0))</f>
        <v>0</v>
      </c>
      <c r="H22" s="210"/>
      <c r="I22" s="171"/>
      <c r="J22" s="171"/>
      <c r="K22" s="163">
        <f>+IF(OUT_1!AT27&lt;&gt;0,IF((1+OUT_4_Check!$S$4)*SUM(OUT_2!G17:I17)&lt;OUT_1!AT27,1,IF((1-OUT_4_Check!$S$4)*SUM(OUT_2!G17:I17)&gt;OUT_1!AT27,1,0)),IF(SUM(OUT_2!G17:I17)&lt;&gt;0,1,0))</f>
        <v>0</v>
      </c>
      <c r="L22" s="210"/>
      <c r="M22" s="171"/>
      <c r="N22" s="173"/>
      <c r="O22" s="165">
        <f>+IF(OUT_1!AT33&lt;&gt;0,IF((1+OUT_4_Check!$S$4)*SUM(OUT_2!J17:L17)&lt;OUT_1!AT33,1,IF((1-OUT_4_Check!$S$4)*SUM(OUT_2!J17:L17)&gt;OUT_1!AT33,1,0)),IF(SUM(OUT_2!J17:L17)&lt;&gt;0,1,0))</f>
        <v>0</v>
      </c>
      <c r="P22" s="183">
        <f>+IF(OUT_2!M17&lt;&gt;0,IF((1+OUT_4_Check!$S$4)*SUM(OUT_2!D17,OUT_2!G17,OUT_2!J17)&lt;OUT_2!M17,1,IF((1-OUT_4_Check!$S$4)*SUM(OUT_2!D17,OUT_2!G17,OUT_2!J17)&gt;OUT_2!M17,1,0)),IF(SUM(OUT_2!D17,OUT_2!G17,OUT_2!J17)&lt;&gt;0,1,0))</f>
        <v>0</v>
      </c>
      <c r="Q22" s="184">
        <f>+IF(OUT_2!N17&lt;&gt;0,IF((1+OUT_4_Check!$S$4)*SUM(OUT_2!E17,OUT_2!H17,OUT_2!K17)&lt;OUT_2!N17,1,IF((1-OUT_4_Check!$S$4)*SUM(OUT_2!E17,OUT_2!H17,OUT_2!K17)&gt;OUT_2!N17,1,0)),IF(SUM(OUT_2!E17,OUT_2!H17,OUT_2!K17)&lt;&gt;0,1,0))</f>
        <v>0</v>
      </c>
      <c r="R22" s="185">
        <f>+IF(OUT_2!O17&lt;&gt;0,IF((1+OUT_4_Check!$S$4)*SUM(OUT_2!F17,OUT_2!I17,OUT_2!L17)&lt;OUT_2!O17,1,IF((1-OUT_4_Check!$S$4)*SUM(OUT_2!F17,OUT_2!I17,OUT_2!L17)&gt;OUT_2!O17,1,0)),IF(SUM(OUT_2!F17,OUT_2!I17,OUT_2!L17)&lt;&gt;0,1,0))</f>
        <v>0</v>
      </c>
      <c r="S22" s="167"/>
      <c r="U22" s="127"/>
    </row>
    <row r="23" spans="1:21" s="66" customFormat="1" ht="18" customHeight="1">
      <c r="A23" s="71"/>
      <c r="B23" s="78" t="s">
        <v>11</v>
      </c>
      <c r="C23" s="78"/>
      <c r="D23" s="206">
        <f>+IF(OUT_2!D18&lt;&gt;"",IF((1+OUT_4_Check!$S$4)*SUM(OUT_2!D15:D17)&lt;OUT_2!D18,1,IF((1-OUT_4_Check!$S$4)*SUM(OUT_2!D15:D17)&gt;OUT_2!D18,1,0)),IF(SUM(OUT_2!D15:D17)&lt;&gt;0,1,0))</f>
        <v>0</v>
      </c>
      <c r="E23" s="207">
        <f>+IF(OUT_2!E18&lt;&gt;"",IF((1+OUT_4_Check!$S$4)*SUM(OUT_2!E15:E17)&lt;OUT_2!E18,1,IF((1-OUT_4_Check!$S$4)*SUM(OUT_2!E15:E17)&gt;OUT_2!E18,1,0)),IF(SUM(OUT_2!E15:E17)&lt;&gt;0,1,0))</f>
        <v>0</v>
      </c>
      <c r="F23" s="207">
        <f>+IF(OUT_2!F18&lt;&gt;"",IF((1+OUT_4_Check!$S$4)*SUM(OUT_2!F15:F17)&lt;OUT_2!F18,1,IF((1-OUT_4_Check!$S$4)*SUM(OUT_2!F15:F17)&gt;OUT_2!F18,1,0)),IF(SUM(OUT_2!F15:F17)&lt;&gt;0,1,0))</f>
        <v>0</v>
      </c>
      <c r="G23" s="163">
        <f>+IF(SUM(OUT_1!AT16,OUT_1!AT22)&lt;&gt;0,IF((1+OUT_4_Check!$S$4)*SUM(OUT_2!D18:F18)&lt;SUM(OUT_1!AT16,OUT_1!AT22),1,IF((1-OUT_4_Check!$S$4)*SUM(OUT_2!D18:F18)&gt;SUM(OUT_1!AT16,OUT_1!AT22),1,0)),IF(SUM(OUT_2!D18:F18)&lt;&gt;0,1,0))</f>
        <v>0</v>
      </c>
      <c r="H23" s="214">
        <f>+IF(OUT_2!H18&lt;&gt;"",IF((1+OUT_4_Check!$S$4)*SUM(OUT_2!G15:G17)&lt;OUT_2!G18,1,IF((1-OUT_4_Check!$S$4)*SUM(OUT_2!G15:G17)&gt;OUT_2!G18,1,0)),IF(SUM(OUT_2!G15:G17)&lt;&gt;0,1,0))</f>
        <v>0</v>
      </c>
      <c r="I23" s="214">
        <f>+IF(OUT_2!I18&lt;&gt;"",IF((1+OUT_4_Check!$S$4)*SUM(OUT_2!H15:H17)&lt;OUT_2!H18,1,IF((1-OUT_4_Check!$S$4)*SUM(OUT_2!H15:H17)&gt;OUT_2!H18,1,0)),IF(SUM(OUT_2!H15:H17)&lt;&gt;0,1,0))</f>
        <v>0</v>
      </c>
      <c r="J23" s="214">
        <f>+IF(OUT_2!J18&lt;&gt;"",IF((1+OUT_4_Check!$S$4)*SUM(OUT_2!I15:I17)&lt;OUT_2!I18,1,IF((1-OUT_4_Check!$S$4)*SUM(OUT_2!I15:I17)&gt;OUT_2!I18,1,0)),IF(SUM(OUT_2!I15:I17)&lt;&gt;0,1,0))</f>
        <v>0</v>
      </c>
      <c r="K23" s="163">
        <f>+IF(OUT_1!AT28&lt;&gt;0,IF((1+OUT_4_Check!$S$4)*SUM(OUT_2!G18:I18)&lt;OUT_1!AT28,1,IF((1-OUT_4_Check!$S$4)*SUM(OUT_2!G18:I18)&gt;OUT_1!AT28,1,0)),IF(SUM(OUT_2!G18:I18)&lt;&gt;0,1,0))</f>
        <v>0</v>
      </c>
      <c r="L23" s="207">
        <f>+IF(OUT_2!J18&lt;&gt;"",IF((1+OUT_4_Check!$S$4)*SUM(OUT_2!J15:J17)&lt;OUT_2!J18,1,IF((1-OUT_4_Check!$S$4)*SUM(OUT_2!J15:J17)&gt;OUT_2!J18,1,0)),IF(SUM(OUT_2!J15:J17)&lt;&gt;0,1,0))</f>
        <v>0</v>
      </c>
      <c r="M23" s="207">
        <f>+IF(OUT_2!K18&lt;&gt;"",IF((1+OUT_4_Check!$S$4)*SUM(OUT_2!K15:K17)&lt;OUT_2!K18,1,IF((1-OUT_4_Check!$S$4)*SUM(OUT_2!K15:K17)&gt;OUT_2!K18,1,0)),IF(SUM(OUT_2!K15:K17)&lt;&gt;0,1,0))</f>
        <v>0</v>
      </c>
      <c r="N23" s="207">
        <f>+IF(OUT_2!L18&lt;&gt;"",IF((1+OUT_4_Check!$S$4)*SUM(OUT_2!L15:L17)&lt;OUT_2!L18,1,IF((1-OUT_4_Check!$S$4)*SUM(OUT_2!L15:L17)&gt;OUT_2!L18,1,0)),IF(SUM(OUT_2!L15:L17)&lt;&gt;0,1,0))</f>
        <v>0</v>
      </c>
      <c r="O23" s="165">
        <f>+IF(OUT_1!AT34&lt;&gt;0,IF((1+OUT_4_Check!$S$4)*SUM(OUT_2!J18:L18)&lt;OUT_1!AT34,1,IF((1-OUT_4_Check!$S$4)*SUM(OUT_2!J18:L18)&gt;OUT_1!AT34,1,0)),IF(SUM(OUT_2!J18:L18)&lt;&gt;0,1,0))</f>
        <v>0</v>
      </c>
      <c r="P23" s="207">
        <f>+IF(OUT_2!M18&lt;&gt;"",IF((1+OUT_4_Check!$S$4)*SUM(OUT_2!M15:M17)&lt;OUT_2!M18,1,IF((1-OUT_4_Check!$S$4)*SUM(OUT_2!M15:M17)&gt;OUT_2!M18,1,0)),IF(SUM(OUT_2!M15:M17)&lt;&gt;0,1,0))</f>
        <v>0</v>
      </c>
      <c r="Q23" s="207">
        <f>+IF(OUT_2!N18&lt;&gt;"",IF((1+OUT_4_Check!$S$4)*SUM(OUT_2!N15:N17)&lt;OUT_2!N18,1,IF((1-OUT_4_Check!$S$4)*SUM(OUT_2!N15:N17)&gt;OUT_2!N18,1,0)),IF(SUM(OUT_2!N15:N17)&lt;&gt;0,1,0))</f>
        <v>0</v>
      </c>
      <c r="R23" s="207">
        <f>+IF(OUT_2!O18&lt;&gt;"",IF((1+OUT_4_Check!$S$4)*SUM(OUT_2!O15:O17)&lt;OUT_2!O18,1,IF((1-OUT_4_Check!$S$4)*SUM(OUT_2!O15:O17)&gt;OUT_2!O18,1,0)),IF(SUM(OUT_2!O15:O17)&lt;&gt;0,1,0))</f>
        <v>0</v>
      </c>
      <c r="S23" s="167"/>
      <c r="U23" s="127"/>
    </row>
    <row r="24" spans="1:21" s="66" customFormat="1" ht="18" customHeight="1">
      <c r="A24" s="83"/>
      <c r="B24" s="84"/>
      <c r="C24" s="84"/>
      <c r="D24" s="212"/>
      <c r="E24" s="173"/>
      <c r="F24" s="173"/>
      <c r="G24" s="155"/>
      <c r="H24" s="212"/>
      <c r="I24" s="173"/>
      <c r="J24" s="173"/>
      <c r="K24" s="155"/>
      <c r="L24" s="212"/>
      <c r="M24" s="173"/>
      <c r="N24" s="173"/>
      <c r="O24" s="166"/>
      <c r="P24" s="186"/>
      <c r="Q24" s="184"/>
      <c r="R24" s="185"/>
      <c r="S24" s="170"/>
      <c r="U24" s="127"/>
    </row>
    <row r="25" spans="1:21" s="66" customFormat="1" ht="18" customHeight="1">
      <c r="A25" s="76"/>
      <c r="B25" s="72" t="s">
        <v>51</v>
      </c>
      <c r="C25" s="72"/>
      <c r="D25" s="212"/>
      <c r="E25" s="173"/>
      <c r="F25" s="173"/>
      <c r="G25" s="155"/>
      <c r="H25" s="212"/>
      <c r="I25" s="173"/>
      <c r="J25" s="173"/>
      <c r="K25" s="155"/>
      <c r="L25" s="212"/>
      <c r="M25" s="173"/>
      <c r="N25" s="173"/>
      <c r="O25" s="166"/>
      <c r="P25" s="186"/>
      <c r="Q25" s="184"/>
      <c r="R25" s="185"/>
      <c r="S25" s="170"/>
    </row>
    <row r="26" spans="1:21" s="66" customFormat="1" ht="18" customHeight="1">
      <c r="A26" s="76"/>
      <c r="B26" s="72" t="s">
        <v>27</v>
      </c>
      <c r="C26" s="72"/>
      <c r="D26" s="206"/>
      <c r="E26" s="207"/>
      <c r="F26" s="208"/>
      <c r="G26" s="163"/>
      <c r="H26" s="206"/>
      <c r="I26" s="207"/>
      <c r="J26" s="208"/>
      <c r="K26" s="163"/>
      <c r="L26" s="206"/>
      <c r="M26" s="207"/>
      <c r="N26" s="208"/>
      <c r="O26" s="165"/>
      <c r="P26" s="183"/>
      <c r="Q26" s="184"/>
      <c r="R26" s="185"/>
      <c r="S26" s="167"/>
      <c r="T26" s="127"/>
    </row>
    <row r="27" spans="1:21" s="66" customFormat="1" ht="18" customHeight="1">
      <c r="A27" s="71"/>
      <c r="B27" s="77" t="s">
        <v>106</v>
      </c>
      <c r="C27" s="78"/>
      <c r="D27" s="156"/>
      <c r="E27" s="98"/>
      <c r="F27" s="98"/>
      <c r="G27" s="163" t="e">
        <f>+IF(SUM(#REF!,#REF!)&lt;&gt;0,IF((1+OUT_4_Check!$S$4)*SUM(OUT_2!D20:F20)&lt;SUM(#REF!,#REF!),1,IF((1-OUT_4_Check!$S$4)*SUM(OUT_2!D20:F20)&gt;SUM(#REF!,#REF!),1,0)),IF(SUM(OUT_2!D20:F20)&lt;&gt;0,1,0))</f>
        <v>#REF!</v>
      </c>
      <c r="H27" s="156"/>
      <c r="I27" s="98"/>
      <c r="J27" s="98"/>
      <c r="K27" s="163" t="e">
        <f>+IF(#REF!&lt;&gt;0,IF((1+OUT_4_Check!$S$4)*SUM(OUT_2!G20:I20)&lt;#REF!,1,IF((1-OUT_4_Check!$S$4)*SUM(OUT_2!G20:I20)&gt;#REF!,1,0)),IF(SUM(OUT_2!G20:I20)&lt;&gt;0,1,0))</f>
        <v>#REF!</v>
      </c>
      <c r="L27" s="156"/>
      <c r="M27" s="98"/>
      <c r="N27" s="100"/>
      <c r="O27" s="165" t="e">
        <f>+IF(#REF!&lt;&gt;0,IF((1+OUT_4_Check!$S$4)*SUM(OUT_2!J20:L20)&lt;#REF!,1,IF((1-OUT_4_Check!$S$4)*SUM(OUT_2!J20:L20)&gt;#REF!,1,0)),IF(SUM(OUT_2!J20:L20)&lt;&gt;0,1,0))</f>
        <v>#REF!</v>
      </c>
      <c r="P27" s="183">
        <f>+IF(OUT_2!M20&lt;&gt;0,IF((1+OUT_4_Check!$S$4)*SUM(OUT_2!D20,OUT_2!G20,OUT_2!J20)&lt;OUT_2!M20,1,IF((1-OUT_4_Check!$S$4)*SUM(OUT_2!D20,OUT_2!G20,OUT_2!J20)&gt;OUT_2!M20,1,0)),IF(SUM(OUT_2!D20,OUT_2!G20,OUT_2!J20)&lt;&gt;0,1,IF(SUM(OUT_2!M21:M23)&lt;&gt;0,1,0)))</f>
        <v>0</v>
      </c>
      <c r="Q27" s="184">
        <f>+IF(OUT_2!N20&lt;&gt;0,IF((1+OUT_4_Check!$S$4)*SUM(OUT_2!E20,OUT_2!H20,OUT_2!K20)&lt;OUT_2!N20,1,IF((1-OUT_4_Check!$S$4)*SUM(OUT_2!E20,OUT_2!H20,OUT_2!K20)&gt;OUT_2!N20,1,0)),IF(SUM(OUT_2!E20,OUT_2!H20,OUT_2!K20)&lt;&gt;0,1,0))</f>
        <v>0</v>
      </c>
      <c r="R27" s="185">
        <f>+IF(OUT_2!O20&lt;&gt;0,IF((1+OUT_4_Check!$S$4)*SUM(OUT_2!F20,OUT_2!I20,OUT_2!L20)&lt;OUT_2!O20,1,IF((1-OUT_4_Check!$S$4)*SUM(OUT_2!F20,OUT_2!I20,OUT_2!L20)&gt;OUT_2!O20,1,0)),IF(SUM(OUT_2!F20,OUT_2!I20,OUT_2!L20)&lt;&gt;0,1,0))</f>
        <v>0</v>
      </c>
      <c r="S27" s="167"/>
      <c r="T27" s="127"/>
    </row>
    <row r="28" spans="1:21" s="66" customFormat="1" ht="18" customHeight="1">
      <c r="A28" s="76"/>
      <c r="B28" s="77" t="s">
        <v>107</v>
      </c>
      <c r="C28" s="78"/>
      <c r="D28" s="156"/>
      <c r="E28" s="98"/>
      <c r="F28" s="98"/>
      <c r="G28" s="163" t="e">
        <f>+IF(SUM(#REF!,#REF!)&lt;&gt;0,IF((1+OUT_4_Check!$S$4)*SUM(OUT_2!D21:F21)&lt;SUM(#REF!,#REF!),1,IF((1-OUT_4_Check!$S$4)*SUM(OUT_2!D21:F21)&gt;SUM(#REF!,#REF!),1,0)),IF(SUM(OUT_2!D21:F21)&lt;&gt;0,1,0))</f>
        <v>#REF!</v>
      </c>
      <c r="H28" s="156"/>
      <c r="I28" s="98"/>
      <c r="J28" s="98"/>
      <c r="K28" s="163" t="e">
        <f>+IF(#REF!&lt;&gt;0,IF((1+OUT_4_Check!$S$4)*SUM(OUT_2!G21:I21)&lt;#REF!,1,IF((1-OUT_4_Check!$S$4)*SUM(OUT_2!G21:I21)&gt;#REF!,1,0)),IF(SUM(OUT_2!G21:I21)&lt;&gt;0,1,0))</f>
        <v>#REF!</v>
      </c>
      <c r="L28" s="156"/>
      <c r="M28" s="98"/>
      <c r="N28" s="100"/>
      <c r="O28" s="165" t="e">
        <f>+IF(#REF!&lt;&gt;0,IF((1+OUT_4_Check!$S$4)*SUM(OUT_2!J21:L21)&lt;#REF!,1,IF((1-OUT_4_Check!$S$4)*SUM(OUT_2!J21:L21)&gt;#REF!,1,0)),IF(SUM(OUT_2!J21:L21)&lt;&gt;0,1,0))</f>
        <v>#REF!</v>
      </c>
      <c r="P28" s="183">
        <f>+IF(OUT_2!M21&lt;&gt;0,IF((1+OUT_4_Check!$S$4)*SUM(OUT_2!D21,OUT_2!G21,OUT_2!J21)&lt;OUT_2!M21,1,IF((1-OUT_4_Check!$S$4)*SUM(OUT_2!D21,OUT_2!G21,OUT_2!J21)&gt;OUT_2!M21,1,0)),IF(SUM(OUT_2!D21,OUT_2!G21,OUT_2!J21)&lt;&gt;0,1,0))</f>
        <v>0</v>
      </c>
      <c r="Q28" s="184">
        <f>+IF(OUT_2!N21&lt;&gt;0,IF((1+OUT_4_Check!$S$4)*SUM(OUT_2!E21,OUT_2!H21,OUT_2!K21)&lt;OUT_2!N21,1,IF((1-OUT_4_Check!$S$4)*SUM(OUT_2!E21,OUT_2!H21,OUT_2!K21)&gt;OUT_2!N21,1,0)),IF(SUM(OUT_2!E21,OUT_2!H21,OUT_2!K21)&lt;&gt;0,1,0))</f>
        <v>0</v>
      </c>
      <c r="R28" s="185">
        <f>+IF(OUT_2!O21&lt;&gt;0,IF((1+OUT_4_Check!$S$4)*SUM(OUT_2!F21,OUT_2!I21,OUT_2!L21)&lt;OUT_2!O21,1,IF((1-OUT_4_Check!$S$4)*SUM(OUT_2!F21,OUT_2!I21,OUT_2!L21)&gt;OUT_2!O21,1,0)),IF(SUM(OUT_2!F21,OUT_2!I21,OUT_2!L21)&lt;&gt;0,1,0))</f>
        <v>0</v>
      </c>
      <c r="S28" s="167"/>
      <c r="T28" s="127"/>
    </row>
    <row r="29" spans="1:21" s="66" customFormat="1" ht="18" customHeight="1">
      <c r="A29" s="76"/>
      <c r="B29" s="77" t="s">
        <v>108</v>
      </c>
      <c r="C29" s="78"/>
      <c r="D29" s="210"/>
      <c r="E29" s="171"/>
      <c r="F29" s="98"/>
      <c r="G29" s="163" t="e">
        <f>+IF(SUM(#REF!,#REF!)&lt;&gt;0,IF((1+OUT_4_Check!$S$4)*SUM(OUT_2!D22:F22)&lt;SUM(#REF!,#REF!),1,IF((1-OUT_4_Check!$S$4)*SUM(OUT_2!D22:F22)&gt;SUM(#REF!,#REF!),1,0)),IF(SUM(OUT_2!D22:F22)&lt;&gt;0,1,0))</f>
        <v>#REF!</v>
      </c>
      <c r="H29" s="210"/>
      <c r="I29" s="98"/>
      <c r="J29" s="171"/>
      <c r="K29" s="163" t="e">
        <f>+IF(#REF!&lt;&gt;0,IF((1+OUT_4_Check!$S$4)*SUM(OUT_2!G22:I22)&lt;#REF!,1,IF((1-OUT_4_Check!$S$4)*SUM(OUT_2!G22:I22)&gt;#REF!,1,0)),IF(SUM(OUT_2!G22:I22)&lt;&gt;0,1,0))</f>
        <v>#REF!</v>
      </c>
      <c r="L29" s="156"/>
      <c r="M29" s="171"/>
      <c r="N29" s="173"/>
      <c r="O29" s="165" t="e">
        <f>+IF(#REF!&lt;&gt;0,IF((1+OUT_4_Check!$S$4)*SUM(OUT_2!J22:L22)&lt;#REF!,1,IF((1-OUT_4_Check!$S$4)*SUM(OUT_2!J22:L22)&gt;#REF!,1,0)),IF(SUM(OUT_2!J22:L22)&lt;&gt;0,1,0))</f>
        <v>#REF!</v>
      </c>
      <c r="P29" s="183">
        <f>+IF(OUT_2!M22&lt;&gt;0,IF((1+OUT_4_Check!$S$4)*SUM(OUT_2!D22,OUT_2!G22,OUT_2!J22)&lt;OUT_2!M22,1,IF((1-OUT_4_Check!$S$4)*SUM(OUT_2!D22,OUT_2!G22,OUT_2!J22)&gt;OUT_2!M22,1,0)),IF(SUM(OUT_2!D22,OUT_2!G22,OUT_2!J22)&lt;&gt;0,1,0))</f>
        <v>0</v>
      </c>
      <c r="Q29" s="184">
        <f>+IF(OUT_2!N22&lt;&gt;0,IF((1+OUT_4_Check!$S$4)*SUM(OUT_2!E22,OUT_2!H22,OUT_2!K22)&lt;OUT_2!N22,1,IF((1-OUT_4_Check!$S$4)*SUM(OUT_2!E22,OUT_2!H22,OUT_2!K22)&gt;OUT_2!N22,1,0)),IF(SUM(OUT_2!E22,OUT_2!H22,OUT_2!K22)&lt;&gt;0,1,0))</f>
        <v>0</v>
      </c>
      <c r="R29" s="185">
        <f>+IF(OUT_2!O22&lt;&gt;0,IF((1+OUT_4_Check!$S$4)*SUM(OUT_2!F22,OUT_2!I22,OUT_2!L22)&lt;OUT_2!O22,1,IF((1-OUT_4_Check!$S$4)*SUM(OUT_2!F22,OUT_2!I22,OUT_2!L22)&gt;OUT_2!O22,1,0)),IF(SUM(OUT_2!F22,OUT_2!I22,OUT_2!L22)&lt;&gt;0,1,0))</f>
        <v>0</v>
      </c>
      <c r="S29" s="167"/>
    </row>
    <row r="30" spans="1:21" s="66" customFormat="1" ht="18" customHeight="1">
      <c r="A30" s="76"/>
      <c r="B30" s="78" t="s">
        <v>11</v>
      </c>
      <c r="C30" s="78"/>
      <c r="D30" s="206">
        <f>+IF(OUT_2!D23&lt;&gt;"",IF((1+OUT_4_Check!$S$4)*SUM(OUT_2!D20:D22)&lt;OUT_2!D23,1,IF((1-OUT_4_Check!$S$4)*SUM(OUT_2!D20:D22)&gt;OUT_2!D23,1,0)),IF(SUM(OUT_2!D20:D22)&lt;&gt;0,1,0))</f>
        <v>0</v>
      </c>
      <c r="E30" s="207">
        <f>+IF(OUT_2!E23&lt;&gt;"",IF((1+OUT_4_Check!$S$4)*SUM(OUT_2!E20:E22)&lt;OUT_2!E23,1,IF((1-OUT_4_Check!$S$4)*SUM(OUT_2!E20:E22)&gt;OUT_2!E23,1,0)),IF(SUM(OUT_2!E20:E22)&lt;&gt;0,1,0))</f>
        <v>0</v>
      </c>
      <c r="F30" s="207">
        <f>+IF(OUT_2!F23&lt;&gt;"",IF((1+OUT_4_Check!$S$4)*SUM(OUT_2!F20:F22)&lt;OUT_2!F23,1,IF((1-OUT_4_Check!$S$4)*SUM(OUT_2!F20:F22)&gt;OUT_2!F23,1,0)),IF(SUM(OUT_2!F20:F22)&lt;&gt;0,1,0))</f>
        <v>0</v>
      </c>
      <c r="G30" s="163" t="e">
        <f>+IF(SUM(#REF!,#REF!)&lt;&gt;0,IF((1+OUT_4_Check!$S$4)*SUM(OUT_2!D23:F23)&lt;SUM(#REF!,#REF!),1,IF((1-OUT_4_Check!$S$4)*SUM(OUT_2!D23:F23)&gt;SUM(#REF!,#REF!),1,0)),IF(SUM(OUT_2!D23:F23)&lt;&gt;0,1,0))</f>
        <v>#REF!</v>
      </c>
      <c r="H30" s="214">
        <f>+IF(OUT_2!H23&lt;&gt;"",IF((1+OUT_4_Check!$S$4)*SUM(OUT_2!G20:G22)&lt;OUT_2!G23,1,IF((1-OUT_4_Check!$S$4)*SUM(OUT_2!G20:G22)&gt;OUT_2!G23,1,0)),IF(SUM(OUT_2!G20:G22)&lt;&gt;0,1,0))</f>
        <v>0</v>
      </c>
      <c r="I30" s="214">
        <f>+IF(OUT_2!I23&lt;&gt;"",IF((1+OUT_4_Check!$S$4)*SUM(OUT_2!H20:H22)&lt;OUT_2!H23,1,IF((1-OUT_4_Check!$S$4)*SUM(OUT_2!H20:H22)&gt;OUT_2!H23,1,0)),IF(SUM(OUT_2!H20:H22)&lt;&gt;0,1,0))</f>
        <v>0</v>
      </c>
      <c r="J30" s="214">
        <f>+IF(OUT_2!J23&lt;&gt;"",IF((1+OUT_4_Check!$S$4)*SUM(OUT_2!I20:I22)&lt;OUT_2!I23,1,IF((1-OUT_4_Check!$S$4)*SUM(OUT_2!I20:I22)&gt;OUT_2!I23,1,0)),IF(SUM(OUT_2!I20:I22)&lt;&gt;0,1,0))</f>
        <v>0</v>
      </c>
      <c r="K30" s="163" t="e">
        <f>+IF(#REF!&lt;&gt;0,IF((1+OUT_4_Check!$S$4)*SUM(OUT_2!G23:I23)&lt;#REF!,1,IF((1-OUT_4_Check!$S$4)*SUM(OUT_2!G23:I23)&gt;#REF!,1,0)),IF(SUM(OUT_2!G23:I23)&lt;&gt;0,1,0))</f>
        <v>#REF!</v>
      </c>
      <c r="L30" s="207">
        <f>+IF(OUT_2!J23&lt;&gt;"",IF((1+OUT_4_Check!$S$4)*SUM(OUT_2!J20:J22)&lt;OUT_2!J23,1,IF((1-OUT_4_Check!$S$4)*SUM(OUT_2!J20:J22)&gt;OUT_2!J23,1,0)),IF(SUM(OUT_2!J20:J22)&lt;&gt;0,1,0))</f>
        <v>0</v>
      </c>
      <c r="M30" s="207">
        <f>+IF(OUT_2!K23&lt;&gt;"",IF((1+OUT_4_Check!$S$4)*SUM(OUT_2!K20:K22)&lt;OUT_2!K23,1,IF((1-OUT_4_Check!$S$4)*SUM(OUT_2!K20:K22)&gt;OUT_2!K23,1,0)),IF(SUM(OUT_2!K20:K22)&lt;&gt;0,1,0))</f>
        <v>0</v>
      </c>
      <c r="N30" s="207">
        <f>+IF(OUT_2!L23&lt;&gt;"",IF((1+OUT_4_Check!$S$4)*SUM(OUT_2!L20:L22)&lt;OUT_2!L23,1,IF((1-OUT_4_Check!$S$4)*SUM(OUT_2!L20:L22)&gt;OUT_2!L23,1,0)),IF(SUM(OUT_2!L20:L22)&lt;&gt;0,1,0))</f>
        <v>0</v>
      </c>
      <c r="O30" s="165" t="e">
        <f>+IF(#REF!&lt;&gt;0,IF((1+OUT_4_Check!$S$4)*SUM(OUT_2!J23:L23)&lt;#REF!,1,IF((1-OUT_4_Check!$S$4)*SUM(OUT_2!J23:L23)&gt;#REF!,1,0)),IF(SUM(OUT_2!J23:L23)&lt;&gt;0,1,0))</f>
        <v>#REF!</v>
      </c>
      <c r="P30" s="207">
        <f>+IF(OUT_2!M23&lt;&gt;"",IF((1+OUT_4_Check!$S$4)*SUM(OUT_2!M20:M22)&lt;OUT_2!M23,1,IF((1-OUT_4_Check!$S$4)*SUM(OUT_2!M20:M22)&gt;OUT_2!M23,1,0)),IF(SUM(OUT_2!M20:M22)&lt;&gt;0,1,0))</f>
        <v>0</v>
      </c>
      <c r="Q30" s="207">
        <f>+IF(OUT_2!N23&lt;&gt;"",IF((1+OUT_4_Check!$S$4)*SUM(OUT_2!N20:N22)&lt;OUT_2!N23,1,IF((1-OUT_4_Check!$S$4)*SUM(OUT_2!N20:N22)&gt;OUT_2!N23,1,0)),IF(SUM(OUT_2!N20:N22)&lt;&gt;0,1,0))</f>
        <v>0</v>
      </c>
      <c r="R30" s="207">
        <f>+IF(OUT_2!O23&lt;&gt;"",IF((1+OUT_4_Check!$S$4)*SUM(OUT_2!O20:O22)&lt;OUT_2!O23,1,IF((1-OUT_4_Check!$S$4)*SUM(OUT_2!O20:O22)&gt;OUT_2!O23,1,0)),IF(SUM(OUT_2!O20:O22)&lt;&gt;0,1,0))</f>
        <v>0</v>
      </c>
      <c r="S30" s="167"/>
    </row>
    <row r="31" spans="1:21" s="66" customFormat="1" ht="18" customHeight="1">
      <c r="A31" s="76"/>
      <c r="B31" s="84"/>
      <c r="C31" s="84"/>
      <c r="D31" s="212"/>
      <c r="E31" s="173"/>
      <c r="F31" s="100"/>
      <c r="G31" s="155"/>
      <c r="H31" s="212"/>
      <c r="I31" s="100"/>
      <c r="J31" s="173"/>
      <c r="K31" s="155"/>
      <c r="L31" s="154"/>
      <c r="M31" s="173"/>
      <c r="N31" s="173"/>
      <c r="O31" s="166"/>
      <c r="P31" s="186"/>
      <c r="Q31" s="184"/>
      <c r="R31" s="185"/>
      <c r="S31" s="170"/>
    </row>
    <row r="32" spans="1:21" s="66" customFormat="1" ht="18" customHeight="1">
      <c r="A32" s="76"/>
      <c r="B32" s="72" t="s">
        <v>52</v>
      </c>
      <c r="C32" s="72"/>
      <c r="D32" s="212"/>
      <c r="E32" s="173"/>
      <c r="F32" s="100"/>
      <c r="G32" s="155"/>
      <c r="H32" s="212"/>
      <c r="I32" s="100"/>
      <c r="J32" s="173"/>
      <c r="K32" s="155"/>
      <c r="L32" s="154"/>
      <c r="M32" s="173"/>
      <c r="N32" s="173"/>
      <c r="O32" s="166"/>
      <c r="P32" s="186"/>
      <c r="Q32" s="184"/>
      <c r="R32" s="185"/>
      <c r="S32" s="170"/>
    </row>
    <row r="33" spans="1:20" s="66" customFormat="1" ht="18" customHeight="1">
      <c r="A33" s="76"/>
      <c r="B33" s="72" t="s">
        <v>27</v>
      </c>
      <c r="C33" s="72"/>
      <c r="D33" s="206"/>
      <c r="E33" s="207"/>
      <c r="F33" s="208"/>
      <c r="G33" s="163"/>
      <c r="H33" s="206"/>
      <c r="I33" s="207"/>
      <c r="J33" s="208"/>
      <c r="K33" s="163"/>
      <c r="L33" s="206"/>
      <c r="M33" s="207"/>
      <c r="N33" s="208"/>
      <c r="O33" s="165"/>
      <c r="P33" s="183"/>
      <c r="Q33" s="184"/>
      <c r="R33" s="185"/>
      <c r="S33" s="167"/>
      <c r="T33" s="127"/>
    </row>
    <row r="34" spans="1:20" s="66" customFormat="1" ht="18" customHeight="1">
      <c r="A34" s="83"/>
      <c r="B34" s="77" t="s">
        <v>106</v>
      </c>
      <c r="C34" s="78"/>
      <c r="D34" s="156"/>
      <c r="E34" s="98"/>
      <c r="F34" s="98"/>
      <c r="G34" s="163" t="e">
        <f>+IF(#REF!&lt;&gt;0,IF((1+OUT_4_Check!$S$4)*SUM(OUT_2!D25:F25)&lt;#REF!,1,IF((1-OUT_4_Check!$S$4)*SUM(OUT_2!D25:F25)&gt;#REF!,1,0)),IF(SUM(OUT_2!D25:F25)&lt;&gt;0,1,0))</f>
        <v>#REF!</v>
      </c>
      <c r="H34" s="156"/>
      <c r="I34" s="98"/>
      <c r="J34" s="98"/>
      <c r="K34" s="163" t="e">
        <f>+IF(#REF!&lt;&gt;0,IF((1+OUT_4_Check!$S$4)*SUM(OUT_2!G25:I25)&lt;#REF!,1,IF((1-OUT_4_Check!$S$4)*SUM(OUT_2!G25:I25)&gt;#REF!,1,0)),IF(SUM(OUT_2!G25:I25)&lt;&gt;0,1,0))</f>
        <v>#REF!</v>
      </c>
      <c r="L34" s="156"/>
      <c r="M34" s="98"/>
      <c r="N34" s="100"/>
      <c r="O34" s="165" t="e">
        <f>+IF(#REF!&lt;&gt;0,IF((1+OUT_4_Check!$S$4)*SUM(OUT_2!J25:L25)&lt;#REF!,1,IF((1-OUT_4_Check!$S$4)*SUM(OUT_2!J25:L25)&gt;#REF!,1,0)),IF(SUM(OUT_2!J25:L25)&lt;&gt;0,1,0))</f>
        <v>#REF!</v>
      </c>
      <c r="P34" s="183">
        <f>+IF(OUT_2!M25&lt;&gt;0,IF((1+OUT_4_Check!$S$4)*SUM(OUT_2!D25,OUT_2!G25,OUT_2!J25)&lt;OUT_2!M25,1,IF((1-OUT_4_Check!$S$4)*SUM(OUT_2!D25,OUT_2!G25,OUT_2!J25)&gt;OUT_2!M25,1,0)),IF(SUM(OUT_2!D25,OUT_2!G25,OUT_2!J25)&lt;&gt;0,1,IF(SUM(OUT_2!M26:M28)&lt;&gt;0,1,0)))</f>
        <v>0</v>
      </c>
      <c r="Q34" s="184">
        <f>+IF(OUT_2!N25&lt;&gt;0,IF((1+OUT_4_Check!$S$4)*SUM(OUT_2!E25,OUT_2!H25,OUT_2!K25)&lt;OUT_2!N25,1,IF((1-OUT_4_Check!$S$4)*SUM(OUT_2!E25,OUT_2!H25,OUT_2!K25)&gt;OUT_2!N25,1,0)),IF(SUM(OUT_2!E25,OUT_2!H25,OUT_2!K25)&lt;&gt;0,1,0))</f>
        <v>0</v>
      </c>
      <c r="R34" s="185">
        <f>+IF(OUT_2!O25&lt;&gt;0,IF((1+OUT_4_Check!$S$4)*SUM(OUT_2!F25,OUT_2!I25,OUT_2!L25)&lt;OUT_2!O25,1,IF((1-OUT_4_Check!$S$4)*SUM(OUT_2!F25,OUT_2!I25,OUT_2!L25)&gt;OUT_2!O25,1,0)),IF(SUM(OUT_2!F25,OUT_2!I25,OUT_2!L25)&lt;&gt;0,1,0))</f>
        <v>0</v>
      </c>
      <c r="S34" s="167"/>
      <c r="T34" s="127"/>
    </row>
    <row r="35" spans="1:20" s="66" customFormat="1" ht="18" customHeight="1">
      <c r="A35" s="83"/>
      <c r="B35" s="77" t="s">
        <v>107</v>
      </c>
      <c r="C35" s="78"/>
      <c r="D35" s="156"/>
      <c r="E35" s="98"/>
      <c r="F35" s="98"/>
      <c r="G35" s="163" t="e">
        <f>+IF(#REF!&lt;&gt;0,IF((1+OUT_4_Check!$S$4)*SUM(OUT_2!D26:F26)&lt;#REF!,1,IF((1-OUT_4_Check!$S$4)*SUM(OUT_2!D26:F26)&gt;#REF!,1,0)),IF(SUM(OUT_2!D26:F26)&lt;&gt;0,1,0))</f>
        <v>#REF!</v>
      </c>
      <c r="H35" s="156"/>
      <c r="I35" s="98"/>
      <c r="J35" s="98"/>
      <c r="K35" s="163" t="e">
        <f>+IF(#REF!&lt;&gt;0,IF((1+OUT_4_Check!$S$4)*SUM(OUT_2!G26:I26)&lt;#REF!,1,IF((1-OUT_4_Check!$S$4)*SUM(OUT_2!G26:I26)&gt;#REF!,1,0)),IF(SUM(OUT_2!G26:I26)&lt;&gt;0,1,0))</f>
        <v>#REF!</v>
      </c>
      <c r="L35" s="156"/>
      <c r="M35" s="98"/>
      <c r="N35" s="100"/>
      <c r="O35" s="165" t="e">
        <f>+IF(#REF!&lt;&gt;0,IF((1+OUT_4_Check!$S$4)*SUM(OUT_2!J26:L26)&lt;#REF!,1,IF((1-OUT_4_Check!$S$4)*SUM(OUT_2!J26:L26)&gt;#REF!,1,0)),IF(SUM(OUT_2!J26:L26)&lt;&gt;0,1,0))</f>
        <v>#REF!</v>
      </c>
      <c r="P35" s="183">
        <f>+IF(OUT_2!M26&lt;&gt;0,IF((1+OUT_4_Check!$S$4)*SUM(OUT_2!D26,OUT_2!G26,OUT_2!J26)&lt;OUT_2!M26,1,IF((1-OUT_4_Check!$S$4)*SUM(OUT_2!D26,OUT_2!G26,OUT_2!J26)&gt;OUT_2!M26,1,0)),IF(SUM(OUT_2!D26,OUT_2!G26,OUT_2!J26)&lt;&gt;0,1,0))</f>
        <v>0</v>
      </c>
      <c r="Q35" s="184">
        <f>+IF(OUT_2!N26&lt;&gt;0,IF((1+OUT_4_Check!$S$4)*SUM(OUT_2!E26,OUT_2!H26,OUT_2!K26)&lt;OUT_2!N26,1,IF((1-OUT_4_Check!$S$4)*SUM(OUT_2!E26,OUT_2!H26,OUT_2!K26)&gt;OUT_2!N26,1,0)),IF(SUM(OUT_2!E26,OUT_2!H26,OUT_2!K26)&lt;&gt;0,1,0))</f>
        <v>0</v>
      </c>
      <c r="R35" s="185">
        <f>+IF(OUT_2!O26&lt;&gt;0,IF((1+OUT_4_Check!$S$4)*SUM(OUT_2!F26,OUT_2!I26,OUT_2!L26)&lt;OUT_2!O26,1,IF((1-OUT_4_Check!$S$4)*SUM(OUT_2!F26,OUT_2!I26,OUT_2!L26)&gt;OUT_2!O26,1,0)),IF(SUM(OUT_2!F26,OUT_2!I26,OUT_2!L26)&lt;&gt;0,1,0))</f>
        <v>0</v>
      </c>
      <c r="S35" s="167"/>
      <c r="T35" s="127"/>
    </row>
    <row r="36" spans="1:20" s="66" customFormat="1" ht="18" customHeight="1">
      <c r="A36" s="83"/>
      <c r="B36" s="77" t="s">
        <v>108</v>
      </c>
      <c r="C36" s="78"/>
      <c r="D36" s="154"/>
      <c r="E36" s="100"/>
      <c r="F36" s="100"/>
      <c r="G36" s="163" t="e">
        <f>+IF(#REF!&lt;&gt;0,IF((1+OUT_4_Check!$S$4)*SUM(OUT_2!D27:F27)&lt;#REF!,1,IF((1-OUT_4_Check!$S$4)*SUM(OUT_2!D27:F27)&gt;#REF!,1,0)),IF(SUM(OUT_2!D27:F27)&lt;&gt;0,1,0))</f>
        <v>#REF!</v>
      </c>
      <c r="H36" s="154"/>
      <c r="I36" s="100"/>
      <c r="J36" s="100"/>
      <c r="K36" s="163" t="e">
        <f>+IF(#REF!&lt;&gt;0,IF((1+OUT_4_Check!$S$4)*SUM(OUT_2!G27:I27)&lt;#REF!,1,IF((1-OUT_4_Check!$S$4)*SUM(OUT_2!G27:I27)&gt;#REF!,1,0)),IF(SUM(OUT_2!G27:I27)&lt;&gt;0,1,0))</f>
        <v>#REF!</v>
      </c>
      <c r="L36" s="154"/>
      <c r="M36" s="100"/>
      <c r="N36" s="100"/>
      <c r="O36" s="165" t="e">
        <f>+IF(#REF!&lt;&gt;0,IF((1+OUT_4_Check!$S$4)*SUM(OUT_2!J27:L27)&lt;#REF!,1,IF((1-OUT_4_Check!$S$4)*SUM(OUT_2!J27:L27)&gt;#REF!,1,0)),IF(SUM(OUT_2!J27:L27)&lt;&gt;0,1,0))</f>
        <v>#REF!</v>
      </c>
      <c r="P36" s="183">
        <f>+IF(OUT_2!M27&lt;&gt;0,IF((1+OUT_4_Check!$S$4)*SUM(OUT_2!D27,OUT_2!G27,OUT_2!J27)&lt;OUT_2!M27,1,IF((1-OUT_4_Check!$S$4)*SUM(OUT_2!D27,OUT_2!G27,OUT_2!J27)&gt;OUT_2!M27,1,0)),IF(SUM(OUT_2!D27,OUT_2!G27,OUT_2!J27)&lt;&gt;0,1,0))</f>
        <v>0</v>
      </c>
      <c r="Q36" s="184">
        <f>+IF(OUT_2!N28&lt;&gt;0,IF((1+OUT_4_Check!$S$4)*SUM(OUT_2!E28,OUT_2!H28,OUT_2!K28)&lt;OUT_2!N28,1,IF((1-OUT_4_Check!$S$4)*SUM(OUT_2!E28,OUT_2!H28,OUT_2!K28)&gt;OUT_2!N28,1,0)),IF(SUM(OUT_2!E28,OUT_2!H28,OUT_2!K28)&lt;&gt;0,1,0))</f>
        <v>0</v>
      </c>
      <c r="R36" s="185">
        <f>+IF(OUT_2!O28&lt;&gt;0,IF((1+OUT_4_Check!$S$4)*SUM(OUT_2!F28,OUT_2!I28,OUT_2!L28)&lt;OUT_2!O28,1,IF((1-OUT_4_Check!$S$4)*SUM(OUT_2!F28,OUT_2!I28,OUT_2!L28)&gt;OUT_2!O28,1,0)),IF(SUM(OUT_2!F28,OUT_2!I28,OUT_2!L28)&lt;&gt;0,1,0))</f>
        <v>0</v>
      </c>
      <c r="S36" s="167"/>
    </row>
    <row r="37" spans="1:20" s="66" customFormat="1" ht="18" customHeight="1" thickBot="1">
      <c r="A37" s="86"/>
      <c r="B37" s="122" t="s">
        <v>11</v>
      </c>
      <c r="C37" s="122"/>
      <c r="D37" s="215">
        <f>+IF(OUT_2!D28&lt;&gt;"",IF((1+OUT_4_Check!$S$4)*SUM(OUT_2!D25:D27)&lt;OUT_2!D28,1,IF((1-OUT_4_Check!$S$4)*SUM(OUT_2!D25:D27)&gt;OUT_2!D28,1,0)),IF(SUM(OUT_2!D25:D27)&lt;&gt;0,1,0))</f>
        <v>0</v>
      </c>
      <c r="E37" s="216">
        <f>+IF(OUT_2!E28&lt;&gt;"",IF((1+OUT_4_Check!$S$4)*SUM(OUT_2!E25:E27)&lt;OUT_2!E28,1,IF((1-OUT_4_Check!$S$4)*SUM(OUT_2!E25:E27)&gt;OUT_2!E28,1,0)),IF(SUM(OUT_2!E25:E27)&lt;&gt;0,1,0))</f>
        <v>0</v>
      </c>
      <c r="F37" s="216">
        <f>+IF(OUT_2!F28&lt;&gt;"",IF((1+OUT_4_Check!$S$4)*SUM(OUT_2!F25:F27)&lt;OUT_2!F28,1,IF((1-OUT_4_Check!$S$4)*SUM(OUT_2!F25:F27)&gt;OUT_2!F28,1,0)),IF(SUM(OUT_2!F25:F27)&lt;&gt;0,1,0))</f>
        <v>0</v>
      </c>
      <c r="G37" s="274" t="e">
        <f>+IF(#REF!&lt;&gt;0,IF((1+OUT_4_Check!$S$4)*SUM(OUT_2!D28:F28)&lt;#REF!,1,IF((1-OUT_4_Check!$S$4)*SUM(OUT_2!D28:F28)&gt;#REF!,1,0)),IF(SUM(OUT_2!D28:F28)&lt;&gt;0,1,0))</f>
        <v>#REF!</v>
      </c>
      <c r="H37" s="215">
        <f>+IF(OUT_2!H28&lt;&gt;"",IF((1+OUT_4_Check!$S$4)*SUM(OUT_2!G25:G27)&lt;OUT_2!G28,1,IF((1-OUT_4_Check!$S$4)*SUM(OUT_2!G25:G27)&gt;OUT_2!G28,1,0)),IF(SUM(OUT_2!G25:G27)&lt;&gt;0,1,0))</f>
        <v>0</v>
      </c>
      <c r="I37" s="217">
        <f>+IF(OUT_2!I28&lt;&gt;"",IF((1+OUT_4_Check!$S$4)*SUM(OUT_2!H25:H27)&lt;OUT_2!H28,1,IF((1-OUT_4_Check!$S$4)*SUM(OUT_2!H25:H27)&gt;OUT_2!H28,1,0)),IF(SUM(OUT_2!H25:H27)&lt;&gt;0,1,0))</f>
        <v>0</v>
      </c>
      <c r="J37" s="217">
        <f>+IF(OUT_2!J28&lt;&gt;"",IF((1+OUT_4_Check!$S$4)*SUM(OUT_2!I25:I27)&lt;OUT_2!I28,1,IF((1-OUT_4_Check!$S$4)*SUM(OUT_2!I25:I27)&gt;OUT_2!I28,1,0)),IF(SUM(OUT_2!I25:I27)&lt;&gt;0,1,0))</f>
        <v>0</v>
      </c>
      <c r="K37" s="274" t="e">
        <f>+IF(#REF!&lt;&gt;0,IF((1+OUT_4_Check!$S$4)*SUM(OUT_2!G28:I28)&lt;#REF!,1,IF((1-OUT_4_Check!$S$4)*SUM(OUT_2!G28:I28)&gt;#REF!,1,0)),IF(SUM(OUT_2!G28:I28)&lt;&gt;0,1,0))</f>
        <v>#REF!</v>
      </c>
      <c r="L37" s="216">
        <f>+IF(OUT_2!J28&lt;&gt;"",IF((1+OUT_4_Check!$S$4)*SUM(OUT_2!J25:J27)&lt;OUT_2!J28,1,IF((1-OUT_4_Check!$S$4)*SUM(OUT_2!J25:J27)&gt;OUT_2!J28,1,0)),IF(SUM(OUT_2!J25:J27)&lt;&gt;0,1,0))</f>
        <v>0</v>
      </c>
      <c r="M37" s="216">
        <f>+IF(OUT_2!K28&lt;&gt;"",IF((1+OUT_4_Check!$S$4)*SUM(OUT_2!K25:K27)&lt;OUT_2!K28,1,IF((1-OUT_4_Check!$S$4)*SUM(OUT_2!K25:K27)&gt;OUT_2!K28,1,0)),IF(SUM(OUT_2!K25:K27)&lt;&gt;0,1,0))</f>
        <v>0</v>
      </c>
      <c r="N37" s="216">
        <f>+IF(OUT_2!L28&lt;&gt;"",IF((1+OUT_4_Check!$S$4)*SUM(OUT_2!L25:L27)&lt;OUT_2!L28,1,IF((1-OUT_4_Check!$S$4)*SUM(OUT_2!L25:L27)&gt;OUT_2!L28,1,0)),IF(SUM(OUT_2!L25:L27)&lt;&gt;0,1,0))</f>
        <v>0</v>
      </c>
      <c r="O37" s="275" t="e">
        <f>+IF(#REF!&lt;&gt;0,IF((1+OUT_4_Check!$S$4)*SUM(OUT_2!J28:L28)&lt;#REF!,1,IF((1-OUT_4_Check!$S$4)*SUM(OUT_2!J28:L28)&gt;#REF!,1,0)),IF(SUM(OUT_2!J28:L28)&lt;&gt;0,1,0))</f>
        <v>#REF!</v>
      </c>
      <c r="P37" s="216">
        <f>+IF(OUT_2!M28&lt;&gt;"",IF((1+OUT_4_Check!$S$4)*SUM(OUT_2!M25:M27)&lt;OUT_2!M28,1,IF((1-OUT_4_Check!$S$4)*SUM(OUT_2!M25:M27)&gt;OUT_2!M28,1,0)),IF(SUM(OUT_2!M25:M27)&lt;&gt;0,1,0))</f>
        <v>0</v>
      </c>
      <c r="Q37" s="216">
        <f>+IF(OUT_2!N28&lt;&gt;"",IF((1+OUT_4_Check!$S$4)*SUM(OUT_2!N25:N27)&lt;OUT_2!N28,1,IF((1-OUT_4_Check!$S$4)*SUM(OUT_2!N25:N27)&gt;OUT_2!N28,1,0)),IF(SUM(OUT_2!N25:N27)&lt;&gt;0,1,0))</f>
        <v>0</v>
      </c>
      <c r="R37" s="216">
        <f>+IF(OUT_2!O28&lt;&gt;"",IF((1+OUT_4_Check!$S$4)*SUM(OUT_2!O25:O27)&lt;OUT_2!O28,1,IF((1-OUT_4_Check!$S$4)*SUM(OUT_2!O25:O27)&gt;OUT_2!O28,1,0)),IF(SUM(OUT_2!O25:O27)&lt;&gt;0,1,0))</f>
        <v>0</v>
      </c>
      <c r="S37" s="274"/>
    </row>
    <row r="38" spans="1:20" s="62" customFormat="1" ht="18" customHeight="1"/>
    <row r="39" spans="1:20" s="62" customFormat="1" ht="18" customHeight="1"/>
    <row r="40" spans="1:20" s="62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21" customWidth="1"/>
    <col min="2" max="2" width="5.5703125" style="251" customWidth="1"/>
    <col min="3" max="3" width="35.140625" style="251" customWidth="1"/>
    <col min="4" max="5" width="9.85546875" style="221" customWidth="1"/>
    <col min="6" max="8" width="9.85546875" style="234" customWidth="1"/>
    <col min="9" max="9" width="10.42578125" style="234" customWidth="1"/>
    <col min="10" max="10" width="11.28515625" style="234" customWidth="1"/>
    <col min="11" max="11" width="13" style="234" customWidth="1"/>
    <col min="12" max="16384" width="9.140625" style="234"/>
  </cols>
  <sheetData>
    <row r="1" spans="1:22" s="221" customFormat="1" ht="27" customHeight="1">
      <c r="A1" s="218" t="s">
        <v>139</v>
      </c>
      <c r="B1" s="219"/>
      <c r="C1" s="219"/>
      <c r="D1" s="220"/>
      <c r="E1" s="220"/>
      <c r="F1" s="220"/>
      <c r="G1" s="220"/>
      <c r="H1" s="220"/>
      <c r="I1" s="220"/>
      <c r="J1" s="220"/>
      <c r="K1" s="220"/>
    </row>
    <row r="2" spans="1:22" s="221" customFormat="1" ht="18.75">
      <c r="A2" s="218"/>
      <c r="B2" s="219"/>
      <c r="C2" s="219"/>
      <c r="D2" s="220"/>
      <c r="F2" s="222" t="s">
        <v>1</v>
      </c>
      <c r="H2" s="220"/>
      <c r="I2" s="220"/>
      <c r="J2" s="220"/>
      <c r="K2" s="220"/>
    </row>
    <row r="3" spans="1:22" s="221" customFormat="1" ht="19.5" thickBot="1">
      <c r="A3" s="220"/>
      <c r="B3" s="220"/>
      <c r="C3" s="220"/>
      <c r="D3" s="220"/>
      <c r="F3" s="222" t="s">
        <v>2</v>
      </c>
      <c r="H3" s="220"/>
      <c r="I3" s="220"/>
      <c r="J3" s="220"/>
      <c r="K3" s="220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1:22" s="221" customFormat="1" ht="19.5" thickBot="1">
      <c r="A4" s="220"/>
      <c r="B4" s="220"/>
      <c r="C4" s="220"/>
      <c r="D4" s="220"/>
      <c r="E4" s="220"/>
      <c r="F4" s="220"/>
      <c r="H4" s="220"/>
      <c r="I4" s="220"/>
      <c r="J4" s="220"/>
      <c r="K4" s="220"/>
      <c r="L4" s="218"/>
      <c r="M4" s="218"/>
      <c r="N4" s="218"/>
      <c r="O4" s="218"/>
      <c r="P4" s="218"/>
      <c r="Q4" s="94" t="s">
        <v>109</v>
      </c>
      <c r="R4" s="158"/>
      <c r="S4" s="95">
        <v>5.0000000000000001E-3</v>
      </c>
      <c r="T4" s="218"/>
      <c r="U4" s="218"/>
      <c r="V4" s="218"/>
    </row>
    <row r="5" spans="1:22" s="221" customFormat="1" ht="18.75">
      <c r="B5" s="223"/>
      <c r="C5" s="223"/>
      <c r="D5" s="223"/>
      <c r="F5" s="222" t="s">
        <v>134</v>
      </c>
      <c r="H5" s="223"/>
      <c r="I5" s="223"/>
      <c r="J5" s="223"/>
      <c r="K5" s="223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</row>
    <row r="6" spans="1:22" s="221" customFormat="1" ht="18.75">
      <c r="B6" s="223"/>
      <c r="C6" s="223"/>
      <c r="D6" s="223"/>
      <c r="F6" s="222" t="s">
        <v>140</v>
      </c>
      <c r="H6" s="223"/>
      <c r="I6" s="223"/>
      <c r="J6" s="223"/>
      <c r="K6" s="223"/>
    </row>
    <row r="7" spans="1:22" s="221" customFormat="1" ht="18.75" customHeight="1">
      <c r="C7" s="223"/>
      <c r="D7" s="223"/>
      <c r="F7" s="224" t="s">
        <v>3</v>
      </c>
      <c r="H7" s="223"/>
      <c r="I7" s="223"/>
      <c r="J7" s="223"/>
      <c r="K7" s="223"/>
    </row>
    <row r="8" spans="1:22" s="221" customFormat="1" ht="18.75" customHeight="1">
      <c r="C8" s="223"/>
      <c r="D8" s="223"/>
      <c r="F8" s="224"/>
      <c r="H8" s="223"/>
      <c r="I8" s="223"/>
      <c r="J8" s="223"/>
      <c r="K8" s="223"/>
    </row>
    <row r="9" spans="1:22" s="221" customFormat="1" ht="18.75" customHeight="1">
      <c r="C9" s="223"/>
      <c r="D9" s="223"/>
      <c r="F9" s="224"/>
      <c r="H9" s="223"/>
      <c r="I9" s="223"/>
      <c r="J9" s="223"/>
      <c r="K9" s="223"/>
    </row>
    <row r="10" spans="1:22" s="221" customFormat="1" ht="18.75" customHeight="1">
      <c r="C10" s="223"/>
      <c r="D10" s="223"/>
      <c r="F10" s="224"/>
      <c r="H10" s="223"/>
      <c r="I10" s="223"/>
      <c r="J10" s="223"/>
      <c r="K10" s="223"/>
    </row>
    <row r="11" spans="1:22" s="221" customFormat="1" ht="19.5">
      <c r="A11" s="225"/>
      <c r="B11" s="226"/>
      <c r="C11" s="226"/>
      <c r="J11" s="227"/>
      <c r="K11" s="227"/>
    </row>
    <row r="12" spans="1:22" s="221" customFormat="1" ht="40.15" customHeight="1">
      <c r="A12" s="225"/>
      <c r="B12" s="226"/>
      <c r="C12" s="226"/>
      <c r="D12" s="228"/>
      <c r="E12" s="229"/>
      <c r="F12" s="229"/>
      <c r="G12" s="230" t="s">
        <v>141</v>
      </c>
      <c r="H12" s="231"/>
      <c r="I12" s="232"/>
      <c r="J12" s="434" t="s">
        <v>142</v>
      </c>
      <c r="K12" s="435"/>
    </row>
    <row r="13" spans="1:22" ht="42" customHeight="1">
      <c r="A13" s="233"/>
      <c r="B13" s="439" t="s">
        <v>4</v>
      </c>
      <c r="C13" s="440"/>
      <c r="D13" s="434" t="s">
        <v>34</v>
      </c>
      <c r="E13" s="445"/>
      <c r="F13" s="434" t="s">
        <v>135</v>
      </c>
      <c r="G13" s="435"/>
      <c r="H13" s="434" t="s">
        <v>143</v>
      </c>
      <c r="I13" s="435"/>
      <c r="J13" s="431" t="s">
        <v>90</v>
      </c>
      <c r="K13" s="436" t="s">
        <v>91</v>
      </c>
    </row>
    <row r="14" spans="1:22">
      <c r="A14" s="235"/>
      <c r="B14" s="441"/>
      <c r="C14" s="442"/>
      <c r="D14" s="446" t="s">
        <v>13</v>
      </c>
      <c r="E14" s="446" t="s">
        <v>12</v>
      </c>
      <c r="F14" s="429" t="s">
        <v>13</v>
      </c>
      <c r="G14" s="429" t="s">
        <v>12</v>
      </c>
      <c r="H14" s="429" t="s">
        <v>13</v>
      </c>
      <c r="I14" s="429" t="s">
        <v>12</v>
      </c>
      <c r="J14" s="432"/>
      <c r="K14" s="437"/>
    </row>
    <row r="15" spans="1:22">
      <c r="A15" s="236"/>
      <c r="B15" s="443"/>
      <c r="C15" s="444"/>
      <c r="D15" s="430"/>
      <c r="E15" s="430"/>
      <c r="F15" s="430"/>
      <c r="G15" s="430"/>
      <c r="H15" s="430"/>
      <c r="I15" s="430"/>
      <c r="J15" s="433"/>
      <c r="K15" s="438"/>
    </row>
    <row r="16" spans="1:22" ht="18" customHeight="1">
      <c r="A16" s="237"/>
      <c r="B16" s="238" t="s">
        <v>136</v>
      </c>
      <c r="C16" s="239"/>
      <c r="D16" s="240"/>
      <c r="E16" s="240"/>
      <c r="F16" s="240"/>
      <c r="G16" s="240"/>
      <c r="H16" s="240"/>
      <c r="I16" s="240"/>
      <c r="J16" s="240"/>
      <c r="K16" s="240"/>
    </row>
    <row r="17" spans="1:15" ht="18" customHeight="1">
      <c r="A17" s="241"/>
      <c r="B17" s="77" t="s">
        <v>106</v>
      </c>
      <c r="C17" s="239"/>
      <c r="D17" s="259" t="e">
        <f>+IF(#REF!&lt;&gt;"",IF((1+CDS_Check!$S$4)*SUM(#REF!,#REF!)&lt;#REF!,1,IF((1-CDS_Check!$S$4)*SUM(#REF!,#REF!)&gt;#REF!,1,0)),IF(SUM(#REF!,#REF!)&lt;&gt;0,1,0))</f>
        <v>#REF!</v>
      </c>
      <c r="E17" s="259" t="e">
        <f>+IF(#REF!&lt;&gt;"",IF((1+CDS_Check!$S$4)*SUM(#REF!,#REF!)&lt;#REF!,1,IF((1-CDS_Check!$S$4)*SUM(#REF!,#REF!)&gt;#REF!,1,0)),IF(SUM(#REF!,#REF!)&lt;&gt;0,1,0))</f>
        <v>#REF!</v>
      </c>
      <c r="F17" s="258"/>
      <c r="G17" s="258"/>
      <c r="H17" s="258"/>
      <c r="I17" s="258"/>
      <c r="J17" s="242"/>
      <c r="K17" s="242"/>
    </row>
    <row r="18" spans="1:15" ht="18" customHeight="1">
      <c r="A18" s="243"/>
      <c r="B18" s="77" t="s">
        <v>107</v>
      </c>
      <c r="C18" s="239"/>
      <c r="D18" s="259" t="e">
        <f>+IF(#REF!&lt;&gt;"",IF((1+CDS_Check!$S$4)*SUM(#REF!,#REF!)&lt;#REF!,1,IF((1-CDS_Check!$S$4)*SUM(#REF!,#REF!)&gt;#REF!,1,0)),IF(SUM(#REF!,#REF!)&lt;&gt;0,1,0))</f>
        <v>#REF!</v>
      </c>
      <c r="E18" s="259" t="e">
        <f>+IF(#REF!&lt;&gt;"",IF((1+CDS_Check!$S$4)*SUM(#REF!,#REF!)&lt;#REF!,1,IF((1-CDS_Check!$S$4)*SUM(#REF!,#REF!)&gt;#REF!,1,0)),IF(SUM(#REF!,#REF!)&lt;&gt;0,1,0))</f>
        <v>#REF!</v>
      </c>
      <c r="F18" s="258"/>
      <c r="G18" s="258"/>
      <c r="H18" s="258"/>
      <c r="I18" s="258"/>
      <c r="J18" s="242"/>
      <c r="K18" s="242"/>
    </row>
    <row r="19" spans="1:15" ht="18" customHeight="1">
      <c r="A19" s="244"/>
      <c r="B19" s="77" t="s">
        <v>108</v>
      </c>
      <c r="C19" s="239"/>
      <c r="D19" s="259" t="e">
        <f>+IF(#REF!&lt;&gt;"",IF((1+CDS_Check!$S$4)*SUM(#REF!,#REF!)&lt;#REF!,1,IF((1-CDS_Check!$S$4)*SUM(#REF!,#REF!)&gt;#REF!,1,0)),IF(SUM(#REF!,#REF!)&lt;&gt;0,1,0))</f>
        <v>#REF!</v>
      </c>
      <c r="E19" s="259" t="e">
        <f>+IF(#REF!&lt;&gt;"",IF((1+CDS_Check!$S$4)*SUM(#REF!,#REF!)&lt;#REF!,1,IF((1-CDS_Check!$S$4)*SUM(#REF!,#REF!)&gt;#REF!,1,0)),IF(SUM(#REF!,#REF!)&lt;&gt;0,1,0))</f>
        <v>#REF!</v>
      </c>
      <c r="F19" s="258"/>
      <c r="G19" s="258"/>
      <c r="H19" s="258"/>
      <c r="I19" s="258"/>
      <c r="J19" s="242"/>
      <c r="K19" s="242"/>
      <c r="O19" s="257"/>
    </row>
    <row r="20" spans="1:15" ht="18" customHeight="1">
      <c r="A20" s="244"/>
      <c r="B20" s="78" t="s">
        <v>11</v>
      </c>
      <c r="C20" s="239"/>
      <c r="D20" s="207" t="e">
        <f>+IF(#REF!&lt;&gt;"", IF((1+CDS_Check!$S$4)*SUM(#REF!)&lt;#REF!,1,IF((1-CDS_Check!$S$4)*SUM(#REF!)&gt;#REF!,1,0)),IF(SUM(#REF!)&lt;&gt;0,1,0))</f>
        <v>#REF!</v>
      </c>
      <c r="E20" s="207" t="e">
        <f>+IF(#REF!&lt;&gt;"", IF((1+CDS_Check!$S$4)*SUM(#REF!)&lt;#REF!,1,IF((1-CDS_Check!$S$4)*SUM(#REF!)&gt;#REF!,1,0)),IF(SUM(#REF!)&lt;&gt;0,1,0))</f>
        <v>#REF!</v>
      </c>
      <c r="F20" s="207" t="e">
        <f>+IF(#REF!&lt;&gt;"", IF((1+CDS_Check!$S$4)*SUM(#REF!)&lt;#REF!,1,IF((1-CDS_Check!$S$4)*SUM(#REF!)&gt;#REF!,1,0)),IF(SUM(#REF!)&lt;&gt;0,1,0))</f>
        <v>#REF!</v>
      </c>
      <c r="G20" s="207" t="e">
        <f>+IF(#REF!&lt;&gt;"", IF((1+CDS_Check!$S$4)*SUM(#REF!)&lt;#REF!,1,IF((1-CDS_Check!$S$4)*SUM(#REF!)&gt;#REF!,1,0)),IF(SUM(#REF!)&lt;&gt;0,1,0))</f>
        <v>#REF!</v>
      </c>
      <c r="H20" s="207" t="e">
        <f>+IF(#REF!&lt;&gt;"", IF((1+CDS_Check!$S$4)*SUM(#REF!)&lt;#REF!,1,IF((1-CDS_Check!$S$4)*SUM(#REF!)&gt;#REF!,1,0)),IF(SUM(#REF!)&lt;&gt;0,1,0))</f>
        <v>#REF!</v>
      </c>
      <c r="I20" s="207" t="e">
        <f>+IF(#REF!&lt;&gt;"", IF((1+CDS_Check!$S$4)*SUM(#REF!)&lt;#REF!,1,IF((1-CDS_Check!$S$4)*SUM(#REF!)&gt;#REF!,1,0)),IF(SUM(#REF!)&lt;&gt;0,1,0))</f>
        <v>#REF!</v>
      </c>
      <c r="J20" s="207"/>
      <c r="K20" s="207"/>
    </row>
    <row r="21" spans="1:15" ht="18" customHeight="1">
      <c r="A21" s="244"/>
      <c r="B21" s="78"/>
      <c r="C21" s="239"/>
      <c r="D21" s="207"/>
      <c r="E21" s="207"/>
      <c r="F21" s="207"/>
      <c r="G21" s="207"/>
      <c r="H21" s="207"/>
      <c r="I21" s="207"/>
      <c r="J21" s="207"/>
      <c r="K21" s="207"/>
    </row>
    <row r="22" spans="1:15" ht="18" customHeight="1">
      <c r="A22" s="237"/>
      <c r="B22" s="238" t="s">
        <v>137</v>
      </c>
      <c r="C22" s="239"/>
      <c r="D22" s="240"/>
      <c r="E22" s="240"/>
      <c r="F22" s="240"/>
      <c r="G22" s="240"/>
      <c r="H22" s="240"/>
      <c r="I22" s="240"/>
      <c r="J22" s="240"/>
      <c r="K22" s="240"/>
    </row>
    <row r="23" spans="1:15" ht="18" customHeight="1">
      <c r="A23" s="241"/>
      <c r="B23" s="77" t="s">
        <v>106</v>
      </c>
      <c r="C23" s="239"/>
      <c r="D23" s="240"/>
      <c r="E23" s="240"/>
      <c r="F23" s="242"/>
      <c r="G23" s="242"/>
      <c r="H23" s="242"/>
      <c r="I23" s="242"/>
      <c r="J23" s="242"/>
      <c r="K23" s="242"/>
    </row>
    <row r="24" spans="1:15" ht="18" customHeight="1">
      <c r="A24" s="243"/>
      <c r="B24" s="77" t="s">
        <v>107</v>
      </c>
      <c r="C24" s="239"/>
      <c r="D24" s="240"/>
      <c r="E24" s="240"/>
      <c r="F24" s="242"/>
      <c r="G24" s="242"/>
      <c r="H24" s="242"/>
      <c r="I24" s="242"/>
      <c r="J24" s="242"/>
      <c r="K24" s="242"/>
    </row>
    <row r="25" spans="1:15" ht="18" customHeight="1">
      <c r="A25" s="244"/>
      <c r="B25" s="77" t="s">
        <v>108</v>
      </c>
      <c r="C25" s="239"/>
      <c r="D25" s="207"/>
      <c r="E25" s="207"/>
      <c r="F25" s="242"/>
      <c r="G25" s="242"/>
      <c r="H25" s="242"/>
      <c r="I25" s="242"/>
      <c r="J25" s="242"/>
      <c r="K25" s="242"/>
    </row>
    <row r="26" spans="1:15" ht="18" customHeight="1">
      <c r="A26" s="244"/>
      <c r="B26" s="78" t="s">
        <v>11</v>
      </c>
      <c r="C26" s="254"/>
      <c r="D26" s="207" t="e">
        <f>+IF(#REF!&lt;&gt;"", IF((1+CDS_Check!$S$4)*SUM(#REF!)&lt;#REF!,1,IF((1-CDS_Check!$S$4)*SUM(#REF!)&gt;#REF!,1,0)),IF(SUM(#REF!)&lt;&gt;0,1,0))</f>
        <v>#REF!</v>
      </c>
      <c r="E26" s="207" t="e">
        <f>+IF(#REF!&lt;&gt;"", IF((1+CDS_Check!$S$4)*SUM(#REF!)&lt;#REF!,1,IF((1-CDS_Check!$S$4)*SUM(#REF!)&gt;#REF!,1,0)),IF(SUM(#REF!)&lt;&gt;0,1,0))</f>
        <v>#REF!</v>
      </c>
      <c r="F26" s="242"/>
      <c r="G26" s="242"/>
      <c r="H26" s="242"/>
      <c r="I26" s="242"/>
      <c r="J26" s="207"/>
      <c r="K26" s="207"/>
    </row>
    <row r="27" spans="1:15" ht="18" customHeight="1">
      <c r="A27" s="244"/>
      <c r="B27" s="77"/>
      <c r="C27" s="254"/>
      <c r="D27" s="240"/>
      <c r="E27" s="240"/>
      <c r="F27" s="240"/>
      <c r="G27" s="240"/>
      <c r="H27" s="240"/>
      <c r="I27" s="240"/>
      <c r="J27" s="240"/>
      <c r="K27" s="240"/>
    </row>
    <row r="28" spans="1:15" ht="18" customHeight="1">
      <c r="A28" s="245"/>
      <c r="B28" s="255" t="s">
        <v>144</v>
      </c>
      <c r="C28" s="246"/>
      <c r="D28" s="256" t="e">
        <f>+IF(#REF!&lt;&gt;"", IF((1+CDS_Check!$S$4)*SUM(#REF!,#REF!)&lt;#REF!,1,IF((1-CDS_Check!$S$4)*SUM(#REF!,#REF!)&gt;#REF!,1,0)),IF(SUM(#REF!,#REF!)&lt;&gt;0,1,0))</f>
        <v>#REF!</v>
      </c>
      <c r="E28" s="256" t="e">
        <f>+IF(#REF!&lt;&gt;"", IF((1+CDS_Check!$S$4)*SUM(#REF!,#REF!)&lt;#REF!,1,IF((1-CDS_Check!$S$4)*SUM(#REF!,#REF!)&gt;#REF!,1,0)),IF(SUM(#REF!,#REF!)&lt;&gt;0,1,0))</f>
        <v>#REF!</v>
      </c>
      <c r="F28" s="247"/>
      <c r="G28" s="247"/>
      <c r="H28" s="247"/>
      <c r="I28" s="247"/>
      <c r="J28" s="256" t="e">
        <f>+IF(#REF!&lt;&gt;"", IF((1+CDS_Check!$S$4)*SUM(#REF!,#REF!)&lt;#REF!,1,IF((1-CDS_Check!$S$4)*SUM(#REF!,#REF!)&gt;#REF!,1,0)),IF(SUM(#REF!,#REF!)&lt;&gt;0,1,0))</f>
        <v>#REF!</v>
      </c>
      <c r="K28" s="256" t="e">
        <f>+IF(#REF!&lt;&gt;"", IF((1+CDS_Check!$S$4)*SUM(#REF!,#REF!)&lt;#REF!,1,IF((1-CDS_Check!$S$4)*SUM(#REF!,#REF!)&gt;#REF!,1,0)),IF(SUM(#REF!,#REF!)&lt;&gt;0,1,0))</f>
        <v>#REF!</v>
      </c>
    </row>
    <row r="29" spans="1:15" s="221" customFormat="1" ht="18">
      <c r="A29" s="248"/>
      <c r="B29" s="249"/>
      <c r="C29" s="250"/>
      <c r="D29" s="248"/>
      <c r="E29" s="248"/>
      <c r="F29" s="248"/>
      <c r="G29" s="248"/>
      <c r="H29" s="248"/>
      <c r="I29" s="248"/>
      <c r="J29" s="248"/>
      <c r="K29" s="248"/>
    </row>
    <row r="30" spans="1:15" ht="15.75">
      <c r="D30" s="252"/>
      <c r="E30" s="252"/>
    </row>
    <row r="31" spans="1:15" ht="15.75">
      <c r="D31" s="252"/>
      <c r="E31" s="252"/>
    </row>
    <row r="32" spans="1:15" ht="15.75">
      <c r="D32" s="252"/>
      <c r="E32" s="252"/>
    </row>
    <row r="33" spans="4:5" ht="15.75">
      <c r="D33" s="252"/>
      <c r="E33" s="252"/>
    </row>
    <row r="34" spans="4:5" ht="15.75">
      <c r="D34" s="252"/>
      <c r="E34" s="252"/>
    </row>
    <row r="35" spans="4:5" ht="15.75">
      <c r="D35" s="252"/>
      <c r="E35" s="252"/>
    </row>
    <row r="36" spans="4:5" ht="15.75">
      <c r="D36" s="252"/>
      <c r="E36" s="252"/>
    </row>
    <row r="37" spans="4:5" ht="15.75">
      <c r="D37" s="252"/>
      <c r="E37" s="252"/>
    </row>
    <row r="38" spans="4:5" ht="15.75">
      <c r="D38" s="252"/>
      <c r="E38" s="252"/>
    </row>
    <row r="39" spans="4:5" ht="15.75">
      <c r="D39" s="252"/>
      <c r="E39" s="252"/>
    </row>
    <row r="40" spans="4:5" ht="15.75">
      <c r="D40" s="252"/>
      <c r="E40" s="252"/>
    </row>
    <row r="41" spans="4:5" ht="15.75">
      <c r="D41" s="252"/>
      <c r="E41" s="252"/>
    </row>
    <row r="42" spans="4:5" ht="15.75">
      <c r="D42" s="252"/>
      <c r="E42" s="252"/>
    </row>
    <row r="43" spans="4:5" ht="15.75">
      <c r="D43" s="252"/>
      <c r="E43" s="252"/>
    </row>
    <row r="44" spans="4:5" ht="15.75">
      <c r="D44" s="252"/>
      <c r="E44" s="252"/>
    </row>
    <row r="45" spans="4:5" ht="15.75">
      <c r="D45" s="252"/>
      <c r="E45" s="252"/>
    </row>
    <row r="46" spans="4:5" ht="15.75">
      <c r="D46" s="252"/>
      <c r="E46" s="252"/>
    </row>
    <row r="47" spans="4:5" ht="15.75">
      <c r="D47" s="252"/>
      <c r="E47" s="252"/>
    </row>
    <row r="48" spans="4:5" ht="15.75">
      <c r="D48" s="252"/>
      <c r="E48" s="252"/>
    </row>
    <row r="49" spans="4:5" ht="15.75">
      <c r="D49" s="252"/>
      <c r="E49" s="252"/>
    </row>
    <row r="50" spans="4:5" ht="15.75">
      <c r="D50" s="252"/>
      <c r="E50" s="252"/>
    </row>
    <row r="51" spans="4:5" ht="15.75">
      <c r="D51" s="252"/>
      <c r="E51" s="252"/>
    </row>
    <row r="52" spans="4:5" ht="15.75">
      <c r="D52" s="252"/>
      <c r="E52" s="252"/>
    </row>
    <row r="53" spans="4:5" ht="15.75">
      <c r="D53" s="252"/>
      <c r="E53" s="252"/>
    </row>
    <row r="54" spans="4:5" ht="15.75">
      <c r="D54" s="252"/>
      <c r="E54" s="252"/>
    </row>
    <row r="55" spans="4:5" ht="15.75">
      <c r="D55" s="252"/>
      <c r="E55" s="252"/>
    </row>
    <row r="56" spans="4:5" ht="15.75">
      <c r="D56" s="252"/>
      <c r="E56" s="252"/>
    </row>
    <row r="57" spans="4:5" ht="15.75">
      <c r="D57" s="252"/>
      <c r="E57" s="252"/>
    </row>
    <row r="58" spans="4:5" ht="15.75">
      <c r="D58" s="252"/>
      <c r="E58" s="252"/>
    </row>
    <row r="59" spans="4:5" ht="15.75">
      <c r="D59" s="252"/>
      <c r="E59" s="252"/>
    </row>
    <row r="60" spans="4:5" ht="15.75">
      <c r="D60" s="252"/>
      <c r="E60" s="252"/>
    </row>
    <row r="61" spans="4:5" ht="15.75">
      <c r="D61" s="252"/>
      <c r="E61" s="252"/>
    </row>
    <row r="62" spans="4:5" ht="15.75">
      <c r="D62" s="252"/>
      <c r="E62" s="252"/>
    </row>
    <row r="63" spans="4:5" ht="15.75">
      <c r="D63" s="252"/>
      <c r="E63" s="252"/>
    </row>
    <row r="64" spans="4:5" ht="15.75">
      <c r="D64" s="252"/>
      <c r="E64" s="252"/>
    </row>
    <row r="65" spans="4:5" ht="15.75">
      <c r="D65" s="253"/>
      <c r="E65" s="253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6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93" customWidth="1"/>
    <col min="2" max="2" width="4.5703125" style="93" customWidth="1"/>
    <col min="3" max="3" width="0.5703125" style="93" customWidth="1"/>
    <col min="4" max="4" width="20.28515625" style="93" customWidth="1"/>
    <col min="5" max="5" width="15.85546875" style="192" customWidth="1"/>
    <col min="6" max="6" width="0.85546875" style="93" customWidth="1"/>
    <col min="7" max="16384" width="9.140625" style="93"/>
  </cols>
  <sheetData>
    <row r="1" spans="2:6" ht="12.75" thickBot="1"/>
    <row r="2" spans="2:6">
      <c r="C2" s="193"/>
      <c r="D2" s="396" t="s">
        <v>128</v>
      </c>
      <c r="E2" s="398" t="s">
        <v>129</v>
      </c>
      <c r="F2" s="194"/>
    </row>
    <row r="3" spans="2:6" ht="12.75" thickBot="1">
      <c r="C3" s="195"/>
      <c r="D3" s="397"/>
      <c r="E3" s="399"/>
      <c r="F3" s="196"/>
    </row>
    <row r="4" spans="2:6" ht="4.5" customHeight="1">
      <c r="C4" s="197"/>
      <c r="D4" s="198"/>
      <c r="E4" s="199"/>
      <c r="F4" s="200"/>
    </row>
    <row r="5" spans="2:6">
      <c r="B5" s="400"/>
      <c r="C5" s="202"/>
      <c r="D5" s="203" t="s">
        <v>130</v>
      </c>
      <c r="E5" s="205" t="e">
        <f>+SUM(OUT_1_Check!AG16:AS52)</f>
        <v>#REF!</v>
      </c>
      <c r="F5" s="204"/>
    </row>
    <row r="6" spans="2:6">
      <c r="B6" s="400"/>
      <c r="C6" s="202"/>
      <c r="D6" s="203" t="s">
        <v>131</v>
      </c>
      <c r="E6" s="205" t="e">
        <f>+SUM(OUT_1_Check!AG16:AS52)</f>
        <v>#REF!</v>
      </c>
      <c r="F6" s="204"/>
    </row>
    <row r="7" spans="2:6">
      <c r="B7" s="400"/>
      <c r="C7" s="202"/>
      <c r="D7" s="203" t="s">
        <v>132</v>
      </c>
      <c r="E7" s="205" t="e">
        <f>+SUM(OUT_3_Check!D16:N39)</f>
        <v>#REF!</v>
      </c>
      <c r="F7" s="204"/>
    </row>
    <row r="8" spans="2:6">
      <c r="B8" s="400"/>
      <c r="C8" s="202"/>
      <c r="D8" s="203" t="s">
        <v>133</v>
      </c>
      <c r="E8" s="205" t="e">
        <f>+SUM(OUT_4_Check!D15:S36)</f>
        <v>#REF!</v>
      </c>
      <c r="F8" s="204"/>
    </row>
    <row r="9" spans="2:6">
      <c r="B9" s="201"/>
      <c r="C9" s="202"/>
      <c r="D9" s="203" t="s">
        <v>138</v>
      </c>
      <c r="E9" s="205" t="e">
        <f>+SUM(CDS_Check!D17:K28)</f>
        <v>#REF!</v>
      </c>
      <c r="F9" s="204"/>
    </row>
    <row r="10" spans="2:6" ht="4.5" customHeight="1">
      <c r="B10" s="201"/>
      <c r="C10" s="270"/>
      <c r="D10" s="271"/>
      <c r="E10" s="272"/>
      <c r="F10" s="273"/>
    </row>
  </sheetData>
  <mergeCells count="3">
    <mergeCell ref="D2:D3"/>
    <mergeCell ref="E2:E3"/>
    <mergeCell ref="B5:B8"/>
  </mergeCells>
  <phoneticPr fontId="4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BK43"/>
  <sheetViews>
    <sheetView zoomScale="80" zoomScaleNormal="80" workbookViewId="0">
      <pane xSplit="3" ySplit="10" topLeftCell="D11" activePane="bottomRight" state="frozen"/>
      <selection activeCell="B8" sqref="B8:M8"/>
      <selection pane="topRight" activeCell="B8" sqref="B8:M8"/>
      <selection pane="bottomLeft" activeCell="B8" sqref="B8:M8"/>
      <selection pane="bottomRight" activeCell="D31" sqref="D31:AT34"/>
    </sheetView>
  </sheetViews>
  <sheetFormatPr defaultColWidth="0" defaultRowHeight="12"/>
  <cols>
    <col min="1" max="1" width="2.7109375" style="30" customWidth="1"/>
    <col min="2" max="2" width="24.5703125" style="30" customWidth="1"/>
    <col min="3" max="3" width="35.7109375" style="30" customWidth="1"/>
    <col min="4" max="4" width="9.85546875" style="30" customWidth="1"/>
    <col min="5" max="5" width="9.140625" style="30" customWidth="1"/>
    <col min="6" max="6" width="7.28515625" style="181" customWidth="1"/>
    <col min="7" max="11" width="7.28515625" style="30" customWidth="1"/>
    <col min="12" max="21" width="7.28515625" style="30" hidden="1" customWidth="1"/>
    <col min="22" max="22" width="7.28515625" style="30" customWidth="1"/>
    <col min="23" max="25" width="7.28515625" style="30" hidden="1" customWidth="1"/>
    <col min="26" max="26" width="7.28515625" style="30" customWidth="1"/>
    <col min="27" max="30" width="7.28515625" style="30" hidden="1" customWidth="1"/>
    <col min="31" max="31" width="8.85546875" style="30" hidden="1" customWidth="1"/>
    <col min="32" max="33" width="7.28515625" style="30" customWidth="1"/>
    <col min="34" max="37" width="7.28515625" style="30" hidden="1" customWidth="1"/>
    <col min="38" max="38" width="8.42578125" style="30" customWidth="1"/>
    <col min="39" max="42" width="7.28515625" style="30" hidden="1" customWidth="1"/>
    <col min="43" max="43" width="9.85546875" style="30" hidden="1" customWidth="1"/>
    <col min="44" max="44" width="9.42578125" style="30" customWidth="1"/>
    <col min="45" max="46" width="9.85546875" style="30" customWidth="1"/>
    <col min="47" max="47" width="13.42578125" style="30" customWidth="1"/>
    <col min="48" max="49" width="9.140625" style="30" customWidth="1"/>
    <col min="50" max="16384" width="0" style="30" hidden="1"/>
  </cols>
  <sheetData>
    <row r="1" spans="1:63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</row>
    <row r="2" spans="1:63" s="5" customFormat="1" ht="24.95" customHeight="1">
      <c r="B2" s="351"/>
      <c r="C2" s="351"/>
      <c r="D2" s="407" t="s">
        <v>1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6"/>
      <c r="AV2" s="7"/>
    </row>
    <row r="3" spans="1:63" s="5" customFormat="1" ht="24.95" customHeight="1">
      <c r="B3" s="351"/>
      <c r="C3" s="351"/>
      <c r="D3" s="407" t="s">
        <v>2</v>
      </c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407"/>
      <c r="AT3" s="407"/>
      <c r="AU3" s="6"/>
      <c r="AV3" s="9"/>
    </row>
    <row r="4" spans="1:63" s="5" customFormat="1" ht="24.95" customHeight="1">
      <c r="B4" s="346"/>
      <c r="C4" s="190"/>
      <c r="D4" s="189"/>
      <c r="E4" s="342"/>
      <c r="F4" s="343"/>
      <c r="G4" s="344"/>
      <c r="H4" s="344"/>
      <c r="I4" s="343"/>
      <c r="J4" s="343"/>
      <c r="K4" s="343"/>
      <c r="L4" s="343"/>
      <c r="M4" s="343"/>
      <c r="N4" s="343"/>
      <c r="O4" s="343"/>
      <c r="P4" s="343"/>
      <c r="Q4" s="341"/>
      <c r="R4" s="341"/>
      <c r="S4" s="341"/>
      <c r="T4" s="342"/>
      <c r="U4" s="341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5"/>
      <c r="AU4" s="6"/>
      <c r="AV4" s="9"/>
    </row>
    <row r="5" spans="1:63" s="5" customFormat="1" ht="24.95" customHeight="1">
      <c r="B5" s="351"/>
      <c r="C5" s="351"/>
      <c r="D5" s="407" t="s">
        <v>79</v>
      </c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6"/>
      <c r="AV5" s="9"/>
    </row>
    <row r="6" spans="1:63" s="5" customFormat="1" ht="24.95" customHeight="1">
      <c r="B6" s="410" t="s">
        <v>162</v>
      </c>
      <c r="C6" s="411"/>
      <c r="D6" s="408" t="s">
        <v>154</v>
      </c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408"/>
      <c r="AT6" s="408"/>
      <c r="AU6" s="6"/>
      <c r="AV6" s="9"/>
    </row>
    <row r="7" spans="1:63" s="5" customFormat="1" ht="24.95" customHeight="1">
      <c r="B7" s="411"/>
      <c r="C7" s="411"/>
      <c r="D7" s="409" t="s">
        <v>3</v>
      </c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6"/>
      <c r="AV7" s="9"/>
    </row>
    <row r="8" spans="1:63" s="5" customFormat="1" ht="18" customHeight="1">
      <c r="A8" s="191"/>
      <c r="B8" s="347"/>
      <c r="C8" s="347"/>
      <c r="D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/>
      <c r="R8" s="3"/>
      <c r="S8" s="3"/>
      <c r="U8" s="3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9"/>
    </row>
    <row r="9" spans="1:63" s="13" customFormat="1" ht="15">
      <c r="A9" s="10"/>
      <c r="B9" s="11"/>
      <c r="C9" s="12"/>
      <c r="D9" s="403" t="s">
        <v>5</v>
      </c>
      <c r="E9" s="403" t="s">
        <v>53</v>
      </c>
      <c r="F9" s="403" t="s">
        <v>6</v>
      </c>
      <c r="G9" s="403" t="s">
        <v>7</v>
      </c>
      <c r="H9" s="403" t="s">
        <v>8</v>
      </c>
      <c r="I9" s="403" t="s">
        <v>152</v>
      </c>
      <c r="J9" s="403" t="s">
        <v>153</v>
      </c>
      <c r="K9" s="403" t="s">
        <v>151</v>
      </c>
      <c r="L9" s="403" t="s">
        <v>110</v>
      </c>
      <c r="M9" s="403" t="s">
        <v>149</v>
      </c>
      <c r="N9" s="403" t="s">
        <v>111</v>
      </c>
      <c r="O9" s="403" t="s">
        <v>62</v>
      </c>
      <c r="P9" s="403" t="s">
        <v>112</v>
      </c>
      <c r="Q9" s="403" t="s">
        <v>75</v>
      </c>
      <c r="R9" s="403" t="s">
        <v>113</v>
      </c>
      <c r="S9" s="403" t="s">
        <v>63</v>
      </c>
      <c r="T9" s="403" t="s">
        <v>61</v>
      </c>
      <c r="U9" s="403" t="s">
        <v>114</v>
      </c>
      <c r="V9" s="403" t="s">
        <v>64</v>
      </c>
      <c r="W9" s="403" t="s">
        <v>65</v>
      </c>
      <c r="X9" s="403" t="s">
        <v>76</v>
      </c>
      <c r="Y9" s="403" t="s">
        <v>115</v>
      </c>
      <c r="Z9" s="403" t="s">
        <v>77</v>
      </c>
      <c r="AA9" s="403" t="s">
        <v>66</v>
      </c>
      <c r="AB9" s="403" t="s">
        <v>116</v>
      </c>
      <c r="AC9" s="403" t="s">
        <v>117</v>
      </c>
      <c r="AD9" s="403" t="s">
        <v>67</v>
      </c>
      <c r="AE9" s="403" t="s">
        <v>118</v>
      </c>
      <c r="AF9" s="403" t="s">
        <v>81</v>
      </c>
      <c r="AG9" s="403" t="s">
        <v>78</v>
      </c>
      <c r="AH9" s="403" t="s">
        <v>119</v>
      </c>
      <c r="AI9" s="403" t="s">
        <v>68</v>
      </c>
      <c r="AJ9" s="403" t="s">
        <v>69</v>
      </c>
      <c r="AK9" s="403" t="s">
        <v>150</v>
      </c>
      <c r="AL9" s="403" t="s">
        <v>70</v>
      </c>
      <c r="AM9" s="403" t="s">
        <v>120</v>
      </c>
      <c r="AN9" s="403" t="s">
        <v>82</v>
      </c>
      <c r="AO9" s="403" t="s">
        <v>71</v>
      </c>
      <c r="AP9" s="403" t="s">
        <v>72</v>
      </c>
      <c r="AQ9" s="403" t="s">
        <v>73</v>
      </c>
      <c r="AR9" s="403" t="s">
        <v>74</v>
      </c>
      <c r="AS9" s="403" t="s">
        <v>85</v>
      </c>
      <c r="AT9" s="403" t="s">
        <v>9</v>
      </c>
    </row>
    <row r="10" spans="1:63" s="13" customFormat="1" ht="27.95" customHeight="1">
      <c r="A10" s="14"/>
      <c r="B10" s="15" t="s">
        <v>4</v>
      </c>
      <c r="C10" s="16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</row>
    <row r="11" spans="1:63" s="13" customFormat="1" ht="18" customHeight="1">
      <c r="A11" s="17"/>
      <c r="B11" s="18"/>
      <c r="C11" s="19"/>
      <c r="D11" s="263"/>
      <c r="E11" s="288" t="s">
        <v>10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</row>
    <row r="12" spans="1:63" s="294" customFormat="1" ht="30" customHeight="1">
      <c r="A12" s="289"/>
      <c r="B12" s="401" t="s">
        <v>0</v>
      </c>
      <c r="C12" s="402"/>
      <c r="D12" s="298"/>
      <c r="E12" s="299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</row>
    <row r="13" spans="1:63" s="13" customFormat="1" ht="15">
      <c r="A13" s="21"/>
      <c r="B13" s="44" t="s">
        <v>106</v>
      </c>
      <c r="C13" s="22"/>
      <c r="D13" s="368">
        <v>22504.907999999999</v>
      </c>
      <c r="E13" s="368">
        <v>10193.89</v>
      </c>
      <c r="F13" s="368">
        <v>33.561999999999998</v>
      </c>
      <c r="G13" s="368">
        <v>331.99299999999999</v>
      </c>
      <c r="H13" s="368">
        <v>413.63600000000002</v>
      </c>
      <c r="I13" s="368">
        <v>41.030999999999999</v>
      </c>
      <c r="J13" s="368">
        <v>28.071000000000002</v>
      </c>
      <c r="K13" s="368">
        <v>19.024999999999999</v>
      </c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>
        <v>23.001000000000001</v>
      </c>
      <c r="AA13" s="368"/>
      <c r="AB13" s="368"/>
      <c r="AC13" s="368"/>
      <c r="AD13" s="368"/>
      <c r="AE13" s="368"/>
      <c r="AF13" s="368"/>
      <c r="AG13" s="368">
        <v>14.664</v>
      </c>
      <c r="AH13" s="368"/>
      <c r="AI13" s="368"/>
      <c r="AJ13" s="368"/>
      <c r="AK13" s="368"/>
      <c r="AL13" s="368">
        <v>12129.870999999999</v>
      </c>
      <c r="AM13" s="368"/>
      <c r="AN13" s="368">
        <v>0.36</v>
      </c>
      <c r="AO13" s="368"/>
      <c r="AP13" s="368"/>
      <c r="AQ13" s="368"/>
      <c r="AR13" s="368">
        <v>2.577</v>
      </c>
      <c r="AS13" s="369">
        <v>20.507999999999999</v>
      </c>
      <c r="AT13" s="264">
        <f>SUM(D13:AS13)/2</f>
        <v>22878.548500000001</v>
      </c>
    </row>
    <row r="14" spans="1:63" s="20" customFormat="1" ht="15">
      <c r="A14" s="23"/>
      <c r="B14" s="44" t="s">
        <v>107</v>
      </c>
      <c r="C14" s="287"/>
      <c r="D14" s="368">
        <v>35669.423000000003</v>
      </c>
      <c r="E14" s="368">
        <v>12807.382</v>
      </c>
      <c r="F14" s="368">
        <v>370.66199999999998</v>
      </c>
      <c r="G14" s="368">
        <v>553.61300000000006</v>
      </c>
      <c r="H14" s="368">
        <v>845.327</v>
      </c>
      <c r="I14" s="368">
        <v>9.8089999999999993</v>
      </c>
      <c r="J14" s="368">
        <v>175.06700000000001</v>
      </c>
      <c r="K14" s="368">
        <v>9.9760000000000009</v>
      </c>
      <c r="L14" s="368"/>
      <c r="M14" s="368"/>
      <c r="N14" s="368"/>
      <c r="O14" s="368"/>
      <c r="P14" s="368"/>
      <c r="Q14" s="368"/>
      <c r="R14" s="368"/>
      <c r="S14" s="368"/>
      <c r="T14" s="368">
        <v>0.249</v>
      </c>
      <c r="U14" s="368"/>
      <c r="V14" s="368">
        <v>24.024000000000001</v>
      </c>
      <c r="W14" s="368"/>
      <c r="X14" s="368"/>
      <c r="Y14" s="368"/>
      <c r="Z14" s="368"/>
      <c r="AA14" s="368"/>
      <c r="AB14" s="368"/>
      <c r="AC14" s="368"/>
      <c r="AD14" s="368"/>
      <c r="AE14" s="368"/>
      <c r="AF14" s="368">
        <v>0.61699999999999999</v>
      </c>
      <c r="AG14" s="368">
        <v>12.845000000000001</v>
      </c>
      <c r="AH14" s="368"/>
      <c r="AI14" s="368"/>
      <c r="AJ14" s="368"/>
      <c r="AK14" s="368"/>
      <c r="AL14" s="368">
        <v>24383.373</v>
      </c>
      <c r="AM14" s="368"/>
      <c r="AN14" s="368"/>
      <c r="AO14" s="368"/>
      <c r="AP14" s="368"/>
      <c r="AQ14" s="368"/>
      <c r="AR14" s="368">
        <v>2.0499999999999998</v>
      </c>
      <c r="AS14" s="369">
        <v>30.268000000000001</v>
      </c>
      <c r="AT14" s="264">
        <f>SUM(D14:AS14)/2</f>
        <v>37447.342499999999</v>
      </c>
      <c r="AU14" s="13"/>
      <c r="AV14" s="172"/>
      <c r="AW14" s="172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pans="1:63" s="20" customFormat="1" ht="15">
      <c r="A15" s="23"/>
      <c r="B15" s="44" t="s">
        <v>108</v>
      </c>
      <c r="C15" s="22"/>
      <c r="D15" s="368">
        <v>3641.2579999999998</v>
      </c>
      <c r="E15" s="368">
        <v>419.49900000000002</v>
      </c>
      <c r="F15" s="368">
        <v>4.6710000000000003</v>
      </c>
      <c r="G15" s="368">
        <v>0.878</v>
      </c>
      <c r="H15" s="368">
        <v>501.67</v>
      </c>
      <c r="I15" s="368">
        <v>4.6950000000000003</v>
      </c>
      <c r="J15" s="368">
        <v>0.42899999999999999</v>
      </c>
      <c r="K15" s="368">
        <v>9.5500000000000007</v>
      </c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>
        <v>3339.154</v>
      </c>
      <c r="AM15" s="368"/>
      <c r="AN15" s="368"/>
      <c r="AO15" s="368"/>
      <c r="AP15" s="368"/>
      <c r="AQ15" s="368"/>
      <c r="AR15" s="368"/>
      <c r="AS15" s="369"/>
      <c r="AT15" s="264">
        <f>SUM(D15:AS15)/2</f>
        <v>3960.902</v>
      </c>
      <c r="AU15" s="13"/>
      <c r="AV15" s="209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</row>
    <row r="16" spans="1:63" s="13" customFormat="1" ht="15">
      <c r="A16" s="21"/>
      <c r="B16" s="22" t="s">
        <v>11</v>
      </c>
      <c r="C16" s="22"/>
      <c r="D16" s="264">
        <f t="shared" ref="D16:AS16" si="0">+SUM(D13:D15)</f>
        <v>61815.589000000007</v>
      </c>
      <c r="E16" s="264">
        <f t="shared" si="0"/>
        <v>23420.770999999997</v>
      </c>
      <c r="F16" s="264">
        <f t="shared" si="0"/>
        <v>408.89499999999998</v>
      </c>
      <c r="G16" s="264">
        <f t="shared" si="0"/>
        <v>886.48400000000004</v>
      </c>
      <c r="H16" s="264">
        <f t="shared" si="0"/>
        <v>1760.633</v>
      </c>
      <c r="I16" s="264">
        <f t="shared" si="0"/>
        <v>55.534999999999997</v>
      </c>
      <c r="J16" s="264">
        <f t="shared" si="0"/>
        <v>203.56700000000001</v>
      </c>
      <c r="K16" s="264">
        <f t="shared" si="0"/>
        <v>38.551000000000002</v>
      </c>
      <c r="L16" s="264">
        <f t="shared" si="0"/>
        <v>0</v>
      </c>
      <c r="M16" s="264">
        <f t="shared" si="0"/>
        <v>0</v>
      </c>
      <c r="N16" s="264">
        <f t="shared" si="0"/>
        <v>0</v>
      </c>
      <c r="O16" s="264">
        <f t="shared" si="0"/>
        <v>0</v>
      </c>
      <c r="P16" s="264">
        <f t="shared" si="0"/>
        <v>0</v>
      </c>
      <c r="Q16" s="264">
        <f t="shared" si="0"/>
        <v>0</v>
      </c>
      <c r="R16" s="264">
        <f t="shared" si="0"/>
        <v>0</v>
      </c>
      <c r="S16" s="264">
        <f t="shared" si="0"/>
        <v>0</v>
      </c>
      <c r="T16" s="264">
        <f t="shared" si="0"/>
        <v>0.249</v>
      </c>
      <c r="U16" s="264">
        <f t="shared" si="0"/>
        <v>0</v>
      </c>
      <c r="V16" s="264">
        <f t="shared" si="0"/>
        <v>24.024000000000001</v>
      </c>
      <c r="W16" s="264">
        <f t="shared" si="0"/>
        <v>0</v>
      </c>
      <c r="X16" s="264">
        <f t="shared" si="0"/>
        <v>0</v>
      </c>
      <c r="Y16" s="264">
        <f t="shared" si="0"/>
        <v>0</v>
      </c>
      <c r="Z16" s="264">
        <f t="shared" si="0"/>
        <v>23.001000000000001</v>
      </c>
      <c r="AA16" s="264">
        <f t="shared" si="0"/>
        <v>0</v>
      </c>
      <c r="AB16" s="264">
        <f t="shared" si="0"/>
        <v>0</v>
      </c>
      <c r="AC16" s="264">
        <f t="shared" si="0"/>
        <v>0</v>
      </c>
      <c r="AD16" s="264">
        <f t="shared" si="0"/>
        <v>0</v>
      </c>
      <c r="AE16" s="264">
        <f t="shared" si="0"/>
        <v>0</v>
      </c>
      <c r="AF16" s="264">
        <f t="shared" si="0"/>
        <v>0.61699999999999999</v>
      </c>
      <c r="AG16" s="264">
        <f t="shared" si="0"/>
        <v>27.509</v>
      </c>
      <c r="AH16" s="264">
        <f t="shared" si="0"/>
        <v>0</v>
      </c>
      <c r="AI16" s="264">
        <f t="shared" si="0"/>
        <v>0</v>
      </c>
      <c r="AJ16" s="264">
        <f t="shared" si="0"/>
        <v>0</v>
      </c>
      <c r="AK16" s="264">
        <f t="shared" si="0"/>
        <v>0</v>
      </c>
      <c r="AL16" s="264">
        <f t="shared" si="0"/>
        <v>39852.398000000001</v>
      </c>
      <c r="AM16" s="264">
        <f t="shared" si="0"/>
        <v>0</v>
      </c>
      <c r="AN16" s="264">
        <f t="shared" si="0"/>
        <v>0.36</v>
      </c>
      <c r="AO16" s="264">
        <f t="shared" si="0"/>
        <v>0</v>
      </c>
      <c r="AP16" s="264">
        <f t="shared" si="0"/>
        <v>0</v>
      </c>
      <c r="AQ16" s="264">
        <f t="shared" si="0"/>
        <v>0</v>
      </c>
      <c r="AR16" s="264">
        <f t="shared" si="0"/>
        <v>4.6269999999999998</v>
      </c>
      <c r="AS16" s="264">
        <f t="shared" si="0"/>
        <v>50.775999999999996</v>
      </c>
      <c r="AT16" s="264">
        <f>SUM(D16:AS16)/2</f>
        <v>64286.793000000005</v>
      </c>
      <c r="AV16" s="172"/>
      <c r="AW16" s="20"/>
    </row>
    <row r="17" spans="1:63" s="13" customFormat="1" ht="15">
      <c r="A17" s="23"/>
      <c r="B17" s="22" t="s">
        <v>22</v>
      </c>
      <c r="C17" s="2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4">
        <f>AT16</f>
        <v>64286.793000000005</v>
      </c>
      <c r="AV17" s="172"/>
      <c r="AW17" s="176"/>
    </row>
    <row r="18" spans="1:63" s="294" customFormat="1" ht="30" hidden="1" customHeight="1">
      <c r="A18" s="289"/>
      <c r="B18" s="290"/>
      <c r="C18" s="291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92"/>
      <c r="AR18" s="292"/>
      <c r="AS18" s="292"/>
      <c r="AT18" s="293"/>
      <c r="AV18" s="295"/>
    </row>
    <row r="19" spans="1:63" s="13" customFormat="1" ht="15" hidden="1">
      <c r="A19" s="21"/>
      <c r="B19" s="44"/>
      <c r="C19" s="22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64"/>
      <c r="AV19" s="20"/>
    </row>
    <row r="20" spans="1:63" s="13" customFormat="1" ht="15" hidden="1">
      <c r="A20" s="23"/>
      <c r="B20" s="44"/>
      <c r="C20" s="22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64"/>
      <c r="AV20" s="20"/>
    </row>
    <row r="21" spans="1:63" s="13" customFormat="1" ht="15" hidden="1">
      <c r="A21" s="23"/>
      <c r="B21" s="44"/>
      <c r="C21" s="22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64"/>
      <c r="AV21" s="172"/>
    </row>
    <row r="22" spans="1:63" s="13" customFormat="1" ht="15" hidden="1">
      <c r="A22" s="21"/>
      <c r="B22" s="22"/>
      <c r="C22" s="22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</row>
    <row r="23" spans="1:63" s="294" customFormat="1" ht="30" customHeight="1">
      <c r="A23" s="289"/>
      <c r="B23" s="290" t="s">
        <v>95</v>
      </c>
      <c r="C23" s="291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370"/>
      <c r="AT23" s="371"/>
      <c r="AV23" s="295"/>
    </row>
    <row r="24" spans="1:63" s="294" customFormat="1" ht="27.95" customHeight="1">
      <c r="A24" s="289"/>
      <c r="B24" s="290" t="s">
        <v>12</v>
      </c>
      <c r="C24" s="291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1"/>
      <c r="AV24" s="295"/>
    </row>
    <row r="25" spans="1:63" s="13" customFormat="1" ht="15">
      <c r="A25" s="24"/>
      <c r="B25" s="44" t="s">
        <v>106</v>
      </c>
      <c r="C25" s="22"/>
      <c r="D25" s="368">
        <v>2421.2510000000002</v>
      </c>
      <c r="E25" s="368">
        <v>1251.489</v>
      </c>
      <c r="F25" s="368"/>
      <c r="G25" s="368">
        <v>29.786000000000001</v>
      </c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>
        <v>3615.29</v>
      </c>
      <c r="AM25" s="368"/>
      <c r="AN25" s="368"/>
      <c r="AO25" s="368"/>
      <c r="AP25" s="368"/>
      <c r="AQ25" s="368"/>
      <c r="AR25" s="368"/>
      <c r="AS25" s="369">
        <v>27.664000000000001</v>
      </c>
      <c r="AT25" s="264">
        <f>SUM(D25:AS25)/2</f>
        <v>3672.7400000000002</v>
      </c>
    </row>
    <row r="26" spans="1:63" s="13" customFormat="1" ht="15">
      <c r="A26" s="21"/>
      <c r="B26" s="44" t="s">
        <v>107</v>
      </c>
      <c r="C26" s="22"/>
      <c r="D26" s="368">
        <v>7632.9769999999999</v>
      </c>
      <c r="E26" s="368">
        <v>6026.3190000000004</v>
      </c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>
        <v>13493.57</v>
      </c>
      <c r="AM26" s="368"/>
      <c r="AN26" s="368"/>
      <c r="AO26" s="368"/>
      <c r="AP26" s="368"/>
      <c r="AQ26" s="368"/>
      <c r="AR26" s="368"/>
      <c r="AS26" s="369">
        <v>165.726</v>
      </c>
      <c r="AT26" s="264">
        <f>SUM(D26:AS26)/2</f>
        <v>13659.296</v>
      </c>
    </row>
    <row r="27" spans="1:63" s="13" customFormat="1" ht="15">
      <c r="A27" s="17"/>
      <c r="B27" s="44" t="s">
        <v>108</v>
      </c>
      <c r="C27" s="22"/>
      <c r="D27" s="368">
        <v>90.887</v>
      </c>
      <c r="E27" s="368">
        <v>2.052</v>
      </c>
      <c r="F27" s="368">
        <v>44.951000000000001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>
        <v>47.988999999999997</v>
      </c>
      <c r="AM27" s="368"/>
      <c r="AN27" s="368"/>
      <c r="AO27" s="368"/>
      <c r="AP27" s="368"/>
      <c r="AQ27" s="368"/>
      <c r="AR27" s="368"/>
      <c r="AS27" s="369"/>
      <c r="AT27" s="264">
        <f>SUM(D27:AS27)/2</f>
        <v>92.93950000000001</v>
      </c>
    </row>
    <row r="28" spans="1:63" s="20" customFormat="1" ht="15">
      <c r="A28" s="24"/>
      <c r="B28" s="22" t="s">
        <v>11</v>
      </c>
      <c r="C28" s="22"/>
      <c r="D28" s="264">
        <f t="shared" ref="D28:AS28" si="1">+SUM(D25:D27)</f>
        <v>10145.115</v>
      </c>
      <c r="E28" s="264">
        <f t="shared" si="1"/>
        <v>7279.8600000000006</v>
      </c>
      <c r="F28" s="264">
        <f t="shared" si="1"/>
        <v>44.951000000000001</v>
      </c>
      <c r="G28" s="264">
        <f t="shared" si="1"/>
        <v>29.786000000000001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17156.849000000002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  <c r="AS28" s="264">
        <f t="shared" si="1"/>
        <v>193.39</v>
      </c>
      <c r="AT28" s="264">
        <f>SUM(D28:AS28)/2</f>
        <v>17424.9755</v>
      </c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s="13" customFormat="1" ht="15">
      <c r="A29" s="21"/>
      <c r="B29" s="22" t="s">
        <v>22</v>
      </c>
      <c r="C29" s="2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2"/>
      <c r="AT29" s="264">
        <f>AT28</f>
        <v>17424.9755</v>
      </c>
    </row>
    <row r="30" spans="1:63" s="294" customFormat="1" ht="27.95" customHeight="1">
      <c r="A30" s="289"/>
      <c r="B30" s="290" t="s">
        <v>13</v>
      </c>
      <c r="C30" s="291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3"/>
      <c r="AV30" s="295"/>
    </row>
    <row r="31" spans="1:63" s="13" customFormat="1" ht="15">
      <c r="A31" s="21"/>
      <c r="B31" s="44" t="s">
        <v>106</v>
      </c>
      <c r="C31" s="22"/>
      <c r="D31" s="368">
        <v>316.62200000000001</v>
      </c>
      <c r="E31" s="368"/>
      <c r="F31" s="368">
        <v>44.966000000000001</v>
      </c>
      <c r="G31" s="368">
        <v>28.896000000000001</v>
      </c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>
        <v>187.57</v>
      </c>
      <c r="AM31" s="368"/>
      <c r="AN31" s="368"/>
      <c r="AO31" s="368"/>
      <c r="AP31" s="368"/>
      <c r="AQ31" s="368"/>
      <c r="AR31" s="368"/>
      <c r="AS31" s="368">
        <v>55.191000000000003</v>
      </c>
      <c r="AT31" s="264">
        <f>SUM(D31:AS31)/2</f>
        <v>316.62250000000006</v>
      </c>
    </row>
    <row r="32" spans="1:63" s="13" customFormat="1" ht="15">
      <c r="A32" s="21"/>
      <c r="B32" s="44" t="s">
        <v>107</v>
      </c>
      <c r="C32" s="22"/>
      <c r="D32" s="368">
        <v>199.583</v>
      </c>
      <c r="E32" s="368"/>
      <c r="F32" s="368">
        <v>10.965</v>
      </c>
      <c r="G32" s="368">
        <v>69.347999999999999</v>
      </c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>
        <v>64.281999999999996</v>
      </c>
      <c r="AM32" s="368"/>
      <c r="AN32" s="368"/>
      <c r="AO32" s="368"/>
      <c r="AP32" s="368"/>
      <c r="AQ32" s="368"/>
      <c r="AR32" s="368"/>
      <c r="AS32" s="368">
        <v>54.988</v>
      </c>
      <c r="AT32" s="264">
        <f>SUM(D32:AS32)/2</f>
        <v>199.583</v>
      </c>
    </row>
    <row r="33" spans="1:49" s="13" customFormat="1" ht="15">
      <c r="A33" s="17"/>
      <c r="B33" s="44" t="s">
        <v>108</v>
      </c>
      <c r="C33" s="22"/>
      <c r="D33" s="368">
        <v>1787.614</v>
      </c>
      <c r="E33" s="368">
        <v>257.93799999999999</v>
      </c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>
        <v>2045.5519999999999</v>
      </c>
      <c r="AM33" s="368"/>
      <c r="AN33" s="368"/>
      <c r="AO33" s="368"/>
      <c r="AP33" s="368"/>
      <c r="AQ33" s="368"/>
      <c r="AR33" s="368"/>
      <c r="AS33" s="368"/>
      <c r="AT33" s="264">
        <f>SUM(D33:AS33)/2</f>
        <v>2045.5520000000001</v>
      </c>
    </row>
    <row r="34" spans="1:49" s="13" customFormat="1" ht="15">
      <c r="A34" s="21"/>
      <c r="B34" s="22" t="s">
        <v>11</v>
      </c>
      <c r="C34" s="22"/>
      <c r="D34" s="264">
        <f t="shared" ref="D34:AS34" si="2">+SUM(D31:D33)</f>
        <v>2303.819</v>
      </c>
      <c r="E34" s="264">
        <f t="shared" si="2"/>
        <v>257.93799999999999</v>
      </c>
      <c r="F34" s="264">
        <f t="shared" si="2"/>
        <v>55.930999999999997</v>
      </c>
      <c r="G34" s="264">
        <f t="shared" si="2"/>
        <v>98.244</v>
      </c>
      <c r="H34" s="264">
        <f t="shared" si="2"/>
        <v>0</v>
      </c>
      <c r="I34" s="264">
        <f t="shared" si="2"/>
        <v>0</v>
      </c>
      <c r="J34" s="264">
        <f t="shared" si="2"/>
        <v>0</v>
      </c>
      <c r="K34" s="264">
        <f t="shared" si="2"/>
        <v>0</v>
      </c>
      <c r="L34" s="264">
        <f t="shared" si="2"/>
        <v>0</v>
      </c>
      <c r="M34" s="264">
        <f t="shared" si="2"/>
        <v>0</v>
      </c>
      <c r="N34" s="264">
        <f t="shared" si="2"/>
        <v>0</v>
      </c>
      <c r="O34" s="264">
        <f t="shared" si="2"/>
        <v>0</v>
      </c>
      <c r="P34" s="264">
        <f t="shared" si="2"/>
        <v>0</v>
      </c>
      <c r="Q34" s="264">
        <f t="shared" si="2"/>
        <v>0</v>
      </c>
      <c r="R34" s="264">
        <f t="shared" si="2"/>
        <v>0</v>
      </c>
      <c r="S34" s="264">
        <f t="shared" si="2"/>
        <v>0</v>
      </c>
      <c r="T34" s="264">
        <f t="shared" si="2"/>
        <v>0</v>
      </c>
      <c r="U34" s="264">
        <f t="shared" si="2"/>
        <v>0</v>
      </c>
      <c r="V34" s="264">
        <f t="shared" si="2"/>
        <v>0</v>
      </c>
      <c r="W34" s="264">
        <f t="shared" si="2"/>
        <v>0</v>
      </c>
      <c r="X34" s="264">
        <f t="shared" si="2"/>
        <v>0</v>
      </c>
      <c r="Y34" s="264">
        <f t="shared" si="2"/>
        <v>0</v>
      </c>
      <c r="Z34" s="264">
        <f t="shared" si="2"/>
        <v>0</v>
      </c>
      <c r="AA34" s="264">
        <f t="shared" si="2"/>
        <v>0</v>
      </c>
      <c r="AB34" s="264">
        <f t="shared" si="2"/>
        <v>0</v>
      </c>
      <c r="AC34" s="264">
        <f t="shared" si="2"/>
        <v>0</v>
      </c>
      <c r="AD34" s="264">
        <f t="shared" si="2"/>
        <v>0</v>
      </c>
      <c r="AE34" s="264">
        <f t="shared" si="2"/>
        <v>0</v>
      </c>
      <c r="AF34" s="264">
        <f t="shared" si="2"/>
        <v>0</v>
      </c>
      <c r="AG34" s="264">
        <f t="shared" si="2"/>
        <v>0</v>
      </c>
      <c r="AH34" s="264">
        <f t="shared" si="2"/>
        <v>0</v>
      </c>
      <c r="AI34" s="264">
        <f t="shared" si="2"/>
        <v>0</v>
      </c>
      <c r="AJ34" s="264">
        <f t="shared" si="2"/>
        <v>0</v>
      </c>
      <c r="AK34" s="264">
        <f t="shared" si="2"/>
        <v>0</v>
      </c>
      <c r="AL34" s="264">
        <f t="shared" si="2"/>
        <v>2297.404</v>
      </c>
      <c r="AM34" s="264">
        <f t="shared" si="2"/>
        <v>0</v>
      </c>
      <c r="AN34" s="264">
        <f t="shared" si="2"/>
        <v>0</v>
      </c>
      <c r="AO34" s="264">
        <f t="shared" si="2"/>
        <v>0</v>
      </c>
      <c r="AP34" s="264">
        <f t="shared" si="2"/>
        <v>0</v>
      </c>
      <c r="AQ34" s="264">
        <f t="shared" si="2"/>
        <v>0</v>
      </c>
      <c r="AR34" s="264">
        <f t="shared" si="2"/>
        <v>0</v>
      </c>
      <c r="AS34" s="264">
        <f t="shared" si="2"/>
        <v>110.179</v>
      </c>
      <c r="AT34" s="264">
        <f>SUM(D34:AS34)/2</f>
        <v>2561.7575000000002</v>
      </c>
    </row>
    <row r="35" spans="1:49" s="13" customFormat="1" ht="15">
      <c r="A35" s="21"/>
      <c r="B35" s="22" t="s">
        <v>22</v>
      </c>
      <c r="C35" s="2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4">
        <f>AT34</f>
        <v>2561.7575000000002</v>
      </c>
    </row>
    <row r="36" spans="1:49" s="13" customFormat="1" ht="50.1" customHeight="1">
      <c r="A36" s="21"/>
      <c r="B36" s="22" t="s">
        <v>14</v>
      </c>
      <c r="C36" s="22"/>
      <c r="D36" s="264">
        <f t="shared" ref="D36:AS36" si="3">+SUM(D34,D28)</f>
        <v>12448.933999999999</v>
      </c>
      <c r="E36" s="264">
        <f t="shared" si="3"/>
        <v>7537.7980000000007</v>
      </c>
      <c r="F36" s="264">
        <f t="shared" si="3"/>
        <v>100.88200000000001</v>
      </c>
      <c r="G36" s="264">
        <f t="shared" si="3"/>
        <v>128.03</v>
      </c>
      <c r="H36" s="264">
        <f t="shared" si="3"/>
        <v>0</v>
      </c>
      <c r="I36" s="264">
        <f t="shared" si="3"/>
        <v>0</v>
      </c>
      <c r="J36" s="264">
        <f t="shared" si="3"/>
        <v>0</v>
      </c>
      <c r="K36" s="264">
        <f t="shared" si="3"/>
        <v>0</v>
      </c>
      <c r="L36" s="264">
        <f t="shared" si="3"/>
        <v>0</v>
      </c>
      <c r="M36" s="264">
        <f t="shared" si="3"/>
        <v>0</v>
      </c>
      <c r="N36" s="264">
        <f t="shared" si="3"/>
        <v>0</v>
      </c>
      <c r="O36" s="264">
        <f t="shared" si="3"/>
        <v>0</v>
      </c>
      <c r="P36" s="264">
        <f t="shared" si="3"/>
        <v>0</v>
      </c>
      <c r="Q36" s="264">
        <f t="shared" si="3"/>
        <v>0</v>
      </c>
      <c r="R36" s="264">
        <f t="shared" si="3"/>
        <v>0</v>
      </c>
      <c r="S36" s="264">
        <f t="shared" si="3"/>
        <v>0</v>
      </c>
      <c r="T36" s="264">
        <f t="shared" si="3"/>
        <v>0</v>
      </c>
      <c r="U36" s="264">
        <f t="shared" si="3"/>
        <v>0</v>
      </c>
      <c r="V36" s="264">
        <f t="shared" si="3"/>
        <v>0</v>
      </c>
      <c r="W36" s="264">
        <f t="shared" si="3"/>
        <v>0</v>
      </c>
      <c r="X36" s="264">
        <f t="shared" si="3"/>
        <v>0</v>
      </c>
      <c r="Y36" s="264">
        <f t="shared" si="3"/>
        <v>0</v>
      </c>
      <c r="Z36" s="264">
        <f t="shared" si="3"/>
        <v>0</v>
      </c>
      <c r="AA36" s="264">
        <f t="shared" si="3"/>
        <v>0</v>
      </c>
      <c r="AB36" s="264">
        <f t="shared" si="3"/>
        <v>0</v>
      </c>
      <c r="AC36" s="264">
        <f t="shared" si="3"/>
        <v>0</v>
      </c>
      <c r="AD36" s="264">
        <f t="shared" si="3"/>
        <v>0</v>
      </c>
      <c r="AE36" s="264">
        <f t="shared" si="3"/>
        <v>0</v>
      </c>
      <c r="AF36" s="264">
        <f t="shared" si="3"/>
        <v>0</v>
      </c>
      <c r="AG36" s="264">
        <f t="shared" si="3"/>
        <v>0</v>
      </c>
      <c r="AH36" s="264">
        <f t="shared" si="3"/>
        <v>0</v>
      </c>
      <c r="AI36" s="264">
        <f t="shared" si="3"/>
        <v>0</v>
      </c>
      <c r="AJ36" s="264">
        <f t="shared" si="3"/>
        <v>0</v>
      </c>
      <c r="AK36" s="264">
        <f t="shared" si="3"/>
        <v>0</v>
      </c>
      <c r="AL36" s="264">
        <f t="shared" si="3"/>
        <v>19454.253000000001</v>
      </c>
      <c r="AM36" s="264">
        <f t="shared" si="3"/>
        <v>0</v>
      </c>
      <c r="AN36" s="264">
        <f t="shared" si="3"/>
        <v>0</v>
      </c>
      <c r="AO36" s="264">
        <f t="shared" si="3"/>
        <v>0</v>
      </c>
      <c r="AP36" s="264">
        <f t="shared" si="3"/>
        <v>0</v>
      </c>
      <c r="AQ36" s="264">
        <f t="shared" si="3"/>
        <v>0</v>
      </c>
      <c r="AR36" s="264">
        <f t="shared" si="3"/>
        <v>0</v>
      </c>
      <c r="AS36" s="264">
        <f t="shared" si="3"/>
        <v>303.56899999999996</v>
      </c>
      <c r="AT36" s="264">
        <f>SUM(D36:AS36)/2</f>
        <v>19986.733</v>
      </c>
      <c r="AW36" s="172"/>
    </row>
    <row r="37" spans="1:49" s="13" customFormat="1" ht="18">
      <c r="A37" s="24"/>
      <c r="B37" s="25" t="s">
        <v>99</v>
      </c>
      <c r="C37" s="18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4"/>
    </row>
    <row r="38" spans="1:49" s="13" customFormat="1" ht="45" customHeight="1">
      <c r="A38" s="21"/>
      <c r="B38" s="18" t="s">
        <v>15</v>
      </c>
      <c r="C38" s="18"/>
      <c r="D38" s="264">
        <f t="shared" ref="D38:AS38" si="4">+SUM(D36,D22,D16)</f>
        <v>74264.523000000001</v>
      </c>
      <c r="E38" s="264">
        <f t="shared" si="4"/>
        <v>30958.568999999996</v>
      </c>
      <c r="F38" s="264">
        <f t="shared" si="4"/>
        <v>509.77699999999999</v>
      </c>
      <c r="G38" s="264">
        <f t="shared" si="4"/>
        <v>1014.514</v>
      </c>
      <c r="H38" s="264">
        <f t="shared" si="4"/>
        <v>1760.633</v>
      </c>
      <c r="I38" s="264">
        <f t="shared" si="4"/>
        <v>55.534999999999997</v>
      </c>
      <c r="J38" s="264">
        <f t="shared" si="4"/>
        <v>203.56700000000001</v>
      </c>
      <c r="K38" s="264">
        <f t="shared" si="4"/>
        <v>38.551000000000002</v>
      </c>
      <c r="L38" s="264">
        <f t="shared" si="4"/>
        <v>0</v>
      </c>
      <c r="M38" s="264">
        <f t="shared" si="4"/>
        <v>0</v>
      </c>
      <c r="N38" s="264">
        <f t="shared" si="4"/>
        <v>0</v>
      </c>
      <c r="O38" s="264">
        <f t="shared" si="4"/>
        <v>0</v>
      </c>
      <c r="P38" s="264">
        <f t="shared" si="4"/>
        <v>0</v>
      </c>
      <c r="Q38" s="264">
        <f t="shared" si="4"/>
        <v>0</v>
      </c>
      <c r="R38" s="264">
        <f t="shared" si="4"/>
        <v>0</v>
      </c>
      <c r="S38" s="264">
        <f t="shared" si="4"/>
        <v>0</v>
      </c>
      <c r="T38" s="264">
        <f t="shared" si="4"/>
        <v>0.249</v>
      </c>
      <c r="U38" s="264">
        <f t="shared" si="4"/>
        <v>0</v>
      </c>
      <c r="V38" s="264">
        <f t="shared" si="4"/>
        <v>24.024000000000001</v>
      </c>
      <c r="W38" s="264">
        <f t="shared" si="4"/>
        <v>0</v>
      </c>
      <c r="X38" s="264">
        <f t="shared" si="4"/>
        <v>0</v>
      </c>
      <c r="Y38" s="264">
        <f t="shared" si="4"/>
        <v>0</v>
      </c>
      <c r="Z38" s="264">
        <f t="shared" si="4"/>
        <v>23.001000000000001</v>
      </c>
      <c r="AA38" s="264">
        <f t="shared" si="4"/>
        <v>0</v>
      </c>
      <c r="AB38" s="264">
        <f t="shared" si="4"/>
        <v>0</v>
      </c>
      <c r="AC38" s="264">
        <f t="shared" si="4"/>
        <v>0</v>
      </c>
      <c r="AD38" s="264">
        <f t="shared" si="4"/>
        <v>0</v>
      </c>
      <c r="AE38" s="264">
        <f t="shared" si="4"/>
        <v>0</v>
      </c>
      <c r="AF38" s="264">
        <f t="shared" si="4"/>
        <v>0.61699999999999999</v>
      </c>
      <c r="AG38" s="264">
        <f t="shared" si="4"/>
        <v>27.509</v>
      </c>
      <c r="AH38" s="264">
        <f t="shared" si="4"/>
        <v>0</v>
      </c>
      <c r="AI38" s="264">
        <f t="shared" si="4"/>
        <v>0</v>
      </c>
      <c r="AJ38" s="264">
        <f t="shared" si="4"/>
        <v>0</v>
      </c>
      <c r="AK38" s="264">
        <f t="shared" si="4"/>
        <v>0</v>
      </c>
      <c r="AL38" s="264">
        <f t="shared" si="4"/>
        <v>59306.650999999998</v>
      </c>
      <c r="AM38" s="264">
        <f t="shared" si="4"/>
        <v>0</v>
      </c>
      <c r="AN38" s="264">
        <f t="shared" si="4"/>
        <v>0.36</v>
      </c>
      <c r="AO38" s="264">
        <f t="shared" si="4"/>
        <v>0</v>
      </c>
      <c r="AP38" s="264">
        <f t="shared" si="4"/>
        <v>0</v>
      </c>
      <c r="AQ38" s="264">
        <f t="shared" si="4"/>
        <v>0</v>
      </c>
      <c r="AR38" s="264">
        <f t="shared" si="4"/>
        <v>4.6269999999999998</v>
      </c>
      <c r="AS38" s="264">
        <f t="shared" si="4"/>
        <v>354.34499999999997</v>
      </c>
      <c r="AT38" s="264">
        <f>+SUM(AT36,AT22,AT16,AT37)</f>
        <v>84273.526000000013</v>
      </c>
    </row>
    <row r="39" spans="1:49" s="13" customFormat="1" ht="15">
      <c r="A39" s="21"/>
      <c r="B39" s="44" t="s">
        <v>126</v>
      </c>
      <c r="C39" s="2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4">
        <f>+SUM(AT37,AT35,AT29,AT22,AT17)</f>
        <v>84273.526000000013</v>
      </c>
    </row>
    <row r="40" spans="1:49" s="294" customFormat="1" ht="35.1" hidden="1" customHeight="1">
      <c r="A40" s="301"/>
      <c r="B40" s="290" t="s">
        <v>24</v>
      </c>
      <c r="C40" s="290"/>
      <c r="D40" s="292"/>
      <c r="E40" s="350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</row>
    <row r="41" spans="1:49" s="13" customFormat="1" ht="18" hidden="1">
      <c r="A41" s="24"/>
      <c r="B41" s="25" t="s">
        <v>102</v>
      </c>
      <c r="C41" s="1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  <c r="AT41" s="264">
        <f>SUM(D41:AS41)/2</f>
        <v>0</v>
      </c>
    </row>
    <row r="42" spans="1:49" s="13" customFormat="1" ht="18" hidden="1">
      <c r="A42" s="26"/>
      <c r="B42" s="27" t="s">
        <v>103</v>
      </c>
      <c r="C42" s="2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64">
        <f>SUM(D42:AS42)/2</f>
        <v>0</v>
      </c>
    </row>
    <row r="43" spans="1:49" s="13" customFormat="1" ht="59.25" customHeight="1">
      <c r="A43" s="405" t="s">
        <v>161</v>
      </c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6"/>
      <c r="AI43" s="406"/>
      <c r="AJ43" s="406"/>
      <c r="AK43" s="406"/>
      <c r="AL43" s="406"/>
      <c r="AM43" s="406"/>
      <c r="AN43" s="406"/>
      <c r="AO43" s="406"/>
      <c r="AP43" s="406"/>
      <c r="AQ43" s="406"/>
      <c r="AR43" s="406"/>
      <c r="AS43" s="406"/>
      <c r="AT43" s="406"/>
      <c r="AU43" s="29"/>
    </row>
  </sheetData>
  <sheetProtection formatCells="0" formatColumns="0"/>
  <mergeCells count="51">
    <mergeCell ref="D2:AT2"/>
    <mergeCell ref="D3:AT3"/>
    <mergeCell ref="D5:AT5"/>
    <mergeCell ref="D6:AT6"/>
    <mergeCell ref="D7:AT7"/>
    <mergeCell ref="B6:C7"/>
    <mergeCell ref="A43:AT43"/>
    <mergeCell ref="H9:H10"/>
    <mergeCell ref="Z9:Z10"/>
    <mergeCell ref="AA9:AA10"/>
    <mergeCell ref="N9:N10"/>
    <mergeCell ref="P9:P10"/>
    <mergeCell ref="S9:S10"/>
    <mergeCell ref="Q9:Q10"/>
    <mergeCell ref="AH9:AH10"/>
    <mergeCell ref="AR9:AR10"/>
    <mergeCell ref="AJ9:AJ10"/>
    <mergeCell ref="AL9:AL10"/>
    <mergeCell ref="AM9:AM10"/>
    <mergeCell ref="AN9:AN10"/>
    <mergeCell ref="AQ9:AQ10"/>
    <mergeCell ref="AK9:AK10"/>
    <mergeCell ref="AO9:AO10"/>
    <mergeCell ref="AP9:AP10"/>
    <mergeCell ref="AF9:AF10"/>
    <mergeCell ref="AI9:AI10"/>
    <mergeCell ref="K9:K10"/>
    <mergeCell ref="O9:O10"/>
    <mergeCell ref="M9:M10"/>
    <mergeCell ref="R9:R10"/>
    <mergeCell ref="AG9:AG10"/>
    <mergeCell ref="AC9:AC10"/>
    <mergeCell ref="Y9:Y10"/>
    <mergeCell ref="AB9:AB10"/>
    <mergeCell ref="L9:L10"/>
    <mergeCell ref="AD9:AD10"/>
    <mergeCell ref="AE9:AE10"/>
    <mergeCell ref="X9:X10"/>
    <mergeCell ref="T9:T10"/>
    <mergeCell ref="V9:V10"/>
    <mergeCell ref="W9:W10"/>
    <mergeCell ref="B12:C12"/>
    <mergeCell ref="AT9:AT10"/>
    <mergeCell ref="I9:I10"/>
    <mergeCell ref="D9:D10"/>
    <mergeCell ref="E9:E10"/>
    <mergeCell ref="F9:F10"/>
    <mergeCell ref="G9:G10"/>
    <mergeCell ref="AS9:AS10"/>
    <mergeCell ref="J9:J10"/>
    <mergeCell ref="U9:U10"/>
  </mergeCells>
  <phoneticPr fontId="0" type="noConversion"/>
  <conditionalFormatting sqref="AT17 D19:AT22 D25:AT28 AT29 D31:AT34 AT35 D36:AT36 D38:AT38 AT39 D41:AT42 D13:AT16 AT37">
    <cfRule type="expression" dxfId="11" priority="3" stopIfTrue="1">
      <formula>AND(D13&lt;&gt;"",OR(D13&lt;0,NOT(ISNUMBER(D13))))</formula>
    </cfRule>
  </conditionalFormatting>
  <conditionalFormatting sqref="B6:C7">
    <cfRule type="expression" dxfId="10" priority="4" stopIfTrue="1">
      <formula>COUNTA($D$13:$AT$42)&lt;&gt;COUNTIF($D$13:$AT$42,"&gt;=0")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&amp;C2010 Triennial Central Bank Survey</oddFooter>
  </headerFooter>
  <ignoredErrors>
    <ignoredError sqref="P40:Q40 D40 AO40:AS42 E40:G40 AT16 D30 H40:J40 K28:K29 AT40:AT42 D38:D39 AT28 AT34 AT31:AT33 AO34:AS35 D23:D24 AT13:AT15 E23:J24 AT25:AT27 AO38:AS39 E34:AN35 AO36:AS36 L40:N40 K23:K24 E28:J29 D37 D36 AO37:AS37 AO16:AS17 AT39 D34:D35 AT30 D28:D29 AT23:AT24 D16:D17 E16:AN17 E37:AN37 E36:AN36 AO28:AS29 E38:AN39 R40:AN42 L28:AN29 L23:AN24 AO23:AS24 E30:AN30 AO30:AS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93" customWidth="1"/>
    <col min="2" max="2" width="9.140625" style="93"/>
    <col min="3" max="3" width="37.42578125" style="93" customWidth="1"/>
    <col min="4" max="15" width="9.140625" style="93"/>
    <col min="16" max="16" width="15.5703125" style="93" bestFit="1" customWidth="1"/>
    <col min="17" max="17" width="10" style="93" bestFit="1" customWidth="1"/>
    <col min="18" max="33" width="9.140625" style="93"/>
    <col min="34" max="34" width="11.7109375" style="93" bestFit="1" customWidth="1"/>
    <col min="35" max="35" width="11.7109375" style="93" customWidth="1"/>
    <col min="36" max="16384" width="9.140625" style="93"/>
  </cols>
  <sheetData>
    <row r="1" spans="1:48" s="49" customFormat="1" ht="27" customHeight="1">
      <c r="A1" s="45" t="s">
        <v>20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/>
      <c r="AG1" s="48"/>
    </row>
    <row r="2" spans="1:48" s="49" customFormat="1" ht="18" customHeight="1">
      <c r="A2" s="50"/>
      <c r="B2" s="51"/>
      <c r="C2" s="51"/>
      <c r="D2" s="52"/>
      <c r="E2" s="53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4"/>
    </row>
    <row r="3" spans="1:48" s="49" customFormat="1" ht="18" customHeight="1" thickBot="1">
      <c r="A3" s="51"/>
      <c r="B3" s="55" t="s">
        <v>1</v>
      </c>
      <c r="C3" s="55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6"/>
    </row>
    <row r="4" spans="1:48" s="49" customFormat="1" ht="18" customHeight="1" thickBot="1">
      <c r="A4" s="51"/>
      <c r="B4" s="55" t="s">
        <v>2</v>
      </c>
      <c r="C4" s="55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94" t="s">
        <v>109</v>
      </c>
      <c r="Q4" s="269">
        <v>5.0000000000000001E-3</v>
      </c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6"/>
    </row>
    <row r="5" spans="1:48" s="49" customFormat="1" ht="18" customHeight="1">
      <c r="A5" s="50"/>
      <c r="B5" s="5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6"/>
      <c r="AH5" s="103"/>
      <c r="AI5" s="103"/>
    </row>
    <row r="6" spans="1:48" s="49" customFormat="1" ht="18" customHeight="1">
      <c r="A6" s="55"/>
      <c r="B6" s="55" t="s">
        <v>79</v>
      </c>
      <c r="C6" s="55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103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6"/>
      <c r="AH6" s="103"/>
      <c r="AI6" s="103"/>
    </row>
    <row r="7" spans="1:48" s="49" customFormat="1" ht="18" customHeight="1">
      <c r="A7" s="55"/>
      <c r="B7" s="55" t="s">
        <v>104</v>
      </c>
      <c r="C7" s="55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05"/>
      <c r="Q7" s="103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6"/>
    </row>
    <row r="8" spans="1:48" s="49" customFormat="1" ht="18" customHeight="1">
      <c r="A8" s="55"/>
      <c r="B8" s="57" t="s">
        <v>3</v>
      </c>
      <c r="C8" s="57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05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6"/>
    </row>
    <row r="9" spans="1:48" s="49" customFormat="1" ht="18" customHeight="1">
      <c r="A9" s="55"/>
      <c r="B9" s="57"/>
      <c r="C9" s="5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105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6"/>
    </row>
    <row r="10" spans="1:48" s="49" customFormat="1" ht="18" customHeight="1">
      <c r="A10" s="55"/>
      <c r="B10" s="57"/>
      <c r="C10" s="57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105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6"/>
    </row>
    <row r="11" spans="1:48" s="62" customFormat="1" ht="18" customHeight="1">
      <c r="A11" s="58"/>
      <c r="B11" s="59"/>
      <c r="C11" s="59"/>
      <c r="D11" s="60"/>
      <c r="E11" s="60"/>
      <c r="F11" s="60"/>
      <c r="G11" s="61"/>
      <c r="H11" s="61"/>
      <c r="I11" s="61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</row>
    <row r="12" spans="1:48" s="66" customFormat="1" ht="49.5" customHeight="1">
      <c r="A12" s="63"/>
      <c r="B12" s="64"/>
      <c r="C12" s="65"/>
      <c r="D12" s="414" t="s">
        <v>5</v>
      </c>
      <c r="E12" s="412" t="s">
        <v>53</v>
      </c>
      <c r="F12" s="412" t="s">
        <v>6</v>
      </c>
      <c r="G12" s="412" t="s">
        <v>7</v>
      </c>
      <c r="H12" s="412" t="s">
        <v>8</v>
      </c>
      <c r="I12" s="412" t="s">
        <v>151</v>
      </c>
      <c r="J12" s="416" t="s">
        <v>85</v>
      </c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8"/>
      <c r="AS12" s="412" t="s">
        <v>9</v>
      </c>
    </row>
    <row r="13" spans="1:48" s="66" customFormat="1" ht="27.95" customHeight="1">
      <c r="A13" s="67"/>
      <c r="B13" s="68" t="s">
        <v>4</v>
      </c>
      <c r="C13" s="69"/>
      <c r="D13" s="415"/>
      <c r="E13" s="413"/>
      <c r="F13" s="413"/>
      <c r="G13" s="413"/>
      <c r="H13" s="413"/>
      <c r="I13" s="413"/>
      <c r="J13" s="70" t="s">
        <v>110</v>
      </c>
      <c r="K13" s="70" t="s">
        <v>149</v>
      </c>
      <c r="L13" s="70" t="s">
        <v>111</v>
      </c>
      <c r="M13" s="70" t="s">
        <v>62</v>
      </c>
      <c r="N13" s="70" t="s">
        <v>112</v>
      </c>
      <c r="O13" s="70" t="s">
        <v>75</v>
      </c>
      <c r="P13" s="70" t="s">
        <v>113</v>
      </c>
      <c r="Q13" s="70" t="s">
        <v>63</v>
      </c>
      <c r="R13" s="70" t="s">
        <v>61</v>
      </c>
      <c r="S13" s="70" t="s">
        <v>114</v>
      </c>
      <c r="T13" s="70" t="s">
        <v>64</v>
      </c>
      <c r="U13" s="70" t="s">
        <v>65</v>
      </c>
      <c r="V13" s="70" t="s">
        <v>76</v>
      </c>
      <c r="W13" s="70" t="s">
        <v>115</v>
      </c>
      <c r="X13" s="70" t="s">
        <v>77</v>
      </c>
      <c r="Y13" s="70" t="s">
        <v>66</v>
      </c>
      <c r="Z13" s="70" t="s">
        <v>116</v>
      </c>
      <c r="AA13" s="70" t="s">
        <v>117</v>
      </c>
      <c r="AB13" s="70" t="s">
        <v>67</v>
      </c>
      <c r="AC13" s="70" t="s">
        <v>118</v>
      </c>
      <c r="AD13" s="70" t="s">
        <v>81</v>
      </c>
      <c r="AE13" s="70" t="s">
        <v>78</v>
      </c>
      <c r="AF13" s="70" t="s">
        <v>119</v>
      </c>
      <c r="AG13" s="70" t="s">
        <v>68</v>
      </c>
      <c r="AH13" s="70" t="s">
        <v>69</v>
      </c>
      <c r="AI13" s="70" t="s">
        <v>150</v>
      </c>
      <c r="AJ13" s="70" t="s">
        <v>70</v>
      </c>
      <c r="AK13" s="70" t="s">
        <v>120</v>
      </c>
      <c r="AL13" s="70" t="s">
        <v>82</v>
      </c>
      <c r="AM13" s="70" t="s">
        <v>122</v>
      </c>
      <c r="AN13" s="70" t="s">
        <v>71</v>
      </c>
      <c r="AO13" s="70" t="s">
        <v>72</v>
      </c>
      <c r="AP13" s="70" t="s">
        <v>73</v>
      </c>
      <c r="AQ13" s="70" t="s">
        <v>74</v>
      </c>
      <c r="AR13" s="70" t="s">
        <v>123</v>
      </c>
      <c r="AS13" s="413"/>
    </row>
    <row r="14" spans="1:48" s="66" customFormat="1" ht="18" customHeight="1">
      <c r="A14" s="71"/>
      <c r="B14" s="72" t="s">
        <v>21</v>
      </c>
      <c r="C14" s="73"/>
      <c r="D14" s="74"/>
      <c r="E14" s="74" t="s">
        <v>10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V14" s="75"/>
    </row>
    <row r="15" spans="1:48" s="66" customFormat="1" ht="18" customHeight="1">
      <c r="A15" s="71"/>
      <c r="B15" s="72" t="s">
        <v>58</v>
      </c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V15" s="75"/>
    </row>
    <row r="16" spans="1:48" s="66" customFormat="1" ht="18" customHeight="1">
      <c r="A16" s="76"/>
      <c r="B16" s="77" t="s">
        <v>106</v>
      </c>
      <c r="C16" s="7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107">
        <f>+IF(OUT_1!AT13&lt;&gt;"",IF((1+OUT_1_Check!$Q$4)*SUM(OUT_1!D13:AS13)&lt;2*OUT_1!AT13,1,IF((1-OUT_1_Check!$Q$4)*SUM(OUT_1!D13:AS13)&gt;2*OUT_1!AT13,1,0)),IF(SUM(OUT_1!D13:AS13)&lt;&gt;0,1,0))</f>
        <v>0</v>
      </c>
      <c r="AT16" s="127"/>
      <c r="AV16" s="75"/>
    </row>
    <row r="17" spans="1:66" s="75" customFormat="1" ht="18" customHeight="1">
      <c r="A17" s="79"/>
      <c r="B17" s="77" t="s">
        <v>107</v>
      </c>
      <c r="C17" s="7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107">
        <f>+IF(OUT_1!AT14&lt;&gt;"",IF((1+OUT_1_Check!$Q$4)*SUM(OUT_1!D14:AS14)&lt;2*OUT_1!AT14,1,IF((1-OUT_1_Check!$Q$4)*SUM(OUT_1!D14:AS14)&gt;2*OUT_1!AT14,1,0)),IF(SUM(OUT_1!D14:AS14)&lt;&gt;0,1,0))</f>
        <v>0</v>
      </c>
      <c r="AT17" s="66"/>
      <c r="AU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</row>
    <row r="18" spans="1:66" s="75" customFormat="1" ht="18" customHeight="1">
      <c r="A18" s="79"/>
      <c r="B18" s="77" t="s">
        <v>108</v>
      </c>
      <c r="C18" s="7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107">
        <f>+IF(OUT_1!AT15&lt;&gt;"",IF((1+OUT_1_Check!$Q$4)*SUM(OUT_1!D15:AS15)&lt;2*OUT_1!AT15,1,IF((1-OUT_1_Check!$Q$4)*SUM(OUT_1!D15:AS15)&gt;2*OUT_1!AT15,1,0)),IF(SUM(OUT_1!D15:AS15)&lt;&gt;0,1,0))</f>
        <v>0</v>
      </c>
      <c r="AT18" s="66"/>
      <c r="AU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</row>
    <row r="19" spans="1:66" s="66" customFormat="1" ht="18" customHeight="1">
      <c r="A19" s="76"/>
      <c r="B19" s="78" t="s">
        <v>11</v>
      </c>
      <c r="C19" s="78"/>
      <c r="D19" s="96">
        <f>+IF(OUT_1!D16&lt;&gt;"", IF((1+OUT_1_Check!$Q$4)*SUM(OUT_1!D13:D15)&lt;OUT_1!D16,1,IF((1-OUT_1_Check!$Q$4)*SUM(OUT_1!D13:D15)&gt;OUT_1!D16,1,0)),IF(SUM(OUT_1!D13:D15)&lt;&gt;0,1,0))</f>
        <v>0</v>
      </c>
      <c r="E19" s="96">
        <f>+IF(OUT_1!E16&lt;&gt;"", IF((1+OUT_1_Check!$Q$4)*SUM(OUT_1!E13:E15)&lt;OUT_1!E16,1,IF((1-OUT_1_Check!$Q$4)*SUM(OUT_1!E13:E15)&gt;OUT_1!E16,1,0)),IF(SUM(OUT_1!E13:E15)&lt;&gt;0,1,0))</f>
        <v>0</v>
      </c>
      <c r="F19" s="96">
        <f>+IF(OUT_1!F16&lt;&gt;"", IF((1+OUT_1_Check!$Q$4)*SUM(OUT_1!F13:F15)&lt;OUT_1!F16,1,IF((1-OUT_1_Check!$Q$4)*SUM(OUT_1!F13:F15)&gt;OUT_1!F16,1,0)),IF(SUM(OUT_1!F13:F15)&lt;&gt;0,1,0))</f>
        <v>0</v>
      </c>
      <c r="G19" s="96">
        <f>+IF(OUT_1!G16&lt;&gt;"", IF((1+OUT_1_Check!$Q$4)*SUM(OUT_1!G13:G15)&lt;OUT_1!G16,1,IF((1-OUT_1_Check!$Q$4)*SUM(OUT_1!G13:G15)&gt;OUT_1!G16,1,0)),IF(SUM(OUT_1!G13:G15)&lt;&gt;0,1,0))</f>
        <v>0</v>
      </c>
      <c r="H19" s="96">
        <f>+IF(OUT_1!H16&lt;&gt;"", IF((1+OUT_1_Check!$Q$4)*SUM(OUT_1!H13:H15)&lt;OUT_1!H16,1,IF((1-OUT_1_Check!$Q$4)*SUM(OUT_1!H13:H15)&gt;OUT_1!H16,1,0)),IF(SUM(OUT_1!H13:H15)&lt;&gt;0,1,0))</f>
        <v>0</v>
      </c>
      <c r="I19" s="96">
        <f>+IF(OUT_1!I16&lt;&gt;"", IF((1+OUT_1_Check!$Q$4)*SUM(OUT_1!I13:I15)&lt;OUT_1!I16,1,IF((1-OUT_1_Check!$Q$4)*SUM(OUT_1!I13:I15)&gt;OUT_1!I16,1,0)),IF(SUM(OUT_1!I13:I15)&lt;&gt;0,1,0))</f>
        <v>0</v>
      </c>
      <c r="J19" s="96">
        <f>+IF(OUT_1!J16&lt;&gt;"", IF((1+OUT_1_Check!$Q$4)*SUM(OUT_1!J13:J15)&lt;OUT_1!J16,1,IF((1-OUT_1_Check!$Q$4)*SUM(OUT_1!J13:J15)&gt;OUT_1!J16,1,0)),IF(SUM(OUT_1!J13:J15)&lt;&gt;0,1,0))</f>
        <v>0</v>
      </c>
      <c r="K19" s="96">
        <f>+IF(OUT_1!L16&lt;&gt;"", IF((1+OUT_1_Check!$Q$4)*SUM(OUT_1!L13:L15)&lt;OUT_1!L16,1,IF((1-OUT_1_Check!$Q$4)*SUM(OUT_1!L13:L15)&gt;OUT_1!L16,1,0)),IF(SUM(OUT_1!L13:L15)&lt;&gt;0,1,0))</f>
        <v>0</v>
      </c>
      <c r="L19" s="96">
        <f>+IF(OUT_1!M16&lt;&gt;"", IF((1+OUT_1_Check!$Q$4)*SUM(OUT_1!M13:M15)&lt;OUT_1!M16,1,IF((1-OUT_1_Check!$Q$4)*SUM(OUT_1!M13:M15)&gt;OUT_1!M16,1,0)),IF(SUM(OUT_1!M13:M15)&lt;&gt;0,1,0))</f>
        <v>0</v>
      </c>
      <c r="M19" s="96">
        <f>+IF(OUT_1!N16&lt;&gt;"", IF((1+OUT_1_Check!$Q$4)*SUM(OUT_1!N13:N15)&lt;OUT_1!N16,1,IF((1-OUT_1_Check!$Q$4)*SUM(OUT_1!N13:N15)&gt;OUT_1!N16,1,0)),IF(SUM(OUT_1!N13:N15)&lt;&gt;0,1,0))</f>
        <v>0</v>
      </c>
      <c r="N19" s="96">
        <f>+IF(OUT_1!P16&lt;&gt;"", IF((1+OUT_1_Check!$Q$4)*SUM(OUT_1!P13:P15)&lt;OUT_1!P16,1,IF((1-OUT_1_Check!$Q$4)*SUM(OUT_1!P13:P15)&gt;OUT_1!P16,1,0)),IF(SUM(OUT_1!P13:P15)&lt;&gt;0,1,0))</f>
        <v>0</v>
      </c>
      <c r="O19" s="96">
        <f>+IF(OUT_1!Q16&lt;&gt;"", IF((1+OUT_1_Check!$Q$4)*SUM(OUT_1!Q13:Q15)&lt;OUT_1!Q16,1,IF((1-OUT_1_Check!$Q$4)*SUM(OUT_1!Q13:Q15)&gt;OUT_1!Q16,1,0)),IF(SUM(OUT_1!Q13:Q15)&lt;&gt;0,1,0))</f>
        <v>0</v>
      </c>
      <c r="P19" s="96">
        <f>+IF(OUT_1!R16&lt;&gt;"", IF((1+OUT_1_Check!$Q$4)*SUM(OUT_1!R13:R15)&lt;OUT_1!R16,1,IF((1-OUT_1_Check!$Q$4)*SUM(OUT_1!R13:R15)&gt;OUT_1!R16,1,0)),IF(SUM(OUT_1!R13:R15)&lt;&gt;0,1,0))</f>
        <v>0</v>
      </c>
      <c r="Q19" s="96">
        <f>+IF(OUT_1!S16&lt;&gt;"", IF((1+OUT_1_Check!$Q$4)*SUM(OUT_1!S13:S15)&lt;OUT_1!S16,1,IF((1-OUT_1_Check!$Q$4)*SUM(OUT_1!S13:S15)&gt;OUT_1!S16,1,0)),IF(SUM(OUT_1!S13:S15)&lt;&gt;0,1,0))</f>
        <v>0</v>
      </c>
      <c r="R19" s="96">
        <f>+IF(OUT_1!T16&lt;&gt;"", IF((1+OUT_1_Check!$Q$4)*SUM(OUT_1!T13:T15)&lt;OUT_1!T16,1,IF((1-OUT_1_Check!$Q$4)*SUM(OUT_1!T13:T15)&gt;OUT_1!T16,1,0)),IF(SUM(OUT_1!T13:T15)&lt;&gt;0,1,0))</f>
        <v>0</v>
      </c>
      <c r="S19" s="96">
        <f>+IF(OUT_1!U16&lt;&gt;"", IF((1+OUT_1_Check!$Q$4)*SUM(OUT_1!U13:U15)&lt;OUT_1!U16,1,IF((1-OUT_1_Check!$Q$4)*SUM(OUT_1!U13:U15)&gt;OUT_1!U16,1,0)),IF(SUM(OUT_1!U13:U15)&lt;&gt;0,1,0))</f>
        <v>0</v>
      </c>
      <c r="T19" s="96">
        <f>+IF(OUT_1!V16&lt;&gt;"", IF((1+OUT_1_Check!$Q$4)*SUM(OUT_1!V13:V15)&lt;OUT_1!V16,1,IF((1-OUT_1_Check!$Q$4)*SUM(OUT_1!V13:V15)&gt;OUT_1!V16,1,0)),IF(SUM(OUT_1!V13:V15)&lt;&gt;0,1,0))</f>
        <v>0</v>
      </c>
      <c r="U19" s="96">
        <f>+IF(OUT_1!W16&lt;&gt;"", IF((1+OUT_1_Check!$Q$4)*SUM(OUT_1!W13:W15)&lt;OUT_1!W16,1,IF((1-OUT_1_Check!$Q$4)*SUM(OUT_1!W13:W15)&gt;OUT_1!W16,1,0)),IF(SUM(OUT_1!W13:W15)&lt;&gt;0,1,0))</f>
        <v>0</v>
      </c>
      <c r="V19" s="96">
        <f>+IF(OUT_1!X16&lt;&gt;"", IF((1+OUT_1_Check!$Q$4)*SUM(OUT_1!X13:X15)&lt;OUT_1!X16,1,IF((1-OUT_1_Check!$Q$4)*SUM(OUT_1!X13:X15)&gt;OUT_1!X16,1,0)),IF(SUM(OUT_1!X13:X15)&lt;&gt;0,1,0))</f>
        <v>0</v>
      </c>
      <c r="W19" s="96">
        <f>+IF(OUT_1!Y16&lt;&gt;"", IF((1+OUT_1_Check!$Q$4)*SUM(OUT_1!Y13:Y15)&lt;OUT_1!Y16,1,IF((1-OUT_1_Check!$Q$4)*SUM(OUT_1!Y13:Y15)&gt;OUT_1!Y16,1,0)),IF(SUM(OUT_1!Y13:Y15)&lt;&gt;0,1,0))</f>
        <v>0</v>
      </c>
      <c r="X19" s="96">
        <f>+IF(OUT_1!Z16&lt;&gt;"", IF((1+OUT_1_Check!$Q$4)*SUM(OUT_1!Z13:Z15)&lt;OUT_1!Z16,1,IF((1-OUT_1_Check!$Q$4)*SUM(OUT_1!Z13:Z15)&gt;OUT_1!Z16,1,0)),IF(SUM(OUT_1!Z13:Z15)&lt;&gt;0,1,0))</f>
        <v>0</v>
      </c>
      <c r="Y19" s="96">
        <f>+IF(OUT_1!AA16&lt;&gt;"", IF((1+OUT_1_Check!$Q$4)*SUM(OUT_1!AA13:AA15)&lt;OUT_1!AA16,1,IF((1-OUT_1_Check!$Q$4)*SUM(OUT_1!AA13:AA15)&gt;OUT_1!AA16,1,0)),IF(SUM(OUT_1!AA13:AA15)&lt;&gt;0,1,0))</f>
        <v>0</v>
      </c>
      <c r="Z19" s="96">
        <f>+IF(OUT_1!AB16&lt;&gt;"", IF((1+OUT_1_Check!$Q$4)*SUM(OUT_1!AB13:AB15)&lt;OUT_1!AB16,1,IF((1-OUT_1_Check!$Q$4)*SUM(OUT_1!AB13:AB15)&gt;OUT_1!AB16,1,0)),IF(SUM(OUT_1!AB13:AB15)&lt;&gt;0,1,0))</f>
        <v>0</v>
      </c>
      <c r="AA19" s="96">
        <f>+IF(OUT_1!AC16&lt;&gt;"", IF((1+OUT_1_Check!$Q$4)*SUM(OUT_1!AC13:AC15)&lt;OUT_1!AC16,1,IF((1-OUT_1_Check!$Q$4)*SUM(OUT_1!AC13:AC15)&gt;OUT_1!AC16,1,0)),IF(SUM(OUT_1!AC13:AC15)&lt;&gt;0,1,0))</f>
        <v>0</v>
      </c>
      <c r="AB19" s="96">
        <f>+IF(OUT_1!AD16&lt;&gt;"", IF((1+OUT_1_Check!$Q$4)*SUM(OUT_1!AD13:AD15)&lt;OUT_1!AD16,1,IF((1-OUT_1_Check!$Q$4)*SUM(OUT_1!AD13:AD15)&gt;OUT_1!AD16,1,0)),IF(SUM(OUT_1!AD13:AD15)&lt;&gt;0,1,0))</f>
        <v>0</v>
      </c>
      <c r="AC19" s="96">
        <f>+IF(OUT_1!AE16&lt;&gt;"", IF((1+OUT_1_Check!$Q$4)*SUM(OUT_1!AE13:AE15)&lt;OUT_1!AE16,1,IF((1-OUT_1_Check!$Q$4)*SUM(OUT_1!AE13:AE15)&gt;OUT_1!AE16,1,0)),IF(SUM(OUT_1!AE13:AE15)&lt;&gt;0,1,0))</f>
        <v>0</v>
      </c>
      <c r="AD19" s="96">
        <f>+IF(OUT_1!AF16&lt;&gt;"", IF((1+OUT_1_Check!$Q$4)*SUM(OUT_1!AF13:AF15)&lt;OUT_1!AF16,1,IF((1-OUT_1_Check!$Q$4)*SUM(OUT_1!AF13:AF15)&gt;OUT_1!AF16,1,0)),IF(SUM(OUT_1!AF13:AF15)&lt;&gt;0,1,0))</f>
        <v>0</v>
      </c>
      <c r="AE19" s="96">
        <f>+IF(OUT_1!AG16&lt;&gt;"", IF((1+OUT_1_Check!$Q$4)*SUM(OUT_1!AG13:AG15)&lt;OUT_1!AG16,1,IF((1-OUT_1_Check!$Q$4)*SUM(OUT_1!AG13:AG15)&gt;OUT_1!AG16,1,0)),IF(SUM(OUT_1!AG13:AG15)&lt;&gt;0,1,0))</f>
        <v>0</v>
      </c>
      <c r="AF19" s="96">
        <f>+IF(OUT_1!AH16&lt;&gt;"", IF((1+OUT_1_Check!$Q$4)*SUM(OUT_1!AH13:AH15)&lt;OUT_1!AH16,1,IF((1-OUT_1_Check!$Q$4)*SUM(OUT_1!AH13:AH15)&gt;OUT_1!AH16,1,0)),IF(SUM(OUT_1!AH13:AH15)&lt;&gt;0,1,0))</f>
        <v>0</v>
      </c>
      <c r="AG19" s="96">
        <f>+IF(OUT_1!AI16&lt;&gt;"", IF((1+OUT_1_Check!$Q$4)*SUM(OUT_1!AI13:AI15)&lt;OUT_1!AI16,1,IF((1-OUT_1_Check!$Q$4)*SUM(OUT_1!AI13:AI15)&gt;OUT_1!AI16,1,0)),IF(SUM(OUT_1!AI13:AI15)&lt;&gt;0,1,0))</f>
        <v>0</v>
      </c>
      <c r="AH19" s="96">
        <f>+IF(OUT_1!AJ16&lt;&gt;"", IF((1+OUT_1_Check!$Q$4)*SUM(OUT_1!AJ13:AJ15)&lt;OUT_1!AJ16,1,IF((1-OUT_1_Check!$Q$4)*SUM(OUT_1!AJ13:AJ15)&gt;OUT_1!AJ16,1,0)),IF(SUM(OUT_1!AJ13:AJ15)&lt;&gt;0,1,0))</f>
        <v>0</v>
      </c>
      <c r="AI19" s="96">
        <f>+IF(OUT_1!AK16&lt;&gt;"", IF((1+OUT_1_Check!$Q$4)*SUM(OUT_1!AK13:AK15)&lt;OUT_1!AK16,1,IF((1-OUT_1_Check!$Q$4)*SUM(OUT_1!AK13:AK15)&gt;OUT_1!AK16,1,0)),IF(SUM(OUT_1!AK13:AK15)&lt;&gt;0,1,0))</f>
        <v>0</v>
      </c>
      <c r="AJ19" s="96">
        <f>+IF(OUT_1!AL16&lt;&gt;"", IF((1+OUT_1_Check!$Q$4)*SUM(OUT_1!AL13:AL15)&lt;OUT_1!AL16,1,IF((1-OUT_1_Check!$Q$4)*SUM(OUT_1!AL13:AL15)&gt;OUT_1!AL16,1,0)),IF(SUM(OUT_1!AL13:AL15)&lt;&gt;0,1,0))</f>
        <v>0</v>
      </c>
      <c r="AK19" s="96">
        <f>+IF(OUT_1!AM16&lt;&gt;"", IF((1+OUT_1_Check!$Q$4)*SUM(OUT_1!AM13:AM15)&lt;OUT_1!AM16,1,IF((1-OUT_1_Check!$Q$4)*SUM(OUT_1!AM13:AM15)&gt;OUT_1!AM16,1,0)),IF(SUM(OUT_1!AM13:AM15)&lt;&gt;0,1,0))</f>
        <v>0</v>
      </c>
      <c r="AL19" s="96">
        <f>+IF(OUT_1!AN16&lt;&gt;"", IF((1+OUT_1_Check!$Q$4)*SUM(OUT_1!AN13:AN15)&lt;OUT_1!AN16,1,IF((1-OUT_1_Check!$Q$4)*SUM(OUT_1!AN13:AN15)&gt;OUT_1!AN16,1,0)),IF(SUM(OUT_1!AN13:AN15)&lt;&gt;0,1,0))</f>
        <v>0</v>
      </c>
      <c r="AM19" s="96" t="e">
        <f>+IF(OUT_1!#REF!&lt;&gt;"", IF((1+OUT_1_Check!$Q$4)*SUM(OUT_1!#REF!)&lt;OUT_1!#REF!,1,IF((1-OUT_1_Check!$Q$4)*SUM(OUT_1!#REF!)&gt;OUT_1!#REF!,1,0)),IF(SUM(OUT_1!#REF!)&lt;&gt;0,1,0))</f>
        <v>#REF!</v>
      </c>
      <c r="AN19" s="96">
        <f>+IF(OUT_1!AO16&lt;&gt;"", IF((1+OUT_1_Check!$Q$4)*SUM(OUT_1!AO13:AO15)&lt;OUT_1!AO16,1,IF((1-OUT_1_Check!$Q$4)*SUM(OUT_1!AO13:AO15)&gt;OUT_1!AO16,1,0)),IF(SUM(OUT_1!AO13:AO15)&lt;&gt;0,1,0))</f>
        <v>0</v>
      </c>
      <c r="AO19" s="96">
        <f>+IF(OUT_1!AP16&lt;&gt;"", IF((1+OUT_1_Check!$Q$4)*SUM(OUT_1!AP13:AP15)&lt;OUT_1!AP16,1,IF((1-OUT_1_Check!$Q$4)*SUM(OUT_1!AP13:AP15)&gt;OUT_1!AP16,1,0)),IF(SUM(OUT_1!AP13:AP15)&lt;&gt;0,1,0))</f>
        <v>0</v>
      </c>
      <c r="AP19" s="96">
        <f>+IF(OUT_1!AQ16&lt;&gt;"", IF((1+OUT_1_Check!$Q$4)*SUM(OUT_1!AQ13:AQ15)&lt;OUT_1!AQ16,1,IF((1-OUT_1_Check!$Q$4)*SUM(OUT_1!AQ13:AQ15)&gt;OUT_1!AQ16,1,0)),IF(SUM(OUT_1!AQ13:AQ15)&lt;&gt;0,1,0))</f>
        <v>0</v>
      </c>
      <c r="AQ19" s="96">
        <f>+IF(OUT_1!AR16&lt;&gt;"", IF((1+OUT_1_Check!$Q$4)*SUM(OUT_1!AR13:AR15)&lt;OUT_1!AR16,1,IF((1-OUT_1_Check!$Q$4)*SUM(OUT_1!AR13:AR15)&gt;OUT_1!AR16,1,0)),IF(SUM(OUT_1!AR13:AR15)&lt;&gt;0,1,0))</f>
        <v>0</v>
      </c>
      <c r="AR19" s="96">
        <f>+IF(OUT_1!AS16&lt;&gt;"", IF((1+OUT_1_Check!$Q$4)*SUM(OUT_1!AS13:AS15)&lt;OUT_1!AS16,1,IF((1-OUT_1_Check!$Q$4)*SUM(OUT_1!AS13:AS15)&gt;OUT_1!AS16,1,0)),IF(SUM(OUT_1!AS13:AS15)&lt;&gt;0,1,0))</f>
        <v>0</v>
      </c>
      <c r="AS19" s="107">
        <f>+IF(OUT_1!AT16&lt;&gt;"",IF((1+OUT_1_Check!$Q$4)*SUM(OUT_1!D16:AS16)&lt;2*OUT_1!AT16,1,IF((1-OUT_1_Check!$Q$4)*SUM(OUT_1!D16:AS16)&gt;2*OUT_1!AT16,1,0)),IF(SUM(OUT_1!D16:AS16)&lt;&gt;0,1,0))</f>
        <v>0</v>
      </c>
      <c r="AV19" s="75"/>
    </row>
    <row r="20" spans="1:66" s="66" customFormat="1" ht="18" customHeight="1">
      <c r="A20" s="79"/>
      <c r="B20" s="78" t="s">
        <v>22</v>
      </c>
      <c r="C20" s="7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110">
        <f>+IF(OUT_1!AT17&lt;&gt;"",IF(OUT_1!AT17&lt;OUT_1!AT16,1,0),IF(OUT_1!AT16&lt;&gt;0,1,0))</f>
        <v>0</v>
      </c>
      <c r="AV20" s="75"/>
    </row>
    <row r="21" spans="1:66" s="66" customFormat="1" ht="18" customHeight="1">
      <c r="A21" s="79"/>
      <c r="B21" s="81"/>
      <c r="C21" s="81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66" s="66" customFormat="1" ht="18" customHeight="1">
      <c r="A22" s="71"/>
      <c r="B22" s="72" t="s">
        <v>23</v>
      </c>
      <c r="C22" s="73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</row>
    <row r="23" spans="1:66" s="66" customFormat="1" ht="18" customHeight="1">
      <c r="A23" s="76"/>
      <c r="B23" s="77" t="s">
        <v>106</v>
      </c>
      <c r="C23" s="7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107">
        <f>+IF(OUT_1!AT19&lt;&gt;"",IF((1+OUT_1_Check!$Q$4)*SUM(OUT_1!D19:AS19)&lt;2*OUT_1!AT19,1,IF((1-OUT_1_Check!$Q$4)*SUM(OUT_1!D19:AS19)&gt;2*OUT_1!AT19,1,0)),IF(SUM(OUT_1!D19:AS19)&lt;&gt;0,1,0))</f>
        <v>0</v>
      </c>
    </row>
    <row r="24" spans="1:66" s="66" customFormat="1" ht="18" customHeight="1">
      <c r="A24" s="79"/>
      <c r="B24" s="77" t="s">
        <v>107</v>
      </c>
      <c r="C24" s="7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107">
        <f>+IF(OUT_1!AT20&lt;&gt;"",IF((1+OUT_1_Check!$Q$4)*SUM(OUT_1!D20:AS20)&lt;2*OUT_1!AT20,1,IF((1-OUT_1_Check!$Q$4)*SUM(OUT_1!D20:AS20)&gt;2*OUT_1!AT20,1,0)),IF(SUM(OUT_1!D20:AS20)&lt;&gt;0,1,0))</f>
        <v>0</v>
      </c>
      <c r="AV24" s="75"/>
    </row>
    <row r="25" spans="1:66" s="66" customFormat="1" ht="18" customHeight="1">
      <c r="A25" s="79"/>
      <c r="B25" s="77" t="s">
        <v>108</v>
      </c>
      <c r="C25" s="7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107">
        <f>+IF(OUT_1!AT21&lt;&gt;"",IF((1+OUT_1_Check!$Q$4)*SUM(OUT_1!D21:AS21)&lt;2*OUT_1!AT21,1,IF((1-OUT_1_Check!$Q$4)*SUM(OUT_1!D21:AS21)&gt;2*OUT_1!AT21,1,0)),IF(SUM(OUT_1!D21:AS21)&lt;&gt;0,1,0))</f>
        <v>0</v>
      </c>
    </row>
    <row r="26" spans="1:66" s="66" customFormat="1" ht="18" customHeight="1">
      <c r="A26" s="76"/>
      <c r="B26" s="78" t="s">
        <v>11</v>
      </c>
      <c r="C26" s="78"/>
      <c r="D26" s="96">
        <f>+IF(OUT_1!D22&lt;&gt;"", IF((1+OUT_1_Check!$Q$4)*SUM(OUT_1!D19:D21)&lt;OUT_1!D22,1,IF((1-OUT_1_Check!$Q$4)*SUM(OUT_1!D19:D21)&gt;OUT_1!D22,1,0)),IF(SUM(OUT_1!D19:D21)&lt;&gt;0,1,0))</f>
        <v>0</v>
      </c>
      <c r="E26" s="96">
        <f>+IF(OUT_1!E22&lt;&gt;"", IF((1+OUT_1_Check!$Q$4)*SUM(OUT_1!E19:E21)&lt;OUT_1!E22,1,IF((1-OUT_1_Check!$Q$4)*SUM(OUT_1!E19:E21)&gt;OUT_1!E22,1,0)),IF(SUM(OUT_1!E19:E21)&lt;&gt;0,1,0))</f>
        <v>0</v>
      </c>
      <c r="F26" s="96">
        <f>+IF(OUT_1!F22&lt;&gt;"", IF((1+OUT_1_Check!$Q$4)*SUM(OUT_1!F19:F21)&lt;OUT_1!F22,1,IF((1-OUT_1_Check!$Q$4)*SUM(OUT_1!F19:F21)&gt;OUT_1!F22,1,0)),IF(SUM(OUT_1!F19:F21)&lt;&gt;0,1,0))</f>
        <v>0</v>
      </c>
      <c r="G26" s="96">
        <f>+IF(OUT_1!G22&lt;&gt;"", IF((1+OUT_1_Check!$Q$4)*SUM(OUT_1!G19:G21)&lt;OUT_1!G22,1,IF((1-OUT_1_Check!$Q$4)*SUM(OUT_1!G19:G21)&gt;OUT_1!G22,1,0)),IF(SUM(OUT_1!G19:G21)&lt;&gt;0,1,0))</f>
        <v>0</v>
      </c>
      <c r="H26" s="96">
        <f>+IF(OUT_1!H22&lt;&gt;"", IF((1+OUT_1_Check!$Q$4)*SUM(OUT_1!H19:H21)&lt;OUT_1!H22,1,IF((1-OUT_1_Check!$Q$4)*SUM(OUT_1!H19:H21)&gt;OUT_1!H22,1,0)),IF(SUM(OUT_1!H19:H21)&lt;&gt;0,1,0))</f>
        <v>0</v>
      </c>
      <c r="I26" s="96">
        <f>+IF(OUT_1!I22&lt;&gt;"", IF((1+OUT_1_Check!$Q$4)*SUM(OUT_1!I19:I21)&lt;OUT_1!I22,1,IF((1-OUT_1_Check!$Q$4)*SUM(OUT_1!I19:I21)&gt;OUT_1!I22,1,0)),IF(SUM(OUT_1!I19:I21)&lt;&gt;0,1,0))</f>
        <v>0</v>
      </c>
      <c r="J26" s="96">
        <f>+IF(OUT_1!J22&lt;&gt;"", IF((1+OUT_1_Check!$Q$4)*SUM(OUT_1!J19:J21)&lt;OUT_1!J22,1,IF((1-OUT_1_Check!$Q$4)*SUM(OUT_1!J19:J21)&gt;OUT_1!J22,1,0)),IF(SUM(OUT_1!J19:J21)&lt;&gt;0,1,0))</f>
        <v>0</v>
      </c>
      <c r="K26" s="96">
        <f>+IF(OUT_1!L22&lt;&gt;"", IF((1+OUT_1_Check!$Q$4)*SUM(OUT_1!L19:L21)&lt;OUT_1!L22,1,IF((1-OUT_1_Check!$Q$4)*SUM(OUT_1!L19:L21)&gt;OUT_1!L22,1,0)),IF(SUM(OUT_1!L19:L21)&lt;&gt;0,1,0))</f>
        <v>0</v>
      </c>
      <c r="L26" s="96">
        <f>+IF(OUT_1!M22&lt;&gt;"", IF((1+OUT_1_Check!$Q$4)*SUM(OUT_1!M19:M21)&lt;OUT_1!M22,1,IF((1-OUT_1_Check!$Q$4)*SUM(OUT_1!M19:M21)&gt;OUT_1!M22,1,0)),IF(SUM(OUT_1!M19:M21)&lt;&gt;0,1,0))</f>
        <v>0</v>
      </c>
      <c r="M26" s="96">
        <f>+IF(OUT_1!N22&lt;&gt;"", IF((1+OUT_1_Check!$Q$4)*SUM(OUT_1!N19:N21)&lt;OUT_1!N22,1,IF((1-OUT_1_Check!$Q$4)*SUM(OUT_1!N19:N21)&gt;OUT_1!N22,1,0)),IF(SUM(OUT_1!N19:N21)&lt;&gt;0,1,0))</f>
        <v>0</v>
      </c>
      <c r="N26" s="96">
        <f>+IF(OUT_1!P22&lt;&gt;"", IF((1+OUT_1_Check!$Q$4)*SUM(OUT_1!P19:P21)&lt;OUT_1!P22,1,IF((1-OUT_1_Check!$Q$4)*SUM(OUT_1!P19:P21)&gt;OUT_1!P22,1,0)),IF(SUM(OUT_1!P19:P21)&lt;&gt;0,1,0))</f>
        <v>0</v>
      </c>
      <c r="O26" s="96">
        <f>+IF(OUT_1!Q22&lt;&gt;"", IF((1+OUT_1_Check!$Q$4)*SUM(OUT_1!Q19:Q21)&lt;OUT_1!Q22,1,IF((1-OUT_1_Check!$Q$4)*SUM(OUT_1!Q19:Q21)&gt;OUT_1!Q22,1,0)),IF(SUM(OUT_1!Q19:Q21)&lt;&gt;0,1,0))</f>
        <v>0</v>
      </c>
      <c r="P26" s="96">
        <f>+IF(OUT_1!R22&lt;&gt;"", IF((1+OUT_1_Check!$Q$4)*SUM(OUT_1!R19:R21)&lt;OUT_1!R22,1,IF((1-OUT_1_Check!$Q$4)*SUM(OUT_1!R19:R21)&gt;OUT_1!R22,1,0)),IF(SUM(OUT_1!R19:R21)&lt;&gt;0,1,0))</f>
        <v>0</v>
      </c>
      <c r="Q26" s="96">
        <f>+IF(OUT_1!S22&lt;&gt;"", IF((1+OUT_1_Check!$Q$4)*SUM(OUT_1!S19:S21)&lt;OUT_1!S22,1,IF((1-OUT_1_Check!$Q$4)*SUM(OUT_1!S19:S21)&gt;OUT_1!S22,1,0)),IF(SUM(OUT_1!S19:S21)&lt;&gt;0,1,0))</f>
        <v>0</v>
      </c>
      <c r="R26" s="96">
        <f>+IF(OUT_1!T22&lt;&gt;"", IF((1+OUT_1_Check!$Q$4)*SUM(OUT_1!T19:T21)&lt;OUT_1!T22,1,IF((1-OUT_1_Check!$Q$4)*SUM(OUT_1!T19:T21)&gt;OUT_1!T22,1,0)),IF(SUM(OUT_1!T19:T21)&lt;&gt;0,1,0))</f>
        <v>0</v>
      </c>
      <c r="S26" s="96">
        <f>+IF(OUT_1!U22&lt;&gt;"", IF((1+OUT_1_Check!$Q$4)*SUM(OUT_1!U19:U21)&lt;OUT_1!U22,1,IF((1-OUT_1_Check!$Q$4)*SUM(OUT_1!U19:U21)&gt;OUT_1!U22,1,0)),IF(SUM(OUT_1!U19:U21)&lt;&gt;0,1,0))</f>
        <v>0</v>
      </c>
      <c r="T26" s="96">
        <f>+IF(OUT_1!V22&lt;&gt;"", IF((1+OUT_1_Check!$Q$4)*SUM(OUT_1!V19:V21)&lt;OUT_1!V22,1,IF((1-OUT_1_Check!$Q$4)*SUM(OUT_1!V19:V21)&gt;OUT_1!V22,1,0)),IF(SUM(OUT_1!V19:V21)&lt;&gt;0,1,0))</f>
        <v>0</v>
      </c>
      <c r="U26" s="96">
        <f>+IF(OUT_1!W22&lt;&gt;"", IF((1+OUT_1_Check!$Q$4)*SUM(OUT_1!W19:W21)&lt;OUT_1!W22,1,IF((1-OUT_1_Check!$Q$4)*SUM(OUT_1!W19:W21)&gt;OUT_1!W22,1,0)),IF(SUM(OUT_1!W19:W21)&lt;&gt;0,1,0))</f>
        <v>0</v>
      </c>
      <c r="V26" s="96">
        <f>+IF(OUT_1!X22&lt;&gt;"", IF((1+OUT_1_Check!$Q$4)*SUM(OUT_1!X19:X21)&lt;OUT_1!X22,1,IF((1-OUT_1_Check!$Q$4)*SUM(OUT_1!X19:X21)&gt;OUT_1!X22,1,0)),IF(SUM(OUT_1!X19:X21)&lt;&gt;0,1,0))</f>
        <v>0</v>
      </c>
      <c r="W26" s="96">
        <f>+IF(OUT_1!Y22&lt;&gt;"", IF((1+OUT_1_Check!$Q$4)*SUM(OUT_1!Y19:Y21)&lt;OUT_1!Y22,1,IF((1-OUT_1_Check!$Q$4)*SUM(OUT_1!Y19:Y21)&gt;OUT_1!Y22,1,0)),IF(SUM(OUT_1!Y19:Y21)&lt;&gt;0,1,0))</f>
        <v>0</v>
      </c>
      <c r="X26" s="96">
        <f>+IF(OUT_1!Z22&lt;&gt;"", IF((1+OUT_1_Check!$Q$4)*SUM(OUT_1!Z19:Z21)&lt;OUT_1!Z22,1,IF((1-OUT_1_Check!$Q$4)*SUM(OUT_1!Z19:Z21)&gt;OUT_1!Z22,1,0)),IF(SUM(OUT_1!Z19:Z21)&lt;&gt;0,1,0))</f>
        <v>0</v>
      </c>
      <c r="Y26" s="96">
        <f>+IF(OUT_1!AA22&lt;&gt;"", IF((1+OUT_1_Check!$Q$4)*SUM(OUT_1!AA19:AA21)&lt;OUT_1!AA22,1,IF((1-OUT_1_Check!$Q$4)*SUM(OUT_1!AA19:AA21)&gt;OUT_1!AA22,1,0)),IF(SUM(OUT_1!AA19:AA21)&lt;&gt;0,1,0))</f>
        <v>0</v>
      </c>
      <c r="Z26" s="96">
        <f>+IF(OUT_1!AB22&lt;&gt;"", IF((1+OUT_1_Check!$Q$4)*SUM(OUT_1!AB19:AB21)&lt;OUT_1!AB22,1,IF((1-OUT_1_Check!$Q$4)*SUM(OUT_1!AB19:AB21)&gt;OUT_1!AB22,1,0)),IF(SUM(OUT_1!AB19:AB21)&lt;&gt;0,1,0))</f>
        <v>0</v>
      </c>
      <c r="AA26" s="96">
        <f>+IF(OUT_1!AC22&lt;&gt;"", IF((1+OUT_1_Check!$Q$4)*SUM(OUT_1!AC19:AC21)&lt;OUT_1!AC22,1,IF((1-OUT_1_Check!$Q$4)*SUM(OUT_1!AC19:AC21)&gt;OUT_1!AC22,1,0)),IF(SUM(OUT_1!AC19:AC21)&lt;&gt;0,1,0))</f>
        <v>0</v>
      </c>
      <c r="AB26" s="96">
        <f>+IF(OUT_1!AD22&lt;&gt;"", IF((1+OUT_1_Check!$Q$4)*SUM(OUT_1!AD19:AD21)&lt;OUT_1!AD22,1,IF((1-OUT_1_Check!$Q$4)*SUM(OUT_1!AD19:AD21)&gt;OUT_1!AD22,1,0)),IF(SUM(OUT_1!AD19:AD21)&lt;&gt;0,1,0))</f>
        <v>0</v>
      </c>
      <c r="AC26" s="96">
        <f>+IF(OUT_1!AE22&lt;&gt;"", IF((1+OUT_1_Check!$Q$4)*SUM(OUT_1!AE19:AE21)&lt;OUT_1!AE22,1,IF((1-OUT_1_Check!$Q$4)*SUM(OUT_1!AE19:AE21)&gt;OUT_1!AE22,1,0)),IF(SUM(OUT_1!AE19:AE21)&lt;&gt;0,1,0))</f>
        <v>0</v>
      </c>
      <c r="AD26" s="96">
        <f>+IF(OUT_1!AF22&lt;&gt;"", IF((1+OUT_1_Check!$Q$4)*SUM(OUT_1!AF19:AF21)&lt;OUT_1!AF22,1,IF((1-OUT_1_Check!$Q$4)*SUM(OUT_1!AF19:AF21)&gt;OUT_1!AF22,1,0)),IF(SUM(OUT_1!AF19:AF21)&lt;&gt;0,1,0))</f>
        <v>0</v>
      </c>
      <c r="AE26" s="96">
        <f>+IF(OUT_1!AG22&lt;&gt;"", IF((1+OUT_1_Check!$Q$4)*SUM(OUT_1!AG19:AG21)&lt;OUT_1!AG22,1,IF((1-OUT_1_Check!$Q$4)*SUM(OUT_1!AG19:AG21)&gt;OUT_1!AG22,1,0)),IF(SUM(OUT_1!AG19:AG21)&lt;&gt;0,1,0))</f>
        <v>0</v>
      </c>
      <c r="AF26" s="96">
        <f>+IF(OUT_1!AH22&lt;&gt;"", IF((1+OUT_1_Check!$Q$4)*SUM(OUT_1!AH19:AH21)&lt;OUT_1!AH22,1,IF((1-OUT_1_Check!$Q$4)*SUM(OUT_1!AH19:AH21)&gt;OUT_1!AH22,1,0)),IF(SUM(OUT_1!AH19:AH21)&lt;&gt;0,1,0))</f>
        <v>0</v>
      </c>
      <c r="AG26" s="96">
        <f>+IF(OUT_1!AI22&lt;&gt;"", IF((1+OUT_1_Check!$Q$4)*SUM(OUT_1!AI19:AI21)&lt;OUT_1!AI22,1,IF((1-OUT_1_Check!$Q$4)*SUM(OUT_1!AI19:AI21)&gt;OUT_1!AI22,1,0)),IF(SUM(OUT_1!AI19:AI21)&lt;&gt;0,1,0))</f>
        <v>0</v>
      </c>
      <c r="AH26" s="96">
        <f>+IF(OUT_1!AJ22&lt;&gt;"", IF((1+OUT_1_Check!$Q$4)*SUM(OUT_1!AJ19:AJ21)&lt;OUT_1!AJ22,1,IF((1-OUT_1_Check!$Q$4)*SUM(OUT_1!AJ19:AJ21)&gt;OUT_1!AJ22,1,0)),IF(SUM(OUT_1!AJ19:AJ21)&lt;&gt;0,1,0))</f>
        <v>0</v>
      </c>
      <c r="AI26" s="96">
        <f>+IF(OUT_1!AK22&lt;&gt;"", IF((1+OUT_1_Check!$Q$4)*SUM(OUT_1!AK19:AK21)&lt;OUT_1!AK22,1,IF((1-OUT_1_Check!$Q$4)*SUM(OUT_1!AK19:AK21)&gt;OUT_1!AK22,1,0)),IF(SUM(OUT_1!AK19:AK21)&lt;&gt;0,1,0))</f>
        <v>0</v>
      </c>
      <c r="AJ26" s="96">
        <f>+IF(OUT_1!AL22&lt;&gt;"", IF((1+OUT_1_Check!$Q$4)*SUM(OUT_1!AL19:AL21)&lt;OUT_1!AL22,1,IF((1-OUT_1_Check!$Q$4)*SUM(OUT_1!AL19:AL21)&gt;OUT_1!AL22,1,0)),IF(SUM(OUT_1!AL19:AL21)&lt;&gt;0,1,0))</f>
        <v>0</v>
      </c>
      <c r="AK26" s="96">
        <f>+IF(OUT_1!AM22&lt;&gt;"", IF((1+OUT_1_Check!$Q$4)*SUM(OUT_1!AM19:AM21)&lt;OUT_1!AM22,1,IF((1-OUT_1_Check!$Q$4)*SUM(OUT_1!AM19:AM21)&gt;OUT_1!AM22,1,0)),IF(SUM(OUT_1!AM19:AM21)&lt;&gt;0,1,0))</f>
        <v>0</v>
      </c>
      <c r="AL26" s="96">
        <f>+IF(OUT_1!AN22&lt;&gt;"", IF((1+OUT_1_Check!$Q$4)*SUM(OUT_1!AN19:AN21)&lt;OUT_1!AN22,1,IF((1-OUT_1_Check!$Q$4)*SUM(OUT_1!AN19:AN21)&gt;OUT_1!AN22,1,0)),IF(SUM(OUT_1!AN19:AN21)&lt;&gt;0,1,0))</f>
        <v>0</v>
      </c>
      <c r="AM26" s="96" t="e">
        <f>+IF(OUT_1!#REF!&lt;&gt;"", IF((1+OUT_1_Check!$Q$4)*SUM(OUT_1!#REF!)&lt;OUT_1!#REF!,1,IF((1-OUT_1_Check!$Q$4)*SUM(OUT_1!#REF!)&gt;OUT_1!#REF!,1,0)),IF(SUM(OUT_1!#REF!)&lt;&gt;0,1,0))</f>
        <v>#REF!</v>
      </c>
      <c r="AN26" s="96">
        <f>+IF(OUT_1!AO22&lt;&gt;"", IF((1+OUT_1_Check!$Q$4)*SUM(OUT_1!AO19:AO21)&lt;OUT_1!AO22,1,IF((1-OUT_1_Check!$Q$4)*SUM(OUT_1!AO19:AO21)&gt;OUT_1!AO22,1,0)),IF(SUM(OUT_1!AO19:AO21)&lt;&gt;0,1,0))</f>
        <v>0</v>
      </c>
      <c r="AO26" s="96">
        <f>+IF(OUT_1!AP22&lt;&gt;"", IF((1+OUT_1_Check!$Q$4)*SUM(OUT_1!AP19:AP21)&lt;OUT_1!AP22,1,IF((1-OUT_1_Check!$Q$4)*SUM(OUT_1!AP19:AP21)&gt;OUT_1!AP22,1,0)),IF(SUM(OUT_1!AP19:AP21)&lt;&gt;0,1,0))</f>
        <v>0</v>
      </c>
      <c r="AP26" s="96">
        <f>+IF(OUT_1!AQ22&lt;&gt;"", IF((1+OUT_1_Check!$Q$4)*SUM(OUT_1!AQ19:AQ21)&lt;OUT_1!AQ22,1,IF((1-OUT_1_Check!$Q$4)*SUM(OUT_1!AQ19:AQ21)&gt;OUT_1!AQ22,1,0)),IF(SUM(OUT_1!AQ19:AQ21)&lt;&gt;0,1,0))</f>
        <v>0</v>
      </c>
      <c r="AQ26" s="96">
        <f>+IF(OUT_1!AR22&lt;&gt;"", IF((1+OUT_1_Check!$Q$4)*SUM(OUT_1!AR19:AR21)&lt;OUT_1!AR22,1,IF((1-OUT_1_Check!$Q$4)*SUM(OUT_1!AR19:AR21)&gt;OUT_1!AR22,1,0)),IF(SUM(OUT_1!AR19:AR21)&lt;&gt;0,1,0))</f>
        <v>0</v>
      </c>
      <c r="AR26" s="96">
        <f>+IF(OUT_1!AS22&lt;&gt;"", IF((1+OUT_1_Check!$Q$4)*SUM(OUT_1!AS19:AS21)&lt;OUT_1!AS22,1,IF((1-OUT_1_Check!$Q$4)*SUM(OUT_1!AS19:AS21)&gt;OUT_1!AS22,1,0)),IF(SUM(OUT_1!AS19:AS21)&lt;&gt;0,1,0))</f>
        <v>0</v>
      </c>
      <c r="AS26" s="107">
        <f>+IF(OUT_1!AT22&lt;&gt;"",IF((1+OUT_1_Check!$Q$4)*SUM(OUT_1!D22:AS22)&lt;2*OUT_1!AT22,1,IF((1-OUT_1_Check!$Q$4)*SUM(OUT_1!D22:AS22)&gt;2*OUT_1!AT22,1,0)),IF(SUM(OUT_1!D22:AS22)&lt;&gt;0,1,0))</f>
        <v>0</v>
      </c>
    </row>
    <row r="27" spans="1:66" s="75" customFormat="1" ht="18" customHeight="1">
      <c r="A27" s="71"/>
      <c r="B27" s="73"/>
      <c r="C27" s="73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66"/>
      <c r="AU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</row>
    <row r="28" spans="1:66" s="75" customFormat="1" ht="18" customHeight="1">
      <c r="A28" s="83"/>
      <c r="B28" s="72" t="s">
        <v>95</v>
      </c>
      <c r="C28" s="73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66"/>
      <c r="AU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</row>
    <row r="29" spans="1:66" s="75" customFormat="1" ht="18" customHeight="1">
      <c r="A29" s="83"/>
      <c r="B29" s="72" t="s">
        <v>12</v>
      </c>
      <c r="C29" s="73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66"/>
      <c r="AU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</row>
    <row r="30" spans="1:66" s="66" customFormat="1" ht="18" customHeight="1">
      <c r="A30" s="83"/>
      <c r="B30" s="77" t="s">
        <v>106</v>
      </c>
      <c r="C30" s="7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107">
        <f>+IF(OUT_1!AT25&lt;&gt;"",IF((1+OUT_1_Check!$Q$4)*SUM(OUT_1!D25:AS25)&lt;2*OUT_1!AT25,1,IF((1-OUT_1_Check!$Q$4)*SUM(OUT_1!D25:AS25)&gt;2*OUT_1!AT25,1,0)),IF(SUM(OUT_1!D25:AS25)&lt;&gt;0,1,0))</f>
        <v>0</v>
      </c>
      <c r="AV30" s="75"/>
    </row>
    <row r="31" spans="1:66" s="66" customFormat="1" ht="18" customHeight="1">
      <c r="A31" s="76"/>
      <c r="B31" s="77" t="s">
        <v>107</v>
      </c>
      <c r="C31" s="7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107">
        <f>+IF(OUT_1!AT26&lt;&gt;"",IF((1+OUT_1_Check!$Q$4)*SUM(OUT_1!D26:AS26)&lt;2*OUT_1!AT26,1,IF((1-OUT_1_Check!$Q$4)*SUM(OUT_1!D26:AS26)&gt;2*OUT_1!AT26,1,0)),IF(SUM(OUT_1!D26:AS26)&lt;&gt;0,1,0))</f>
        <v>0</v>
      </c>
      <c r="AV31" s="75"/>
    </row>
    <row r="32" spans="1:66" s="66" customFormat="1" ht="18" customHeight="1">
      <c r="A32" s="71"/>
      <c r="B32" s="77" t="s">
        <v>108</v>
      </c>
      <c r="C32" s="7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107">
        <f>+IF(OUT_1!AT27&lt;&gt;"",IF((1+OUT_1_Check!$Q$4)*SUM(OUT_1!D27:AS27)&lt;2*OUT_1!AT27,1,IF((1-OUT_1_Check!$Q$4)*SUM(OUT_1!D27:AS27)&gt;2*OUT_1!AT27,1,0)),IF(SUM(OUT_1!D27:AS27)&lt;&gt;0,1,0))</f>
        <v>0</v>
      </c>
      <c r="AV32" s="75"/>
    </row>
    <row r="33" spans="1:66" s="75" customFormat="1" ht="18" customHeight="1">
      <c r="A33" s="83"/>
      <c r="B33" s="78" t="s">
        <v>11</v>
      </c>
      <c r="C33" s="78"/>
      <c r="D33" s="96">
        <f>+IF(OUT_1!D28&lt;&gt;"", IF((1+OUT_1_Check!$Q$4)*SUM(OUT_1!D25:D27)&lt;OUT_1!D28,1,IF((1-OUT_1_Check!$Q$4)*SUM(OUT_1!D25:D27)&gt;OUT_1!D28,1,0)),IF(SUM(OUT_1!D25:D27)&lt;&gt;0,1,0))</f>
        <v>0</v>
      </c>
      <c r="E33" s="96">
        <f>+IF(OUT_1!E28&lt;&gt;"", IF((1+OUT_1_Check!$Q$4)*SUM(OUT_1!E25:E27)&lt;OUT_1!E28,1,IF((1-OUT_1_Check!$Q$4)*SUM(OUT_1!E25:E27)&gt;OUT_1!E28,1,0)),IF(SUM(OUT_1!E25:E27)&lt;&gt;0,1,0))</f>
        <v>0</v>
      </c>
      <c r="F33" s="96">
        <f>+IF(OUT_1!F28&lt;&gt;"", IF((1+OUT_1_Check!$Q$4)*SUM(OUT_1!F25:F27)&lt;OUT_1!F28,1,IF((1-OUT_1_Check!$Q$4)*SUM(OUT_1!F25:F27)&gt;OUT_1!F28,1,0)),IF(SUM(OUT_1!F25:F27)&lt;&gt;0,1,0))</f>
        <v>0</v>
      </c>
      <c r="G33" s="96">
        <f>+IF(OUT_1!G28&lt;&gt;"", IF((1+OUT_1_Check!$Q$4)*SUM(OUT_1!G25:G27)&lt;OUT_1!G28,1,IF((1-OUT_1_Check!$Q$4)*SUM(OUT_1!G25:G27)&gt;OUT_1!G28,1,0)),IF(SUM(OUT_1!G25:G27)&lt;&gt;0,1,0))</f>
        <v>0</v>
      </c>
      <c r="H33" s="96">
        <f>+IF(OUT_1!H28&lt;&gt;"", IF((1+OUT_1_Check!$Q$4)*SUM(OUT_1!H25:H27)&lt;OUT_1!H28,1,IF((1-OUT_1_Check!$Q$4)*SUM(OUT_1!H25:H27)&gt;OUT_1!H28,1,0)),IF(SUM(OUT_1!H25:H27)&lt;&gt;0,1,0))</f>
        <v>0</v>
      </c>
      <c r="I33" s="96">
        <f>+IF(OUT_1!I28&lt;&gt;"", IF((1+OUT_1_Check!$Q$4)*SUM(OUT_1!I25:I27)&lt;OUT_1!I28,1,IF((1-OUT_1_Check!$Q$4)*SUM(OUT_1!I25:I27)&gt;OUT_1!I28,1,0)),IF(SUM(OUT_1!I25:I27)&lt;&gt;0,1,0))</f>
        <v>0</v>
      </c>
      <c r="J33" s="96">
        <f>+IF(OUT_1!J28&lt;&gt;"", IF((1+OUT_1_Check!$Q$4)*SUM(OUT_1!J25:J27)&lt;OUT_1!J28,1,IF((1-OUT_1_Check!$Q$4)*SUM(OUT_1!J25:J27)&gt;OUT_1!J28,1,0)),IF(SUM(OUT_1!J25:J27)&lt;&gt;0,1,0))</f>
        <v>0</v>
      </c>
      <c r="K33" s="96">
        <f>+IF(OUT_1!L28&lt;&gt;"", IF((1+OUT_1_Check!$Q$4)*SUM(OUT_1!L25:L27)&lt;OUT_1!L28,1,IF((1-OUT_1_Check!$Q$4)*SUM(OUT_1!L25:L27)&gt;OUT_1!L28,1,0)),IF(SUM(OUT_1!L25:L27)&lt;&gt;0,1,0))</f>
        <v>0</v>
      </c>
      <c r="L33" s="96">
        <f>+IF(OUT_1!M28&lt;&gt;"", IF((1+OUT_1_Check!$Q$4)*SUM(OUT_1!M25:M27)&lt;OUT_1!M28,1,IF((1-OUT_1_Check!$Q$4)*SUM(OUT_1!M25:M27)&gt;OUT_1!M28,1,0)),IF(SUM(OUT_1!M25:M27)&lt;&gt;0,1,0))</f>
        <v>0</v>
      </c>
      <c r="M33" s="96">
        <f>+IF(OUT_1!N28&lt;&gt;"", IF((1+OUT_1_Check!$Q$4)*SUM(OUT_1!N25:N27)&lt;OUT_1!N28,1,IF((1-OUT_1_Check!$Q$4)*SUM(OUT_1!N25:N27)&gt;OUT_1!N28,1,0)),IF(SUM(OUT_1!N25:N27)&lt;&gt;0,1,0))</f>
        <v>0</v>
      </c>
      <c r="N33" s="96">
        <f>+IF(OUT_1!P28&lt;&gt;"", IF((1+OUT_1_Check!$Q$4)*SUM(OUT_1!P25:P27)&lt;OUT_1!P28,1,IF((1-OUT_1_Check!$Q$4)*SUM(OUT_1!P25:P27)&gt;OUT_1!P28,1,0)),IF(SUM(OUT_1!P25:P27)&lt;&gt;0,1,0))</f>
        <v>0</v>
      </c>
      <c r="O33" s="96">
        <f>+IF(OUT_1!Q28&lt;&gt;"", IF((1+OUT_1_Check!$Q$4)*SUM(OUT_1!Q25:Q27)&lt;OUT_1!Q28,1,IF((1-OUT_1_Check!$Q$4)*SUM(OUT_1!Q25:Q27)&gt;OUT_1!Q28,1,0)),IF(SUM(OUT_1!Q25:Q27)&lt;&gt;0,1,0))</f>
        <v>0</v>
      </c>
      <c r="P33" s="96">
        <f>+IF(OUT_1!R28&lt;&gt;"", IF((1+OUT_1_Check!$Q$4)*SUM(OUT_1!R25:R27)&lt;OUT_1!R28,1,IF((1-OUT_1_Check!$Q$4)*SUM(OUT_1!R25:R27)&gt;OUT_1!R28,1,0)),IF(SUM(OUT_1!R25:R27)&lt;&gt;0,1,0))</f>
        <v>0</v>
      </c>
      <c r="Q33" s="96">
        <f>+IF(OUT_1!S28&lt;&gt;"", IF((1+OUT_1_Check!$Q$4)*SUM(OUT_1!S25:S27)&lt;OUT_1!S28,1,IF((1-OUT_1_Check!$Q$4)*SUM(OUT_1!S25:S27)&gt;OUT_1!S28,1,0)),IF(SUM(OUT_1!S25:S27)&lt;&gt;0,1,0))</f>
        <v>0</v>
      </c>
      <c r="R33" s="96">
        <f>+IF(OUT_1!T28&lt;&gt;"", IF((1+OUT_1_Check!$Q$4)*SUM(OUT_1!T25:T27)&lt;OUT_1!T28,1,IF((1-OUT_1_Check!$Q$4)*SUM(OUT_1!T25:T27)&gt;OUT_1!T28,1,0)),IF(SUM(OUT_1!T25:T27)&lt;&gt;0,1,0))</f>
        <v>0</v>
      </c>
      <c r="S33" s="96">
        <f>+IF(OUT_1!U28&lt;&gt;"", IF((1+OUT_1_Check!$Q$4)*SUM(OUT_1!U25:U27)&lt;OUT_1!U28,1,IF((1-OUT_1_Check!$Q$4)*SUM(OUT_1!U25:U27)&gt;OUT_1!U28,1,0)),IF(SUM(OUT_1!U25:U27)&lt;&gt;0,1,0))</f>
        <v>0</v>
      </c>
      <c r="T33" s="96">
        <f>+IF(OUT_1!V28&lt;&gt;"", IF((1+OUT_1_Check!$Q$4)*SUM(OUT_1!V25:V27)&lt;OUT_1!V28,1,IF((1-OUT_1_Check!$Q$4)*SUM(OUT_1!V25:V27)&gt;OUT_1!V28,1,0)),IF(SUM(OUT_1!V25:V27)&lt;&gt;0,1,0))</f>
        <v>0</v>
      </c>
      <c r="U33" s="96">
        <f>+IF(OUT_1!W28&lt;&gt;"", IF((1+OUT_1_Check!$Q$4)*SUM(OUT_1!W25:W27)&lt;OUT_1!W28,1,IF((1-OUT_1_Check!$Q$4)*SUM(OUT_1!W25:W27)&gt;OUT_1!W28,1,0)),IF(SUM(OUT_1!W25:W27)&lt;&gt;0,1,0))</f>
        <v>0</v>
      </c>
      <c r="V33" s="96">
        <f>+IF(OUT_1!X28&lt;&gt;"", IF((1+OUT_1_Check!$Q$4)*SUM(OUT_1!X25:X27)&lt;OUT_1!X28,1,IF((1-OUT_1_Check!$Q$4)*SUM(OUT_1!X25:X27)&gt;OUT_1!X28,1,0)),IF(SUM(OUT_1!X25:X27)&lt;&gt;0,1,0))</f>
        <v>0</v>
      </c>
      <c r="W33" s="96">
        <f>+IF(OUT_1!Y28&lt;&gt;"", IF((1+OUT_1_Check!$Q$4)*SUM(OUT_1!Y25:Y27)&lt;OUT_1!Y28,1,IF((1-OUT_1_Check!$Q$4)*SUM(OUT_1!Y25:Y27)&gt;OUT_1!Y28,1,0)),IF(SUM(OUT_1!Y25:Y27)&lt;&gt;0,1,0))</f>
        <v>0</v>
      </c>
      <c r="X33" s="96">
        <f>+IF(OUT_1!Z28&lt;&gt;"", IF((1+OUT_1_Check!$Q$4)*SUM(OUT_1!Z25:Z27)&lt;OUT_1!Z28,1,IF((1-OUT_1_Check!$Q$4)*SUM(OUT_1!Z25:Z27)&gt;OUT_1!Z28,1,0)),IF(SUM(OUT_1!Z25:Z27)&lt;&gt;0,1,0))</f>
        <v>0</v>
      </c>
      <c r="Y33" s="96">
        <f>+IF(OUT_1!AA28&lt;&gt;"", IF((1+OUT_1_Check!$Q$4)*SUM(OUT_1!AA25:AA27)&lt;OUT_1!AA28,1,IF((1-OUT_1_Check!$Q$4)*SUM(OUT_1!AA25:AA27)&gt;OUT_1!AA28,1,0)),IF(SUM(OUT_1!AA25:AA27)&lt;&gt;0,1,0))</f>
        <v>0</v>
      </c>
      <c r="Z33" s="96">
        <f>+IF(OUT_1!AB28&lt;&gt;"", IF((1+OUT_1_Check!$Q$4)*SUM(OUT_1!AB25:AB27)&lt;OUT_1!AB28,1,IF((1-OUT_1_Check!$Q$4)*SUM(OUT_1!AB25:AB27)&gt;OUT_1!AB28,1,0)),IF(SUM(OUT_1!AB25:AB27)&lt;&gt;0,1,0))</f>
        <v>0</v>
      </c>
      <c r="AA33" s="96">
        <f>+IF(OUT_1!AC28&lt;&gt;"", IF((1+OUT_1_Check!$Q$4)*SUM(OUT_1!AC25:AC27)&lt;OUT_1!AC28,1,IF((1-OUT_1_Check!$Q$4)*SUM(OUT_1!AC25:AC27)&gt;OUT_1!AC28,1,0)),IF(SUM(OUT_1!AC25:AC27)&lt;&gt;0,1,0))</f>
        <v>0</v>
      </c>
      <c r="AB33" s="96">
        <f>+IF(OUT_1!AD28&lt;&gt;"", IF((1+OUT_1_Check!$Q$4)*SUM(OUT_1!AD25:AD27)&lt;OUT_1!AD28,1,IF((1-OUT_1_Check!$Q$4)*SUM(OUT_1!AD25:AD27)&gt;OUT_1!AD28,1,0)),IF(SUM(OUT_1!AD25:AD27)&lt;&gt;0,1,0))</f>
        <v>0</v>
      </c>
      <c r="AC33" s="96">
        <f>+IF(OUT_1!AE28&lt;&gt;"", IF((1+OUT_1_Check!$Q$4)*SUM(OUT_1!AE25:AE27)&lt;OUT_1!AE28,1,IF((1-OUT_1_Check!$Q$4)*SUM(OUT_1!AE25:AE27)&gt;OUT_1!AE28,1,0)),IF(SUM(OUT_1!AE25:AE27)&lt;&gt;0,1,0))</f>
        <v>0</v>
      </c>
      <c r="AD33" s="96">
        <f>+IF(OUT_1!AF28&lt;&gt;"", IF((1+OUT_1_Check!$Q$4)*SUM(OUT_1!AF25:AF27)&lt;OUT_1!AF28,1,IF((1-OUT_1_Check!$Q$4)*SUM(OUT_1!AF25:AF27)&gt;OUT_1!AF28,1,0)),IF(SUM(OUT_1!AF25:AF27)&lt;&gt;0,1,0))</f>
        <v>0</v>
      </c>
      <c r="AE33" s="96">
        <f>+IF(OUT_1!AG28&lt;&gt;"", IF((1+OUT_1_Check!$Q$4)*SUM(OUT_1!AG25:AG27)&lt;OUT_1!AG28,1,IF((1-OUT_1_Check!$Q$4)*SUM(OUT_1!AG25:AG27)&gt;OUT_1!AG28,1,0)),IF(SUM(OUT_1!AG25:AG27)&lt;&gt;0,1,0))</f>
        <v>0</v>
      </c>
      <c r="AF33" s="96">
        <f>+IF(OUT_1!AH28&lt;&gt;"", IF((1+OUT_1_Check!$Q$4)*SUM(OUT_1!AH25:AH27)&lt;OUT_1!AH28,1,IF((1-OUT_1_Check!$Q$4)*SUM(OUT_1!AH25:AH27)&gt;OUT_1!AH28,1,0)),IF(SUM(OUT_1!AH25:AH27)&lt;&gt;0,1,0))</f>
        <v>0</v>
      </c>
      <c r="AG33" s="96">
        <f>+IF(OUT_1!AI28&lt;&gt;"", IF((1+OUT_1_Check!$Q$4)*SUM(OUT_1!AI25:AI27)&lt;OUT_1!AI28,1,IF((1-OUT_1_Check!$Q$4)*SUM(OUT_1!AI25:AI27)&gt;OUT_1!AI28,1,0)),IF(SUM(OUT_1!AI25:AI27)&lt;&gt;0,1,0))</f>
        <v>0</v>
      </c>
      <c r="AH33" s="96">
        <f>+IF(OUT_1!AJ28&lt;&gt;"", IF((1+OUT_1_Check!$Q$4)*SUM(OUT_1!AJ25:AJ27)&lt;OUT_1!AJ28,1,IF((1-OUT_1_Check!$Q$4)*SUM(OUT_1!AJ25:AJ27)&gt;OUT_1!AJ28,1,0)),IF(SUM(OUT_1!AJ25:AJ27)&lt;&gt;0,1,0))</f>
        <v>0</v>
      </c>
      <c r="AI33" s="96">
        <f>+IF(OUT_1!AK28&lt;&gt;"", IF((1+OUT_1_Check!$Q$4)*SUM(OUT_1!AK25:AK27)&lt;OUT_1!AK28,1,IF((1-OUT_1_Check!$Q$4)*SUM(OUT_1!AK25:AK27)&gt;OUT_1!AK28,1,0)),IF(SUM(OUT_1!AK25:AK27)&lt;&gt;0,1,0))</f>
        <v>0</v>
      </c>
      <c r="AJ33" s="96">
        <f>+IF(OUT_1!AL28&lt;&gt;"", IF((1+OUT_1_Check!$Q$4)*SUM(OUT_1!AL25:AL27)&lt;OUT_1!AL28,1,IF((1-OUT_1_Check!$Q$4)*SUM(OUT_1!AL25:AL27)&gt;OUT_1!AL28,1,0)),IF(SUM(OUT_1!AL25:AL27)&lt;&gt;0,1,0))</f>
        <v>0</v>
      </c>
      <c r="AK33" s="96">
        <f>+IF(OUT_1!AM28&lt;&gt;"", IF((1+OUT_1_Check!$Q$4)*SUM(OUT_1!AM25:AM27)&lt;OUT_1!AM28,1,IF((1-OUT_1_Check!$Q$4)*SUM(OUT_1!AM25:AM27)&gt;OUT_1!AM28,1,0)),IF(SUM(OUT_1!AM25:AM27)&lt;&gt;0,1,0))</f>
        <v>0</v>
      </c>
      <c r="AL33" s="96">
        <f>+IF(OUT_1!AN28&lt;&gt;"", IF((1+OUT_1_Check!$Q$4)*SUM(OUT_1!AN25:AN27)&lt;OUT_1!AN28,1,IF((1-OUT_1_Check!$Q$4)*SUM(OUT_1!AN25:AN27)&gt;OUT_1!AN28,1,0)),IF(SUM(OUT_1!AN25:AN27)&lt;&gt;0,1,0))</f>
        <v>0</v>
      </c>
      <c r="AM33" s="96" t="e">
        <f>+IF(OUT_1!#REF!&lt;&gt;"", IF((1+OUT_1_Check!$Q$4)*SUM(OUT_1!#REF!)&lt;OUT_1!#REF!,1,IF((1-OUT_1_Check!$Q$4)*SUM(OUT_1!#REF!)&gt;OUT_1!#REF!,1,0)),IF(SUM(OUT_1!#REF!)&lt;&gt;0,1,0))</f>
        <v>#REF!</v>
      </c>
      <c r="AN33" s="96">
        <f>+IF(OUT_1!AO28&lt;&gt;"", IF((1+OUT_1_Check!$Q$4)*SUM(OUT_1!AO25:AO27)&lt;OUT_1!AO28,1,IF((1-OUT_1_Check!$Q$4)*SUM(OUT_1!AO25:AO27)&gt;OUT_1!AO28,1,0)),IF(SUM(OUT_1!AO25:AO27)&lt;&gt;0,1,0))</f>
        <v>0</v>
      </c>
      <c r="AO33" s="96">
        <f>+IF(OUT_1!AP28&lt;&gt;"", IF((1+OUT_1_Check!$Q$4)*SUM(OUT_1!AP25:AP27)&lt;OUT_1!AP28,1,IF((1-OUT_1_Check!$Q$4)*SUM(OUT_1!AP25:AP27)&gt;OUT_1!AP28,1,0)),IF(SUM(OUT_1!AP25:AP27)&lt;&gt;0,1,0))</f>
        <v>0</v>
      </c>
      <c r="AP33" s="96">
        <f>+IF(OUT_1!AQ28&lt;&gt;"", IF((1+OUT_1_Check!$Q$4)*SUM(OUT_1!AQ25:AQ27)&lt;OUT_1!AQ28,1,IF((1-OUT_1_Check!$Q$4)*SUM(OUT_1!AQ25:AQ27)&gt;OUT_1!AQ28,1,0)),IF(SUM(OUT_1!AQ25:AQ27)&lt;&gt;0,1,0))</f>
        <v>0</v>
      </c>
      <c r="AQ33" s="96">
        <f>+IF(OUT_1!AR28&lt;&gt;"", IF((1+OUT_1_Check!$Q$4)*SUM(OUT_1!AR25:AR27)&lt;OUT_1!AR28,1,IF((1-OUT_1_Check!$Q$4)*SUM(OUT_1!AR25:AR27)&gt;OUT_1!AR28,1,0)),IF(SUM(OUT_1!AR25:AR27)&lt;&gt;0,1,0))</f>
        <v>0</v>
      </c>
      <c r="AR33" s="96">
        <f>+IF(OUT_1!AS28&lt;&gt;"", IF((1+OUT_1_Check!$Q$4)*SUM(OUT_1!AS25:AS27)&lt;OUT_1!AS28,1,IF((1-OUT_1_Check!$Q$4)*SUM(OUT_1!AS25:AS27)&gt;OUT_1!AS28,1,0)),IF(SUM(OUT_1!AS25:AS27)&lt;&gt;0,1,0))</f>
        <v>0</v>
      </c>
      <c r="AS33" s="107">
        <f>+IF(OUT_1!AT28&lt;&gt;"",IF((1+OUT_1_Check!$Q$4)*SUM(OUT_1!D28:AS28)&lt;2*OUT_1!AT28,1,IF((1-OUT_1_Check!$Q$4)*SUM(OUT_1!D28:AS28)&gt;2*OUT_1!AT28,1,0)),IF(SUM(OUT_1!D28:AS28)&lt;&gt;0,1,0))</f>
        <v>0</v>
      </c>
      <c r="AT33" s="66"/>
      <c r="AU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</row>
    <row r="34" spans="1:66" s="66" customFormat="1" ht="18" customHeight="1">
      <c r="A34" s="76"/>
      <c r="B34" s="78" t="s">
        <v>22</v>
      </c>
      <c r="C34" s="7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10">
        <f>+IF(OUT_1!AT29&lt;&gt;"",IF(OUT_1!AT29&lt;OUT_1!AT28,1,0),IF(OUT_1!AT28&lt;&gt;0,1,0))</f>
        <v>0</v>
      </c>
      <c r="AV34" s="75"/>
    </row>
    <row r="35" spans="1:66" s="75" customFormat="1" ht="18" customHeight="1">
      <c r="A35" s="83"/>
      <c r="B35" s="84"/>
      <c r="C35" s="84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66"/>
      <c r="AU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</row>
    <row r="36" spans="1:66" s="75" customFormat="1" ht="18" customHeight="1">
      <c r="A36" s="76"/>
      <c r="B36" s="72" t="s">
        <v>13</v>
      </c>
      <c r="C36" s="73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66"/>
      <c r="AU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</row>
    <row r="37" spans="1:66" s="66" customFormat="1" ht="18" customHeight="1">
      <c r="A37" s="76"/>
      <c r="B37" s="77" t="s">
        <v>106</v>
      </c>
      <c r="C37" s="7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107">
        <f>+IF(OUT_1!AT31&lt;&gt;"",IF((1+OUT_1_Check!$Q$4)*SUM(OUT_1!D31:AS31)&lt;2*OUT_1!AT31,1,IF((1-OUT_1_Check!$Q$4)*SUM(OUT_1!D31:AS31)&gt;2*OUT_1!AT31,1,0)),IF(SUM(OUT_1!D31:AS31)&lt;&gt;0,1,0))</f>
        <v>0</v>
      </c>
      <c r="AV37" s="75"/>
    </row>
    <row r="38" spans="1:66" s="66" customFormat="1" ht="18" customHeight="1">
      <c r="A38" s="76"/>
      <c r="B38" s="77" t="s">
        <v>107</v>
      </c>
      <c r="C38" s="7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107">
        <f>+IF(OUT_1!AT32&lt;&gt;"",IF((1+OUT_1_Check!$Q$4)*SUM(OUT_1!D32:AS32)&lt;2*OUT_1!AT32,1,IF((1-OUT_1_Check!$Q$4)*SUM(OUT_1!D32:AS32)&gt;2*OUT_1!AT32,1,0)),IF(SUM(OUT_1!D32:AS32)&lt;&gt;0,1,0))</f>
        <v>0</v>
      </c>
      <c r="AV38" s="75"/>
    </row>
    <row r="39" spans="1:66" s="66" customFormat="1" ht="18" customHeight="1">
      <c r="A39" s="71"/>
      <c r="B39" s="77" t="s">
        <v>108</v>
      </c>
      <c r="C39" s="7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107">
        <f>+IF(OUT_1!AT33&lt;&gt;"",IF((1+OUT_1_Check!$Q$4)*SUM(OUT_1!D33:AS33)&lt;2*OUT_1!AT33,1,IF((1-OUT_1_Check!$Q$4)*SUM(OUT_1!D33:AS33)&gt;2*OUT_1!AT33,1,0)),IF(SUM(OUT_1!D33:AS33)&lt;&gt;0,1,0))</f>
        <v>0</v>
      </c>
      <c r="AV39" s="75"/>
    </row>
    <row r="40" spans="1:66" s="66" customFormat="1" ht="18" customHeight="1">
      <c r="A40" s="76"/>
      <c r="B40" s="78" t="s">
        <v>11</v>
      </c>
      <c r="C40" s="78"/>
      <c r="D40" s="96">
        <f>+IF(OUT_1!D34&lt;&gt;"", IF((1+OUT_1_Check!$Q$4)*SUM(OUT_1!D31:D33)&lt;OUT_1!D34,1,IF((1-OUT_1_Check!$Q$4)*SUM(OUT_1!D31:D33)&gt;OUT_1!D34,1,0)),IF(SUM(OUT_1!D31:D33)&lt;&gt;0,1,0))</f>
        <v>0</v>
      </c>
      <c r="E40" s="96">
        <f>+IF(OUT_1!E34&lt;&gt;"", IF((1+OUT_1_Check!$Q$4)*SUM(OUT_1!E31:E33)&lt;OUT_1!E34,1,IF((1-OUT_1_Check!$Q$4)*SUM(OUT_1!E31:E33)&gt;OUT_1!E34,1,0)),IF(SUM(OUT_1!E31:E33)&lt;&gt;0,1,0))</f>
        <v>0</v>
      </c>
      <c r="F40" s="96">
        <f>+IF(OUT_1!F34&lt;&gt;"", IF((1+OUT_1_Check!$Q$4)*SUM(OUT_1!F31:F33)&lt;OUT_1!F34,1,IF((1-OUT_1_Check!$Q$4)*SUM(OUT_1!F31:F33)&gt;OUT_1!F34,1,0)),IF(SUM(OUT_1!F31:F33)&lt;&gt;0,1,0))</f>
        <v>0</v>
      </c>
      <c r="G40" s="96">
        <f>+IF(OUT_1!G34&lt;&gt;"", IF((1+OUT_1_Check!$Q$4)*SUM(OUT_1!G31:G33)&lt;OUT_1!G34,1,IF((1-OUT_1_Check!$Q$4)*SUM(OUT_1!G31:G33)&gt;OUT_1!G34,1,0)),IF(SUM(OUT_1!G31:G33)&lt;&gt;0,1,0))</f>
        <v>0</v>
      </c>
      <c r="H40" s="96">
        <f>+IF(OUT_1!H34&lt;&gt;"", IF((1+OUT_1_Check!$Q$4)*SUM(OUT_1!H31:H33)&lt;OUT_1!H34,1,IF((1-OUT_1_Check!$Q$4)*SUM(OUT_1!H31:H33)&gt;OUT_1!H34,1,0)),IF(SUM(OUT_1!H31:H33)&lt;&gt;0,1,0))</f>
        <v>0</v>
      </c>
      <c r="I40" s="96">
        <f>+IF(OUT_1!I34&lt;&gt;"", IF((1+OUT_1_Check!$Q$4)*SUM(OUT_1!I31:I33)&lt;OUT_1!I34,1,IF((1-OUT_1_Check!$Q$4)*SUM(OUT_1!I31:I33)&gt;OUT_1!I34,1,0)),IF(SUM(OUT_1!I31:I33)&lt;&gt;0,1,0))</f>
        <v>0</v>
      </c>
      <c r="J40" s="96">
        <f>+IF(OUT_1!J34&lt;&gt;"", IF((1+OUT_1_Check!$Q$4)*SUM(OUT_1!J31:J33)&lt;OUT_1!J34,1,IF((1-OUT_1_Check!$Q$4)*SUM(OUT_1!J31:J33)&gt;OUT_1!J34,1,0)),IF(SUM(OUT_1!J31:J33)&lt;&gt;0,1,0))</f>
        <v>0</v>
      </c>
      <c r="K40" s="96">
        <f>+IF(OUT_1!L34&lt;&gt;"", IF((1+OUT_1_Check!$Q$4)*SUM(OUT_1!L31:L33)&lt;OUT_1!L34,1,IF((1-OUT_1_Check!$Q$4)*SUM(OUT_1!L31:L33)&gt;OUT_1!L34,1,0)),IF(SUM(OUT_1!L31:L33)&lt;&gt;0,1,0))</f>
        <v>0</v>
      </c>
      <c r="L40" s="96">
        <f>+IF(OUT_1!M34&lt;&gt;"", IF((1+OUT_1_Check!$Q$4)*SUM(OUT_1!M31:M33)&lt;OUT_1!M34,1,IF((1-OUT_1_Check!$Q$4)*SUM(OUT_1!M31:M33)&gt;OUT_1!M34,1,0)),IF(SUM(OUT_1!M31:M33)&lt;&gt;0,1,0))</f>
        <v>0</v>
      </c>
      <c r="M40" s="96">
        <f>+IF(OUT_1!N34&lt;&gt;"", IF((1+OUT_1_Check!$Q$4)*SUM(OUT_1!N31:N33)&lt;OUT_1!N34,1,IF((1-OUT_1_Check!$Q$4)*SUM(OUT_1!N31:N33)&gt;OUT_1!N34,1,0)),IF(SUM(OUT_1!N31:N33)&lt;&gt;0,1,0))</f>
        <v>0</v>
      </c>
      <c r="N40" s="96">
        <f>+IF(OUT_1!P34&lt;&gt;"", IF((1+OUT_1_Check!$Q$4)*SUM(OUT_1!P31:P33)&lt;OUT_1!P34,1,IF((1-OUT_1_Check!$Q$4)*SUM(OUT_1!P31:P33)&gt;OUT_1!P34,1,0)),IF(SUM(OUT_1!P31:P33)&lt;&gt;0,1,0))</f>
        <v>0</v>
      </c>
      <c r="O40" s="96">
        <f>+IF(OUT_1!Q34&lt;&gt;"", IF((1+OUT_1_Check!$Q$4)*SUM(OUT_1!Q31:Q33)&lt;OUT_1!Q34,1,IF((1-OUT_1_Check!$Q$4)*SUM(OUT_1!Q31:Q33)&gt;OUT_1!Q34,1,0)),IF(SUM(OUT_1!Q31:Q33)&lt;&gt;0,1,0))</f>
        <v>0</v>
      </c>
      <c r="P40" s="96">
        <f>+IF(OUT_1!R34&lt;&gt;"", IF((1+OUT_1_Check!$Q$4)*SUM(OUT_1!R31:R33)&lt;OUT_1!R34,1,IF((1-OUT_1_Check!$Q$4)*SUM(OUT_1!R31:R33)&gt;OUT_1!R34,1,0)),IF(SUM(OUT_1!R31:R33)&lt;&gt;0,1,0))</f>
        <v>0</v>
      </c>
      <c r="Q40" s="96">
        <f>+IF(OUT_1!S34&lt;&gt;"", IF((1+OUT_1_Check!$Q$4)*SUM(OUT_1!S31:S33)&lt;OUT_1!S34,1,IF((1-OUT_1_Check!$Q$4)*SUM(OUT_1!S31:S33)&gt;OUT_1!S34,1,0)),IF(SUM(OUT_1!S31:S33)&lt;&gt;0,1,0))</f>
        <v>0</v>
      </c>
      <c r="R40" s="96">
        <f>+IF(OUT_1!T34&lt;&gt;"", IF((1+OUT_1_Check!$Q$4)*SUM(OUT_1!T31:T33)&lt;OUT_1!T34,1,IF((1-OUT_1_Check!$Q$4)*SUM(OUT_1!T31:T33)&gt;OUT_1!T34,1,0)),IF(SUM(OUT_1!T31:T33)&lt;&gt;0,1,0))</f>
        <v>0</v>
      </c>
      <c r="S40" s="96">
        <f>+IF(OUT_1!U34&lt;&gt;"", IF((1+OUT_1_Check!$Q$4)*SUM(OUT_1!U31:U33)&lt;OUT_1!U34,1,IF((1-OUT_1_Check!$Q$4)*SUM(OUT_1!U31:U33)&gt;OUT_1!U34,1,0)),IF(SUM(OUT_1!U31:U33)&lt;&gt;0,1,0))</f>
        <v>0</v>
      </c>
      <c r="T40" s="96">
        <f>+IF(OUT_1!V34&lt;&gt;"", IF((1+OUT_1_Check!$Q$4)*SUM(OUT_1!V31:V33)&lt;OUT_1!V34,1,IF((1-OUT_1_Check!$Q$4)*SUM(OUT_1!V31:V33)&gt;OUT_1!V34,1,0)),IF(SUM(OUT_1!V31:V33)&lt;&gt;0,1,0))</f>
        <v>0</v>
      </c>
      <c r="U40" s="96">
        <f>+IF(OUT_1!W34&lt;&gt;"", IF((1+OUT_1_Check!$Q$4)*SUM(OUT_1!W31:W33)&lt;OUT_1!W34,1,IF((1-OUT_1_Check!$Q$4)*SUM(OUT_1!W31:W33)&gt;OUT_1!W34,1,0)),IF(SUM(OUT_1!W31:W33)&lt;&gt;0,1,0))</f>
        <v>0</v>
      </c>
      <c r="V40" s="96">
        <f>+IF(OUT_1!X34&lt;&gt;"", IF((1+OUT_1_Check!$Q$4)*SUM(OUT_1!X31:X33)&lt;OUT_1!X34,1,IF((1-OUT_1_Check!$Q$4)*SUM(OUT_1!X31:X33)&gt;OUT_1!X34,1,0)),IF(SUM(OUT_1!X31:X33)&lt;&gt;0,1,0))</f>
        <v>0</v>
      </c>
      <c r="W40" s="96">
        <f>+IF(OUT_1!Y34&lt;&gt;"", IF((1+OUT_1_Check!$Q$4)*SUM(OUT_1!Y31:Y33)&lt;OUT_1!Y34,1,IF((1-OUT_1_Check!$Q$4)*SUM(OUT_1!Y31:Y33)&gt;OUT_1!Y34,1,0)),IF(SUM(OUT_1!Y31:Y33)&lt;&gt;0,1,0))</f>
        <v>0</v>
      </c>
      <c r="X40" s="96">
        <f>+IF(OUT_1!Z34&lt;&gt;"", IF((1+OUT_1_Check!$Q$4)*SUM(OUT_1!Z31:Z33)&lt;OUT_1!Z34,1,IF((1-OUT_1_Check!$Q$4)*SUM(OUT_1!Z31:Z33)&gt;OUT_1!Z34,1,0)),IF(SUM(OUT_1!Z31:Z33)&lt;&gt;0,1,0))</f>
        <v>0</v>
      </c>
      <c r="Y40" s="96">
        <f>+IF(OUT_1!AA34&lt;&gt;"", IF((1+OUT_1_Check!$Q$4)*SUM(OUT_1!AA31:AA33)&lt;OUT_1!AA34,1,IF((1-OUT_1_Check!$Q$4)*SUM(OUT_1!AA31:AA33)&gt;OUT_1!AA34,1,0)),IF(SUM(OUT_1!AA31:AA33)&lt;&gt;0,1,0))</f>
        <v>0</v>
      </c>
      <c r="Z40" s="96">
        <f>+IF(OUT_1!AB34&lt;&gt;"", IF((1+OUT_1_Check!$Q$4)*SUM(OUT_1!AB31:AB33)&lt;OUT_1!AB34,1,IF((1-OUT_1_Check!$Q$4)*SUM(OUT_1!AB31:AB33)&gt;OUT_1!AB34,1,0)),IF(SUM(OUT_1!AB31:AB33)&lt;&gt;0,1,0))</f>
        <v>0</v>
      </c>
      <c r="AA40" s="96">
        <f>+IF(OUT_1!AC34&lt;&gt;"", IF((1+OUT_1_Check!$Q$4)*SUM(OUT_1!AC31:AC33)&lt;OUT_1!AC34,1,IF((1-OUT_1_Check!$Q$4)*SUM(OUT_1!AC31:AC33)&gt;OUT_1!AC34,1,0)),IF(SUM(OUT_1!AC31:AC33)&lt;&gt;0,1,0))</f>
        <v>0</v>
      </c>
      <c r="AB40" s="96">
        <f>+IF(OUT_1!AD34&lt;&gt;"", IF((1+OUT_1_Check!$Q$4)*SUM(OUT_1!AD31:AD33)&lt;OUT_1!AD34,1,IF((1-OUT_1_Check!$Q$4)*SUM(OUT_1!AD31:AD33)&gt;OUT_1!AD34,1,0)),IF(SUM(OUT_1!AD31:AD33)&lt;&gt;0,1,0))</f>
        <v>0</v>
      </c>
      <c r="AC40" s="96">
        <f>+IF(OUT_1!AE34&lt;&gt;"", IF((1+OUT_1_Check!$Q$4)*SUM(OUT_1!AE31:AE33)&lt;OUT_1!AE34,1,IF((1-OUT_1_Check!$Q$4)*SUM(OUT_1!AE31:AE33)&gt;OUT_1!AE34,1,0)),IF(SUM(OUT_1!AE31:AE33)&lt;&gt;0,1,0))</f>
        <v>0</v>
      </c>
      <c r="AD40" s="96">
        <f>+IF(OUT_1!AF34&lt;&gt;"", IF((1+OUT_1_Check!$Q$4)*SUM(OUT_1!AF31:AF33)&lt;OUT_1!AF34,1,IF((1-OUT_1_Check!$Q$4)*SUM(OUT_1!AF31:AF33)&gt;OUT_1!AF34,1,0)),IF(SUM(OUT_1!AF31:AF33)&lt;&gt;0,1,0))</f>
        <v>0</v>
      </c>
      <c r="AE40" s="96">
        <f>+IF(OUT_1!AG34&lt;&gt;"", IF((1+OUT_1_Check!$Q$4)*SUM(OUT_1!AG31:AG33)&lt;OUT_1!AG34,1,IF((1-OUT_1_Check!$Q$4)*SUM(OUT_1!AG31:AG33)&gt;OUT_1!AG34,1,0)),IF(SUM(OUT_1!AG31:AG33)&lt;&gt;0,1,0))</f>
        <v>0</v>
      </c>
      <c r="AF40" s="96">
        <f>+IF(OUT_1!AH34&lt;&gt;"", IF((1+OUT_1_Check!$Q$4)*SUM(OUT_1!AH31:AH33)&lt;OUT_1!AH34,1,IF((1-OUT_1_Check!$Q$4)*SUM(OUT_1!AH31:AH33)&gt;OUT_1!AH34,1,0)),IF(SUM(OUT_1!AH31:AH33)&lt;&gt;0,1,0))</f>
        <v>0</v>
      </c>
      <c r="AG40" s="96">
        <f>+IF(OUT_1!AI34&lt;&gt;"", IF((1+OUT_1_Check!$Q$4)*SUM(OUT_1!AI31:AI33)&lt;OUT_1!AI34,1,IF((1-OUT_1_Check!$Q$4)*SUM(OUT_1!AI31:AI33)&gt;OUT_1!AI34,1,0)),IF(SUM(OUT_1!AI31:AI33)&lt;&gt;0,1,0))</f>
        <v>0</v>
      </c>
      <c r="AH40" s="96">
        <f>+IF(OUT_1!AJ34&lt;&gt;"", IF((1+OUT_1_Check!$Q$4)*SUM(OUT_1!AJ31:AJ33)&lt;OUT_1!AJ34,1,IF((1-OUT_1_Check!$Q$4)*SUM(OUT_1!AJ31:AJ33)&gt;OUT_1!AJ34,1,0)),IF(SUM(OUT_1!AJ31:AJ33)&lt;&gt;0,1,0))</f>
        <v>0</v>
      </c>
      <c r="AI40" s="96">
        <f>+IF(OUT_1!AK34&lt;&gt;"", IF((1+OUT_1_Check!$Q$4)*SUM(OUT_1!AK31:AK33)&lt;OUT_1!AK34,1,IF((1-OUT_1_Check!$Q$4)*SUM(OUT_1!AK31:AK33)&gt;OUT_1!AK34,1,0)),IF(SUM(OUT_1!AK31:AK33)&lt;&gt;0,1,0))</f>
        <v>0</v>
      </c>
      <c r="AJ40" s="96">
        <f>+IF(OUT_1!AL34&lt;&gt;"", IF((1+OUT_1_Check!$Q$4)*SUM(OUT_1!AL31:AL33)&lt;OUT_1!AL34,1,IF((1-OUT_1_Check!$Q$4)*SUM(OUT_1!AL31:AL33)&gt;OUT_1!AL34,1,0)),IF(SUM(OUT_1!AL31:AL33)&lt;&gt;0,1,0))</f>
        <v>0</v>
      </c>
      <c r="AK40" s="96">
        <f>+IF(OUT_1!AM34&lt;&gt;"", IF((1+OUT_1_Check!$Q$4)*SUM(OUT_1!AM31:AM33)&lt;OUT_1!AM34,1,IF((1-OUT_1_Check!$Q$4)*SUM(OUT_1!AM31:AM33)&gt;OUT_1!AM34,1,0)),IF(SUM(OUT_1!AM31:AM33)&lt;&gt;0,1,0))</f>
        <v>0</v>
      </c>
      <c r="AL40" s="96">
        <f>+IF(OUT_1!AN34&lt;&gt;"", IF((1+OUT_1_Check!$Q$4)*SUM(OUT_1!AN31:AN33)&lt;OUT_1!AN34,1,IF((1-OUT_1_Check!$Q$4)*SUM(OUT_1!AN31:AN33)&gt;OUT_1!AN34,1,0)),IF(SUM(OUT_1!AN31:AN33)&lt;&gt;0,1,0))</f>
        <v>0</v>
      </c>
      <c r="AM40" s="96" t="e">
        <f>+IF(OUT_1!#REF!&lt;&gt;"", IF((1+OUT_1_Check!$Q$4)*SUM(OUT_1!#REF!)&lt;OUT_1!#REF!,1,IF((1-OUT_1_Check!$Q$4)*SUM(OUT_1!#REF!)&gt;OUT_1!#REF!,1,0)),IF(SUM(OUT_1!#REF!)&lt;&gt;0,1,0))</f>
        <v>#REF!</v>
      </c>
      <c r="AN40" s="96">
        <f>+IF(OUT_1!AO34&lt;&gt;"", IF((1+OUT_1_Check!$Q$4)*SUM(OUT_1!AO31:AO33)&lt;OUT_1!AO34,1,IF((1-OUT_1_Check!$Q$4)*SUM(OUT_1!AO31:AO33)&gt;OUT_1!AO34,1,0)),IF(SUM(OUT_1!AO31:AO33)&lt;&gt;0,1,0))</f>
        <v>0</v>
      </c>
      <c r="AO40" s="96">
        <f>+IF(OUT_1!AP34&lt;&gt;"", IF((1+OUT_1_Check!$Q$4)*SUM(OUT_1!AP31:AP33)&lt;OUT_1!AP34,1,IF((1-OUT_1_Check!$Q$4)*SUM(OUT_1!AP31:AP33)&gt;OUT_1!AP34,1,0)),IF(SUM(OUT_1!AP31:AP33)&lt;&gt;0,1,0))</f>
        <v>0</v>
      </c>
      <c r="AP40" s="96">
        <f>+IF(OUT_1!AQ34&lt;&gt;"", IF((1+OUT_1_Check!$Q$4)*SUM(OUT_1!AQ31:AQ33)&lt;OUT_1!AQ34,1,IF((1-OUT_1_Check!$Q$4)*SUM(OUT_1!AQ31:AQ33)&gt;OUT_1!AQ34,1,0)),IF(SUM(OUT_1!AQ31:AQ33)&lt;&gt;0,1,0))</f>
        <v>0</v>
      </c>
      <c r="AQ40" s="96">
        <f>+IF(OUT_1!AR34&lt;&gt;"", IF((1+OUT_1_Check!$Q$4)*SUM(OUT_1!AR31:AR33)&lt;OUT_1!AR34,1,IF((1-OUT_1_Check!$Q$4)*SUM(OUT_1!AR31:AR33)&gt;OUT_1!AR34,1,0)),IF(SUM(OUT_1!AR31:AR33)&lt;&gt;0,1,0))</f>
        <v>0</v>
      </c>
      <c r="AR40" s="96">
        <f>+IF(OUT_1!AS34&lt;&gt;"", IF((1+OUT_1_Check!$Q$4)*SUM(OUT_1!AS31:AS33)&lt;OUT_1!AS34,1,IF((1-OUT_1_Check!$Q$4)*SUM(OUT_1!AS31:AS33)&gt;OUT_1!AS34,1,0)),IF(SUM(OUT_1!AS31:AS33)&lt;&gt;0,1,0))</f>
        <v>0</v>
      </c>
      <c r="AS40" s="107">
        <f>+IF(OUT_1!AT34&lt;&gt;"",IF((1+OUT_1_Check!$Q$4)*SUM(OUT_1!D34:AS34)&lt;2*OUT_1!AT34,1,IF((1-OUT_1_Check!$Q$4)*SUM(OUT_1!D34:AS34)&gt;2*OUT_1!AT34,1,0)),IF(SUM(OUT_1!D34:AS34)&lt;&gt;0,1,0))</f>
        <v>0</v>
      </c>
      <c r="AV40" s="75"/>
    </row>
    <row r="41" spans="1:66" s="66" customFormat="1" ht="18" customHeight="1">
      <c r="A41" s="76"/>
      <c r="B41" s="78" t="s">
        <v>22</v>
      </c>
      <c r="C41" s="78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110">
        <f>+IF(OUT_1!AT35&lt;&gt;"",IF(OUT_1!AT35&lt;OUT_1!AT34,1,0),IF(OUT_1!AT34&lt;&gt;0,1,0))</f>
        <v>0</v>
      </c>
      <c r="AV41" s="75"/>
    </row>
    <row r="42" spans="1:66" s="66" customFormat="1" ht="18" customHeight="1">
      <c r="A42" s="76"/>
      <c r="B42" s="78"/>
      <c r="C42" s="78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V42" s="75"/>
    </row>
    <row r="43" spans="1:66" s="66" customFormat="1" ht="18" customHeight="1">
      <c r="A43" s="76"/>
      <c r="B43" s="78" t="s">
        <v>14</v>
      </c>
      <c r="C43" s="78"/>
      <c r="D43" s="104">
        <f>+IF(OUT_1!D36&lt;&gt;"",IF((1+OUT_1_Check!$Q$4)*SUM(OUT_1!D34,OUT_1!D28)&lt;OUT_1!D36,1,IF((1-OUT_1_Check!$Q$4)*SUM(OUT_1!D34,OUT_1!D28)&gt;OUT_1!D36,1,0)),IF(SUM(OUT_1!D34,OUT_1!D28)&lt;&gt;0,1,0))</f>
        <v>0</v>
      </c>
      <c r="E43" s="104">
        <f>+IF(OUT_1!E36&lt;&gt;"",IF((1+OUT_1_Check!$Q$4)*SUM(OUT_1!E34,OUT_1!E28)&lt;OUT_1!E36,1,IF((1-OUT_1_Check!$Q$4)*SUM(OUT_1!E34,OUT_1!E28)&gt;OUT_1!E36,1,0)),IF(SUM(OUT_1!E34,OUT_1!E28)&lt;&gt;0,1,0))</f>
        <v>0</v>
      </c>
      <c r="F43" s="104">
        <f>+IF(OUT_1!F36&lt;&gt;"",IF((1+OUT_1_Check!$Q$4)*SUM(OUT_1!F34,OUT_1!F28)&lt;OUT_1!F36,1,IF((1-OUT_1_Check!$Q$4)*SUM(OUT_1!F34,OUT_1!F28)&gt;OUT_1!F36,1,0)),IF(SUM(OUT_1!F34,OUT_1!F28)&lt;&gt;0,1,0))</f>
        <v>0</v>
      </c>
      <c r="G43" s="104">
        <f>+IF(OUT_1!G36&lt;&gt;"",IF((1+OUT_1_Check!$Q$4)*SUM(OUT_1!G34,OUT_1!G28)&lt;OUT_1!G36,1,IF((1-OUT_1_Check!$Q$4)*SUM(OUT_1!G34,OUT_1!G28)&gt;OUT_1!G36,1,0)),IF(SUM(OUT_1!G34,OUT_1!G28)&lt;&gt;0,1,0))</f>
        <v>0</v>
      </c>
      <c r="H43" s="104">
        <f>+IF(OUT_1!H36&lt;&gt;"",IF((1+OUT_1_Check!$Q$4)*SUM(OUT_1!H34,OUT_1!H28)&lt;OUT_1!H36,1,IF((1-OUT_1_Check!$Q$4)*SUM(OUT_1!H34,OUT_1!H28)&gt;OUT_1!H36,1,0)),IF(SUM(OUT_1!H34,OUT_1!H28)&lt;&gt;0,1,0))</f>
        <v>0</v>
      </c>
      <c r="I43" s="104">
        <f>+IF(OUT_1!I36&lt;&gt;"",IF((1+OUT_1_Check!$Q$4)*SUM(OUT_1!I34,OUT_1!I28)&lt;OUT_1!I36,1,IF((1-OUT_1_Check!$Q$4)*SUM(OUT_1!I34,OUT_1!I28)&gt;OUT_1!I36,1,0)),IF(SUM(OUT_1!I34,OUT_1!I28)&lt;&gt;0,1,0))</f>
        <v>0</v>
      </c>
      <c r="J43" s="104">
        <f>+IF(OUT_1!J36&lt;&gt;"",IF((1+OUT_1_Check!$Q$4)*SUM(OUT_1!J34,OUT_1!J28)&lt;OUT_1!J36,1,IF((1-OUT_1_Check!$Q$4)*SUM(OUT_1!J34,OUT_1!J28)&gt;OUT_1!J36,1,0)),IF(SUM(OUT_1!J34,OUT_1!J28)&lt;&gt;0,1,0))</f>
        <v>0</v>
      </c>
      <c r="K43" s="104">
        <f>+IF(OUT_1!L36&lt;&gt;"",IF((1+OUT_1_Check!$Q$4)*SUM(OUT_1!L34,OUT_1!L28)&lt;OUT_1!L36,1,IF((1-OUT_1_Check!$Q$4)*SUM(OUT_1!L34,OUT_1!L28)&gt;OUT_1!L36,1,0)),IF(SUM(OUT_1!L34,OUT_1!L28)&lt;&gt;0,1,0))</f>
        <v>0</v>
      </c>
      <c r="L43" s="104">
        <f>+IF(OUT_1!M36&lt;&gt;"",IF((1+OUT_1_Check!$Q$4)*SUM(OUT_1!M34,OUT_1!M28)&lt;OUT_1!M36,1,IF((1-OUT_1_Check!$Q$4)*SUM(OUT_1!M34,OUT_1!M28)&gt;OUT_1!M36,1,0)),IF(SUM(OUT_1!M34,OUT_1!M28)&lt;&gt;0,1,0))</f>
        <v>0</v>
      </c>
      <c r="M43" s="104">
        <f>+IF(OUT_1!N36&lt;&gt;"",IF((1+OUT_1_Check!$Q$4)*SUM(OUT_1!N34,OUT_1!N28)&lt;OUT_1!N36,1,IF((1-OUT_1_Check!$Q$4)*SUM(OUT_1!N34,OUT_1!N28)&gt;OUT_1!N36,1,0)),IF(SUM(OUT_1!N34,OUT_1!N28)&lt;&gt;0,1,0))</f>
        <v>0</v>
      </c>
      <c r="N43" s="104">
        <f>+IF(OUT_1!P36&lt;&gt;"",IF((1+OUT_1_Check!$Q$4)*SUM(OUT_1!P34,OUT_1!P28)&lt;OUT_1!P36,1,IF((1-OUT_1_Check!$Q$4)*SUM(OUT_1!P34,OUT_1!P28)&gt;OUT_1!P36,1,0)),IF(SUM(OUT_1!P34,OUT_1!P28)&lt;&gt;0,1,0))</f>
        <v>0</v>
      </c>
      <c r="O43" s="104">
        <f>+IF(OUT_1!Q36&lt;&gt;"",IF((1+OUT_1_Check!$Q$4)*SUM(OUT_1!Q34,OUT_1!Q28)&lt;OUT_1!Q36,1,IF((1-OUT_1_Check!$Q$4)*SUM(OUT_1!Q34,OUT_1!Q28)&gt;OUT_1!Q36,1,0)),IF(SUM(OUT_1!Q34,OUT_1!Q28)&lt;&gt;0,1,0))</f>
        <v>0</v>
      </c>
      <c r="P43" s="104">
        <f>+IF(OUT_1!R36&lt;&gt;"",IF((1+OUT_1_Check!$Q$4)*SUM(OUT_1!R34,OUT_1!R28)&lt;OUT_1!R36,1,IF((1-OUT_1_Check!$Q$4)*SUM(OUT_1!R34,OUT_1!R28)&gt;OUT_1!R36,1,0)),IF(SUM(OUT_1!R34,OUT_1!R28)&lt;&gt;0,1,0))</f>
        <v>0</v>
      </c>
      <c r="Q43" s="104">
        <f>+IF(OUT_1!S36&lt;&gt;"",IF((1+OUT_1_Check!$Q$4)*SUM(OUT_1!S34,OUT_1!S28)&lt;OUT_1!S36,1,IF((1-OUT_1_Check!$Q$4)*SUM(OUT_1!S34,OUT_1!S28)&gt;OUT_1!S36,1,0)),IF(SUM(OUT_1!S34,OUT_1!S28)&lt;&gt;0,1,0))</f>
        <v>0</v>
      </c>
      <c r="R43" s="104">
        <f>+IF(OUT_1!T36&lt;&gt;"",IF((1+OUT_1_Check!$Q$4)*SUM(OUT_1!T34,OUT_1!T28)&lt;OUT_1!T36,1,IF((1-OUT_1_Check!$Q$4)*SUM(OUT_1!T34,OUT_1!T28)&gt;OUT_1!T36,1,0)),IF(SUM(OUT_1!T34,OUT_1!T28)&lt;&gt;0,1,0))</f>
        <v>0</v>
      </c>
      <c r="S43" s="104">
        <f>+IF(OUT_1!U36&lt;&gt;"",IF((1+OUT_1_Check!$Q$4)*SUM(OUT_1!U34,OUT_1!U28)&lt;OUT_1!U36,1,IF((1-OUT_1_Check!$Q$4)*SUM(OUT_1!U34,OUT_1!U28)&gt;OUT_1!U36,1,0)),IF(SUM(OUT_1!U34,OUT_1!U28)&lt;&gt;0,1,0))</f>
        <v>0</v>
      </c>
      <c r="T43" s="104">
        <f>+IF(OUT_1!V36&lt;&gt;"",IF((1+OUT_1_Check!$Q$4)*SUM(OUT_1!V34,OUT_1!V28)&lt;OUT_1!V36,1,IF((1-OUT_1_Check!$Q$4)*SUM(OUT_1!V34,OUT_1!V28)&gt;OUT_1!V36,1,0)),IF(SUM(OUT_1!V34,OUT_1!V28)&lt;&gt;0,1,0))</f>
        <v>0</v>
      </c>
      <c r="U43" s="104">
        <f>+IF(OUT_1!W36&lt;&gt;"",IF((1+OUT_1_Check!$Q$4)*SUM(OUT_1!W34,OUT_1!W28)&lt;OUT_1!W36,1,IF((1-OUT_1_Check!$Q$4)*SUM(OUT_1!W34,OUT_1!W28)&gt;OUT_1!W36,1,0)),IF(SUM(OUT_1!W34,OUT_1!W28)&lt;&gt;0,1,0))</f>
        <v>0</v>
      </c>
      <c r="V43" s="104">
        <f>+IF(OUT_1!X36&lt;&gt;"",IF((1+OUT_1_Check!$Q$4)*SUM(OUT_1!X34,OUT_1!X28)&lt;OUT_1!X36,1,IF((1-OUT_1_Check!$Q$4)*SUM(OUT_1!X34,OUT_1!X28)&gt;OUT_1!X36,1,0)),IF(SUM(OUT_1!X34,OUT_1!X28)&lt;&gt;0,1,0))</f>
        <v>0</v>
      </c>
      <c r="W43" s="104">
        <f>+IF(OUT_1!Y36&lt;&gt;"",IF((1+OUT_1_Check!$Q$4)*SUM(OUT_1!Y34,OUT_1!Y28)&lt;OUT_1!Y36,1,IF((1-OUT_1_Check!$Q$4)*SUM(OUT_1!Y34,OUT_1!Y28)&gt;OUT_1!Y36,1,0)),IF(SUM(OUT_1!Y34,OUT_1!Y28)&lt;&gt;0,1,0))</f>
        <v>0</v>
      </c>
      <c r="X43" s="104">
        <f>+IF(OUT_1!Z36&lt;&gt;"",IF((1+OUT_1_Check!$Q$4)*SUM(OUT_1!Z34,OUT_1!Z28)&lt;OUT_1!Z36,1,IF((1-OUT_1_Check!$Q$4)*SUM(OUT_1!Z34,OUT_1!Z28)&gt;OUT_1!Z36,1,0)),IF(SUM(OUT_1!Z34,OUT_1!Z28)&lt;&gt;0,1,0))</f>
        <v>0</v>
      </c>
      <c r="Y43" s="104">
        <f>+IF(OUT_1!AA36&lt;&gt;"",IF((1+OUT_1_Check!$Q$4)*SUM(OUT_1!AA34,OUT_1!AA28)&lt;OUT_1!AA36,1,IF((1-OUT_1_Check!$Q$4)*SUM(OUT_1!AA34,OUT_1!AA28)&gt;OUT_1!AA36,1,0)),IF(SUM(OUT_1!AA34,OUT_1!AA28)&lt;&gt;0,1,0))</f>
        <v>0</v>
      </c>
      <c r="Z43" s="104">
        <f>+IF(OUT_1!AB36&lt;&gt;"",IF((1+OUT_1_Check!$Q$4)*SUM(OUT_1!AB34,OUT_1!AB28)&lt;OUT_1!AB36,1,IF((1-OUT_1_Check!$Q$4)*SUM(OUT_1!AB34,OUT_1!AB28)&gt;OUT_1!AB36,1,0)),IF(SUM(OUT_1!AB34,OUT_1!AB28)&lt;&gt;0,1,0))</f>
        <v>0</v>
      </c>
      <c r="AA43" s="104">
        <f>+IF(OUT_1!AC36&lt;&gt;"",IF((1+OUT_1_Check!$Q$4)*SUM(OUT_1!AC34,OUT_1!AC28)&lt;OUT_1!AC36,1,IF((1-OUT_1_Check!$Q$4)*SUM(OUT_1!AC34,OUT_1!AC28)&gt;OUT_1!AC36,1,0)),IF(SUM(OUT_1!AC34,OUT_1!AC28)&lt;&gt;0,1,0))</f>
        <v>0</v>
      </c>
      <c r="AB43" s="104">
        <f>+IF(OUT_1!AD36&lt;&gt;"",IF((1+OUT_1_Check!$Q$4)*SUM(OUT_1!AD34,OUT_1!AD28)&lt;OUT_1!AD36,1,IF((1-OUT_1_Check!$Q$4)*SUM(OUT_1!AD34,OUT_1!AD28)&gt;OUT_1!AD36,1,0)),IF(SUM(OUT_1!AD34,OUT_1!AD28)&lt;&gt;0,1,0))</f>
        <v>0</v>
      </c>
      <c r="AC43" s="104">
        <f>+IF(OUT_1!AE36&lt;&gt;"",IF((1+OUT_1_Check!$Q$4)*SUM(OUT_1!AE34,OUT_1!AE28)&lt;OUT_1!AE36,1,IF((1-OUT_1_Check!$Q$4)*SUM(OUT_1!AE34,OUT_1!AE28)&gt;OUT_1!AE36,1,0)),IF(SUM(OUT_1!AE34,OUT_1!AE28)&lt;&gt;0,1,0))</f>
        <v>0</v>
      </c>
      <c r="AD43" s="104">
        <f>+IF(OUT_1!AF36&lt;&gt;"",IF((1+OUT_1_Check!$Q$4)*SUM(OUT_1!AF34,OUT_1!AF28)&lt;OUT_1!AF36,1,IF((1-OUT_1_Check!$Q$4)*SUM(OUT_1!AF34,OUT_1!AF28)&gt;OUT_1!AF36,1,0)),IF(SUM(OUT_1!AF34,OUT_1!AF28)&lt;&gt;0,1,0))</f>
        <v>0</v>
      </c>
      <c r="AE43" s="104">
        <f>+IF(OUT_1!AG36&lt;&gt;"",IF((1+OUT_1_Check!$Q$4)*SUM(OUT_1!AG34,OUT_1!AG28)&lt;OUT_1!AG36,1,IF((1-OUT_1_Check!$Q$4)*SUM(OUT_1!AG34,OUT_1!AG28)&gt;OUT_1!AG36,1,0)),IF(SUM(OUT_1!AG34,OUT_1!AG28)&lt;&gt;0,1,0))</f>
        <v>0</v>
      </c>
      <c r="AF43" s="104">
        <f>+IF(OUT_1!AH36&lt;&gt;"",IF((1+OUT_1_Check!$Q$4)*SUM(OUT_1!AH34,OUT_1!AH28)&lt;OUT_1!AH36,1,IF((1-OUT_1_Check!$Q$4)*SUM(OUT_1!AH34,OUT_1!AH28)&gt;OUT_1!AH36,1,0)),IF(SUM(OUT_1!AH34,OUT_1!AH28)&lt;&gt;0,1,0))</f>
        <v>0</v>
      </c>
      <c r="AG43" s="104">
        <f>+IF(OUT_1!AI36&lt;&gt;"",IF((1+OUT_1_Check!$Q$4)*SUM(OUT_1!AI34,OUT_1!AI28)&lt;OUT_1!AI36,1,IF((1-OUT_1_Check!$Q$4)*SUM(OUT_1!AI34,OUT_1!AI28)&gt;OUT_1!AI36,1,0)),IF(SUM(OUT_1!AI34,OUT_1!AI28)&lt;&gt;0,1,0))</f>
        <v>0</v>
      </c>
      <c r="AH43" s="104">
        <f>+IF(OUT_1!AJ36&lt;&gt;"",IF((1+OUT_1_Check!$Q$4)*SUM(OUT_1!AJ34,OUT_1!AJ28)&lt;OUT_1!AJ36,1,IF((1-OUT_1_Check!$Q$4)*SUM(OUT_1!AJ34,OUT_1!AJ28)&gt;OUT_1!AJ36,1,0)),IF(SUM(OUT_1!AJ34,OUT_1!AJ28)&lt;&gt;0,1,0))</f>
        <v>0</v>
      </c>
      <c r="AI43" s="104">
        <f>+IF(OUT_1!AK36&lt;&gt;"",IF((1+OUT_1_Check!$Q$4)*SUM(OUT_1!AK34,OUT_1!AK28)&lt;OUT_1!AK36,1,IF((1-OUT_1_Check!$Q$4)*SUM(OUT_1!AK34,OUT_1!AK28)&gt;OUT_1!AK36,1,0)),IF(SUM(OUT_1!AK34,OUT_1!AK28)&lt;&gt;0,1,0))</f>
        <v>0</v>
      </c>
      <c r="AJ43" s="104">
        <f>+IF(OUT_1!AL36&lt;&gt;"",IF((1+OUT_1_Check!$Q$4)*SUM(OUT_1!AL34,OUT_1!AL28)&lt;OUT_1!AL36,1,IF((1-OUT_1_Check!$Q$4)*SUM(OUT_1!AL34,OUT_1!AL28)&gt;OUT_1!AL36,1,0)),IF(SUM(OUT_1!AL34,OUT_1!AL28)&lt;&gt;0,1,0))</f>
        <v>0</v>
      </c>
      <c r="AK43" s="104">
        <f>+IF(OUT_1!AM36&lt;&gt;"",IF((1+OUT_1_Check!$Q$4)*SUM(OUT_1!AM34,OUT_1!AM28)&lt;OUT_1!AM36,1,IF((1-OUT_1_Check!$Q$4)*SUM(OUT_1!AM34,OUT_1!AM28)&gt;OUT_1!AM36,1,0)),IF(SUM(OUT_1!AM34,OUT_1!AM28)&lt;&gt;0,1,0))</f>
        <v>0</v>
      </c>
      <c r="AL43" s="104">
        <f>+IF(OUT_1!AN36&lt;&gt;"",IF((1+OUT_1_Check!$Q$4)*SUM(OUT_1!AN34,OUT_1!AN28)&lt;OUT_1!AN36,1,IF((1-OUT_1_Check!$Q$4)*SUM(OUT_1!AN34,OUT_1!AN28)&gt;OUT_1!AN36,1,0)),IF(SUM(OUT_1!AN34,OUT_1!AN28)&lt;&gt;0,1,0))</f>
        <v>0</v>
      </c>
      <c r="AM43" s="104" t="e">
        <f>+IF(OUT_1!#REF!&lt;&gt;"",IF((1+OUT_1_Check!$Q$4)*SUM(OUT_1!#REF!,OUT_1!#REF!)&lt;OUT_1!#REF!,1,IF((1-OUT_1_Check!$Q$4)*SUM(OUT_1!#REF!,OUT_1!#REF!)&gt;OUT_1!#REF!,1,0)),IF(SUM(OUT_1!#REF!,OUT_1!#REF!)&lt;&gt;0,1,0))</f>
        <v>#REF!</v>
      </c>
      <c r="AN43" s="104">
        <f>+IF(OUT_1!AO36&lt;&gt;"",IF((1+OUT_1_Check!$Q$4)*SUM(OUT_1!AO34,OUT_1!AO28)&lt;OUT_1!AO36,1,IF((1-OUT_1_Check!$Q$4)*SUM(OUT_1!AO34,OUT_1!AO28)&gt;OUT_1!AO36,1,0)),IF(SUM(OUT_1!AO34,OUT_1!AO28)&lt;&gt;0,1,0))</f>
        <v>0</v>
      </c>
      <c r="AO43" s="104">
        <f>+IF(OUT_1!AP36&lt;&gt;"",IF((1+OUT_1_Check!$Q$4)*SUM(OUT_1!AP34,OUT_1!AP28)&lt;OUT_1!AP36,1,IF((1-OUT_1_Check!$Q$4)*SUM(OUT_1!AP34,OUT_1!AP28)&gt;OUT_1!AP36,1,0)),IF(SUM(OUT_1!AP34,OUT_1!AP28)&lt;&gt;0,1,0))</f>
        <v>0</v>
      </c>
      <c r="AP43" s="104">
        <f>+IF(OUT_1!AQ36&lt;&gt;"",IF((1+OUT_1_Check!$Q$4)*SUM(OUT_1!AQ34,OUT_1!AQ28)&lt;OUT_1!AQ36,1,IF((1-OUT_1_Check!$Q$4)*SUM(OUT_1!AQ34,OUT_1!AQ28)&gt;OUT_1!AQ36,1,0)),IF(SUM(OUT_1!AQ34,OUT_1!AQ28)&lt;&gt;0,1,0))</f>
        <v>0</v>
      </c>
      <c r="AQ43" s="104">
        <f>+IF(OUT_1!AR36&lt;&gt;"",IF((1+OUT_1_Check!$Q$4)*SUM(OUT_1!AR34,OUT_1!AR28)&lt;OUT_1!AR36,1,IF((1-OUT_1_Check!$Q$4)*SUM(OUT_1!AR34,OUT_1!AR28)&gt;OUT_1!AR36,1,0)),IF(SUM(OUT_1!AR34,OUT_1!AR28)&lt;&gt;0,1,0))</f>
        <v>0</v>
      </c>
      <c r="AR43" s="104">
        <f>+IF(OUT_1!AS36&lt;&gt;"",IF((1+OUT_1_Check!$Q$4)*SUM(OUT_1!AS34,OUT_1!AS28)&lt;OUT_1!AS36,1,IF((1-OUT_1_Check!$Q$4)*SUM(OUT_1!AS34,OUT_1!AS28)&gt;OUT_1!AS36,1,0)),IF(SUM(OUT_1!AS34,OUT_1!AS28)&lt;&gt;0,1,0))</f>
        <v>0</v>
      </c>
      <c r="AS43" s="107">
        <f>+IF(OUT_1!AT36&lt;&gt;"",IF((1+OUT_1_Check!$Q$4)*SUM(OUT_1!D36:AS36)&lt;2*OUT_1!AT36,1,IF((1-OUT_1_Check!$Q$4)*SUM(OUT_1!D36:AS36)&gt;2*OUT_1!AT36,1,0)),IF(SUM(OUT_1!D36:AS36)&lt;&gt;0,1,0))</f>
        <v>0</v>
      </c>
      <c r="AV43" s="75"/>
    </row>
    <row r="44" spans="1:66" s="66" customFormat="1" ht="18" customHeight="1">
      <c r="A44" s="76"/>
      <c r="B44" s="78"/>
      <c r="C44" s="78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V44" s="75"/>
    </row>
    <row r="45" spans="1:66" s="66" customFormat="1" ht="18" customHeight="1">
      <c r="A45" s="83"/>
      <c r="B45" s="85" t="s">
        <v>99</v>
      </c>
      <c r="C45" s="72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109"/>
      <c r="AV45" s="75"/>
    </row>
    <row r="46" spans="1:66" s="66" customFormat="1" ht="18" customHeight="1">
      <c r="A46" s="76"/>
      <c r="B46" s="78"/>
      <c r="C46" s="78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V46" s="75"/>
    </row>
    <row r="47" spans="1:66" s="66" customFormat="1" ht="18" customHeight="1">
      <c r="A47" s="76"/>
      <c r="B47" s="72" t="s">
        <v>15</v>
      </c>
      <c r="C47" s="72"/>
      <c r="D47" s="106">
        <f>+IF(OUT_1!D38&lt;&gt;"",IF((1+OUT_1_Check!$Q$4)*SUM(OUT_1!D16,OUT_1!D22,OUT_1!D36,OUT_1!D37)&lt;OUT_1!D38,1,IF((1-OUT_1_Check!$Q$4)*SUM(OUT_1!D16,OUT_1!D22,OUT_1!D36)&gt;OUT_1!D38,1,0)),IF(SUM(OUT_1!D16,OUT_1!D22,OUT_1!D36)&lt;&gt;0,1,0))</f>
        <v>0</v>
      </c>
      <c r="E47" s="106">
        <f>+IF(OUT_1!E38&lt;&gt;"",IF((1+OUT_1_Check!$Q$4)*SUM(OUT_1!E16,OUT_1!E22,OUT_1!E36,OUT_1!E37)&lt;OUT_1!E38,1,IF((1-OUT_1_Check!$Q$4)*SUM(OUT_1!E16,OUT_1!E22,OUT_1!E36)&gt;OUT_1!E38,1,0)),IF(SUM(OUT_1!E16,OUT_1!E22,OUT_1!E36)&lt;&gt;0,1,0))</f>
        <v>0</v>
      </c>
      <c r="F47" s="106">
        <f>+IF(OUT_1!F38&lt;&gt;"",IF((1+OUT_1_Check!$Q$4)*SUM(OUT_1!F16,OUT_1!F22,OUT_1!F36,OUT_1!F37)&lt;OUT_1!F38,1,IF((1-OUT_1_Check!$Q$4)*SUM(OUT_1!F16,OUT_1!F22,OUT_1!F36)&gt;OUT_1!F38,1,0)),IF(SUM(OUT_1!F16,OUT_1!F22,OUT_1!F36)&lt;&gt;0,1,0))</f>
        <v>0</v>
      </c>
      <c r="G47" s="106">
        <f>+IF(OUT_1!G38&lt;&gt;"",IF((1+OUT_1_Check!$Q$4)*SUM(OUT_1!G16,OUT_1!G22,OUT_1!G36,OUT_1!G37)&lt;OUT_1!G38,1,IF((1-OUT_1_Check!$Q$4)*SUM(OUT_1!G16,OUT_1!G22,OUT_1!G36)&gt;OUT_1!G38,1,0)),IF(SUM(OUT_1!G16,OUT_1!G22,OUT_1!G36)&lt;&gt;0,1,0))</f>
        <v>0</v>
      </c>
      <c r="H47" s="106">
        <f>+IF(OUT_1!H38&lt;&gt;"",IF((1+OUT_1_Check!$Q$4)*SUM(OUT_1!H16,OUT_1!H22,OUT_1!H36,OUT_1!H37)&lt;OUT_1!H38,1,IF((1-OUT_1_Check!$Q$4)*SUM(OUT_1!H16,OUT_1!H22,OUT_1!H36)&gt;OUT_1!H38,1,0)),IF(SUM(OUT_1!H16,OUT_1!H22,OUT_1!H36)&lt;&gt;0,1,0))</f>
        <v>0</v>
      </c>
      <c r="I47" s="106">
        <f>+IF(OUT_1!I38&lt;&gt;"",IF((1+OUT_1_Check!$Q$4)*SUM(OUT_1!I16,OUT_1!I22,OUT_1!I36,OUT_1!I37)&lt;OUT_1!I38,1,IF((1-OUT_1_Check!$Q$4)*SUM(OUT_1!I16,OUT_1!I22,OUT_1!I36)&gt;OUT_1!I38,1,0)),IF(SUM(OUT_1!I16,OUT_1!I22,OUT_1!I36)&lt;&gt;0,1,0))</f>
        <v>0</v>
      </c>
      <c r="J47" s="106">
        <f>+IF(OUT_1!J38&lt;&gt;"",IF((1+OUT_1_Check!$Q$4)*SUM(OUT_1!J16,OUT_1!J22,OUT_1!J36,OUT_1!J37)&lt;OUT_1!J38,1,IF((1-OUT_1_Check!$Q$4)*SUM(OUT_1!J16,OUT_1!J22,OUT_1!J36)&gt;OUT_1!J38,1,0)),IF(SUM(OUT_1!J16,OUT_1!J22,OUT_1!J36)&lt;&gt;0,1,0))</f>
        <v>0</v>
      </c>
      <c r="K47" s="106">
        <f>+IF(OUT_1!L38&lt;&gt;"",IF((1+OUT_1_Check!$Q$4)*SUM(OUT_1!L16,OUT_1!L22,OUT_1!L36,OUT_1!L37)&lt;OUT_1!L38,1,IF((1-OUT_1_Check!$Q$4)*SUM(OUT_1!L16,OUT_1!L22,OUT_1!L36)&gt;OUT_1!L38,1,0)),IF(SUM(OUT_1!L16,OUT_1!L22,OUT_1!L36)&lt;&gt;0,1,0))</f>
        <v>0</v>
      </c>
      <c r="L47" s="106">
        <f>+IF(OUT_1!M38&lt;&gt;"",IF((1+OUT_1_Check!$Q$4)*SUM(OUT_1!M16,OUT_1!M22,OUT_1!M36,OUT_1!M37)&lt;OUT_1!M38,1,IF((1-OUT_1_Check!$Q$4)*SUM(OUT_1!M16,OUT_1!M22,OUT_1!M36)&gt;OUT_1!M38,1,0)),IF(SUM(OUT_1!M16,OUT_1!M22,OUT_1!M36)&lt;&gt;0,1,0))</f>
        <v>0</v>
      </c>
      <c r="M47" s="106">
        <f>+IF(OUT_1!N38&lt;&gt;"",IF((1+OUT_1_Check!$Q$4)*SUM(OUT_1!N16,OUT_1!N22,OUT_1!N36,OUT_1!N37)&lt;OUT_1!N38,1,IF((1-OUT_1_Check!$Q$4)*SUM(OUT_1!N16,OUT_1!N22,OUT_1!N36)&gt;OUT_1!N38,1,0)),IF(SUM(OUT_1!N16,OUT_1!N22,OUT_1!N36)&lt;&gt;0,1,0))</f>
        <v>0</v>
      </c>
      <c r="N47" s="106">
        <f>+IF(OUT_1!P38&lt;&gt;"",IF((1+OUT_1_Check!$Q$4)*SUM(OUT_1!P16,OUT_1!P22,OUT_1!P36,OUT_1!P37)&lt;OUT_1!P38,1,IF((1-OUT_1_Check!$Q$4)*SUM(OUT_1!P16,OUT_1!P22,OUT_1!P36)&gt;OUT_1!P38,1,0)),IF(SUM(OUT_1!P16,OUT_1!P22,OUT_1!P36)&lt;&gt;0,1,0))</f>
        <v>0</v>
      </c>
      <c r="O47" s="106">
        <f>+IF(OUT_1!Q38&lt;&gt;"",IF((1+OUT_1_Check!$Q$4)*SUM(OUT_1!Q16,OUT_1!Q22,OUT_1!Q36,OUT_1!Q37)&lt;OUT_1!Q38,1,IF((1-OUT_1_Check!$Q$4)*SUM(OUT_1!Q16,OUT_1!Q22,OUT_1!Q36)&gt;OUT_1!Q38,1,0)),IF(SUM(OUT_1!Q16,OUT_1!Q22,OUT_1!Q36)&lt;&gt;0,1,0))</f>
        <v>0</v>
      </c>
      <c r="P47" s="106">
        <f>+IF(OUT_1!R38&lt;&gt;"",IF((1+OUT_1_Check!$Q$4)*SUM(OUT_1!R16,OUT_1!R22,OUT_1!R36,OUT_1!R37)&lt;OUT_1!R38,1,IF((1-OUT_1_Check!$Q$4)*SUM(OUT_1!R16,OUT_1!R22,OUT_1!R36)&gt;OUT_1!R38,1,0)),IF(SUM(OUT_1!R16,OUT_1!R22,OUT_1!R36)&lt;&gt;0,1,0))</f>
        <v>0</v>
      </c>
      <c r="Q47" s="106">
        <f>+IF(OUT_1!S38&lt;&gt;"",IF((1+OUT_1_Check!$Q$4)*SUM(OUT_1!S16,OUT_1!S22,OUT_1!S36,OUT_1!S37)&lt;OUT_1!S38,1,IF((1-OUT_1_Check!$Q$4)*SUM(OUT_1!S16,OUT_1!S22,OUT_1!S36)&gt;OUT_1!S38,1,0)),IF(SUM(OUT_1!S16,OUT_1!S22,OUT_1!S36)&lt;&gt;0,1,0))</f>
        <v>0</v>
      </c>
      <c r="R47" s="106">
        <f>+IF(OUT_1!T38&lt;&gt;"",IF((1+OUT_1_Check!$Q$4)*SUM(OUT_1!T16,OUT_1!T22,OUT_1!T36,OUT_1!T37)&lt;OUT_1!T38,1,IF((1-OUT_1_Check!$Q$4)*SUM(OUT_1!T16,OUT_1!T22,OUT_1!T36)&gt;OUT_1!T38,1,0)),IF(SUM(OUT_1!T16,OUT_1!T22,OUT_1!T36)&lt;&gt;0,1,0))</f>
        <v>0</v>
      </c>
      <c r="S47" s="106">
        <f>+IF(OUT_1!U38&lt;&gt;"",IF((1+OUT_1_Check!$Q$4)*SUM(OUT_1!U16,OUT_1!U22,OUT_1!U36,OUT_1!U37)&lt;OUT_1!U38,1,IF((1-OUT_1_Check!$Q$4)*SUM(OUT_1!U16,OUT_1!U22,OUT_1!U36)&gt;OUT_1!U38,1,0)),IF(SUM(OUT_1!U16,OUT_1!U22,OUT_1!U36)&lt;&gt;0,1,0))</f>
        <v>0</v>
      </c>
      <c r="T47" s="106">
        <f>+IF(OUT_1!V38&lt;&gt;"",IF((1+OUT_1_Check!$Q$4)*SUM(OUT_1!V16,OUT_1!V22,OUT_1!V36,OUT_1!V37)&lt;OUT_1!V38,1,IF((1-OUT_1_Check!$Q$4)*SUM(OUT_1!V16,OUT_1!V22,OUT_1!V36)&gt;OUT_1!V38,1,0)),IF(SUM(OUT_1!V16,OUT_1!V22,OUT_1!V36)&lt;&gt;0,1,0))</f>
        <v>0</v>
      </c>
      <c r="U47" s="106">
        <f>+IF(OUT_1!W38&lt;&gt;"",IF((1+OUT_1_Check!$Q$4)*SUM(OUT_1!W16,OUT_1!W22,OUT_1!W36,OUT_1!W37)&lt;OUT_1!W38,1,IF((1-OUT_1_Check!$Q$4)*SUM(OUT_1!W16,OUT_1!W22,OUT_1!W36)&gt;OUT_1!W38,1,0)),IF(SUM(OUT_1!W16,OUT_1!W22,OUT_1!W36)&lt;&gt;0,1,0))</f>
        <v>0</v>
      </c>
      <c r="V47" s="106">
        <f>+IF(OUT_1!X38&lt;&gt;"",IF((1+OUT_1_Check!$Q$4)*SUM(OUT_1!X16,OUT_1!X22,OUT_1!X36,OUT_1!X37)&lt;OUT_1!X38,1,IF((1-OUT_1_Check!$Q$4)*SUM(OUT_1!X16,OUT_1!X22,OUT_1!X36)&gt;OUT_1!X38,1,0)),IF(SUM(OUT_1!X16,OUT_1!X22,OUT_1!X36)&lt;&gt;0,1,0))</f>
        <v>0</v>
      </c>
      <c r="W47" s="106">
        <f>+IF(OUT_1!Y38&lt;&gt;"",IF((1+OUT_1_Check!$Q$4)*SUM(OUT_1!Y16,OUT_1!Y22,OUT_1!Y36,OUT_1!Y37)&lt;OUT_1!Y38,1,IF((1-OUT_1_Check!$Q$4)*SUM(OUT_1!Y16,OUT_1!Y22,OUT_1!Y36)&gt;OUT_1!Y38,1,0)),IF(SUM(OUT_1!Y16,OUT_1!Y22,OUT_1!Y36)&lt;&gt;0,1,0))</f>
        <v>0</v>
      </c>
      <c r="X47" s="106">
        <f>+IF(OUT_1!Z38&lt;&gt;"",IF((1+OUT_1_Check!$Q$4)*SUM(OUT_1!Z16,OUT_1!Z22,OUT_1!Z36,OUT_1!Z37)&lt;OUT_1!Z38,1,IF((1-OUT_1_Check!$Q$4)*SUM(OUT_1!Z16,OUT_1!Z22,OUT_1!Z36)&gt;OUT_1!Z38,1,0)),IF(SUM(OUT_1!Z16,OUT_1!Z22,OUT_1!Z36)&lt;&gt;0,1,0))</f>
        <v>0</v>
      </c>
      <c r="Y47" s="106">
        <f>+IF(OUT_1!AA38&lt;&gt;"",IF((1+OUT_1_Check!$Q$4)*SUM(OUT_1!AA16,OUT_1!AA22,OUT_1!AA36,OUT_1!AA37)&lt;OUT_1!AA38,1,IF((1-OUT_1_Check!$Q$4)*SUM(OUT_1!AA16,OUT_1!AA22,OUT_1!AA36)&gt;OUT_1!AA38,1,0)),IF(SUM(OUT_1!AA16,OUT_1!AA22,OUT_1!AA36)&lt;&gt;0,1,0))</f>
        <v>0</v>
      </c>
      <c r="Z47" s="106">
        <f>+IF(OUT_1!AB38&lt;&gt;"",IF((1+OUT_1_Check!$Q$4)*SUM(OUT_1!AB16,OUT_1!AB22,OUT_1!AB36,OUT_1!AB37)&lt;OUT_1!AB38,1,IF((1-OUT_1_Check!$Q$4)*SUM(OUT_1!AB16,OUT_1!AB22,OUT_1!AB36)&gt;OUT_1!AB38,1,0)),IF(SUM(OUT_1!AB16,OUT_1!AB22,OUT_1!AB36)&lt;&gt;0,1,0))</f>
        <v>0</v>
      </c>
      <c r="AA47" s="106">
        <f>+IF(OUT_1!AC38&lt;&gt;"",IF((1+OUT_1_Check!$Q$4)*SUM(OUT_1!AC16,OUT_1!AC22,OUT_1!AC36,OUT_1!AC37)&lt;OUT_1!AC38,1,IF((1-OUT_1_Check!$Q$4)*SUM(OUT_1!AC16,OUT_1!AC22,OUT_1!AC36)&gt;OUT_1!AC38,1,0)),IF(SUM(OUT_1!AC16,OUT_1!AC22,OUT_1!AC36)&lt;&gt;0,1,0))</f>
        <v>0</v>
      </c>
      <c r="AB47" s="106">
        <f>+IF(OUT_1!AD38&lt;&gt;"",IF((1+OUT_1_Check!$Q$4)*SUM(OUT_1!AD16,OUT_1!AD22,OUT_1!AD36,OUT_1!AD37)&lt;OUT_1!AD38,1,IF((1-OUT_1_Check!$Q$4)*SUM(OUT_1!AD16,OUT_1!AD22,OUT_1!AD36)&gt;OUT_1!AD38,1,0)),IF(SUM(OUT_1!AD16,OUT_1!AD22,OUT_1!AD36)&lt;&gt;0,1,0))</f>
        <v>0</v>
      </c>
      <c r="AC47" s="106">
        <f>+IF(OUT_1!AE38&lt;&gt;"",IF((1+OUT_1_Check!$Q$4)*SUM(OUT_1!AE16,OUT_1!AE22,OUT_1!AE36,OUT_1!AE37)&lt;OUT_1!AE38,1,IF((1-OUT_1_Check!$Q$4)*SUM(OUT_1!AE16,OUT_1!AE22,OUT_1!AE36)&gt;OUT_1!AE38,1,0)),IF(SUM(OUT_1!AE16,OUT_1!AE22,OUT_1!AE36)&lt;&gt;0,1,0))</f>
        <v>0</v>
      </c>
      <c r="AD47" s="106">
        <f>+IF(OUT_1!AF38&lt;&gt;"",IF((1+OUT_1_Check!$Q$4)*SUM(OUT_1!AF16,OUT_1!AF22,OUT_1!AF36,OUT_1!AF37)&lt;OUT_1!AF38,1,IF((1-OUT_1_Check!$Q$4)*SUM(OUT_1!AF16,OUT_1!AF22,OUT_1!AF36)&gt;OUT_1!AF38,1,0)),IF(SUM(OUT_1!AF16,OUT_1!AF22,OUT_1!AF36)&lt;&gt;0,1,0))</f>
        <v>0</v>
      </c>
      <c r="AE47" s="106">
        <f>+IF(OUT_1!AG38&lt;&gt;"",IF((1+OUT_1_Check!$Q$4)*SUM(OUT_1!AG16,OUT_1!AG22,OUT_1!AG36,OUT_1!AG37)&lt;OUT_1!AG38,1,IF((1-OUT_1_Check!$Q$4)*SUM(OUT_1!AG16,OUT_1!AG22,OUT_1!AG36)&gt;OUT_1!AG38,1,0)),IF(SUM(OUT_1!AG16,OUT_1!AG22,OUT_1!AG36)&lt;&gt;0,1,0))</f>
        <v>0</v>
      </c>
      <c r="AF47" s="106">
        <f>+IF(OUT_1!AH38&lt;&gt;"",IF((1+OUT_1_Check!$Q$4)*SUM(OUT_1!AH16,OUT_1!AH22,OUT_1!AH36,OUT_1!AH37)&lt;OUT_1!AH38,1,IF((1-OUT_1_Check!$Q$4)*SUM(OUT_1!AH16,OUT_1!AH22,OUT_1!AH36)&gt;OUT_1!AH38,1,0)),IF(SUM(OUT_1!AH16,OUT_1!AH22,OUT_1!AH36)&lt;&gt;0,1,0))</f>
        <v>0</v>
      </c>
      <c r="AG47" s="106">
        <f>+IF(OUT_1!AI38&lt;&gt;"",IF((1+OUT_1_Check!$Q$4)*SUM(OUT_1!AI16,OUT_1!AI22,OUT_1!AI36,OUT_1!AI37)&lt;OUT_1!AI38,1,IF((1-OUT_1_Check!$Q$4)*SUM(OUT_1!AI16,OUT_1!AI22,OUT_1!AI36)&gt;OUT_1!AI38,1,0)),IF(SUM(OUT_1!AI16,OUT_1!AI22,OUT_1!AI36)&lt;&gt;0,1,0))</f>
        <v>0</v>
      </c>
      <c r="AH47" s="106">
        <f>+IF(OUT_1!AJ38&lt;&gt;"",IF((1+OUT_1_Check!$Q$4)*SUM(OUT_1!AJ16,OUT_1!AJ22,OUT_1!AJ36,OUT_1!AJ37)&lt;OUT_1!AJ38,1,IF((1-OUT_1_Check!$Q$4)*SUM(OUT_1!AJ16,OUT_1!AJ22,OUT_1!AJ36)&gt;OUT_1!AJ38,1,0)),IF(SUM(OUT_1!AJ16,OUT_1!AJ22,OUT_1!AJ36)&lt;&gt;0,1,0))</f>
        <v>0</v>
      </c>
      <c r="AI47" s="106">
        <f>+IF(OUT_1!AK38&lt;&gt;"",IF((1+OUT_1_Check!$Q$4)*SUM(OUT_1!AK16,OUT_1!AK22,OUT_1!AK36,OUT_1!AK37)&lt;OUT_1!AK38,1,IF((1-OUT_1_Check!$Q$4)*SUM(OUT_1!AK16,OUT_1!AK22,OUT_1!AK36)&gt;OUT_1!AK38,1,0)),IF(SUM(OUT_1!AK16,OUT_1!AK22,OUT_1!AK36)&lt;&gt;0,1,0))</f>
        <v>0</v>
      </c>
      <c r="AJ47" s="106">
        <f>+IF(OUT_1!AL38&lt;&gt;"",IF((1+OUT_1_Check!$Q$4)*SUM(OUT_1!AL16,OUT_1!AL22,OUT_1!AL36,OUT_1!AL37)&lt;OUT_1!AL38,1,IF((1-OUT_1_Check!$Q$4)*SUM(OUT_1!AL16,OUT_1!AL22,OUT_1!AL36)&gt;OUT_1!AL38,1,0)),IF(SUM(OUT_1!AL16,OUT_1!AL22,OUT_1!AL36)&lt;&gt;0,1,0))</f>
        <v>0</v>
      </c>
      <c r="AK47" s="106">
        <f>+IF(OUT_1!AM38&lt;&gt;"",IF((1+OUT_1_Check!$Q$4)*SUM(OUT_1!AM16,OUT_1!AM22,OUT_1!AM36,OUT_1!AM37)&lt;OUT_1!AM38,1,IF((1-OUT_1_Check!$Q$4)*SUM(OUT_1!AM16,OUT_1!AM22,OUT_1!AM36)&gt;OUT_1!AM38,1,0)),IF(SUM(OUT_1!AM16,OUT_1!AM22,OUT_1!AM36)&lt;&gt;0,1,0))</f>
        <v>0</v>
      </c>
      <c r="AL47" s="106">
        <f>+IF(OUT_1!AN38&lt;&gt;"",IF((1+OUT_1_Check!$Q$4)*SUM(OUT_1!AN16,OUT_1!AN22,OUT_1!AN36,OUT_1!AN37)&lt;OUT_1!AN38,1,IF((1-OUT_1_Check!$Q$4)*SUM(OUT_1!AN16,OUT_1!AN22,OUT_1!AN36)&gt;OUT_1!AN38,1,0)),IF(SUM(OUT_1!AN16,OUT_1!AN22,OUT_1!AN36)&lt;&gt;0,1,0))</f>
        <v>0</v>
      </c>
      <c r="AM47" s="106" t="e">
        <f>+IF(OUT_1!#REF!&lt;&gt;"",IF((1+OUT_1_Check!$Q$4)*SUM(OUT_1!#REF!,OUT_1!#REF!,OUT_1!#REF!,OUT_1!#REF!)&lt;OUT_1!#REF!,1,IF((1-OUT_1_Check!$Q$4)*SUM(OUT_1!#REF!,OUT_1!#REF!,OUT_1!#REF!)&gt;OUT_1!#REF!,1,0)),IF(SUM(OUT_1!#REF!,OUT_1!#REF!,OUT_1!#REF!)&lt;&gt;0,1,0))</f>
        <v>#REF!</v>
      </c>
      <c r="AN47" s="106">
        <f>+IF(OUT_1!AO38&lt;&gt;"",IF((1+OUT_1_Check!$Q$4)*SUM(OUT_1!AO16,OUT_1!AO22,OUT_1!AO36,OUT_1!AO37)&lt;OUT_1!AO38,1,IF((1-OUT_1_Check!$Q$4)*SUM(OUT_1!AO16,OUT_1!AO22,OUT_1!AO36)&gt;OUT_1!AO38,1,0)),IF(SUM(OUT_1!AO16,OUT_1!AO22,OUT_1!AO36)&lt;&gt;0,1,0))</f>
        <v>0</v>
      </c>
      <c r="AO47" s="106">
        <f>+IF(OUT_1!AP38&lt;&gt;"",IF((1+OUT_1_Check!$Q$4)*SUM(OUT_1!AP16,OUT_1!AP22,OUT_1!AP36,OUT_1!AP37)&lt;OUT_1!AP38,1,IF((1-OUT_1_Check!$Q$4)*SUM(OUT_1!AP16,OUT_1!AP22,OUT_1!AP36)&gt;OUT_1!AP38,1,0)),IF(SUM(OUT_1!AP16,OUT_1!AP22,OUT_1!AP36)&lt;&gt;0,1,0))</f>
        <v>0</v>
      </c>
      <c r="AP47" s="106">
        <f>+IF(OUT_1!AQ38&lt;&gt;"",IF((1+OUT_1_Check!$Q$4)*SUM(OUT_1!AQ16,OUT_1!AQ22,OUT_1!AQ36,OUT_1!AQ37)&lt;OUT_1!AQ38,1,IF((1-OUT_1_Check!$Q$4)*SUM(OUT_1!AQ16,OUT_1!AQ22,OUT_1!AQ36)&gt;OUT_1!AQ38,1,0)),IF(SUM(OUT_1!AQ16,OUT_1!AQ22,OUT_1!AQ36)&lt;&gt;0,1,0))</f>
        <v>0</v>
      </c>
      <c r="AQ47" s="106">
        <f>+IF(OUT_1!AR38&lt;&gt;"",IF((1+OUT_1_Check!$Q$4)*SUM(OUT_1!AR16,OUT_1!AR22,OUT_1!AR36,OUT_1!AR37)&lt;OUT_1!AR38,1,IF((1-OUT_1_Check!$Q$4)*SUM(OUT_1!AR16,OUT_1!AR22,OUT_1!AR36)&gt;OUT_1!AR38,1,0)),IF(SUM(OUT_1!AR16,OUT_1!AR22,OUT_1!AR36)&lt;&gt;0,1,0))</f>
        <v>0</v>
      </c>
      <c r="AR47" s="106">
        <f>+IF(OUT_1!AS38&lt;&gt;"",IF((1+OUT_1_Check!$Q$4)*SUM(OUT_1!AS16,OUT_1!AS22,OUT_1!AS36,OUT_1!AS37)&lt;OUT_1!AS38,1,IF((1-OUT_1_Check!$Q$4)*SUM(OUT_1!AS16,OUT_1!AS22,OUT_1!AS36)&gt;OUT_1!AS38,1,0)),IF(SUM(OUT_1!AS16,OUT_1!AS22,OUT_1!AS36)&lt;&gt;0,1,0))</f>
        <v>0</v>
      </c>
      <c r="AS47" s="106">
        <f>+IF(OUT_1!AT38&lt;&gt;"",IF((1+OUT_1_Check!$Q$4)*SUM(OUT_1!AT16,OUT_1!AT22,OUT_1!AT36,OUT_1!AT37)&lt;OUT_1!AT38,1,IF((1-OUT_1_Check!$Q$4)*SUM(OUT_1!AT16,OUT_1!AT22,OUT_1!AT36)&gt;OUT_1!AT38,1,0)),IF(SUM(OUT_1!AT16,OUT_1!AT22,OUT_1!AT36)&lt;&gt;0,1,0))</f>
        <v>0</v>
      </c>
      <c r="AV47" s="75"/>
    </row>
    <row r="48" spans="1:66" s="66" customFormat="1" ht="18" customHeight="1">
      <c r="A48" s="76"/>
      <c r="B48" s="77" t="s">
        <v>126</v>
      </c>
      <c r="C48" s="78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110">
        <f>+IF(OUT_1!AT39&lt;&gt;"",IF(OUT_1!AT39&lt;OUT_1!AT38,1,0),IF(OUT_1!AT38&lt;&gt;0,1,0))</f>
        <v>0</v>
      </c>
      <c r="AT48" s="127"/>
      <c r="AV48" s="75"/>
    </row>
    <row r="49" spans="1:48" s="66" customFormat="1" ht="18" customHeight="1">
      <c r="A49" s="83"/>
      <c r="B49" s="78"/>
      <c r="C49" s="78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10"/>
      <c r="AV49" s="75"/>
    </row>
    <row r="50" spans="1:48" s="66" customFormat="1" ht="18" customHeight="1">
      <c r="A50" s="83"/>
      <c r="B50" s="72" t="s">
        <v>24</v>
      </c>
      <c r="C50" s="72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V50" s="75"/>
    </row>
    <row r="51" spans="1:48" s="66" customFormat="1" ht="18" customHeight="1">
      <c r="A51" s="83"/>
      <c r="B51" s="85" t="s">
        <v>102</v>
      </c>
      <c r="C51" s="72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277">
        <f>+IF(OUT_1!AT41&lt;&gt;"",IF((1+OUT_1_Check!$Q$4)*SUM(OUT_1!D41:AS41)&lt;2*OUT_1!AT41,1,IF((1-OUT_1_Check!$Q$4)*SUM(OUT_1!D41:AS41)&gt;2*OUT_1!AT41,1,0)),IF(SUM(OUT_1!D41:AS41)&lt;&gt;0,1,0))</f>
        <v>0</v>
      </c>
      <c r="AV51" s="75"/>
    </row>
    <row r="52" spans="1:48" s="66" customFormat="1" ht="18" customHeight="1">
      <c r="A52" s="86"/>
      <c r="B52" s="87" t="s">
        <v>103</v>
      </c>
      <c r="C52" s="88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8">
        <f>+IF(OUT_1!AT42&lt;&gt;"",IF((1+OUT_1_Check!$Q$4)*SUM(OUT_1!D42:AS42)&lt;2*OUT_1!AT42,1,IF((1-OUT_1_Check!$Q$4)*SUM(OUT_1!D42:AS42)&gt;2*OUT_1!AT42,1,0)),IF(SUM(OUT_1!D42:AS42)&lt;&gt;0,1,0))</f>
        <v>0</v>
      </c>
      <c r="AV52" s="75"/>
    </row>
    <row r="53" spans="1:48" s="66" customFormat="1" ht="18" customHeight="1">
      <c r="A53" s="78" t="s">
        <v>83</v>
      </c>
      <c r="B53" s="78"/>
      <c r="C53" s="78"/>
      <c r="AS53" s="89"/>
      <c r="AT53" s="89"/>
      <c r="AV53" s="75"/>
    </row>
    <row r="54" spans="1:48" s="66" customFormat="1" ht="18" customHeight="1">
      <c r="A54" s="78" t="s">
        <v>84</v>
      </c>
      <c r="B54" s="78"/>
      <c r="C54" s="7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</row>
    <row r="55" spans="1:48" s="66" customFormat="1" ht="18" customHeight="1">
      <c r="A55" s="90" t="s">
        <v>93</v>
      </c>
      <c r="B55" s="78"/>
      <c r="C55" s="7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</row>
    <row r="56" spans="1:48" s="66" customFormat="1" ht="18" customHeight="1">
      <c r="A56" s="78" t="s">
        <v>96</v>
      </c>
      <c r="B56" s="78"/>
      <c r="C56" s="7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</row>
    <row r="57" spans="1:48" s="62" customFormat="1" ht="18" customHeight="1">
      <c r="A57" s="91"/>
      <c r="B57" s="91"/>
      <c r="C57" s="91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</row>
    <row r="58" spans="1:48" s="62" customFormat="1" ht="18" customHeight="1">
      <c r="A58" s="91"/>
      <c r="B58" s="91"/>
      <c r="C58" s="91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93" customWidth="1"/>
    <col min="2" max="2" width="9.140625" style="93"/>
    <col min="3" max="3" width="40.5703125" style="93" customWidth="1"/>
    <col min="4" max="4" width="9.7109375" style="93" customWidth="1"/>
    <col min="5" max="44" width="9.140625" style="93"/>
    <col min="45" max="45" width="26.85546875" style="93" customWidth="1"/>
    <col min="46" max="16384" width="9.140625" style="93"/>
  </cols>
  <sheetData>
    <row r="1" spans="1:50" s="49" customFormat="1" ht="18" customHeight="1">
      <c r="A1" s="45" t="s">
        <v>25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  <c r="AX1" s="48"/>
    </row>
    <row r="2" spans="1:50" s="49" customFormat="1" ht="18" customHeight="1">
      <c r="A2" s="50"/>
      <c r="B2" s="51"/>
      <c r="C2" s="51"/>
      <c r="D2" s="52"/>
      <c r="E2" s="53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11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4"/>
    </row>
    <row r="3" spans="1:50" s="49" customFormat="1" ht="18" customHeight="1" thickBot="1">
      <c r="A3" s="51"/>
      <c r="C3" s="55"/>
      <c r="D3" s="52"/>
      <c r="E3" s="112" t="s">
        <v>1</v>
      </c>
      <c r="F3" s="52"/>
      <c r="G3" s="52"/>
      <c r="H3" s="52"/>
      <c r="I3" s="52"/>
      <c r="J3" s="52"/>
      <c r="K3" s="52"/>
      <c r="L3" s="52"/>
      <c r="M3" s="52"/>
      <c r="N3" s="52"/>
      <c r="O3" s="47"/>
      <c r="P3" s="47"/>
      <c r="Q3" s="47"/>
      <c r="S3" s="47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6"/>
    </row>
    <row r="4" spans="1:50" s="49" customFormat="1" ht="18" customHeight="1" thickBot="1">
      <c r="A4" s="51"/>
      <c r="C4" s="55"/>
      <c r="D4" s="52"/>
      <c r="E4" s="112" t="s">
        <v>2</v>
      </c>
      <c r="F4" s="52"/>
      <c r="G4" s="52"/>
      <c r="H4" s="52"/>
      <c r="I4" s="52"/>
      <c r="J4" s="52"/>
      <c r="K4" s="52"/>
      <c r="L4" s="52"/>
      <c r="M4" s="52"/>
      <c r="N4" s="52"/>
      <c r="O4" s="47"/>
      <c r="P4" s="94" t="s">
        <v>109</v>
      </c>
      <c r="Q4" s="95">
        <v>5.0000000000000001E-3</v>
      </c>
      <c r="S4" s="47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6"/>
    </row>
    <row r="5" spans="1:50" s="49" customFormat="1" ht="18" customHeight="1">
      <c r="A5" s="50"/>
      <c r="C5" s="51"/>
      <c r="D5" s="52"/>
      <c r="E5" s="111"/>
      <c r="F5" s="52"/>
      <c r="G5" s="52"/>
      <c r="H5" s="52"/>
      <c r="I5" s="52"/>
      <c r="J5" s="52"/>
      <c r="K5" s="52"/>
      <c r="L5" s="52"/>
      <c r="M5" s="52"/>
      <c r="N5" s="52"/>
      <c r="O5" s="47"/>
      <c r="P5" s="47"/>
      <c r="Q5" s="47"/>
      <c r="S5" s="47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6"/>
    </row>
    <row r="6" spans="1:50" s="49" customFormat="1" ht="18" customHeight="1">
      <c r="A6" s="55"/>
      <c r="C6" s="55"/>
      <c r="D6" s="52"/>
      <c r="E6" s="112" t="s">
        <v>59</v>
      </c>
      <c r="F6" s="52"/>
      <c r="G6" s="52"/>
      <c r="H6" s="52"/>
      <c r="I6" s="52"/>
      <c r="J6" s="52"/>
      <c r="K6" s="52"/>
      <c r="L6" s="52"/>
      <c r="M6" s="52"/>
      <c r="N6" s="52"/>
      <c r="O6" s="47"/>
      <c r="P6" s="47"/>
      <c r="Q6" s="47"/>
      <c r="S6" s="47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6"/>
    </row>
    <row r="7" spans="1:50" s="49" customFormat="1" ht="18" customHeight="1">
      <c r="A7" s="55"/>
      <c r="C7" s="55"/>
      <c r="D7" s="52"/>
      <c r="E7" s="112" t="s">
        <v>104</v>
      </c>
      <c r="F7" s="52"/>
      <c r="G7" s="52"/>
      <c r="H7" s="52"/>
      <c r="I7" s="52"/>
      <c r="J7" s="52"/>
      <c r="K7" s="52"/>
      <c r="L7" s="52"/>
      <c r="M7" s="52"/>
      <c r="N7" s="52"/>
      <c r="O7" s="47"/>
      <c r="P7" s="47"/>
      <c r="Q7" s="47"/>
      <c r="S7" s="47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6"/>
    </row>
    <row r="8" spans="1:50" s="49" customFormat="1" ht="18" customHeight="1">
      <c r="A8" s="55"/>
      <c r="C8" s="57"/>
      <c r="D8" s="52"/>
      <c r="E8" s="113" t="s">
        <v>3</v>
      </c>
      <c r="F8" s="52"/>
      <c r="G8" s="52"/>
      <c r="H8" s="52"/>
      <c r="I8" s="52"/>
      <c r="J8" s="52"/>
      <c r="K8" s="52"/>
      <c r="L8" s="52"/>
      <c r="M8" s="52"/>
      <c r="N8" s="52"/>
      <c r="O8" s="47"/>
      <c r="P8" s="47"/>
      <c r="Q8" s="47"/>
      <c r="S8" s="47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47"/>
      <c r="AP8" s="52"/>
      <c r="AQ8" s="52"/>
      <c r="AR8" s="47"/>
      <c r="AS8" s="52"/>
      <c r="AT8" s="52"/>
      <c r="AU8" s="52"/>
      <c r="AV8" s="52"/>
      <c r="AW8" s="52"/>
      <c r="AX8" s="56"/>
    </row>
    <row r="9" spans="1:50" s="49" customFormat="1" ht="18" customHeight="1">
      <c r="A9" s="55"/>
      <c r="C9" s="57"/>
      <c r="D9" s="52"/>
      <c r="E9" s="113"/>
      <c r="F9" s="52"/>
      <c r="G9" s="52"/>
      <c r="H9" s="52"/>
      <c r="I9" s="52"/>
      <c r="J9" s="52"/>
      <c r="K9" s="52"/>
      <c r="L9" s="52"/>
      <c r="M9" s="52"/>
      <c r="N9" s="52"/>
      <c r="O9" s="47"/>
      <c r="P9" s="47"/>
      <c r="Q9" s="47"/>
      <c r="S9" s="47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47"/>
      <c r="AP9" s="52"/>
      <c r="AQ9" s="52"/>
      <c r="AR9" s="52"/>
      <c r="AU9" s="52"/>
      <c r="AV9" s="52"/>
      <c r="AW9" s="52"/>
      <c r="AX9" s="56"/>
    </row>
    <row r="10" spans="1:50" s="49" customFormat="1" ht="18" customHeight="1">
      <c r="A10" s="55"/>
      <c r="C10" s="57"/>
      <c r="D10" s="52"/>
      <c r="E10" s="113"/>
      <c r="F10" s="52"/>
      <c r="G10" s="52"/>
      <c r="H10" s="52"/>
      <c r="I10" s="52"/>
      <c r="J10" s="52"/>
      <c r="K10" s="52"/>
      <c r="L10" s="52"/>
      <c r="M10" s="52"/>
      <c r="N10" s="52"/>
      <c r="O10" s="47"/>
      <c r="P10" s="47"/>
      <c r="Q10" s="47"/>
      <c r="S10" s="47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6"/>
    </row>
    <row r="11" spans="1:50" s="66" customFormat="1" ht="18" customHeight="1">
      <c r="A11" s="114"/>
      <c r="B11" s="115"/>
      <c r="C11" s="115"/>
      <c r="D11" s="116"/>
      <c r="E11" s="116"/>
      <c r="F11" s="116"/>
      <c r="G11" s="116"/>
      <c r="H11" s="116"/>
      <c r="I11" s="116"/>
      <c r="J11" s="61"/>
      <c r="K11" s="61"/>
      <c r="L11" s="61"/>
      <c r="M11" s="61"/>
      <c r="N11" s="61"/>
      <c r="O11" s="61"/>
      <c r="P11" s="61"/>
      <c r="Q11" s="61"/>
      <c r="R11" s="117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116"/>
      <c r="AU11" s="116"/>
      <c r="AV11" s="116"/>
      <c r="AW11" s="116"/>
      <c r="AX11" s="75"/>
    </row>
    <row r="12" spans="1:50" s="66" customFormat="1" ht="18" customHeight="1">
      <c r="A12" s="63"/>
      <c r="B12" s="64"/>
      <c r="C12" s="64"/>
      <c r="D12" s="118"/>
      <c r="E12" s="118"/>
      <c r="F12" s="118"/>
      <c r="G12" s="118"/>
      <c r="H12" s="118"/>
      <c r="I12" s="276"/>
      <c r="J12" s="416" t="s">
        <v>85</v>
      </c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8"/>
      <c r="AT12" s="118" t="s">
        <v>10</v>
      </c>
    </row>
    <row r="13" spans="1:50" s="66" customFormat="1" ht="27.95" customHeight="1">
      <c r="A13" s="67"/>
      <c r="B13" s="68" t="s">
        <v>4</v>
      </c>
      <c r="C13" s="119"/>
      <c r="D13" s="120" t="s">
        <v>5</v>
      </c>
      <c r="E13" s="120" t="s">
        <v>53</v>
      </c>
      <c r="F13" s="120" t="s">
        <v>6</v>
      </c>
      <c r="G13" s="120" t="s">
        <v>7</v>
      </c>
      <c r="H13" s="120" t="s">
        <v>8</v>
      </c>
      <c r="I13" s="120" t="s">
        <v>151</v>
      </c>
      <c r="J13" s="70" t="s">
        <v>110</v>
      </c>
      <c r="K13" s="70" t="s">
        <v>149</v>
      </c>
      <c r="L13" s="70" t="s">
        <v>111</v>
      </c>
      <c r="M13" s="70" t="s">
        <v>62</v>
      </c>
      <c r="N13" s="70" t="s">
        <v>112</v>
      </c>
      <c r="O13" s="70" t="s">
        <v>75</v>
      </c>
      <c r="P13" s="70" t="s">
        <v>113</v>
      </c>
      <c r="Q13" s="70" t="s">
        <v>63</v>
      </c>
      <c r="R13" s="70" t="s">
        <v>61</v>
      </c>
      <c r="S13" s="70" t="s">
        <v>114</v>
      </c>
      <c r="T13" s="70" t="s">
        <v>64</v>
      </c>
      <c r="U13" s="70" t="s">
        <v>65</v>
      </c>
      <c r="V13" s="70" t="s">
        <v>76</v>
      </c>
      <c r="W13" s="70" t="s">
        <v>115</v>
      </c>
      <c r="X13" s="70" t="s">
        <v>77</v>
      </c>
      <c r="Y13" s="70" t="s">
        <v>66</v>
      </c>
      <c r="Z13" s="70" t="s">
        <v>116</v>
      </c>
      <c r="AA13" s="70" t="s">
        <v>117</v>
      </c>
      <c r="AB13" s="70" t="s">
        <v>67</v>
      </c>
      <c r="AC13" s="70" t="s">
        <v>118</v>
      </c>
      <c r="AD13" s="70" t="s">
        <v>81</v>
      </c>
      <c r="AE13" s="70" t="s">
        <v>78</v>
      </c>
      <c r="AF13" s="70" t="s">
        <v>119</v>
      </c>
      <c r="AG13" s="70" t="s">
        <v>68</v>
      </c>
      <c r="AH13" s="70" t="s">
        <v>69</v>
      </c>
      <c r="AI13" s="70" t="s">
        <v>150</v>
      </c>
      <c r="AJ13" s="70" t="s">
        <v>70</v>
      </c>
      <c r="AK13" s="70" t="s">
        <v>120</v>
      </c>
      <c r="AL13" s="70" t="s">
        <v>82</v>
      </c>
      <c r="AM13" s="70" t="s">
        <v>121</v>
      </c>
      <c r="AN13" s="70" t="s">
        <v>122</v>
      </c>
      <c r="AO13" s="70" t="s">
        <v>71</v>
      </c>
      <c r="AP13" s="70" t="s">
        <v>72</v>
      </c>
      <c r="AQ13" s="70" t="s">
        <v>73</v>
      </c>
      <c r="AR13" s="70" t="s">
        <v>74</v>
      </c>
      <c r="AS13" s="70" t="s">
        <v>123</v>
      </c>
      <c r="AT13" s="120" t="s">
        <v>9</v>
      </c>
    </row>
    <row r="14" spans="1:50" s="66" customFormat="1" ht="18" customHeight="1">
      <c r="A14" s="71"/>
      <c r="B14" s="72" t="s">
        <v>16</v>
      </c>
      <c r="C14" s="73"/>
      <c r="D14" s="74"/>
      <c r="E14" s="74" t="s">
        <v>10</v>
      </c>
      <c r="F14" s="74"/>
      <c r="G14" s="74"/>
      <c r="H14" s="74"/>
      <c r="I14" s="74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7"/>
    </row>
    <row r="15" spans="1:50" s="66" customFormat="1" ht="18" customHeight="1">
      <c r="A15" s="71"/>
      <c r="B15" s="72" t="s">
        <v>17</v>
      </c>
      <c r="C15" s="73"/>
      <c r="D15" s="126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</row>
    <row r="16" spans="1:50" s="66" customFormat="1" ht="18" customHeight="1">
      <c r="A16" s="76"/>
      <c r="B16" s="77" t="s">
        <v>106</v>
      </c>
      <c r="C16" s="78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T16" s="107" t="e">
        <f>+IF(#REF!&lt;&gt;"",IF((1+OUT_2_Check!$Q$4)*SUM(#REF!)&lt;#REF!,1,IF((1-OUT_2_Check!$Q$4)*SUM(#REF!)&gt;#REF!,1,0)),IF(SUM(#REF!)&lt;&gt;0,1,0))</f>
        <v>#REF!</v>
      </c>
    </row>
    <row r="17" spans="1:46" s="66" customFormat="1" ht="18" customHeight="1">
      <c r="A17" s="79"/>
      <c r="B17" s="77" t="s">
        <v>107</v>
      </c>
      <c r="C17" s="7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107" t="e">
        <f>+IF(#REF!&lt;&gt;"",IF((1+OUT_2_Check!$Q$4)*SUM(#REF!)&lt;#REF!,1,IF((1-OUT_2_Check!$Q$4)*SUM(#REF!)&gt;#REF!,1,0)),IF(SUM(#REF!)&lt;&gt;0,1,0))</f>
        <v>#REF!</v>
      </c>
    </row>
    <row r="18" spans="1:46" s="66" customFormat="1" ht="18" customHeight="1">
      <c r="A18" s="79"/>
      <c r="B18" s="77" t="s">
        <v>108</v>
      </c>
      <c r="C18" s="78"/>
      <c r="D18" s="98"/>
      <c r="E18" s="171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107" t="e">
        <f>+IF(#REF!&lt;&gt;"",IF((1+OUT_2_Check!$Q$4)*SUM(#REF!)&lt;#REF!,1,IF((1-OUT_2_Check!$Q$4)*SUM(#REF!)&gt;#REF!,1,0)),IF(SUM(#REF!)&lt;&gt;0,1,0))</f>
        <v>#REF!</v>
      </c>
    </row>
    <row r="19" spans="1:46" s="66" customFormat="1" ht="18" customHeight="1">
      <c r="A19" s="79"/>
      <c r="B19" s="78" t="s">
        <v>11</v>
      </c>
      <c r="C19" s="78"/>
      <c r="D19" s="96" t="e">
        <f>+IF(#REF!&lt;&gt;"", IF((1+OUT_2_Check!$Q$4)*SUM(#REF!)&lt;#REF!,1,IF((1-OUT_2_Check!$Q$4)*SUM(#REF!)&gt;#REF!,1,0)),IF(SUM(#REF!)&lt;&gt;0,1,0))</f>
        <v>#REF!</v>
      </c>
      <c r="E19" s="96" t="e">
        <f>+IF(#REF!&lt;&gt;"", IF((1+OUT_2_Check!$Q$4)*SUM(#REF!)&lt;#REF!,1,IF((1-OUT_2_Check!$Q$4)*SUM(#REF!)&gt;#REF!,1,0)),IF(SUM(#REF!)&lt;&gt;0,1,0))</f>
        <v>#REF!</v>
      </c>
      <c r="F19" s="96" t="e">
        <f>+IF(#REF!&lt;&gt;"", IF((1+OUT_2_Check!$Q$4)*SUM(#REF!)&lt;#REF!,1,IF((1-OUT_2_Check!$Q$4)*SUM(#REF!)&gt;#REF!,1,0)),IF(SUM(#REF!)&lt;&gt;0,1,0))</f>
        <v>#REF!</v>
      </c>
      <c r="G19" s="96" t="e">
        <f>+IF(#REF!&lt;&gt;"", IF((1+OUT_2_Check!$Q$4)*SUM(#REF!)&lt;#REF!,1,IF((1-OUT_2_Check!$Q$4)*SUM(#REF!)&gt;#REF!,1,0)),IF(SUM(#REF!)&lt;&gt;0,1,0))</f>
        <v>#REF!</v>
      </c>
      <c r="H19" s="96" t="e">
        <f>+IF(#REF!&lt;&gt;"", IF((1+OUT_2_Check!$Q$4)*SUM(#REF!)&lt;#REF!,1,IF((1-OUT_2_Check!$Q$4)*SUM(#REF!)&gt;#REF!,1,0)),IF(SUM(#REF!)&lt;&gt;0,1,0))</f>
        <v>#REF!</v>
      </c>
      <c r="I19" s="96" t="e">
        <f>+IF(#REF!&lt;&gt;"", IF((1+OUT_2_Check!$Q$4)*SUM(#REF!)&lt;#REF!,1,IF((1-OUT_2_Check!$Q$4)*SUM(#REF!)&gt;#REF!,1,0)),IF(SUM(#REF!)&lt;&gt;0,1,0))</f>
        <v>#REF!</v>
      </c>
      <c r="J19" s="96" t="e">
        <f>+IF(#REF!&lt;&gt;"", IF((1+OUT_2_Check!$Q$4)*SUM(#REF!)&lt;#REF!,1,IF((1-OUT_2_Check!$Q$4)*SUM(#REF!)&gt;#REF!,1,0)),IF(SUM(#REF!)&lt;&gt;0,1,0))</f>
        <v>#REF!</v>
      </c>
      <c r="K19" s="96" t="e">
        <f>+IF(#REF!&lt;&gt;"", IF((1+OUT_2_Check!$Q$4)*SUM(#REF!)&lt;#REF!,1,IF((1-OUT_2_Check!$Q$4)*SUM(#REF!)&gt;#REF!,1,0)),IF(SUM(#REF!)&lt;&gt;0,1,0))</f>
        <v>#REF!</v>
      </c>
      <c r="L19" s="96" t="e">
        <f>+IF(#REF!&lt;&gt;"", IF((1+OUT_2_Check!$Q$4)*SUM(#REF!)&lt;#REF!,1,IF((1-OUT_2_Check!$Q$4)*SUM(#REF!)&gt;#REF!,1,0)),IF(SUM(#REF!)&lt;&gt;0,1,0))</f>
        <v>#REF!</v>
      </c>
      <c r="M19" s="96" t="e">
        <f>+IF(#REF!&lt;&gt;"", IF((1+OUT_2_Check!$Q$4)*SUM(#REF!)&lt;#REF!,1,IF((1-OUT_2_Check!$Q$4)*SUM(#REF!)&gt;#REF!,1,0)),IF(SUM(#REF!)&lt;&gt;0,1,0))</f>
        <v>#REF!</v>
      </c>
      <c r="N19" s="96" t="e">
        <f>+IF(#REF!&lt;&gt;"", IF((1+OUT_2_Check!$Q$4)*SUM(#REF!)&lt;#REF!,1,IF((1-OUT_2_Check!$Q$4)*SUM(#REF!)&gt;#REF!,1,0)),IF(SUM(#REF!)&lt;&gt;0,1,0))</f>
        <v>#REF!</v>
      </c>
      <c r="O19" s="96" t="e">
        <f>+IF(#REF!&lt;&gt;"", IF((1+OUT_2_Check!$Q$4)*SUM(#REF!)&lt;#REF!,1,IF((1-OUT_2_Check!$Q$4)*SUM(#REF!)&gt;#REF!,1,0)),IF(SUM(#REF!)&lt;&gt;0,1,0))</f>
        <v>#REF!</v>
      </c>
      <c r="P19" s="96" t="e">
        <f>+IF(#REF!&lt;&gt;"", IF((1+OUT_2_Check!$Q$4)*SUM(#REF!)&lt;#REF!,1,IF((1-OUT_2_Check!$Q$4)*SUM(#REF!)&gt;#REF!,1,0)),IF(SUM(#REF!)&lt;&gt;0,1,0))</f>
        <v>#REF!</v>
      </c>
      <c r="Q19" s="96" t="e">
        <f>+IF(#REF!&lt;&gt;"", IF((1+OUT_2_Check!$Q$4)*SUM(#REF!)&lt;#REF!,1,IF((1-OUT_2_Check!$Q$4)*SUM(#REF!)&gt;#REF!,1,0)),IF(SUM(#REF!)&lt;&gt;0,1,0))</f>
        <v>#REF!</v>
      </c>
      <c r="R19" s="96" t="e">
        <f>+IF(#REF!&lt;&gt;"", IF((1+OUT_2_Check!$Q$4)*SUM(#REF!)&lt;#REF!,1,IF((1-OUT_2_Check!$Q$4)*SUM(#REF!)&gt;#REF!,1,0)),IF(SUM(#REF!)&lt;&gt;0,1,0))</f>
        <v>#REF!</v>
      </c>
      <c r="S19" s="96" t="e">
        <f>+IF(#REF!&lt;&gt;"", IF((1+OUT_2_Check!$Q$4)*SUM(#REF!)&lt;#REF!,1,IF((1-OUT_2_Check!$Q$4)*SUM(#REF!)&gt;#REF!,1,0)),IF(SUM(#REF!)&lt;&gt;0,1,0))</f>
        <v>#REF!</v>
      </c>
      <c r="T19" s="96" t="e">
        <f>+IF(#REF!&lt;&gt;"", IF((1+OUT_2_Check!$Q$4)*SUM(#REF!)&lt;#REF!,1,IF((1-OUT_2_Check!$Q$4)*SUM(#REF!)&gt;#REF!,1,0)),IF(SUM(#REF!)&lt;&gt;0,1,0))</f>
        <v>#REF!</v>
      </c>
      <c r="U19" s="96" t="e">
        <f>+IF(#REF!&lt;&gt;"", IF((1+OUT_2_Check!$Q$4)*SUM(#REF!)&lt;#REF!,1,IF((1-OUT_2_Check!$Q$4)*SUM(#REF!)&gt;#REF!,1,0)),IF(SUM(#REF!)&lt;&gt;0,1,0))</f>
        <v>#REF!</v>
      </c>
      <c r="V19" s="96" t="e">
        <f>+IF(#REF!&lt;&gt;"", IF((1+OUT_2_Check!$Q$4)*SUM(#REF!)&lt;#REF!,1,IF((1-OUT_2_Check!$Q$4)*SUM(#REF!)&gt;#REF!,1,0)),IF(SUM(#REF!)&lt;&gt;0,1,0))</f>
        <v>#REF!</v>
      </c>
      <c r="W19" s="96" t="e">
        <f>+IF(#REF!&lt;&gt;"", IF((1+OUT_2_Check!$Q$4)*SUM(#REF!)&lt;#REF!,1,IF((1-OUT_2_Check!$Q$4)*SUM(#REF!)&gt;#REF!,1,0)),IF(SUM(#REF!)&lt;&gt;0,1,0))</f>
        <v>#REF!</v>
      </c>
      <c r="X19" s="96" t="e">
        <f>+IF(#REF!&lt;&gt;"", IF((1+OUT_2_Check!$Q$4)*SUM(#REF!)&lt;#REF!,1,IF((1-OUT_2_Check!$Q$4)*SUM(#REF!)&gt;#REF!,1,0)),IF(SUM(#REF!)&lt;&gt;0,1,0))</f>
        <v>#REF!</v>
      </c>
      <c r="Y19" s="96" t="e">
        <f>+IF(#REF!&lt;&gt;"", IF((1+OUT_2_Check!$Q$4)*SUM(#REF!)&lt;#REF!,1,IF((1-OUT_2_Check!$Q$4)*SUM(#REF!)&gt;#REF!,1,0)),IF(SUM(#REF!)&lt;&gt;0,1,0))</f>
        <v>#REF!</v>
      </c>
      <c r="Z19" s="96" t="e">
        <f>+IF(#REF!&lt;&gt;"", IF((1+OUT_2_Check!$Q$4)*SUM(#REF!)&lt;#REF!,1,IF((1-OUT_2_Check!$Q$4)*SUM(#REF!)&gt;#REF!,1,0)),IF(SUM(#REF!)&lt;&gt;0,1,0))</f>
        <v>#REF!</v>
      </c>
      <c r="AA19" s="96" t="e">
        <f>+IF(#REF!&lt;&gt;"", IF((1+OUT_2_Check!$Q$4)*SUM(#REF!)&lt;#REF!,1,IF((1-OUT_2_Check!$Q$4)*SUM(#REF!)&gt;#REF!,1,0)),IF(SUM(#REF!)&lt;&gt;0,1,0))</f>
        <v>#REF!</v>
      </c>
      <c r="AB19" s="96" t="e">
        <f>+IF(#REF!&lt;&gt;"", IF((1+OUT_2_Check!$Q$4)*SUM(#REF!)&lt;#REF!,1,IF((1-OUT_2_Check!$Q$4)*SUM(#REF!)&gt;#REF!,1,0)),IF(SUM(#REF!)&lt;&gt;0,1,0))</f>
        <v>#REF!</v>
      </c>
      <c r="AC19" s="96" t="e">
        <f>+IF(#REF!&lt;&gt;"", IF((1+OUT_2_Check!$Q$4)*SUM(#REF!)&lt;#REF!,1,IF((1-OUT_2_Check!$Q$4)*SUM(#REF!)&gt;#REF!,1,0)),IF(SUM(#REF!)&lt;&gt;0,1,0))</f>
        <v>#REF!</v>
      </c>
      <c r="AD19" s="96" t="e">
        <f>+IF(#REF!&lt;&gt;"", IF((1+OUT_2_Check!$Q$4)*SUM(#REF!)&lt;#REF!,1,IF((1-OUT_2_Check!$Q$4)*SUM(#REF!)&gt;#REF!,1,0)),IF(SUM(#REF!)&lt;&gt;0,1,0))</f>
        <v>#REF!</v>
      </c>
      <c r="AE19" s="96" t="e">
        <f>+IF(#REF!&lt;&gt;"", IF((1+OUT_2_Check!$Q$4)*SUM(#REF!)&lt;#REF!,1,IF((1-OUT_2_Check!$Q$4)*SUM(#REF!)&gt;#REF!,1,0)),IF(SUM(#REF!)&lt;&gt;0,1,0))</f>
        <v>#REF!</v>
      </c>
      <c r="AF19" s="96" t="e">
        <f>+IF(#REF!&lt;&gt;"", IF((1+OUT_2_Check!$Q$4)*SUM(#REF!)&lt;#REF!,1,IF((1-OUT_2_Check!$Q$4)*SUM(#REF!)&gt;#REF!,1,0)),IF(SUM(#REF!)&lt;&gt;0,1,0))</f>
        <v>#REF!</v>
      </c>
      <c r="AG19" s="96" t="e">
        <f>+IF(#REF!&lt;&gt;"", IF((1+OUT_2_Check!$Q$4)*SUM(#REF!)&lt;#REF!,1,IF((1-OUT_2_Check!$Q$4)*SUM(#REF!)&gt;#REF!,1,0)),IF(SUM(#REF!)&lt;&gt;0,1,0))</f>
        <v>#REF!</v>
      </c>
      <c r="AH19" s="96" t="e">
        <f>+IF(#REF!&lt;&gt;"", IF((1+OUT_2_Check!$Q$4)*SUM(#REF!)&lt;#REF!,1,IF((1-OUT_2_Check!$Q$4)*SUM(#REF!)&gt;#REF!,1,0)),IF(SUM(#REF!)&lt;&gt;0,1,0))</f>
        <v>#REF!</v>
      </c>
      <c r="AI19" s="96" t="e">
        <f>+IF(#REF!&lt;&gt;"", IF((1+OUT_2_Check!$Q$4)*SUM(#REF!)&lt;#REF!,1,IF((1-OUT_2_Check!$Q$4)*SUM(#REF!)&gt;#REF!,1,0)),IF(SUM(#REF!)&lt;&gt;0,1,0))</f>
        <v>#REF!</v>
      </c>
      <c r="AJ19" s="96" t="e">
        <f>+IF(#REF!&lt;&gt;"", IF((1+OUT_2_Check!$Q$4)*SUM(#REF!)&lt;#REF!,1,IF((1-OUT_2_Check!$Q$4)*SUM(#REF!)&gt;#REF!,1,0)),IF(SUM(#REF!)&lt;&gt;0,1,0))</f>
        <v>#REF!</v>
      </c>
      <c r="AK19" s="96" t="e">
        <f>+IF(#REF!&lt;&gt;"", IF((1+OUT_2_Check!$Q$4)*SUM(#REF!)&lt;#REF!,1,IF((1-OUT_2_Check!$Q$4)*SUM(#REF!)&gt;#REF!,1,0)),IF(SUM(#REF!)&lt;&gt;0,1,0))</f>
        <v>#REF!</v>
      </c>
      <c r="AL19" s="96" t="e">
        <f>+IF(#REF!&lt;&gt;"", IF((1+OUT_2_Check!$Q$4)*SUM(#REF!)&lt;#REF!,1,IF((1-OUT_2_Check!$Q$4)*SUM(#REF!)&gt;#REF!,1,0)),IF(SUM(#REF!)&lt;&gt;0,1,0))</f>
        <v>#REF!</v>
      </c>
      <c r="AM19" s="96" t="e">
        <f>+IF(#REF!&lt;&gt;"", IF((1+OUT_2_Check!$Q$4)*SUM(#REF!)&lt;#REF!,1,IF((1-OUT_2_Check!$Q$4)*SUM(#REF!)&gt;#REF!,1,0)),IF(SUM(#REF!)&lt;&gt;0,1,0))</f>
        <v>#REF!</v>
      </c>
      <c r="AN19" s="96" t="e">
        <f>+IF(#REF!&lt;&gt;"", IF((1+OUT_2_Check!$Q$4)*SUM(#REF!)&lt;#REF!,1,IF((1-OUT_2_Check!$Q$4)*SUM(#REF!)&gt;#REF!,1,0)),IF(SUM(#REF!)&lt;&gt;0,1,0))</f>
        <v>#REF!</v>
      </c>
      <c r="AO19" s="96" t="e">
        <f>+IF(#REF!&lt;&gt;"", IF((1+OUT_2_Check!$Q$4)*SUM(#REF!)&lt;#REF!,1,IF((1-OUT_2_Check!$Q$4)*SUM(#REF!)&gt;#REF!,1,0)),IF(SUM(#REF!)&lt;&gt;0,1,0))</f>
        <v>#REF!</v>
      </c>
      <c r="AP19" s="96" t="e">
        <f>+IF(#REF!&lt;&gt;"", IF((1+OUT_2_Check!$Q$4)*SUM(#REF!)&lt;#REF!,1,IF((1-OUT_2_Check!$Q$4)*SUM(#REF!)&gt;#REF!,1,0)),IF(SUM(#REF!)&lt;&gt;0,1,0))</f>
        <v>#REF!</v>
      </c>
      <c r="AQ19" s="96" t="e">
        <f>+IF(#REF!&lt;&gt;"", IF((1+OUT_2_Check!$Q$4)*SUM(#REF!)&lt;#REF!,1,IF((1-OUT_2_Check!$Q$4)*SUM(#REF!)&gt;#REF!,1,0)),IF(SUM(#REF!)&lt;&gt;0,1,0))</f>
        <v>#REF!</v>
      </c>
      <c r="AR19" s="96" t="e">
        <f>+IF(#REF!&lt;&gt;"", IF((1+OUT_2_Check!$Q$4)*SUM(#REF!)&lt;#REF!,1,IF((1-OUT_2_Check!$Q$4)*SUM(#REF!)&gt;#REF!,1,0)),IF(SUM(#REF!)&lt;&gt;0,1,0))</f>
        <v>#REF!</v>
      </c>
      <c r="AS19" s="96" t="e">
        <f>+IF(#REF!&lt;&gt;"", IF((1+OUT_2_Check!$Q$4)*SUM(#REF!)&lt;#REF!,1,IF((1-OUT_2_Check!$Q$4)*SUM(#REF!)&gt;#REF!,1,0)),IF(SUM(#REF!)&lt;&gt;0,1,0))</f>
        <v>#REF!</v>
      </c>
      <c r="AT19" s="107" t="e">
        <f>+IF(#REF!&lt;&gt;"",IF((1+OUT_2_Check!$Q$4)*SUM(#REF!)&lt;#REF!,1,IF((1-OUT_2_Check!$Q$4)*SUM(#REF!)&gt;#REF!,1,0)),IF(SUM(#REF!)&lt;&gt;0,1,0))</f>
        <v>#REF!</v>
      </c>
    </row>
    <row r="20" spans="1:46" s="66" customFormat="1" ht="18" customHeight="1">
      <c r="A20" s="79"/>
      <c r="B20" s="81"/>
      <c r="C20" s="81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</row>
    <row r="21" spans="1:46" s="66" customFormat="1" ht="18" customHeight="1">
      <c r="A21" s="71"/>
      <c r="B21" s="72" t="s">
        <v>26</v>
      </c>
      <c r="C21" s="73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</row>
    <row r="22" spans="1:46" s="66" customFormat="1" ht="18" customHeight="1">
      <c r="A22" s="76"/>
      <c r="B22" s="77" t="s">
        <v>106</v>
      </c>
      <c r="C22" s="7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107" t="e">
        <f>+IF(#REF!&lt;&gt;"",IF((1+OUT_2_Check!$Q$4)*SUM(#REF!)&lt;#REF!,1,IF((1-OUT_2_Check!$Q$4)*SUM(#REF!)&gt;#REF!,1,0)),IF(SUM(#REF!)&lt;&gt;0,1,0))</f>
        <v>#REF!</v>
      </c>
    </row>
    <row r="23" spans="1:46" s="66" customFormat="1" ht="18" customHeight="1">
      <c r="A23" s="79"/>
      <c r="B23" s="77" t="s">
        <v>107</v>
      </c>
      <c r="C23" s="7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107" t="e">
        <f>+IF(#REF!&lt;&gt;"",IF((1+OUT_2_Check!$Q$4)*SUM(#REF!)&lt;#REF!,1,IF((1-OUT_2_Check!$Q$4)*SUM(#REF!)&gt;#REF!,1,0)),IF(SUM(#REF!)&lt;&gt;0,1,0))</f>
        <v>#REF!</v>
      </c>
    </row>
    <row r="24" spans="1:46" s="66" customFormat="1" ht="18" customHeight="1">
      <c r="A24" s="79"/>
      <c r="B24" s="77" t="s">
        <v>108</v>
      </c>
      <c r="C24" s="7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107" t="e">
        <f>+IF(#REF!&lt;&gt;"",IF((1+OUT_2_Check!$Q$4)*SUM(#REF!)&lt;#REF!,1,IF((1-OUT_2_Check!$Q$4)*SUM(#REF!)&gt;#REF!,1,0)),IF(SUM(#REF!)&lt;&gt;0,1,0))</f>
        <v>#REF!</v>
      </c>
    </row>
    <row r="25" spans="1:46" s="66" customFormat="1" ht="18" customHeight="1">
      <c r="A25" s="76"/>
      <c r="B25" s="78" t="s">
        <v>11</v>
      </c>
      <c r="C25" s="78"/>
      <c r="D25" s="96" t="e">
        <f>+IF(#REF!&lt;&gt;"", IF((1+OUT_2_Check!$Q$4)*SUM(#REF!)&lt;#REF!,1,IF((1-OUT_2_Check!$Q$4)*SUM(#REF!)&gt;#REF!,1,0)),IF(SUM(#REF!)&lt;&gt;0,1,0))</f>
        <v>#REF!</v>
      </c>
      <c r="E25" s="96" t="e">
        <f>+IF(#REF!&lt;&gt;"", IF((1+OUT_2_Check!$Q$4)*SUM(#REF!)&lt;#REF!,1,IF((1-OUT_2_Check!$Q$4)*SUM(#REF!)&gt;#REF!,1,0)),IF(SUM(#REF!)&lt;&gt;0,1,0))</f>
        <v>#REF!</v>
      </c>
      <c r="F25" s="96" t="e">
        <f>+IF(#REF!&lt;&gt;"", IF((1+OUT_2_Check!$Q$4)*SUM(#REF!)&lt;#REF!,1,IF((1-OUT_2_Check!$Q$4)*SUM(#REF!)&gt;#REF!,1,0)),IF(SUM(#REF!)&lt;&gt;0,1,0))</f>
        <v>#REF!</v>
      </c>
      <c r="G25" s="96" t="e">
        <f>+IF(#REF!&lt;&gt;"", IF((1+OUT_2_Check!$Q$4)*SUM(#REF!)&lt;#REF!,1,IF((1-OUT_2_Check!$Q$4)*SUM(#REF!)&gt;#REF!,1,0)),IF(SUM(#REF!)&lt;&gt;0,1,0))</f>
        <v>#REF!</v>
      </c>
      <c r="H25" s="96" t="e">
        <f>+IF(#REF!&lt;&gt;"", IF((1+OUT_2_Check!$Q$4)*SUM(#REF!)&lt;#REF!,1,IF((1-OUT_2_Check!$Q$4)*SUM(#REF!)&gt;#REF!,1,0)),IF(SUM(#REF!)&lt;&gt;0,1,0))</f>
        <v>#REF!</v>
      </c>
      <c r="I25" s="96" t="e">
        <f>+IF(#REF!&lt;&gt;"", IF((1+OUT_2_Check!$Q$4)*SUM(#REF!)&lt;#REF!,1,IF((1-OUT_2_Check!$Q$4)*SUM(#REF!)&gt;#REF!,1,0)),IF(SUM(#REF!)&lt;&gt;0,1,0))</f>
        <v>#REF!</v>
      </c>
      <c r="J25" s="96" t="e">
        <f>+IF(#REF!&lt;&gt;"", IF((1+OUT_2_Check!$Q$4)*SUM(#REF!)&lt;#REF!,1,IF((1-OUT_2_Check!$Q$4)*SUM(#REF!)&gt;#REF!,1,0)),IF(SUM(#REF!)&lt;&gt;0,1,0))</f>
        <v>#REF!</v>
      </c>
      <c r="K25" s="96" t="e">
        <f>+IF(#REF!&lt;&gt;"", IF((1+OUT_2_Check!$Q$4)*SUM(#REF!)&lt;#REF!,1,IF((1-OUT_2_Check!$Q$4)*SUM(#REF!)&gt;#REF!,1,0)),IF(SUM(#REF!)&lt;&gt;0,1,0))</f>
        <v>#REF!</v>
      </c>
      <c r="L25" s="96" t="e">
        <f>+IF(#REF!&lt;&gt;"", IF((1+OUT_2_Check!$Q$4)*SUM(#REF!)&lt;#REF!,1,IF((1-OUT_2_Check!$Q$4)*SUM(#REF!)&gt;#REF!,1,0)),IF(SUM(#REF!)&lt;&gt;0,1,0))</f>
        <v>#REF!</v>
      </c>
      <c r="M25" s="96" t="e">
        <f>+IF(#REF!&lt;&gt;"", IF((1+OUT_2_Check!$Q$4)*SUM(#REF!)&lt;#REF!,1,IF((1-OUT_2_Check!$Q$4)*SUM(#REF!)&gt;#REF!,1,0)),IF(SUM(#REF!)&lt;&gt;0,1,0))</f>
        <v>#REF!</v>
      </c>
      <c r="N25" s="96" t="e">
        <f>+IF(#REF!&lt;&gt;"", IF((1+OUT_2_Check!$Q$4)*SUM(#REF!)&lt;#REF!,1,IF((1-OUT_2_Check!$Q$4)*SUM(#REF!)&gt;#REF!,1,0)),IF(SUM(#REF!)&lt;&gt;0,1,0))</f>
        <v>#REF!</v>
      </c>
      <c r="O25" s="96" t="e">
        <f>+IF(#REF!&lt;&gt;"", IF((1+OUT_2_Check!$Q$4)*SUM(#REF!)&lt;#REF!,1,IF((1-OUT_2_Check!$Q$4)*SUM(#REF!)&gt;#REF!,1,0)),IF(SUM(#REF!)&lt;&gt;0,1,0))</f>
        <v>#REF!</v>
      </c>
      <c r="P25" s="96" t="e">
        <f>+IF(#REF!&lt;&gt;"", IF((1+OUT_2_Check!$Q$4)*SUM(#REF!)&lt;#REF!,1,IF((1-OUT_2_Check!$Q$4)*SUM(#REF!)&gt;#REF!,1,0)),IF(SUM(#REF!)&lt;&gt;0,1,0))</f>
        <v>#REF!</v>
      </c>
      <c r="Q25" s="96" t="e">
        <f>+IF(#REF!&lt;&gt;"", IF((1+OUT_2_Check!$Q$4)*SUM(#REF!)&lt;#REF!,1,IF((1-OUT_2_Check!$Q$4)*SUM(#REF!)&gt;#REF!,1,0)),IF(SUM(#REF!)&lt;&gt;0,1,0))</f>
        <v>#REF!</v>
      </c>
      <c r="R25" s="96" t="e">
        <f>+IF(#REF!&lt;&gt;"", IF((1+OUT_2_Check!$Q$4)*SUM(#REF!)&lt;#REF!,1,IF((1-OUT_2_Check!$Q$4)*SUM(#REF!)&gt;#REF!,1,0)),IF(SUM(#REF!)&lt;&gt;0,1,0))</f>
        <v>#REF!</v>
      </c>
      <c r="S25" s="96" t="e">
        <f>+IF(#REF!&lt;&gt;"", IF((1+OUT_2_Check!$Q$4)*SUM(#REF!)&lt;#REF!,1,IF((1-OUT_2_Check!$Q$4)*SUM(#REF!)&gt;#REF!,1,0)),IF(SUM(#REF!)&lt;&gt;0,1,0))</f>
        <v>#REF!</v>
      </c>
      <c r="T25" s="96" t="e">
        <f>+IF(#REF!&lt;&gt;"", IF((1+OUT_2_Check!$Q$4)*SUM(#REF!)&lt;#REF!,1,IF((1-OUT_2_Check!$Q$4)*SUM(#REF!)&gt;#REF!,1,0)),IF(SUM(#REF!)&lt;&gt;0,1,0))</f>
        <v>#REF!</v>
      </c>
      <c r="U25" s="96" t="e">
        <f>+IF(#REF!&lt;&gt;"", IF((1+OUT_2_Check!$Q$4)*SUM(#REF!)&lt;#REF!,1,IF((1-OUT_2_Check!$Q$4)*SUM(#REF!)&gt;#REF!,1,0)),IF(SUM(#REF!)&lt;&gt;0,1,0))</f>
        <v>#REF!</v>
      </c>
      <c r="V25" s="96" t="e">
        <f>+IF(#REF!&lt;&gt;"", IF((1+OUT_2_Check!$Q$4)*SUM(#REF!)&lt;#REF!,1,IF((1-OUT_2_Check!$Q$4)*SUM(#REF!)&gt;#REF!,1,0)),IF(SUM(#REF!)&lt;&gt;0,1,0))</f>
        <v>#REF!</v>
      </c>
      <c r="W25" s="96" t="e">
        <f>+IF(#REF!&lt;&gt;"", IF((1+OUT_2_Check!$Q$4)*SUM(#REF!)&lt;#REF!,1,IF((1-OUT_2_Check!$Q$4)*SUM(#REF!)&gt;#REF!,1,0)),IF(SUM(#REF!)&lt;&gt;0,1,0))</f>
        <v>#REF!</v>
      </c>
      <c r="X25" s="96" t="e">
        <f>+IF(#REF!&lt;&gt;"", IF((1+OUT_2_Check!$Q$4)*SUM(#REF!)&lt;#REF!,1,IF((1-OUT_2_Check!$Q$4)*SUM(#REF!)&gt;#REF!,1,0)),IF(SUM(#REF!)&lt;&gt;0,1,0))</f>
        <v>#REF!</v>
      </c>
      <c r="Y25" s="96" t="e">
        <f>+IF(#REF!&lt;&gt;"", IF((1+OUT_2_Check!$Q$4)*SUM(#REF!)&lt;#REF!,1,IF((1-OUT_2_Check!$Q$4)*SUM(#REF!)&gt;#REF!,1,0)),IF(SUM(#REF!)&lt;&gt;0,1,0))</f>
        <v>#REF!</v>
      </c>
      <c r="Z25" s="96" t="e">
        <f>+IF(#REF!&lt;&gt;"", IF((1+OUT_2_Check!$Q$4)*SUM(#REF!)&lt;#REF!,1,IF((1-OUT_2_Check!$Q$4)*SUM(#REF!)&gt;#REF!,1,0)),IF(SUM(#REF!)&lt;&gt;0,1,0))</f>
        <v>#REF!</v>
      </c>
      <c r="AA25" s="96" t="e">
        <f>+IF(#REF!&lt;&gt;"", IF((1+OUT_2_Check!$Q$4)*SUM(#REF!)&lt;#REF!,1,IF((1-OUT_2_Check!$Q$4)*SUM(#REF!)&gt;#REF!,1,0)),IF(SUM(#REF!)&lt;&gt;0,1,0))</f>
        <v>#REF!</v>
      </c>
      <c r="AB25" s="96" t="e">
        <f>+IF(#REF!&lt;&gt;"", IF((1+OUT_2_Check!$Q$4)*SUM(#REF!)&lt;#REF!,1,IF((1-OUT_2_Check!$Q$4)*SUM(#REF!)&gt;#REF!,1,0)),IF(SUM(#REF!)&lt;&gt;0,1,0))</f>
        <v>#REF!</v>
      </c>
      <c r="AC25" s="96" t="e">
        <f>+IF(#REF!&lt;&gt;"", IF((1+OUT_2_Check!$Q$4)*SUM(#REF!)&lt;#REF!,1,IF((1-OUT_2_Check!$Q$4)*SUM(#REF!)&gt;#REF!,1,0)),IF(SUM(#REF!)&lt;&gt;0,1,0))</f>
        <v>#REF!</v>
      </c>
      <c r="AD25" s="96" t="e">
        <f>+IF(#REF!&lt;&gt;"", IF((1+OUT_2_Check!$Q$4)*SUM(#REF!)&lt;#REF!,1,IF((1-OUT_2_Check!$Q$4)*SUM(#REF!)&gt;#REF!,1,0)),IF(SUM(#REF!)&lt;&gt;0,1,0))</f>
        <v>#REF!</v>
      </c>
      <c r="AE25" s="96" t="e">
        <f>+IF(#REF!&lt;&gt;"", IF((1+OUT_2_Check!$Q$4)*SUM(#REF!)&lt;#REF!,1,IF((1-OUT_2_Check!$Q$4)*SUM(#REF!)&gt;#REF!,1,0)),IF(SUM(#REF!)&lt;&gt;0,1,0))</f>
        <v>#REF!</v>
      </c>
      <c r="AF25" s="96" t="e">
        <f>+IF(#REF!&lt;&gt;"", IF((1+OUT_2_Check!$Q$4)*SUM(#REF!)&lt;#REF!,1,IF((1-OUT_2_Check!$Q$4)*SUM(#REF!)&gt;#REF!,1,0)),IF(SUM(#REF!)&lt;&gt;0,1,0))</f>
        <v>#REF!</v>
      </c>
      <c r="AG25" s="96" t="e">
        <f>+IF(#REF!&lt;&gt;"", IF((1+OUT_2_Check!$Q$4)*SUM(#REF!)&lt;#REF!,1,IF((1-OUT_2_Check!$Q$4)*SUM(#REF!)&gt;#REF!,1,0)),IF(SUM(#REF!)&lt;&gt;0,1,0))</f>
        <v>#REF!</v>
      </c>
      <c r="AH25" s="96" t="e">
        <f>+IF(#REF!&lt;&gt;"", IF((1+OUT_2_Check!$Q$4)*SUM(#REF!)&lt;#REF!,1,IF((1-OUT_2_Check!$Q$4)*SUM(#REF!)&gt;#REF!,1,0)),IF(SUM(#REF!)&lt;&gt;0,1,0))</f>
        <v>#REF!</v>
      </c>
      <c r="AI25" s="96" t="e">
        <f>+IF(#REF!&lt;&gt;"", IF((1+OUT_2_Check!$Q$4)*SUM(#REF!)&lt;#REF!,1,IF((1-OUT_2_Check!$Q$4)*SUM(#REF!)&gt;#REF!,1,0)),IF(SUM(#REF!)&lt;&gt;0,1,0))</f>
        <v>#REF!</v>
      </c>
      <c r="AJ25" s="96" t="e">
        <f>+IF(#REF!&lt;&gt;"", IF((1+OUT_2_Check!$Q$4)*SUM(#REF!)&lt;#REF!,1,IF((1-OUT_2_Check!$Q$4)*SUM(#REF!)&gt;#REF!,1,0)),IF(SUM(#REF!)&lt;&gt;0,1,0))</f>
        <v>#REF!</v>
      </c>
      <c r="AK25" s="96" t="e">
        <f>+IF(#REF!&lt;&gt;"", IF((1+OUT_2_Check!$Q$4)*SUM(#REF!)&lt;#REF!,1,IF((1-OUT_2_Check!$Q$4)*SUM(#REF!)&gt;#REF!,1,0)),IF(SUM(#REF!)&lt;&gt;0,1,0))</f>
        <v>#REF!</v>
      </c>
      <c r="AL25" s="96" t="e">
        <f>+IF(#REF!&lt;&gt;"", IF((1+OUT_2_Check!$Q$4)*SUM(#REF!)&lt;#REF!,1,IF((1-OUT_2_Check!$Q$4)*SUM(#REF!)&gt;#REF!,1,0)),IF(SUM(#REF!)&lt;&gt;0,1,0))</f>
        <v>#REF!</v>
      </c>
      <c r="AM25" s="96" t="e">
        <f>+IF(#REF!&lt;&gt;"", IF((1+OUT_2_Check!$Q$4)*SUM(#REF!)&lt;#REF!,1,IF((1-OUT_2_Check!$Q$4)*SUM(#REF!)&gt;#REF!,1,0)),IF(SUM(#REF!)&lt;&gt;0,1,0))</f>
        <v>#REF!</v>
      </c>
      <c r="AN25" s="96" t="e">
        <f>+IF(#REF!&lt;&gt;"", IF((1+OUT_2_Check!$Q$4)*SUM(#REF!)&lt;#REF!,1,IF((1-OUT_2_Check!$Q$4)*SUM(#REF!)&gt;#REF!,1,0)),IF(SUM(#REF!)&lt;&gt;0,1,0))</f>
        <v>#REF!</v>
      </c>
      <c r="AO25" s="96" t="e">
        <f>+IF(#REF!&lt;&gt;"", IF((1+OUT_2_Check!$Q$4)*SUM(#REF!)&lt;#REF!,1,IF((1-OUT_2_Check!$Q$4)*SUM(#REF!)&gt;#REF!,1,0)),IF(SUM(#REF!)&lt;&gt;0,1,0))</f>
        <v>#REF!</v>
      </c>
      <c r="AP25" s="96" t="e">
        <f>+IF(#REF!&lt;&gt;"", IF((1+OUT_2_Check!$Q$4)*SUM(#REF!)&lt;#REF!,1,IF((1-OUT_2_Check!$Q$4)*SUM(#REF!)&gt;#REF!,1,0)),IF(SUM(#REF!)&lt;&gt;0,1,0))</f>
        <v>#REF!</v>
      </c>
      <c r="AQ25" s="96" t="e">
        <f>+IF(#REF!&lt;&gt;"", IF((1+OUT_2_Check!$Q$4)*SUM(#REF!)&lt;#REF!,1,IF((1-OUT_2_Check!$Q$4)*SUM(#REF!)&gt;#REF!,1,0)),IF(SUM(#REF!)&lt;&gt;0,1,0))</f>
        <v>#REF!</v>
      </c>
      <c r="AR25" s="96" t="e">
        <f>+IF(#REF!&lt;&gt;"", IF((1+OUT_2_Check!$Q$4)*SUM(#REF!)&lt;#REF!,1,IF((1-OUT_2_Check!$Q$4)*SUM(#REF!)&gt;#REF!,1,0)),IF(SUM(#REF!)&lt;&gt;0,1,0))</f>
        <v>#REF!</v>
      </c>
      <c r="AS25" s="96" t="e">
        <f>+IF(#REF!&lt;&gt;"", IF((1+OUT_2_Check!$Q$4)*SUM(#REF!)&lt;#REF!,1,IF((1-OUT_2_Check!$Q$4)*SUM(#REF!)&gt;#REF!,1,0)),IF(SUM(#REF!)&lt;&gt;0,1,0))</f>
        <v>#REF!</v>
      </c>
      <c r="AT25" s="107" t="e">
        <f>+IF(#REF!&lt;&gt;"",IF((1+OUT_2_Check!$Q$4)*SUM(#REF!)&lt;#REF!,1,IF((1-OUT_2_Check!$Q$4)*SUM(#REF!)&gt;#REF!,1,0)),IF(SUM(#REF!)&lt;&gt;0,1,0))</f>
        <v>#REF!</v>
      </c>
    </row>
    <row r="26" spans="1:46" s="66" customFormat="1" ht="18" customHeight="1">
      <c r="A26" s="71"/>
      <c r="B26" s="73"/>
      <c r="C26" s="73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</row>
    <row r="27" spans="1:46" s="66" customFormat="1" ht="18" customHeight="1">
      <c r="A27" s="83"/>
      <c r="B27" s="72" t="s">
        <v>18</v>
      </c>
      <c r="C27" s="73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</row>
    <row r="28" spans="1:46" s="66" customFormat="1" ht="18" customHeight="1">
      <c r="A28" s="83"/>
      <c r="B28" s="72" t="s">
        <v>12</v>
      </c>
      <c r="C28" s="73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</row>
    <row r="29" spans="1:46" s="66" customFormat="1" ht="18" customHeight="1">
      <c r="A29" s="83"/>
      <c r="B29" s="77" t="s">
        <v>106</v>
      </c>
      <c r="C29" s="7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107" t="e">
        <f>+IF(#REF!&lt;&gt;"",IF((1+OUT_2_Check!$Q$4)*SUM(#REF!)&lt;#REF!,1,IF((1-OUT_2_Check!$Q$4)*SUM(#REF!)&gt;#REF!,1,0)),IF(SUM(#REF!)&lt;&gt;0,1,0))</f>
        <v>#REF!</v>
      </c>
    </row>
    <row r="30" spans="1:46" s="66" customFormat="1" ht="18" customHeight="1">
      <c r="A30" s="76"/>
      <c r="B30" s="77" t="s">
        <v>107</v>
      </c>
      <c r="C30" s="7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107" t="e">
        <f>+IF(#REF!&lt;&gt;"",IF((1+OUT_2_Check!$Q$4)*SUM(#REF!)&lt;#REF!,1,IF((1-OUT_2_Check!$Q$4)*SUM(#REF!)&gt;#REF!,1,0)),IF(SUM(#REF!)&lt;&gt;0,1,0))</f>
        <v>#REF!</v>
      </c>
    </row>
    <row r="31" spans="1:46" s="66" customFormat="1" ht="18" customHeight="1">
      <c r="A31" s="71"/>
      <c r="B31" s="77" t="s">
        <v>108</v>
      </c>
      <c r="C31" s="7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107" t="e">
        <f>+IF(#REF!&lt;&gt;"",IF((1+OUT_2_Check!$Q$4)*SUM(#REF!)&lt;#REF!,1,IF((1-OUT_2_Check!$Q$4)*SUM(#REF!)&gt;#REF!,1,0)),IF(SUM(#REF!)&lt;&gt;0,1,0))</f>
        <v>#REF!</v>
      </c>
    </row>
    <row r="32" spans="1:46" s="66" customFormat="1" ht="18" customHeight="1">
      <c r="A32" s="83"/>
      <c r="B32" s="78" t="s">
        <v>11</v>
      </c>
      <c r="C32" s="78"/>
      <c r="D32" s="96" t="e">
        <f>+IF(#REF!&lt;&gt;"", IF((1+OUT_2_Check!$Q$4)*SUM(#REF!)&lt;#REF!,1,IF((1-OUT_2_Check!$Q$4)*SUM(#REF!)&gt;#REF!,1,0)),IF(SUM(#REF!)&lt;&gt;0,1,0))</f>
        <v>#REF!</v>
      </c>
      <c r="E32" s="96" t="e">
        <f>+IF(#REF!&lt;&gt;"", IF((1+OUT_2_Check!$Q$4)*SUM(#REF!)&lt;#REF!,1,IF((1-OUT_2_Check!$Q$4)*SUM(#REF!)&gt;#REF!,1,0)),IF(SUM(#REF!)&lt;&gt;0,1,0))</f>
        <v>#REF!</v>
      </c>
      <c r="F32" s="96" t="e">
        <f>+IF(#REF!&lt;&gt;"", IF((1+OUT_2_Check!$Q$4)*SUM(#REF!)&lt;#REF!,1,IF((1-OUT_2_Check!$Q$4)*SUM(#REF!)&gt;#REF!,1,0)),IF(SUM(#REF!)&lt;&gt;0,1,0))</f>
        <v>#REF!</v>
      </c>
      <c r="G32" s="96" t="e">
        <f>+IF(#REF!&lt;&gt;"", IF((1+OUT_2_Check!$Q$4)*SUM(#REF!)&lt;#REF!,1,IF((1-OUT_2_Check!$Q$4)*SUM(#REF!)&gt;#REF!,1,0)),IF(SUM(#REF!)&lt;&gt;0,1,0))</f>
        <v>#REF!</v>
      </c>
      <c r="H32" s="96" t="e">
        <f>+IF(#REF!&lt;&gt;"", IF((1+OUT_2_Check!$Q$4)*SUM(#REF!)&lt;#REF!,1,IF((1-OUT_2_Check!$Q$4)*SUM(#REF!)&gt;#REF!,1,0)),IF(SUM(#REF!)&lt;&gt;0,1,0))</f>
        <v>#REF!</v>
      </c>
      <c r="I32" s="96" t="e">
        <f>+IF(#REF!&lt;&gt;"", IF((1+OUT_2_Check!$Q$4)*SUM(#REF!)&lt;#REF!,1,IF((1-OUT_2_Check!$Q$4)*SUM(#REF!)&gt;#REF!,1,0)),IF(SUM(#REF!)&lt;&gt;0,1,0))</f>
        <v>#REF!</v>
      </c>
      <c r="J32" s="96" t="e">
        <f>+IF(#REF!&lt;&gt;"", IF((1+OUT_2_Check!$Q$4)*SUM(#REF!)&lt;#REF!,1,IF((1-OUT_2_Check!$Q$4)*SUM(#REF!)&gt;#REF!,1,0)),IF(SUM(#REF!)&lt;&gt;0,1,0))</f>
        <v>#REF!</v>
      </c>
      <c r="K32" s="96" t="e">
        <f>+IF(#REF!&lt;&gt;"", IF((1+OUT_2_Check!$Q$4)*SUM(#REF!)&lt;#REF!,1,IF((1-OUT_2_Check!$Q$4)*SUM(#REF!)&gt;#REF!,1,0)),IF(SUM(#REF!)&lt;&gt;0,1,0))</f>
        <v>#REF!</v>
      </c>
      <c r="L32" s="96" t="e">
        <f>+IF(#REF!&lt;&gt;"", IF((1+OUT_2_Check!$Q$4)*SUM(#REF!)&lt;#REF!,1,IF((1-OUT_2_Check!$Q$4)*SUM(#REF!)&gt;#REF!,1,0)),IF(SUM(#REF!)&lt;&gt;0,1,0))</f>
        <v>#REF!</v>
      </c>
      <c r="M32" s="96" t="e">
        <f>+IF(#REF!&lt;&gt;"", IF((1+OUT_2_Check!$Q$4)*SUM(#REF!)&lt;#REF!,1,IF((1-OUT_2_Check!$Q$4)*SUM(#REF!)&gt;#REF!,1,0)),IF(SUM(#REF!)&lt;&gt;0,1,0))</f>
        <v>#REF!</v>
      </c>
      <c r="N32" s="96" t="e">
        <f>+IF(#REF!&lt;&gt;"", IF((1+OUT_2_Check!$Q$4)*SUM(#REF!)&lt;#REF!,1,IF((1-OUT_2_Check!$Q$4)*SUM(#REF!)&gt;#REF!,1,0)),IF(SUM(#REF!)&lt;&gt;0,1,0))</f>
        <v>#REF!</v>
      </c>
      <c r="O32" s="96" t="e">
        <f>+IF(#REF!&lt;&gt;"", IF((1+OUT_2_Check!$Q$4)*SUM(#REF!)&lt;#REF!,1,IF((1-OUT_2_Check!$Q$4)*SUM(#REF!)&gt;#REF!,1,0)),IF(SUM(#REF!)&lt;&gt;0,1,0))</f>
        <v>#REF!</v>
      </c>
      <c r="P32" s="96" t="e">
        <f>+IF(#REF!&lt;&gt;"", IF((1+OUT_2_Check!$Q$4)*SUM(#REF!)&lt;#REF!,1,IF((1-OUT_2_Check!$Q$4)*SUM(#REF!)&gt;#REF!,1,0)),IF(SUM(#REF!)&lt;&gt;0,1,0))</f>
        <v>#REF!</v>
      </c>
      <c r="Q32" s="96" t="e">
        <f>+IF(#REF!&lt;&gt;"", IF((1+OUT_2_Check!$Q$4)*SUM(#REF!)&lt;#REF!,1,IF((1-OUT_2_Check!$Q$4)*SUM(#REF!)&gt;#REF!,1,0)),IF(SUM(#REF!)&lt;&gt;0,1,0))</f>
        <v>#REF!</v>
      </c>
      <c r="R32" s="96" t="e">
        <f>+IF(#REF!&lt;&gt;"", IF((1+OUT_2_Check!$Q$4)*SUM(#REF!)&lt;#REF!,1,IF((1-OUT_2_Check!$Q$4)*SUM(#REF!)&gt;#REF!,1,0)),IF(SUM(#REF!)&lt;&gt;0,1,0))</f>
        <v>#REF!</v>
      </c>
      <c r="S32" s="96" t="e">
        <f>+IF(#REF!&lt;&gt;"", IF((1+OUT_2_Check!$Q$4)*SUM(#REF!)&lt;#REF!,1,IF((1-OUT_2_Check!$Q$4)*SUM(#REF!)&gt;#REF!,1,0)),IF(SUM(#REF!)&lt;&gt;0,1,0))</f>
        <v>#REF!</v>
      </c>
      <c r="T32" s="96" t="e">
        <f>+IF(#REF!&lt;&gt;"", IF((1+OUT_2_Check!$Q$4)*SUM(#REF!)&lt;#REF!,1,IF((1-OUT_2_Check!$Q$4)*SUM(#REF!)&gt;#REF!,1,0)),IF(SUM(#REF!)&lt;&gt;0,1,0))</f>
        <v>#REF!</v>
      </c>
      <c r="U32" s="96" t="e">
        <f>+IF(#REF!&lt;&gt;"", IF((1+OUT_2_Check!$Q$4)*SUM(#REF!)&lt;#REF!,1,IF((1-OUT_2_Check!$Q$4)*SUM(#REF!)&gt;#REF!,1,0)),IF(SUM(#REF!)&lt;&gt;0,1,0))</f>
        <v>#REF!</v>
      </c>
      <c r="V32" s="96" t="e">
        <f>+IF(#REF!&lt;&gt;"", IF((1+OUT_2_Check!$Q$4)*SUM(#REF!)&lt;#REF!,1,IF((1-OUT_2_Check!$Q$4)*SUM(#REF!)&gt;#REF!,1,0)),IF(SUM(#REF!)&lt;&gt;0,1,0))</f>
        <v>#REF!</v>
      </c>
      <c r="W32" s="96" t="e">
        <f>+IF(#REF!&lt;&gt;"", IF((1+OUT_2_Check!$Q$4)*SUM(#REF!)&lt;#REF!,1,IF((1-OUT_2_Check!$Q$4)*SUM(#REF!)&gt;#REF!,1,0)),IF(SUM(#REF!)&lt;&gt;0,1,0))</f>
        <v>#REF!</v>
      </c>
      <c r="X32" s="96" t="e">
        <f>+IF(#REF!&lt;&gt;"", IF((1+OUT_2_Check!$Q$4)*SUM(#REF!)&lt;#REF!,1,IF((1-OUT_2_Check!$Q$4)*SUM(#REF!)&gt;#REF!,1,0)),IF(SUM(#REF!)&lt;&gt;0,1,0))</f>
        <v>#REF!</v>
      </c>
      <c r="Y32" s="96" t="e">
        <f>+IF(#REF!&lt;&gt;"", IF((1+OUT_2_Check!$Q$4)*SUM(#REF!)&lt;#REF!,1,IF((1-OUT_2_Check!$Q$4)*SUM(#REF!)&gt;#REF!,1,0)),IF(SUM(#REF!)&lt;&gt;0,1,0))</f>
        <v>#REF!</v>
      </c>
      <c r="Z32" s="96" t="e">
        <f>+IF(#REF!&lt;&gt;"", IF((1+OUT_2_Check!$Q$4)*SUM(#REF!)&lt;#REF!,1,IF((1-OUT_2_Check!$Q$4)*SUM(#REF!)&gt;#REF!,1,0)),IF(SUM(#REF!)&lt;&gt;0,1,0))</f>
        <v>#REF!</v>
      </c>
      <c r="AA32" s="96" t="e">
        <f>+IF(#REF!&lt;&gt;"", IF((1+OUT_2_Check!$Q$4)*SUM(#REF!)&lt;#REF!,1,IF((1-OUT_2_Check!$Q$4)*SUM(#REF!)&gt;#REF!,1,0)),IF(SUM(#REF!)&lt;&gt;0,1,0))</f>
        <v>#REF!</v>
      </c>
      <c r="AB32" s="96" t="e">
        <f>+IF(#REF!&lt;&gt;"", IF((1+OUT_2_Check!$Q$4)*SUM(#REF!)&lt;#REF!,1,IF((1-OUT_2_Check!$Q$4)*SUM(#REF!)&gt;#REF!,1,0)),IF(SUM(#REF!)&lt;&gt;0,1,0))</f>
        <v>#REF!</v>
      </c>
      <c r="AC32" s="96" t="e">
        <f>+IF(#REF!&lt;&gt;"", IF((1+OUT_2_Check!$Q$4)*SUM(#REF!)&lt;#REF!,1,IF((1-OUT_2_Check!$Q$4)*SUM(#REF!)&gt;#REF!,1,0)),IF(SUM(#REF!)&lt;&gt;0,1,0))</f>
        <v>#REF!</v>
      </c>
      <c r="AD32" s="96" t="e">
        <f>+IF(#REF!&lt;&gt;"", IF((1+OUT_2_Check!$Q$4)*SUM(#REF!)&lt;#REF!,1,IF((1-OUT_2_Check!$Q$4)*SUM(#REF!)&gt;#REF!,1,0)),IF(SUM(#REF!)&lt;&gt;0,1,0))</f>
        <v>#REF!</v>
      </c>
      <c r="AE32" s="96" t="e">
        <f>+IF(#REF!&lt;&gt;"", IF((1+OUT_2_Check!$Q$4)*SUM(#REF!)&lt;#REF!,1,IF((1-OUT_2_Check!$Q$4)*SUM(#REF!)&gt;#REF!,1,0)),IF(SUM(#REF!)&lt;&gt;0,1,0))</f>
        <v>#REF!</v>
      </c>
      <c r="AF32" s="96" t="e">
        <f>+IF(#REF!&lt;&gt;"", IF((1+OUT_2_Check!$Q$4)*SUM(#REF!)&lt;#REF!,1,IF((1-OUT_2_Check!$Q$4)*SUM(#REF!)&gt;#REF!,1,0)),IF(SUM(#REF!)&lt;&gt;0,1,0))</f>
        <v>#REF!</v>
      </c>
      <c r="AG32" s="96" t="e">
        <f>+IF(#REF!&lt;&gt;"", IF((1+OUT_2_Check!$Q$4)*SUM(#REF!)&lt;#REF!,1,IF((1-OUT_2_Check!$Q$4)*SUM(#REF!)&gt;#REF!,1,0)),IF(SUM(#REF!)&lt;&gt;0,1,0))</f>
        <v>#REF!</v>
      </c>
      <c r="AH32" s="96" t="e">
        <f>+IF(#REF!&lt;&gt;"", IF((1+OUT_2_Check!$Q$4)*SUM(#REF!)&lt;#REF!,1,IF((1-OUT_2_Check!$Q$4)*SUM(#REF!)&gt;#REF!,1,0)),IF(SUM(#REF!)&lt;&gt;0,1,0))</f>
        <v>#REF!</v>
      </c>
      <c r="AI32" s="96" t="e">
        <f>+IF(#REF!&lt;&gt;"", IF((1+OUT_2_Check!$Q$4)*SUM(#REF!)&lt;#REF!,1,IF((1-OUT_2_Check!$Q$4)*SUM(#REF!)&gt;#REF!,1,0)),IF(SUM(#REF!)&lt;&gt;0,1,0))</f>
        <v>#REF!</v>
      </c>
      <c r="AJ32" s="96" t="e">
        <f>+IF(#REF!&lt;&gt;"", IF((1+OUT_2_Check!$Q$4)*SUM(#REF!)&lt;#REF!,1,IF((1-OUT_2_Check!$Q$4)*SUM(#REF!)&gt;#REF!,1,0)),IF(SUM(#REF!)&lt;&gt;0,1,0))</f>
        <v>#REF!</v>
      </c>
      <c r="AK32" s="96" t="e">
        <f>+IF(#REF!&lt;&gt;"", IF((1+OUT_2_Check!$Q$4)*SUM(#REF!)&lt;#REF!,1,IF((1-OUT_2_Check!$Q$4)*SUM(#REF!)&gt;#REF!,1,0)),IF(SUM(#REF!)&lt;&gt;0,1,0))</f>
        <v>#REF!</v>
      </c>
      <c r="AL32" s="96" t="e">
        <f>+IF(#REF!&lt;&gt;"", IF((1+OUT_2_Check!$Q$4)*SUM(#REF!)&lt;#REF!,1,IF((1-OUT_2_Check!$Q$4)*SUM(#REF!)&gt;#REF!,1,0)),IF(SUM(#REF!)&lt;&gt;0,1,0))</f>
        <v>#REF!</v>
      </c>
      <c r="AM32" s="96" t="e">
        <f>+IF(#REF!&lt;&gt;"", IF((1+OUT_2_Check!$Q$4)*SUM(#REF!)&lt;#REF!,1,IF((1-OUT_2_Check!$Q$4)*SUM(#REF!)&gt;#REF!,1,0)),IF(SUM(#REF!)&lt;&gt;0,1,0))</f>
        <v>#REF!</v>
      </c>
      <c r="AN32" s="96" t="e">
        <f>+IF(#REF!&lt;&gt;"", IF((1+OUT_2_Check!$Q$4)*SUM(#REF!)&lt;#REF!,1,IF((1-OUT_2_Check!$Q$4)*SUM(#REF!)&gt;#REF!,1,0)),IF(SUM(#REF!)&lt;&gt;0,1,0))</f>
        <v>#REF!</v>
      </c>
      <c r="AO32" s="96" t="e">
        <f>+IF(#REF!&lt;&gt;"", IF((1+OUT_2_Check!$Q$4)*SUM(#REF!)&lt;#REF!,1,IF((1-OUT_2_Check!$Q$4)*SUM(#REF!)&gt;#REF!,1,0)),IF(SUM(#REF!)&lt;&gt;0,1,0))</f>
        <v>#REF!</v>
      </c>
      <c r="AP32" s="96" t="e">
        <f>+IF(#REF!&lt;&gt;"", IF((1+OUT_2_Check!$Q$4)*SUM(#REF!)&lt;#REF!,1,IF((1-OUT_2_Check!$Q$4)*SUM(#REF!)&gt;#REF!,1,0)),IF(SUM(#REF!)&lt;&gt;0,1,0))</f>
        <v>#REF!</v>
      </c>
      <c r="AQ32" s="96" t="e">
        <f>+IF(#REF!&lt;&gt;"", IF((1+OUT_2_Check!$Q$4)*SUM(#REF!)&lt;#REF!,1,IF((1-OUT_2_Check!$Q$4)*SUM(#REF!)&gt;#REF!,1,0)),IF(SUM(#REF!)&lt;&gt;0,1,0))</f>
        <v>#REF!</v>
      </c>
      <c r="AR32" s="96" t="e">
        <f>+IF(#REF!&lt;&gt;"", IF((1+OUT_2_Check!$Q$4)*SUM(#REF!)&lt;#REF!,1,IF((1-OUT_2_Check!$Q$4)*SUM(#REF!)&gt;#REF!,1,0)),IF(SUM(#REF!)&lt;&gt;0,1,0))</f>
        <v>#REF!</v>
      </c>
      <c r="AS32" s="96" t="e">
        <f>+IF(#REF!&lt;&gt;"", IF((1+OUT_2_Check!$Q$4)*SUM(#REF!)&lt;#REF!,1,IF((1-OUT_2_Check!$Q$4)*SUM(#REF!)&gt;#REF!,1,0)),IF(SUM(#REF!)&lt;&gt;0,1,0))</f>
        <v>#REF!</v>
      </c>
      <c r="AT32" s="107" t="e">
        <f>+IF(#REF!&lt;&gt;"",IF((1+OUT_2_Check!$Q$4)*SUM(#REF!)&lt;#REF!,1,IF((1-OUT_2_Check!$Q$4)*SUM(#REF!)&gt;#REF!,1,0)),IF(SUM(#REF!)&lt;&gt;0,1,0))</f>
        <v>#REF!</v>
      </c>
    </row>
    <row r="33" spans="1:46" s="66" customFormat="1" ht="18" customHeight="1">
      <c r="A33" s="83"/>
      <c r="B33" s="84"/>
      <c r="C33" s="8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</row>
    <row r="34" spans="1:46" s="66" customFormat="1" ht="18" customHeight="1">
      <c r="A34" s="76"/>
      <c r="B34" s="72" t="s">
        <v>13</v>
      </c>
      <c r="C34" s="73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</row>
    <row r="35" spans="1:46" s="66" customFormat="1" ht="18" customHeight="1">
      <c r="A35" s="76"/>
      <c r="B35" s="77" t="s">
        <v>106</v>
      </c>
      <c r="C35" s="7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107" t="e">
        <f>+IF(#REF!&lt;&gt;"",IF((1+OUT_2_Check!$Q$4)*SUM(#REF!)&lt;#REF!,1,IF((1-OUT_2_Check!$Q$4)*SUM(#REF!)&gt;#REF!,1,0)),IF(SUM(#REF!)&lt;&gt;0,1,0))</f>
        <v>#REF!</v>
      </c>
    </row>
    <row r="36" spans="1:46" s="66" customFormat="1" ht="18" customHeight="1">
      <c r="A36" s="76"/>
      <c r="B36" s="77" t="s">
        <v>107</v>
      </c>
      <c r="C36" s="7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107" t="e">
        <f>+IF(#REF!&lt;&gt;"",IF((1+OUT_2_Check!$Q$4)*SUM(#REF!)&lt;#REF!,1,IF((1-OUT_2_Check!$Q$4)*SUM(#REF!)&gt;#REF!,1,0)),IF(SUM(#REF!)&lt;&gt;0,1,0))</f>
        <v>#REF!</v>
      </c>
    </row>
    <row r="37" spans="1:46" s="66" customFormat="1" ht="18" customHeight="1">
      <c r="A37" s="71"/>
      <c r="B37" s="77" t="s">
        <v>108</v>
      </c>
      <c r="C37" s="7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107" t="e">
        <f>+IF(#REF!&lt;&gt;"",IF((1+OUT_2_Check!$Q$4)*SUM(#REF!)&lt;#REF!,1,IF((1-OUT_2_Check!$Q$4)*SUM(#REF!)&gt;#REF!,1,0)),IF(SUM(#REF!)&lt;&gt;0,1,0))</f>
        <v>#REF!</v>
      </c>
    </row>
    <row r="38" spans="1:46" s="66" customFormat="1" ht="18" customHeight="1">
      <c r="A38" s="76"/>
      <c r="B38" s="78" t="s">
        <v>11</v>
      </c>
      <c r="C38" s="78"/>
      <c r="D38" s="96" t="e">
        <f>+IF(#REF!&lt;&gt;"", IF((1+OUT_2_Check!$Q$4)*SUM(#REF!)&lt;#REF!,1,IF((1-OUT_2_Check!$Q$4)*SUM(#REF!)&gt;#REF!,1,0)),IF(SUM(#REF!)&lt;&gt;0,1,0))</f>
        <v>#REF!</v>
      </c>
      <c r="E38" s="96" t="e">
        <f>+IF(#REF!&lt;&gt;"", IF((1+OUT_2_Check!$Q$4)*SUM(#REF!)&lt;#REF!,1,IF((1-OUT_2_Check!$Q$4)*SUM(#REF!)&gt;#REF!,1,0)),IF(SUM(#REF!)&lt;&gt;0,1,0))</f>
        <v>#REF!</v>
      </c>
      <c r="F38" s="96" t="e">
        <f>+IF(#REF!&lt;&gt;"", IF((1+OUT_2_Check!$Q$4)*SUM(#REF!)&lt;#REF!,1,IF((1-OUT_2_Check!$Q$4)*SUM(#REF!)&gt;#REF!,1,0)),IF(SUM(#REF!)&lt;&gt;0,1,0))</f>
        <v>#REF!</v>
      </c>
      <c r="G38" s="96" t="e">
        <f>+IF(#REF!&lt;&gt;"", IF((1+OUT_2_Check!$Q$4)*SUM(#REF!)&lt;#REF!,1,IF((1-OUT_2_Check!$Q$4)*SUM(#REF!)&gt;#REF!,1,0)),IF(SUM(#REF!)&lt;&gt;0,1,0))</f>
        <v>#REF!</v>
      </c>
      <c r="H38" s="96" t="e">
        <f>+IF(#REF!&lt;&gt;"", IF((1+OUT_2_Check!$Q$4)*SUM(#REF!)&lt;#REF!,1,IF((1-OUT_2_Check!$Q$4)*SUM(#REF!)&gt;#REF!,1,0)),IF(SUM(#REF!)&lt;&gt;0,1,0))</f>
        <v>#REF!</v>
      </c>
      <c r="I38" s="96" t="e">
        <f>+IF(#REF!&lt;&gt;"", IF((1+OUT_2_Check!$Q$4)*SUM(#REF!)&lt;#REF!,1,IF((1-OUT_2_Check!$Q$4)*SUM(#REF!)&gt;#REF!,1,0)),IF(SUM(#REF!)&lt;&gt;0,1,0))</f>
        <v>#REF!</v>
      </c>
      <c r="J38" s="96" t="e">
        <f>+IF(#REF!&lt;&gt;"", IF((1+OUT_2_Check!$Q$4)*SUM(#REF!)&lt;#REF!,1,IF((1-OUT_2_Check!$Q$4)*SUM(#REF!)&gt;#REF!,1,0)),IF(SUM(#REF!)&lt;&gt;0,1,0))</f>
        <v>#REF!</v>
      </c>
      <c r="K38" s="96" t="e">
        <f>+IF(#REF!&lt;&gt;"", IF((1+OUT_2_Check!$Q$4)*SUM(#REF!)&lt;#REF!,1,IF((1-OUT_2_Check!$Q$4)*SUM(#REF!)&gt;#REF!,1,0)),IF(SUM(#REF!)&lt;&gt;0,1,0))</f>
        <v>#REF!</v>
      </c>
      <c r="L38" s="96" t="e">
        <f>+IF(#REF!&lt;&gt;"", IF((1+OUT_2_Check!$Q$4)*SUM(#REF!)&lt;#REF!,1,IF((1-OUT_2_Check!$Q$4)*SUM(#REF!)&gt;#REF!,1,0)),IF(SUM(#REF!)&lt;&gt;0,1,0))</f>
        <v>#REF!</v>
      </c>
      <c r="M38" s="96" t="e">
        <f>+IF(#REF!&lt;&gt;"", IF((1+OUT_2_Check!$Q$4)*SUM(#REF!)&lt;#REF!,1,IF((1-OUT_2_Check!$Q$4)*SUM(#REF!)&gt;#REF!,1,0)),IF(SUM(#REF!)&lt;&gt;0,1,0))</f>
        <v>#REF!</v>
      </c>
      <c r="N38" s="96" t="e">
        <f>+IF(#REF!&lt;&gt;"", IF((1+OUT_2_Check!$Q$4)*SUM(#REF!)&lt;#REF!,1,IF((1-OUT_2_Check!$Q$4)*SUM(#REF!)&gt;#REF!,1,0)),IF(SUM(#REF!)&lt;&gt;0,1,0))</f>
        <v>#REF!</v>
      </c>
      <c r="O38" s="96" t="e">
        <f>+IF(#REF!&lt;&gt;"", IF((1+OUT_2_Check!$Q$4)*SUM(#REF!)&lt;#REF!,1,IF((1-OUT_2_Check!$Q$4)*SUM(#REF!)&gt;#REF!,1,0)),IF(SUM(#REF!)&lt;&gt;0,1,0))</f>
        <v>#REF!</v>
      </c>
      <c r="P38" s="96" t="e">
        <f>+IF(#REF!&lt;&gt;"", IF((1+OUT_2_Check!$Q$4)*SUM(#REF!)&lt;#REF!,1,IF((1-OUT_2_Check!$Q$4)*SUM(#REF!)&gt;#REF!,1,0)),IF(SUM(#REF!)&lt;&gt;0,1,0))</f>
        <v>#REF!</v>
      </c>
      <c r="Q38" s="96" t="e">
        <f>+IF(#REF!&lt;&gt;"", IF((1+OUT_2_Check!$Q$4)*SUM(#REF!)&lt;#REF!,1,IF((1-OUT_2_Check!$Q$4)*SUM(#REF!)&gt;#REF!,1,0)),IF(SUM(#REF!)&lt;&gt;0,1,0))</f>
        <v>#REF!</v>
      </c>
      <c r="R38" s="96" t="e">
        <f>+IF(#REF!&lt;&gt;"", IF((1+OUT_2_Check!$Q$4)*SUM(#REF!)&lt;#REF!,1,IF((1-OUT_2_Check!$Q$4)*SUM(#REF!)&gt;#REF!,1,0)),IF(SUM(#REF!)&lt;&gt;0,1,0))</f>
        <v>#REF!</v>
      </c>
      <c r="S38" s="96" t="e">
        <f>+IF(#REF!&lt;&gt;"", IF((1+OUT_2_Check!$Q$4)*SUM(#REF!)&lt;#REF!,1,IF((1-OUT_2_Check!$Q$4)*SUM(#REF!)&gt;#REF!,1,0)),IF(SUM(#REF!)&lt;&gt;0,1,0))</f>
        <v>#REF!</v>
      </c>
      <c r="T38" s="96" t="e">
        <f>+IF(#REF!&lt;&gt;"", IF((1+OUT_2_Check!$Q$4)*SUM(#REF!)&lt;#REF!,1,IF((1-OUT_2_Check!$Q$4)*SUM(#REF!)&gt;#REF!,1,0)),IF(SUM(#REF!)&lt;&gt;0,1,0))</f>
        <v>#REF!</v>
      </c>
      <c r="U38" s="96" t="e">
        <f>+IF(#REF!&lt;&gt;"", IF((1+OUT_2_Check!$Q$4)*SUM(#REF!)&lt;#REF!,1,IF((1-OUT_2_Check!$Q$4)*SUM(#REF!)&gt;#REF!,1,0)),IF(SUM(#REF!)&lt;&gt;0,1,0))</f>
        <v>#REF!</v>
      </c>
      <c r="V38" s="96" t="e">
        <f>+IF(#REF!&lt;&gt;"", IF((1+OUT_2_Check!$Q$4)*SUM(#REF!)&lt;#REF!,1,IF((1-OUT_2_Check!$Q$4)*SUM(#REF!)&gt;#REF!,1,0)),IF(SUM(#REF!)&lt;&gt;0,1,0))</f>
        <v>#REF!</v>
      </c>
      <c r="W38" s="96" t="e">
        <f>+IF(#REF!&lt;&gt;"", IF((1+OUT_2_Check!$Q$4)*SUM(#REF!)&lt;#REF!,1,IF((1-OUT_2_Check!$Q$4)*SUM(#REF!)&gt;#REF!,1,0)),IF(SUM(#REF!)&lt;&gt;0,1,0))</f>
        <v>#REF!</v>
      </c>
      <c r="X38" s="96" t="e">
        <f>+IF(#REF!&lt;&gt;"", IF((1+OUT_2_Check!$Q$4)*SUM(#REF!)&lt;#REF!,1,IF((1-OUT_2_Check!$Q$4)*SUM(#REF!)&gt;#REF!,1,0)),IF(SUM(#REF!)&lt;&gt;0,1,0))</f>
        <v>#REF!</v>
      </c>
      <c r="Y38" s="96" t="e">
        <f>+IF(#REF!&lt;&gt;"", IF((1+OUT_2_Check!$Q$4)*SUM(#REF!)&lt;#REF!,1,IF((1-OUT_2_Check!$Q$4)*SUM(#REF!)&gt;#REF!,1,0)),IF(SUM(#REF!)&lt;&gt;0,1,0))</f>
        <v>#REF!</v>
      </c>
      <c r="Z38" s="96" t="e">
        <f>+IF(#REF!&lt;&gt;"", IF((1+OUT_2_Check!$Q$4)*SUM(#REF!)&lt;#REF!,1,IF((1-OUT_2_Check!$Q$4)*SUM(#REF!)&gt;#REF!,1,0)),IF(SUM(#REF!)&lt;&gt;0,1,0))</f>
        <v>#REF!</v>
      </c>
      <c r="AA38" s="96" t="e">
        <f>+IF(#REF!&lt;&gt;"", IF((1+OUT_2_Check!$Q$4)*SUM(#REF!)&lt;#REF!,1,IF((1-OUT_2_Check!$Q$4)*SUM(#REF!)&gt;#REF!,1,0)),IF(SUM(#REF!)&lt;&gt;0,1,0))</f>
        <v>#REF!</v>
      </c>
      <c r="AB38" s="96" t="e">
        <f>+IF(#REF!&lt;&gt;"", IF((1+OUT_2_Check!$Q$4)*SUM(#REF!)&lt;#REF!,1,IF((1-OUT_2_Check!$Q$4)*SUM(#REF!)&gt;#REF!,1,0)),IF(SUM(#REF!)&lt;&gt;0,1,0))</f>
        <v>#REF!</v>
      </c>
      <c r="AC38" s="96" t="e">
        <f>+IF(#REF!&lt;&gt;"", IF((1+OUT_2_Check!$Q$4)*SUM(#REF!)&lt;#REF!,1,IF((1-OUT_2_Check!$Q$4)*SUM(#REF!)&gt;#REF!,1,0)),IF(SUM(#REF!)&lt;&gt;0,1,0))</f>
        <v>#REF!</v>
      </c>
      <c r="AD38" s="96" t="e">
        <f>+IF(#REF!&lt;&gt;"", IF((1+OUT_2_Check!$Q$4)*SUM(#REF!)&lt;#REF!,1,IF((1-OUT_2_Check!$Q$4)*SUM(#REF!)&gt;#REF!,1,0)),IF(SUM(#REF!)&lt;&gt;0,1,0))</f>
        <v>#REF!</v>
      </c>
      <c r="AE38" s="96" t="e">
        <f>+IF(#REF!&lt;&gt;"", IF((1+OUT_2_Check!$Q$4)*SUM(#REF!)&lt;#REF!,1,IF((1-OUT_2_Check!$Q$4)*SUM(#REF!)&gt;#REF!,1,0)),IF(SUM(#REF!)&lt;&gt;0,1,0))</f>
        <v>#REF!</v>
      </c>
      <c r="AF38" s="96" t="e">
        <f>+IF(#REF!&lt;&gt;"", IF((1+OUT_2_Check!$Q$4)*SUM(#REF!)&lt;#REF!,1,IF((1-OUT_2_Check!$Q$4)*SUM(#REF!)&gt;#REF!,1,0)),IF(SUM(#REF!)&lt;&gt;0,1,0))</f>
        <v>#REF!</v>
      </c>
      <c r="AG38" s="96" t="e">
        <f>+IF(#REF!&lt;&gt;"", IF((1+OUT_2_Check!$Q$4)*SUM(#REF!)&lt;#REF!,1,IF((1-OUT_2_Check!$Q$4)*SUM(#REF!)&gt;#REF!,1,0)),IF(SUM(#REF!)&lt;&gt;0,1,0))</f>
        <v>#REF!</v>
      </c>
      <c r="AH38" s="96" t="e">
        <f>+IF(#REF!&lt;&gt;"", IF((1+OUT_2_Check!$Q$4)*SUM(#REF!)&lt;#REF!,1,IF((1-OUT_2_Check!$Q$4)*SUM(#REF!)&gt;#REF!,1,0)),IF(SUM(#REF!)&lt;&gt;0,1,0))</f>
        <v>#REF!</v>
      </c>
      <c r="AI38" s="96" t="e">
        <f>+IF(#REF!&lt;&gt;"", IF((1+OUT_2_Check!$Q$4)*SUM(#REF!)&lt;#REF!,1,IF((1-OUT_2_Check!$Q$4)*SUM(#REF!)&gt;#REF!,1,0)),IF(SUM(#REF!)&lt;&gt;0,1,0))</f>
        <v>#REF!</v>
      </c>
      <c r="AJ38" s="96" t="e">
        <f>+IF(#REF!&lt;&gt;"", IF((1+OUT_2_Check!$Q$4)*SUM(#REF!)&lt;#REF!,1,IF((1-OUT_2_Check!$Q$4)*SUM(#REF!)&gt;#REF!,1,0)),IF(SUM(#REF!)&lt;&gt;0,1,0))</f>
        <v>#REF!</v>
      </c>
      <c r="AK38" s="96" t="e">
        <f>+IF(#REF!&lt;&gt;"", IF((1+OUT_2_Check!$Q$4)*SUM(#REF!)&lt;#REF!,1,IF((1-OUT_2_Check!$Q$4)*SUM(#REF!)&gt;#REF!,1,0)),IF(SUM(#REF!)&lt;&gt;0,1,0))</f>
        <v>#REF!</v>
      </c>
      <c r="AL38" s="96" t="e">
        <f>+IF(#REF!&lt;&gt;"", IF((1+OUT_2_Check!$Q$4)*SUM(#REF!)&lt;#REF!,1,IF((1-OUT_2_Check!$Q$4)*SUM(#REF!)&gt;#REF!,1,0)),IF(SUM(#REF!)&lt;&gt;0,1,0))</f>
        <v>#REF!</v>
      </c>
      <c r="AM38" s="96" t="e">
        <f>+IF(#REF!&lt;&gt;"", IF((1+OUT_2_Check!$Q$4)*SUM(#REF!)&lt;#REF!,1,IF((1-OUT_2_Check!$Q$4)*SUM(#REF!)&gt;#REF!,1,0)),IF(SUM(#REF!)&lt;&gt;0,1,0))</f>
        <v>#REF!</v>
      </c>
      <c r="AN38" s="96" t="e">
        <f>+IF(#REF!&lt;&gt;"", IF((1+OUT_2_Check!$Q$4)*SUM(#REF!)&lt;#REF!,1,IF((1-OUT_2_Check!$Q$4)*SUM(#REF!)&gt;#REF!,1,0)),IF(SUM(#REF!)&lt;&gt;0,1,0))</f>
        <v>#REF!</v>
      </c>
      <c r="AO38" s="96" t="e">
        <f>+IF(#REF!&lt;&gt;"", IF((1+OUT_2_Check!$Q$4)*SUM(#REF!)&lt;#REF!,1,IF((1-OUT_2_Check!$Q$4)*SUM(#REF!)&gt;#REF!,1,0)),IF(SUM(#REF!)&lt;&gt;0,1,0))</f>
        <v>#REF!</v>
      </c>
      <c r="AP38" s="96" t="e">
        <f>+IF(#REF!&lt;&gt;"", IF((1+OUT_2_Check!$Q$4)*SUM(#REF!)&lt;#REF!,1,IF((1-OUT_2_Check!$Q$4)*SUM(#REF!)&gt;#REF!,1,0)),IF(SUM(#REF!)&lt;&gt;0,1,0))</f>
        <v>#REF!</v>
      </c>
      <c r="AQ38" s="96" t="e">
        <f>+IF(#REF!&lt;&gt;"", IF((1+OUT_2_Check!$Q$4)*SUM(#REF!)&lt;#REF!,1,IF((1-OUT_2_Check!$Q$4)*SUM(#REF!)&gt;#REF!,1,0)),IF(SUM(#REF!)&lt;&gt;0,1,0))</f>
        <v>#REF!</v>
      </c>
      <c r="AR38" s="96" t="e">
        <f>+IF(#REF!&lt;&gt;"", IF((1+OUT_2_Check!$Q$4)*SUM(#REF!)&lt;#REF!,1,IF((1-OUT_2_Check!$Q$4)*SUM(#REF!)&gt;#REF!,1,0)),IF(SUM(#REF!)&lt;&gt;0,1,0))</f>
        <v>#REF!</v>
      </c>
      <c r="AS38" s="96" t="e">
        <f>+IF(#REF!&lt;&gt;"", IF((1+OUT_2_Check!$Q$4)*SUM(#REF!)&lt;#REF!,1,IF((1-OUT_2_Check!$Q$4)*SUM(#REF!)&gt;#REF!,1,0)),IF(SUM(#REF!)&lt;&gt;0,1,0))</f>
        <v>#REF!</v>
      </c>
      <c r="AT38" s="107" t="e">
        <f>+IF(#REF!&lt;&gt;"",IF((1+OUT_2_Check!$Q$4)*SUM(#REF!)&lt;#REF!,1,IF((1-OUT_2_Check!$Q$4)*SUM(#REF!)&gt;#REF!,1,0)),IF(SUM(#REF!)&lt;&gt;0,1,0))</f>
        <v>#REF!</v>
      </c>
    </row>
    <row r="39" spans="1:46" s="66" customFormat="1" ht="18" customHeight="1">
      <c r="A39" s="76"/>
      <c r="B39" s="78"/>
      <c r="C39" s="78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</row>
    <row r="40" spans="1:46" s="66" customFormat="1" ht="18" customHeight="1">
      <c r="A40" s="76"/>
      <c r="B40" s="78" t="s">
        <v>14</v>
      </c>
      <c r="C40" s="78"/>
      <c r="D40" s="104" t="e">
        <f>+IF(#REF!&lt;&gt;"",IF((1+OUT_2_Check!$Q$4)*SUM(#REF!,#REF!)&lt;#REF!,1,IF((1-OUT_2_Check!$Q$4)*SUM(#REF!,#REF!)&gt;#REF!,1,0)),IF(SUM(#REF!,#REF!)&lt;&gt;0,1,0))</f>
        <v>#REF!</v>
      </c>
      <c r="E40" s="104" t="e">
        <f>+IF(#REF!&lt;&gt;"",IF((1+OUT_2_Check!$Q$4)*SUM(#REF!,#REF!)&lt;#REF!,1,IF((1-OUT_2_Check!$Q$4)*SUM(#REF!,#REF!)&gt;#REF!,1,0)),IF(SUM(#REF!,#REF!)&lt;&gt;0,1,0))</f>
        <v>#REF!</v>
      </c>
      <c r="F40" s="104" t="e">
        <f>+IF(#REF!&lt;&gt;"",IF((1+OUT_2_Check!$Q$4)*SUM(#REF!,#REF!)&lt;#REF!,1,IF((1-OUT_2_Check!$Q$4)*SUM(#REF!,#REF!)&gt;#REF!,1,0)),IF(SUM(#REF!,#REF!)&lt;&gt;0,1,0))</f>
        <v>#REF!</v>
      </c>
      <c r="G40" s="104" t="e">
        <f>+IF(#REF!&lt;&gt;"",IF((1+OUT_2_Check!$Q$4)*SUM(#REF!,#REF!)&lt;#REF!,1,IF((1-OUT_2_Check!$Q$4)*SUM(#REF!,#REF!)&gt;#REF!,1,0)),IF(SUM(#REF!,#REF!)&lt;&gt;0,1,0))</f>
        <v>#REF!</v>
      </c>
      <c r="H40" s="104" t="e">
        <f>+IF(#REF!&lt;&gt;"",IF((1+OUT_2_Check!$Q$4)*SUM(#REF!,#REF!)&lt;#REF!,1,IF((1-OUT_2_Check!$Q$4)*SUM(#REF!,#REF!)&gt;#REF!,1,0)),IF(SUM(#REF!,#REF!)&lt;&gt;0,1,0))</f>
        <v>#REF!</v>
      </c>
      <c r="I40" s="104" t="e">
        <f>+IF(#REF!&lt;&gt;"",IF((1+OUT_2_Check!$Q$4)*SUM(#REF!,#REF!)&lt;#REF!,1,IF((1-OUT_2_Check!$Q$4)*SUM(#REF!,#REF!)&gt;#REF!,1,0)),IF(SUM(#REF!,#REF!)&lt;&gt;0,1,0))</f>
        <v>#REF!</v>
      </c>
      <c r="J40" s="104" t="e">
        <f>+IF(#REF!&lt;&gt;"",IF((1+OUT_2_Check!$Q$4)*SUM(#REF!,#REF!)&lt;#REF!,1,IF((1-OUT_2_Check!$Q$4)*SUM(#REF!,#REF!)&gt;#REF!,1,0)),IF(SUM(#REF!,#REF!)&lt;&gt;0,1,0))</f>
        <v>#REF!</v>
      </c>
      <c r="K40" s="104" t="e">
        <f>+IF(#REF!&lt;&gt;"",IF((1+OUT_2_Check!$Q$4)*SUM(#REF!,#REF!)&lt;#REF!,1,IF((1-OUT_2_Check!$Q$4)*SUM(#REF!,#REF!)&gt;#REF!,1,0)),IF(SUM(#REF!,#REF!)&lt;&gt;0,1,0))</f>
        <v>#REF!</v>
      </c>
      <c r="L40" s="104" t="e">
        <f>+IF(#REF!&lt;&gt;"",IF((1+OUT_2_Check!$Q$4)*SUM(#REF!,#REF!)&lt;#REF!,1,IF((1-OUT_2_Check!$Q$4)*SUM(#REF!,#REF!)&gt;#REF!,1,0)),IF(SUM(#REF!,#REF!)&lt;&gt;0,1,0))</f>
        <v>#REF!</v>
      </c>
      <c r="M40" s="104" t="e">
        <f>+IF(#REF!&lt;&gt;"",IF((1+OUT_2_Check!$Q$4)*SUM(#REF!,#REF!)&lt;#REF!,1,IF((1-OUT_2_Check!$Q$4)*SUM(#REF!,#REF!)&gt;#REF!,1,0)),IF(SUM(#REF!,#REF!)&lt;&gt;0,1,0))</f>
        <v>#REF!</v>
      </c>
      <c r="N40" s="104" t="e">
        <f>+IF(#REF!&lt;&gt;"",IF((1+OUT_2_Check!$Q$4)*SUM(#REF!,#REF!)&lt;#REF!,1,IF((1-OUT_2_Check!$Q$4)*SUM(#REF!,#REF!)&gt;#REF!,1,0)),IF(SUM(#REF!,#REF!)&lt;&gt;0,1,0))</f>
        <v>#REF!</v>
      </c>
      <c r="O40" s="104" t="e">
        <f>+IF(#REF!&lt;&gt;"",IF((1+OUT_2_Check!$Q$4)*SUM(#REF!,#REF!)&lt;#REF!,1,IF((1-OUT_2_Check!$Q$4)*SUM(#REF!,#REF!)&gt;#REF!,1,0)),IF(SUM(#REF!,#REF!)&lt;&gt;0,1,0))</f>
        <v>#REF!</v>
      </c>
      <c r="P40" s="104" t="e">
        <f>+IF(#REF!&lt;&gt;"",IF((1+OUT_2_Check!$Q$4)*SUM(#REF!,#REF!)&lt;#REF!,1,IF((1-OUT_2_Check!$Q$4)*SUM(#REF!,#REF!)&gt;#REF!,1,0)),IF(SUM(#REF!,#REF!)&lt;&gt;0,1,0))</f>
        <v>#REF!</v>
      </c>
      <c r="Q40" s="104" t="e">
        <f>+IF(#REF!&lt;&gt;"",IF((1+OUT_2_Check!$Q$4)*SUM(#REF!,#REF!)&lt;#REF!,1,IF((1-OUT_2_Check!$Q$4)*SUM(#REF!,#REF!)&gt;#REF!,1,0)),IF(SUM(#REF!,#REF!)&lt;&gt;0,1,0))</f>
        <v>#REF!</v>
      </c>
      <c r="R40" s="104" t="e">
        <f>+IF(#REF!&lt;&gt;"",IF((1+OUT_2_Check!$Q$4)*SUM(#REF!,#REF!)&lt;#REF!,1,IF((1-OUT_2_Check!$Q$4)*SUM(#REF!,#REF!)&gt;#REF!,1,0)),IF(SUM(#REF!,#REF!)&lt;&gt;0,1,0))</f>
        <v>#REF!</v>
      </c>
      <c r="S40" s="104" t="e">
        <f>+IF(#REF!&lt;&gt;"",IF((1+OUT_2_Check!$Q$4)*SUM(#REF!,#REF!)&lt;#REF!,1,IF((1-OUT_2_Check!$Q$4)*SUM(#REF!,#REF!)&gt;#REF!,1,0)),IF(SUM(#REF!,#REF!)&lt;&gt;0,1,0))</f>
        <v>#REF!</v>
      </c>
      <c r="T40" s="104" t="e">
        <f>+IF(#REF!&lt;&gt;"",IF((1+OUT_2_Check!$Q$4)*SUM(#REF!,#REF!)&lt;#REF!,1,IF((1-OUT_2_Check!$Q$4)*SUM(#REF!,#REF!)&gt;#REF!,1,0)),IF(SUM(#REF!,#REF!)&lt;&gt;0,1,0))</f>
        <v>#REF!</v>
      </c>
      <c r="U40" s="104" t="e">
        <f>+IF(#REF!&lt;&gt;"",IF((1+OUT_2_Check!$Q$4)*SUM(#REF!,#REF!)&lt;#REF!,1,IF((1-OUT_2_Check!$Q$4)*SUM(#REF!,#REF!)&gt;#REF!,1,0)),IF(SUM(#REF!,#REF!)&lt;&gt;0,1,0))</f>
        <v>#REF!</v>
      </c>
      <c r="V40" s="104" t="e">
        <f>+IF(#REF!&lt;&gt;"",IF((1+OUT_2_Check!$Q$4)*SUM(#REF!,#REF!)&lt;#REF!,1,IF((1-OUT_2_Check!$Q$4)*SUM(#REF!,#REF!)&gt;#REF!,1,0)),IF(SUM(#REF!,#REF!)&lt;&gt;0,1,0))</f>
        <v>#REF!</v>
      </c>
      <c r="W40" s="104" t="e">
        <f>+IF(#REF!&lt;&gt;"",IF((1+OUT_2_Check!$Q$4)*SUM(#REF!,#REF!)&lt;#REF!,1,IF((1-OUT_2_Check!$Q$4)*SUM(#REF!,#REF!)&gt;#REF!,1,0)),IF(SUM(#REF!,#REF!)&lt;&gt;0,1,0))</f>
        <v>#REF!</v>
      </c>
      <c r="X40" s="104" t="e">
        <f>+IF(#REF!&lt;&gt;"",IF((1+OUT_2_Check!$Q$4)*SUM(#REF!,#REF!)&lt;#REF!,1,IF((1-OUT_2_Check!$Q$4)*SUM(#REF!,#REF!)&gt;#REF!,1,0)),IF(SUM(#REF!,#REF!)&lt;&gt;0,1,0))</f>
        <v>#REF!</v>
      </c>
      <c r="Y40" s="104" t="e">
        <f>+IF(#REF!&lt;&gt;"",IF((1+OUT_2_Check!$Q$4)*SUM(#REF!,#REF!)&lt;#REF!,1,IF((1-OUT_2_Check!$Q$4)*SUM(#REF!,#REF!)&gt;#REF!,1,0)),IF(SUM(#REF!,#REF!)&lt;&gt;0,1,0))</f>
        <v>#REF!</v>
      </c>
      <c r="Z40" s="104" t="e">
        <f>+IF(#REF!&lt;&gt;"",IF((1+OUT_2_Check!$Q$4)*SUM(#REF!,#REF!)&lt;#REF!,1,IF((1-OUT_2_Check!$Q$4)*SUM(#REF!,#REF!)&gt;#REF!,1,0)),IF(SUM(#REF!,#REF!)&lt;&gt;0,1,0))</f>
        <v>#REF!</v>
      </c>
      <c r="AA40" s="104" t="e">
        <f>+IF(#REF!&lt;&gt;"",IF((1+OUT_2_Check!$Q$4)*SUM(#REF!,#REF!)&lt;#REF!,1,IF((1-OUT_2_Check!$Q$4)*SUM(#REF!,#REF!)&gt;#REF!,1,0)),IF(SUM(#REF!,#REF!)&lt;&gt;0,1,0))</f>
        <v>#REF!</v>
      </c>
      <c r="AB40" s="104" t="e">
        <f>+IF(#REF!&lt;&gt;"",IF((1+OUT_2_Check!$Q$4)*SUM(#REF!,#REF!)&lt;#REF!,1,IF((1-OUT_2_Check!$Q$4)*SUM(#REF!,#REF!)&gt;#REF!,1,0)),IF(SUM(#REF!,#REF!)&lt;&gt;0,1,0))</f>
        <v>#REF!</v>
      </c>
      <c r="AC40" s="104" t="e">
        <f>+IF(#REF!&lt;&gt;"",IF((1+OUT_2_Check!$Q$4)*SUM(#REF!,#REF!)&lt;#REF!,1,IF((1-OUT_2_Check!$Q$4)*SUM(#REF!,#REF!)&gt;#REF!,1,0)),IF(SUM(#REF!,#REF!)&lt;&gt;0,1,0))</f>
        <v>#REF!</v>
      </c>
      <c r="AD40" s="104" t="e">
        <f>+IF(#REF!&lt;&gt;"",IF((1+OUT_2_Check!$Q$4)*SUM(#REF!,#REF!)&lt;#REF!,1,IF((1-OUT_2_Check!$Q$4)*SUM(#REF!,#REF!)&gt;#REF!,1,0)),IF(SUM(#REF!,#REF!)&lt;&gt;0,1,0))</f>
        <v>#REF!</v>
      </c>
      <c r="AE40" s="104" t="e">
        <f>+IF(#REF!&lt;&gt;"",IF((1+OUT_2_Check!$Q$4)*SUM(#REF!,#REF!)&lt;#REF!,1,IF((1-OUT_2_Check!$Q$4)*SUM(#REF!,#REF!)&gt;#REF!,1,0)),IF(SUM(#REF!,#REF!)&lt;&gt;0,1,0))</f>
        <v>#REF!</v>
      </c>
      <c r="AF40" s="104" t="e">
        <f>+IF(#REF!&lt;&gt;"",IF((1+OUT_2_Check!$Q$4)*SUM(#REF!,#REF!)&lt;#REF!,1,IF((1-OUT_2_Check!$Q$4)*SUM(#REF!,#REF!)&gt;#REF!,1,0)),IF(SUM(#REF!,#REF!)&lt;&gt;0,1,0))</f>
        <v>#REF!</v>
      </c>
      <c r="AG40" s="104" t="e">
        <f>+IF(#REF!&lt;&gt;"",IF((1+OUT_2_Check!$Q$4)*SUM(#REF!,#REF!)&lt;#REF!,1,IF((1-OUT_2_Check!$Q$4)*SUM(#REF!,#REF!)&gt;#REF!,1,0)),IF(SUM(#REF!,#REF!)&lt;&gt;0,1,0))</f>
        <v>#REF!</v>
      </c>
      <c r="AH40" s="104" t="e">
        <f>+IF(#REF!&lt;&gt;"",IF((1+OUT_2_Check!$Q$4)*SUM(#REF!,#REF!)&lt;#REF!,1,IF((1-OUT_2_Check!$Q$4)*SUM(#REF!,#REF!)&gt;#REF!,1,0)),IF(SUM(#REF!,#REF!)&lt;&gt;0,1,0))</f>
        <v>#REF!</v>
      </c>
      <c r="AI40" s="104" t="e">
        <f>+IF(#REF!&lt;&gt;"",IF((1+OUT_2_Check!$Q$4)*SUM(#REF!,#REF!)&lt;#REF!,1,IF((1-OUT_2_Check!$Q$4)*SUM(#REF!,#REF!)&gt;#REF!,1,0)),IF(SUM(#REF!,#REF!)&lt;&gt;0,1,0))</f>
        <v>#REF!</v>
      </c>
      <c r="AJ40" s="104" t="e">
        <f>+IF(#REF!&lt;&gt;"",IF((1+OUT_2_Check!$Q$4)*SUM(#REF!,#REF!)&lt;#REF!,1,IF((1-OUT_2_Check!$Q$4)*SUM(#REF!,#REF!)&gt;#REF!,1,0)),IF(SUM(#REF!,#REF!)&lt;&gt;0,1,0))</f>
        <v>#REF!</v>
      </c>
      <c r="AK40" s="104" t="e">
        <f>+IF(#REF!&lt;&gt;"",IF((1+OUT_2_Check!$Q$4)*SUM(#REF!,#REF!)&lt;#REF!,1,IF((1-OUT_2_Check!$Q$4)*SUM(#REF!,#REF!)&gt;#REF!,1,0)),IF(SUM(#REF!,#REF!)&lt;&gt;0,1,0))</f>
        <v>#REF!</v>
      </c>
      <c r="AL40" s="104" t="e">
        <f>+IF(#REF!&lt;&gt;"",IF((1+OUT_2_Check!$Q$4)*SUM(#REF!,#REF!)&lt;#REF!,1,IF((1-OUT_2_Check!$Q$4)*SUM(#REF!,#REF!)&gt;#REF!,1,0)),IF(SUM(#REF!,#REF!)&lt;&gt;0,1,0))</f>
        <v>#REF!</v>
      </c>
      <c r="AM40" s="104" t="e">
        <f>+IF(#REF!&lt;&gt;"",IF((1+OUT_2_Check!$Q$4)*SUM(#REF!,#REF!)&lt;#REF!,1,IF((1-OUT_2_Check!$Q$4)*SUM(#REF!,#REF!)&gt;#REF!,1,0)),IF(SUM(#REF!,#REF!)&lt;&gt;0,1,0))</f>
        <v>#REF!</v>
      </c>
      <c r="AN40" s="104" t="e">
        <f>+IF(#REF!&lt;&gt;"",IF((1+OUT_2_Check!$Q$4)*SUM(#REF!,#REF!)&lt;#REF!,1,IF((1-OUT_2_Check!$Q$4)*SUM(#REF!,#REF!)&gt;#REF!,1,0)),IF(SUM(#REF!,#REF!)&lt;&gt;0,1,0))</f>
        <v>#REF!</v>
      </c>
      <c r="AO40" s="104" t="e">
        <f>+IF(#REF!&lt;&gt;"",IF((1+OUT_2_Check!$Q$4)*SUM(#REF!,#REF!)&lt;#REF!,1,IF((1-OUT_2_Check!$Q$4)*SUM(#REF!,#REF!)&gt;#REF!,1,0)),IF(SUM(#REF!,#REF!)&lt;&gt;0,1,0))</f>
        <v>#REF!</v>
      </c>
      <c r="AP40" s="104" t="e">
        <f>+IF(#REF!&lt;&gt;"",IF((1+OUT_2_Check!$Q$4)*SUM(#REF!,#REF!)&lt;#REF!,1,IF((1-OUT_2_Check!$Q$4)*SUM(#REF!,#REF!)&gt;#REF!,1,0)),IF(SUM(#REF!,#REF!)&lt;&gt;0,1,0))</f>
        <v>#REF!</v>
      </c>
      <c r="AQ40" s="104" t="e">
        <f>+IF(#REF!&lt;&gt;"",IF((1+OUT_2_Check!$Q$4)*SUM(#REF!,#REF!)&lt;#REF!,1,IF((1-OUT_2_Check!$Q$4)*SUM(#REF!,#REF!)&gt;#REF!,1,0)),IF(SUM(#REF!,#REF!)&lt;&gt;0,1,0))</f>
        <v>#REF!</v>
      </c>
      <c r="AR40" s="104" t="e">
        <f>+IF(#REF!&lt;&gt;"",IF((1+OUT_2_Check!$Q$4)*SUM(#REF!,#REF!)&lt;#REF!,1,IF((1-OUT_2_Check!$Q$4)*SUM(#REF!,#REF!)&gt;#REF!,1,0)),IF(SUM(#REF!,#REF!)&lt;&gt;0,1,0))</f>
        <v>#REF!</v>
      </c>
      <c r="AS40" s="104" t="e">
        <f>+IF(#REF!&lt;&gt;"",IF((1+OUT_2_Check!$Q$4)*SUM(#REF!,#REF!)&lt;#REF!,1,IF((1-OUT_2_Check!$Q$4)*SUM(#REF!,#REF!)&gt;#REF!,1,0)),IF(SUM(#REF!,#REF!)&lt;&gt;0,1,0))</f>
        <v>#REF!</v>
      </c>
      <c r="AT40" s="107" t="e">
        <f>+IF(#REF!&lt;&gt;"",IF((1+OUT_2_Check!$Q$4)*SUM(#REF!)&lt;#REF!,1,IF((1-OUT_2_Check!$Q$4)*SUM(#REF!)&gt;#REF!,1,0)),IF(SUM(#REF!)&lt;&gt;0,1,0))</f>
        <v>#REF!</v>
      </c>
    </row>
    <row r="41" spans="1:46" s="66" customFormat="1" ht="18" customHeight="1">
      <c r="A41" s="76"/>
      <c r="B41" s="78"/>
      <c r="C41" s="78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</row>
    <row r="42" spans="1:46" s="66" customFormat="1" ht="18" customHeight="1">
      <c r="A42" s="83"/>
      <c r="B42" s="78" t="s">
        <v>97</v>
      </c>
      <c r="C42" s="72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8"/>
    </row>
    <row r="43" spans="1:46" s="66" customFormat="1" ht="18" customHeight="1">
      <c r="A43" s="76"/>
      <c r="B43" s="78"/>
      <c r="C43" s="78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</row>
    <row r="44" spans="1:46" s="66" customFormat="1" ht="18" customHeight="1">
      <c r="A44" s="76"/>
      <c r="B44" s="174" t="s">
        <v>127</v>
      </c>
      <c r="C44" s="72"/>
      <c r="D44" s="106" t="e">
        <f>+IF(#REF!&lt;&gt;"",IF((1+OUT_2_Check!$Q$4)*SUM(#REF!,#REF!,#REF!,#REF!)&lt;#REF!,1,IF((1-OUT_2_Check!$Q$4)*SUM(#REF!,#REF!,#REF!,#REF!)&gt;#REF!,1,0)),IF(SUM(#REF!,#REF!,#REF!,#REF!)&lt;&gt;0,1,0))</f>
        <v>#REF!</v>
      </c>
      <c r="E44" s="106" t="e">
        <f>+IF(#REF!&lt;&gt;"",IF((1+OUT_2_Check!$Q$4)*SUM(#REF!,#REF!,#REF!,#REF!)&lt;#REF!,1,IF((1-OUT_2_Check!$Q$4)*SUM(#REF!,#REF!,#REF!,#REF!)&gt;#REF!,1,0)),IF(SUM(#REF!,#REF!,#REF!,#REF!)&lt;&gt;0,1,0))</f>
        <v>#REF!</v>
      </c>
      <c r="F44" s="106" t="e">
        <f>+IF(#REF!&lt;&gt;"",IF((1+OUT_2_Check!$Q$4)*SUM(#REF!,#REF!,#REF!,#REF!)&lt;#REF!,1,IF((1-OUT_2_Check!$Q$4)*SUM(#REF!,#REF!,#REF!,#REF!)&gt;#REF!,1,0)),IF(SUM(#REF!,#REF!,#REF!,#REF!)&lt;&gt;0,1,0))</f>
        <v>#REF!</v>
      </c>
      <c r="G44" s="106" t="e">
        <f>+IF(#REF!&lt;&gt;"",IF((1+OUT_2_Check!$Q$4)*SUM(#REF!,#REF!,#REF!,#REF!)&lt;#REF!,1,IF((1-OUT_2_Check!$Q$4)*SUM(#REF!,#REF!,#REF!,#REF!)&gt;#REF!,1,0)),IF(SUM(#REF!,#REF!,#REF!,#REF!)&lt;&gt;0,1,0))</f>
        <v>#REF!</v>
      </c>
      <c r="H44" s="106" t="e">
        <f>+IF(#REF!&lt;&gt;"",IF((1+OUT_2_Check!$Q$4)*SUM(#REF!,#REF!,#REF!,#REF!)&lt;#REF!,1,IF((1-OUT_2_Check!$Q$4)*SUM(#REF!,#REF!,#REF!,#REF!)&gt;#REF!,1,0)),IF(SUM(#REF!,#REF!,#REF!,#REF!)&lt;&gt;0,1,0))</f>
        <v>#REF!</v>
      </c>
      <c r="I44" s="106" t="e">
        <f>+IF(#REF!&lt;&gt;"",IF((1+OUT_2_Check!$Q$4)*SUM(#REF!,#REF!,#REF!,#REF!)&lt;#REF!,1,IF((1-OUT_2_Check!$Q$4)*SUM(#REF!,#REF!,#REF!,#REF!)&gt;#REF!,1,0)),IF(SUM(#REF!,#REF!,#REF!,#REF!)&lt;&gt;0,1,0))</f>
        <v>#REF!</v>
      </c>
      <c r="J44" s="106" t="e">
        <f>+IF(#REF!&lt;&gt;"",IF((1+OUT_2_Check!$Q$4)*SUM(#REF!,#REF!,#REF!,#REF!)&lt;#REF!,1,IF((1-OUT_2_Check!$Q$4)*SUM(#REF!,#REF!,#REF!,#REF!)&gt;#REF!,1,0)),IF(SUM(#REF!,#REF!,#REF!,#REF!)&lt;&gt;0,1,0))</f>
        <v>#REF!</v>
      </c>
      <c r="K44" s="106" t="e">
        <f>+IF(#REF!&lt;&gt;"",IF((1+OUT_2_Check!$Q$4)*SUM(#REF!,#REF!,#REF!,#REF!)&lt;#REF!,1,IF((1-OUT_2_Check!$Q$4)*SUM(#REF!,#REF!,#REF!,#REF!)&gt;#REF!,1,0)),IF(SUM(#REF!,#REF!,#REF!,#REF!)&lt;&gt;0,1,0))</f>
        <v>#REF!</v>
      </c>
      <c r="L44" s="106" t="e">
        <f>+IF(#REF!&lt;&gt;"",IF((1+OUT_2_Check!$Q$4)*SUM(#REF!,#REF!,#REF!,#REF!)&lt;#REF!,1,IF((1-OUT_2_Check!$Q$4)*SUM(#REF!,#REF!,#REF!,#REF!)&gt;#REF!,1,0)),IF(SUM(#REF!,#REF!,#REF!,#REF!)&lt;&gt;0,1,0))</f>
        <v>#REF!</v>
      </c>
      <c r="M44" s="106" t="e">
        <f>+IF(#REF!&lt;&gt;"",IF((1+OUT_2_Check!$Q$4)*SUM(#REF!,#REF!,#REF!,#REF!)&lt;#REF!,1,IF((1-OUT_2_Check!$Q$4)*SUM(#REF!,#REF!,#REF!,#REF!)&gt;#REF!,1,0)),IF(SUM(#REF!,#REF!,#REF!,#REF!)&lt;&gt;0,1,0))</f>
        <v>#REF!</v>
      </c>
      <c r="N44" s="106" t="e">
        <f>+IF(#REF!&lt;&gt;"",IF((1+OUT_2_Check!$Q$4)*SUM(#REF!,#REF!,#REF!,#REF!)&lt;#REF!,1,IF((1-OUT_2_Check!$Q$4)*SUM(#REF!,#REF!,#REF!,#REF!)&gt;#REF!,1,0)),IF(SUM(#REF!,#REF!,#REF!,#REF!)&lt;&gt;0,1,0))</f>
        <v>#REF!</v>
      </c>
      <c r="O44" s="106" t="e">
        <f>+IF(#REF!&lt;&gt;"",IF((1+OUT_2_Check!$Q$4)*SUM(#REF!,#REF!,#REF!,#REF!)&lt;#REF!,1,IF((1-OUT_2_Check!$Q$4)*SUM(#REF!,#REF!,#REF!,#REF!)&gt;#REF!,1,0)),IF(SUM(#REF!,#REF!,#REF!,#REF!)&lt;&gt;0,1,0))</f>
        <v>#REF!</v>
      </c>
      <c r="P44" s="106" t="e">
        <f>+IF(#REF!&lt;&gt;"",IF((1+OUT_2_Check!$Q$4)*SUM(#REF!,#REF!,#REF!,#REF!)&lt;#REF!,1,IF((1-OUT_2_Check!$Q$4)*SUM(#REF!,#REF!,#REF!,#REF!)&gt;#REF!,1,0)),IF(SUM(#REF!,#REF!,#REF!,#REF!)&lt;&gt;0,1,0))</f>
        <v>#REF!</v>
      </c>
      <c r="Q44" s="106" t="e">
        <f>+IF(#REF!&lt;&gt;"",IF((1+OUT_2_Check!$Q$4)*SUM(#REF!,#REF!,#REF!,#REF!)&lt;#REF!,1,IF((1-OUT_2_Check!$Q$4)*SUM(#REF!,#REF!,#REF!,#REF!)&gt;#REF!,1,0)),IF(SUM(#REF!,#REF!,#REF!,#REF!)&lt;&gt;0,1,0))</f>
        <v>#REF!</v>
      </c>
      <c r="R44" s="106" t="e">
        <f>+IF(#REF!&lt;&gt;"",IF((1+OUT_2_Check!$Q$4)*SUM(#REF!,#REF!,#REF!,#REF!)&lt;#REF!,1,IF((1-OUT_2_Check!$Q$4)*SUM(#REF!,#REF!,#REF!,#REF!)&gt;#REF!,1,0)),IF(SUM(#REF!,#REF!,#REF!,#REF!)&lt;&gt;0,1,0))</f>
        <v>#REF!</v>
      </c>
      <c r="S44" s="106" t="e">
        <f>+IF(#REF!&lt;&gt;"",IF((1+OUT_2_Check!$Q$4)*SUM(#REF!,#REF!,#REF!,#REF!)&lt;#REF!,1,IF((1-OUT_2_Check!$Q$4)*SUM(#REF!,#REF!,#REF!,#REF!)&gt;#REF!,1,0)),IF(SUM(#REF!,#REF!,#REF!,#REF!)&lt;&gt;0,1,0))</f>
        <v>#REF!</v>
      </c>
      <c r="T44" s="106" t="e">
        <f>+IF(#REF!&lt;&gt;"",IF((1+OUT_2_Check!$Q$4)*SUM(#REF!,#REF!,#REF!,#REF!)&lt;#REF!,1,IF((1-OUT_2_Check!$Q$4)*SUM(#REF!,#REF!,#REF!,#REF!)&gt;#REF!,1,0)),IF(SUM(#REF!,#REF!,#REF!,#REF!)&lt;&gt;0,1,0))</f>
        <v>#REF!</v>
      </c>
      <c r="U44" s="106" t="e">
        <f>+IF(#REF!&lt;&gt;"",IF((1+OUT_2_Check!$Q$4)*SUM(#REF!,#REF!,#REF!,#REF!)&lt;#REF!,1,IF((1-OUT_2_Check!$Q$4)*SUM(#REF!,#REF!,#REF!,#REF!)&gt;#REF!,1,0)),IF(SUM(#REF!,#REF!,#REF!,#REF!)&lt;&gt;0,1,0))</f>
        <v>#REF!</v>
      </c>
      <c r="V44" s="106" t="e">
        <f>+IF(#REF!&lt;&gt;"",IF((1+OUT_2_Check!$Q$4)*SUM(#REF!,#REF!,#REF!,#REF!)&lt;#REF!,1,IF((1-OUT_2_Check!$Q$4)*SUM(#REF!,#REF!,#REF!,#REF!)&gt;#REF!,1,0)),IF(SUM(#REF!,#REF!,#REF!,#REF!)&lt;&gt;0,1,0))</f>
        <v>#REF!</v>
      </c>
      <c r="W44" s="106" t="e">
        <f>+IF(#REF!&lt;&gt;"",IF((1+OUT_2_Check!$Q$4)*SUM(#REF!,#REF!,#REF!,#REF!)&lt;#REF!,1,IF((1-OUT_2_Check!$Q$4)*SUM(#REF!,#REF!,#REF!,#REF!)&gt;#REF!,1,0)),IF(SUM(#REF!,#REF!,#REF!,#REF!)&lt;&gt;0,1,0))</f>
        <v>#REF!</v>
      </c>
      <c r="X44" s="106" t="e">
        <f>+IF(#REF!&lt;&gt;"",IF((1+OUT_2_Check!$Q$4)*SUM(#REF!,#REF!,#REF!,#REF!)&lt;#REF!,1,IF((1-OUT_2_Check!$Q$4)*SUM(#REF!,#REF!,#REF!,#REF!)&gt;#REF!,1,0)),IF(SUM(#REF!,#REF!,#REF!,#REF!)&lt;&gt;0,1,0))</f>
        <v>#REF!</v>
      </c>
      <c r="Y44" s="106" t="e">
        <f>+IF(#REF!&lt;&gt;"",IF((1+OUT_2_Check!$Q$4)*SUM(#REF!,#REF!,#REF!,#REF!)&lt;#REF!,1,IF((1-OUT_2_Check!$Q$4)*SUM(#REF!,#REF!,#REF!,#REF!)&gt;#REF!,1,0)),IF(SUM(#REF!,#REF!,#REF!,#REF!)&lt;&gt;0,1,0))</f>
        <v>#REF!</v>
      </c>
      <c r="Z44" s="106" t="e">
        <f>+IF(#REF!&lt;&gt;"",IF((1+OUT_2_Check!$Q$4)*SUM(#REF!,#REF!,#REF!,#REF!)&lt;#REF!,1,IF((1-OUT_2_Check!$Q$4)*SUM(#REF!,#REF!,#REF!,#REF!)&gt;#REF!,1,0)),IF(SUM(#REF!,#REF!,#REF!,#REF!)&lt;&gt;0,1,0))</f>
        <v>#REF!</v>
      </c>
      <c r="AA44" s="106" t="e">
        <f>+IF(#REF!&lt;&gt;"",IF((1+OUT_2_Check!$Q$4)*SUM(#REF!,#REF!,#REF!,#REF!)&lt;#REF!,1,IF((1-OUT_2_Check!$Q$4)*SUM(#REF!,#REF!,#REF!,#REF!)&gt;#REF!,1,0)),IF(SUM(#REF!,#REF!,#REF!,#REF!)&lt;&gt;0,1,0))</f>
        <v>#REF!</v>
      </c>
      <c r="AB44" s="106" t="e">
        <f>+IF(#REF!&lt;&gt;"",IF((1+OUT_2_Check!$Q$4)*SUM(#REF!,#REF!,#REF!,#REF!)&lt;#REF!,1,IF((1-OUT_2_Check!$Q$4)*SUM(#REF!,#REF!,#REF!,#REF!)&gt;#REF!,1,0)),IF(SUM(#REF!,#REF!,#REF!,#REF!)&lt;&gt;0,1,0))</f>
        <v>#REF!</v>
      </c>
      <c r="AC44" s="106" t="e">
        <f>+IF(#REF!&lt;&gt;"",IF((1+OUT_2_Check!$Q$4)*SUM(#REF!,#REF!,#REF!,#REF!)&lt;#REF!,1,IF((1-OUT_2_Check!$Q$4)*SUM(#REF!,#REF!,#REF!,#REF!)&gt;#REF!,1,0)),IF(SUM(#REF!,#REF!,#REF!,#REF!)&lt;&gt;0,1,0))</f>
        <v>#REF!</v>
      </c>
      <c r="AD44" s="106" t="e">
        <f>+IF(#REF!&lt;&gt;"",IF((1+OUT_2_Check!$Q$4)*SUM(#REF!,#REF!,#REF!,#REF!)&lt;#REF!,1,IF((1-OUT_2_Check!$Q$4)*SUM(#REF!,#REF!,#REF!,#REF!)&gt;#REF!,1,0)),IF(SUM(#REF!,#REF!,#REF!,#REF!)&lt;&gt;0,1,0))</f>
        <v>#REF!</v>
      </c>
      <c r="AE44" s="106" t="e">
        <f>+IF(#REF!&lt;&gt;"",IF((1+OUT_2_Check!$Q$4)*SUM(#REF!,#REF!,#REF!,#REF!)&lt;#REF!,1,IF((1-OUT_2_Check!$Q$4)*SUM(#REF!,#REF!,#REF!,#REF!)&gt;#REF!,1,0)),IF(SUM(#REF!,#REF!,#REF!,#REF!)&lt;&gt;0,1,0))</f>
        <v>#REF!</v>
      </c>
      <c r="AF44" s="106" t="e">
        <f>+IF(#REF!&lt;&gt;"",IF((1+OUT_2_Check!$Q$4)*SUM(#REF!,#REF!,#REF!,#REF!)&lt;#REF!,1,IF((1-OUT_2_Check!$Q$4)*SUM(#REF!,#REF!,#REF!,#REF!)&gt;#REF!,1,0)),IF(SUM(#REF!,#REF!,#REF!,#REF!)&lt;&gt;0,1,0))</f>
        <v>#REF!</v>
      </c>
      <c r="AG44" s="106" t="e">
        <f>+IF(#REF!&lt;&gt;"",IF((1+OUT_2_Check!$Q$4)*SUM(#REF!,#REF!,#REF!,#REF!)&lt;#REF!,1,IF((1-OUT_2_Check!$Q$4)*SUM(#REF!,#REF!,#REF!,#REF!)&gt;#REF!,1,0)),IF(SUM(#REF!,#REF!,#REF!,#REF!)&lt;&gt;0,1,0))</f>
        <v>#REF!</v>
      </c>
      <c r="AH44" s="106" t="e">
        <f>+IF(#REF!&lt;&gt;"",IF((1+OUT_2_Check!$Q$4)*SUM(#REF!,#REF!,#REF!,#REF!)&lt;#REF!,1,IF((1-OUT_2_Check!$Q$4)*SUM(#REF!,#REF!,#REF!,#REF!)&gt;#REF!,1,0)),IF(SUM(#REF!,#REF!,#REF!,#REF!)&lt;&gt;0,1,0))</f>
        <v>#REF!</v>
      </c>
      <c r="AI44" s="106" t="e">
        <f>+IF(#REF!&lt;&gt;"",IF((1+OUT_2_Check!$Q$4)*SUM(#REF!,#REF!,#REF!,#REF!)&lt;#REF!,1,IF((1-OUT_2_Check!$Q$4)*SUM(#REF!,#REF!,#REF!,#REF!)&gt;#REF!,1,0)),IF(SUM(#REF!,#REF!,#REF!,#REF!)&lt;&gt;0,1,0))</f>
        <v>#REF!</v>
      </c>
      <c r="AJ44" s="106" t="e">
        <f>+IF(#REF!&lt;&gt;"",IF((1+OUT_2_Check!$Q$4)*SUM(#REF!,#REF!,#REF!,#REF!)&lt;#REF!,1,IF((1-OUT_2_Check!$Q$4)*SUM(#REF!,#REF!,#REF!,#REF!)&gt;#REF!,1,0)),IF(SUM(#REF!,#REF!,#REF!,#REF!)&lt;&gt;0,1,0))</f>
        <v>#REF!</v>
      </c>
      <c r="AK44" s="106" t="e">
        <f>+IF(#REF!&lt;&gt;"",IF((1+OUT_2_Check!$Q$4)*SUM(#REF!,#REF!,#REF!,#REF!)&lt;#REF!,1,IF((1-OUT_2_Check!$Q$4)*SUM(#REF!,#REF!,#REF!,#REF!)&gt;#REF!,1,0)),IF(SUM(#REF!,#REF!,#REF!,#REF!)&lt;&gt;0,1,0))</f>
        <v>#REF!</v>
      </c>
      <c r="AL44" s="106" t="e">
        <f>+IF(#REF!&lt;&gt;"",IF((1+OUT_2_Check!$Q$4)*SUM(#REF!,#REF!,#REF!,#REF!)&lt;#REF!,1,IF((1-OUT_2_Check!$Q$4)*SUM(#REF!,#REF!,#REF!,#REF!)&gt;#REF!,1,0)),IF(SUM(#REF!,#REF!,#REF!,#REF!)&lt;&gt;0,1,0))</f>
        <v>#REF!</v>
      </c>
      <c r="AM44" s="106" t="e">
        <f>+IF(#REF!&lt;&gt;"",IF((1+OUT_2_Check!$Q$4)*SUM(#REF!,#REF!,#REF!,#REF!)&lt;#REF!,1,IF((1-OUT_2_Check!$Q$4)*SUM(#REF!,#REF!,#REF!,#REF!)&gt;#REF!,1,0)),IF(SUM(#REF!,#REF!,#REF!,#REF!)&lt;&gt;0,1,0))</f>
        <v>#REF!</v>
      </c>
      <c r="AN44" s="106" t="e">
        <f>+IF(#REF!&lt;&gt;"",IF((1+OUT_2_Check!$Q$4)*SUM(#REF!,#REF!,#REF!,#REF!)&lt;#REF!,1,IF((1-OUT_2_Check!$Q$4)*SUM(#REF!,#REF!,#REF!,#REF!)&gt;#REF!,1,0)),IF(SUM(#REF!,#REF!,#REF!,#REF!)&lt;&gt;0,1,0))</f>
        <v>#REF!</v>
      </c>
      <c r="AO44" s="106" t="e">
        <f>+IF(#REF!&lt;&gt;"",IF((1+OUT_2_Check!$Q$4)*SUM(#REF!,#REF!,#REF!,#REF!)&lt;#REF!,1,IF((1-OUT_2_Check!$Q$4)*SUM(#REF!,#REF!,#REF!,#REF!)&gt;#REF!,1,0)),IF(SUM(#REF!,#REF!,#REF!,#REF!)&lt;&gt;0,1,0))</f>
        <v>#REF!</v>
      </c>
      <c r="AP44" s="106" t="e">
        <f>+IF(#REF!&lt;&gt;"",IF((1+OUT_2_Check!$Q$4)*SUM(#REF!,#REF!,#REF!,#REF!)&lt;#REF!,1,IF((1-OUT_2_Check!$Q$4)*SUM(#REF!,#REF!,#REF!,#REF!)&gt;#REF!,1,0)),IF(SUM(#REF!,#REF!,#REF!,#REF!)&lt;&gt;0,1,0))</f>
        <v>#REF!</v>
      </c>
      <c r="AQ44" s="106" t="e">
        <f>+IF(#REF!&lt;&gt;"",IF((1+OUT_2_Check!$Q$4)*SUM(#REF!,#REF!,#REF!,#REF!)&lt;#REF!,1,IF((1-OUT_2_Check!$Q$4)*SUM(#REF!,#REF!,#REF!,#REF!)&gt;#REF!,1,0)),IF(SUM(#REF!,#REF!,#REF!,#REF!)&lt;&gt;0,1,0))</f>
        <v>#REF!</v>
      </c>
      <c r="AR44" s="106" t="e">
        <f>+IF(#REF!&lt;&gt;"",IF((1+OUT_2_Check!$Q$4)*SUM(#REF!,#REF!,#REF!,#REF!)&lt;#REF!,1,IF((1-OUT_2_Check!$Q$4)*SUM(#REF!,#REF!,#REF!,#REF!)&gt;#REF!,1,0)),IF(SUM(#REF!,#REF!,#REF!,#REF!)&lt;&gt;0,1,0))</f>
        <v>#REF!</v>
      </c>
      <c r="AS44" s="106" t="e">
        <f>+IF(#REF!&lt;&gt;"",IF((1+OUT_2_Check!$Q$4)*SUM(#REF!,#REF!,#REF!,#REF!)&lt;#REF!,1,IF((1-OUT_2_Check!$Q$4)*SUM(#REF!,#REF!,#REF!,#REF!)&gt;#REF!,1,0)),IF(SUM(#REF!,#REF!,#REF!,#REF!)&lt;&gt;0,1,0))</f>
        <v>#REF!</v>
      </c>
      <c r="AT44" s="106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66" customFormat="1" ht="15">
      <c r="A45" s="76"/>
      <c r="B45" s="72"/>
      <c r="C45" s="72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</row>
    <row r="46" spans="1:46" s="66" customFormat="1" ht="18" customHeight="1">
      <c r="A46" s="83"/>
      <c r="B46" s="72" t="s">
        <v>24</v>
      </c>
      <c r="C46" s="72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</row>
    <row r="47" spans="1:46" s="66" customFormat="1" ht="18" customHeight="1">
      <c r="A47" s="83"/>
      <c r="B47" s="78" t="s">
        <v>100</v>
      </c>
      <c r="C47" s="72"/>
      <c r="D47" s="98"/>
      <c r="E47" s="98"/>
      <c r="F47" s="98"/>
      <c r="G47" s="98"/>
      <c r="H47" s="98"/>
      <c r="I47" s="98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98"/>
    </row>
    <row r="48" spans="1:46" s="66" customFormat="1" ht="18" customHeight="1">
      <c r="A48" s="86"/>
      <c r="B48" s="122" t="s">
        <v>101</v>
      </c>
      <c r="C48" s="88"/>
      <c r="D48" s="102"/>
      <c r="E48" s="102"/>
      <c r="F48" s="102"/>
      <c r="G48" s="102"/>
      <c r="H48" s="102"/>
      <c r="I48" s="102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02"/>
    </row>
    <row r="49" spans="1:48" s="66" customFormat="1" ht="18" customHeight="1">
      <c r="A49" s="78" t="s">
        <v>57</v>
      </c>
      <c r="B49" s="78"/>
      <c r="C49" s="78"/>
      <c r="AT49" s="124"/>
      <c r="AU49" s="89"/>
    </row>
    <row r="50" spans="1:48" s="66" customFormat="1" ht="18" customHeight="1">
      <c r="A50" s="78" t="s">
        <v>86</v>
      </c>
      <c r="B50" s="78"/>
      <c r="C50" s="7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62"/>
      <c r="AU50" s="89"/>
      <c r="AV50" s="89"/>
    </row>
    <row r="51" spans="1:48" s="66" customFormat="1" ht="18" customHeight="1">
      <c r="A51" s="78" t="s">
        <v>87</v>
      </c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62"/>
    </row>
    <row r="52" spans="1:48" s="66" customFormat="1" ht="18" customHeight="1">
      <c r="A52" s="78" t="s">
        <v>98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62"/>
    </row>
    <row r="53" spans="1:48" s="124" customFormat="1" ht="18" customHeight="1">
      <c r="A53" s="91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62"/>
    </row>
    <row r="54" spans="1:48" s="62" customFormat="1" ht="18" customHeight="1"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3"/>
    </row>
    <row r="55" spans="1:48" s="62" customFormat="1" ht="18" customHeight="1">
      <c r="A55" s="125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</row>
    <row r="56" spans="1:48" s="62" customFormat="1" ht="18" customHeight="1"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</row>
    <row r="57" spans="1:48" s="62" customFormat="1" ht="18" customHeight="1"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93" customWidth="1"/>
    <col min="2" max="2" width="9.140625" style="93"/>
    <col min="3" max="3" width="28.42578125" style="93" customWidth="1"/>
    <col min="4" max="4" width="9.140625" style="93"/>
    <col min="5" max="5" width="13.85546875" style="93" customWidth="1"/>
    <col min="6" max="6" width="16.28515625" style="93" customWidth="1"/>
    <col min="7" max="7" width="13.85546875" style="93" customWidth="1"/>
    <col min="8" max="10" width="9.140625" style="93"/>
    <col min="11" max="11" width="13.140625" style="93" customWidth="1"/>
    <col min="12" max="12" width="10.85546875" style="93" customWidth="1"/>
    <col min="13" max="13" width="9.140625" style="93"/>
    <col min="14" max="14" width="15.5703125" style="93" bestFit="1" customWidth="1"/>
    <col min="15" max="16384" width="9.140625" style="93"/>
  </cols>
  <sheetData>
    <row r="1" spans="1:16" s="49" customFormat="1" ht="18" customHeight="1">
      <c r="A1" s="45" t="s">
        <v>28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8"/>
    </row>
    <row r="2" spans="1:16" s="49" customFormat="1" ht="18" customHeight="1">
      <c r="A2" s="50"/>
      <c r="B2" s="51"/>
      <c r="C2" s="51"/>
      <c r="D2" s="52"/>
      <c r="E2" s="53"/>
      <c r="F2" s="52"/>
      <c r="G2" s="52"/>
      <c r="H2" s="52"/>
      <c r="I2" s="52"/>
      <c r="J2" s="52"/>
      <c r="K2" s="52"/>
      <c r="L2" s="52"/>
      <c r="M2" s="52"/>
      <c r="N2" s="52"/>
      <c r="O2" s="52"/>
      <c r="P2" s="54"/>
    </row>
    <row r="3" spans="1:16" s="49" customFormat="1" ht="18" customHeight="1" thickBot="1">
      <c r="A3" s="51"/>
      <c r="B3" s="55" t="s">
        <v>1</v>
      </c>
      <c r="C3" s="55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6"/>
    </row>
    <row r="4" spans="1:16" s="49" customFormat="1" ht="18" customHeight="1" thickBot="1">
      <c r="A4" s="51"/>
      <c r="B4" s="55" t="s">
        <v>2</v>
      </c>
      <c r="C4" s="55"/>
      <c r="D4" s="52"/>
      <c r="E4" s="52"/>
      <c r="F4" s="52"/>
      <c r="G4" s="52"/>
      <c r="H4" s="52"/>
      <c r="I4" s="52"/>
      <c r="J4" s="52"/>
      <c r="K4" s="52"/>
      <c r="L4" s="52"/>
      <c r="M4" s="52"/>
      <c r="N4" s="94" t="s">
        <v>109</v>
      </c>
      <c r="O4" s="95">
        <v>5.0000000000000001E-3</v>
      </c>
      <c r="P4" s="56"/>
    </row>
    <row r="5" spans="1:16" s="49" customFormat="1" ht="18" customHeight="1">
      <c r="A5" s="50"/>
      <c r="B5" s="5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6"/>
    </row>
    <row r="6" spans="1:16" s="49" customFormat="1" ht="18" customHeight="1">
      <c r="A6" s="55"/>
      <c r="B6" s="55" t="s">
        <v>60</v>
      </c>
      <c r="C6" s="55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6"/>
    </row>
    <row r="7" spans="1:16" s="49" customFormat="1" ht="18" customHeight="1">
      <c r="A7" s="55"/>
      <c r="B7" s="55" t="s">
        <v>104</v>
      </c>
      <c r="C7" s="55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6"/>
    </row>
    <row r="8" spans="1:16" s="49" customFormat="1" ht="18" customHeight="1">
      <c r="A8" s="55"/>
      <c r="B8" s="57" t="s">
        <v>3</v>
      </c>
      <c r="C8" s="57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6"/>
    </row>
    <row r="9" spans="1:16" s="49" customFormat="1" ht="18" customHeight="1">
      <c r="A9" s="55"/>
      <c r="B9" s="57"/>
      <c r="C9" s="57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6"/>
    </row>
    <row r="10" spans="1:16" s="49" customFormat="1" ht="18" customHeight="1">
      <c r="A10" s="55"/>
      <c r="B10" s="57"/>
      <c r="C10" s="57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6"/>
    </row>
    <row r="11" spans="1:16" s="49" customFormat="1" ht="18" customHeight="1">
      <c r="A11" s="55"/>
      <c r="B11" s="57"/>
      <c r="C11" s="57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6"/>
    </row>
    <row r="12" spans="1:16" s="49" customFormat="1" ht="18" customHeight="1">
      <c r="A12" s="55"/>
      <c r="B12" s="57"/>
      <c r="C12" s="57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6"/>
    </row>
    <row r="13" spans="1:16" s="66" customFormat="1" ht="34.15" customHeight="1">
      <c r="A13" s="128"/>
      <c r="B13" s="129" t="s">
        <v>4</v>
      </c>
      <c r="C13" s="130"/>
      <c r="D13" s="131" t="s">
        <v>29</v>
      </c>
      <c r="E13" s="132"/>
      <c r="F13" s="132"/>
      <c r="G13" s="132"/>
      <c r="H13" s="132"/>
      <c r="I13" s="133"/>
      <c r="J13" s="133"/>
      <c r="K13" s="134" t="s">
        <v>30</v>
      </c>
      <c r="L13" s="135" t="s">
        <v>31</v>
      </c>
      <c r="M13" s="135" t="s">
        <v>32</v>
      </c>
      <c r="N13" s="135" t="s">
        <v>31</v>
      </c>
      <c r="P13" s="75"/>
    </row>
    <row r="14" spans="1:16" s="66" customFormat="1" ht="58.5" customHeight="1">
      <c r="A14" s="67"/>
      <c r="B14" s="119"/>
      <c r="C14" s="119"/>
      <c r="D14" s="70" t="s">
        <v>33</v>
      </c>
      <c r="E14" s="136" t="s">
        <v>88</v>
      </c>
      <c r="F14" s="136" t="s">
        <v>89</v>
      </c>
      <c r="G14" s="136" t="s">
        <v>124</v>
      </c>
      <c r="H14" s="136" t="s">
        <v>56</v>
      </c>
      <c r="I14" s="70" t="s">
        <v>31</v>
      </c>
      <c r="J14" s="70" t="s">
        <v>34</v>
      </c>
      <c r="K14" s="137" t="s">
        <v>35</v>
      </c>
      <c r="L14" s="138" t="s">
        <v>36</v>
      </c>
      <c r="M14" s="138" t="s">
        <v>37</v>
      </c>
      <c r="N14" s="138" t="s">
        <v>92</v>
      </c>
      <c r="P14" s="75"/>
    </row>
    <row r="15" spans="1:16" s="66" customFormat="1" ht="18" customHeight="1">
      <c r="A15" s="71"/>
      <c r="B15" s="72" t="s">
        <v>38</v>
      </c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178"/>
      <c r="N15" s="178"/>
    </row>
    <row r="16" spans="1:16" s="66" customFormat="1" ht="18" customHeight="1">
      <c r="A16" s="76"/>
      <c r="B16" s="77" t="s">
        <v>106</v>
      </c>
      <c r="C16" s="78"/>
      <c r="D16" s="177"/>
      <c r="E16" s="177"/>
      <c r="F16" s="177"/>
      <c r="G16" s="177"/>
      <c r="H16" s="177"/>
      <c r="I16" s="177"/>
      <c r="J16" s="107" t="e">
        <f>+IF(#REF!&lt;&gt;"",IF((1+OUT_3_Check!$O$4)*SUM(#REF!)&lt;#REF!,1,IF((1-OUT_3_Check!$O$4)*SUM(#REF!)&gt;#REF!,1,0)),IF(SUM(#REF!)&lt;&gt;0,1,0))</f>
        <v>#REF!</v>
      </c>
      <c r="K16" s="80"/>
      <c r="L16" s="80"/>
      <c r="M16" s="177"/>
      <c r="N16" s="177"/>
    </row>
    <row r="17" spans="1:14" s="66" customFormat="1" ht="18" customHeight="1">
      <c r="A17" s="79"/>
      <c r="B17" s="77" t="s">
        <v>107</v>
      </c>
      <c r="C17" s="78"/>
      <c r="D17" s="177"/>
      <c r="E17" s="177"/>
      <c r="F17" s="177"/>
      <c r="G17" s="177"/>
      <c r="H17" s="177"/>
      <c r="I17" s="177"/>
      <c r="J17" s="107" t="e">
        <f>+IF(#REF!&lt;&gt;"",IF((1+OUT_3_Check!$O$4)*SUM(#REF!)&lt;#REF!,1,IF((1-OUT_3_Check!$O$4)*SUM(#REF!)&gt;#REF!,1,0)),IF(SUM(#REF!)&lt;&gt;0,1,0))</f>
        <v>#REF!</v>
      </c>
      <c r="K17" s="80"/>
      <c r="L17" s="80"/>
      <c r="M17" s="177"/>
      <c r="N17" s="177"/>
    </row>
    <row r="18" spans="1:14" s="66" customFormat="1" ht="18" customHeight="1">
      <c r="A18" s="79"/>
      <c r="B18" s="77" t="s">
        <v>108</v>
      </c>
      <c r="C18" s="78"/>
      <c r="D18" s="177"/>
      <c r="E18" s="177"/>
      <c r="F18" s="177"/>
      <c r="G18" s="177"/>
      <c r="H18" s="177"/>
      <c r="I18" s="177"/>
      <c r="J18" s="107" t="e">
        <f>+IF(#REF!&lt;&gt;"",IF((1+OUT_3_Check!$O$4)*SUM(#REF!)&lt;#REF!,1,IF((1-OUT_3_Check!$O$4)*SUM(#REF!)&gt;#REF!,1,0)),IF(SUM(#REF!)&lt;&gt;0,1,0))</f>
        <v>#REF!</v>
      </c>
      <c r="K18" s="80"/>
      <c r="L18" s="80"/>
      <c r="M18" s="177"/>
      <c r="N18" s="177"/>
    </row>
    <row r="19" spans="1:14" s="66" customFormat="1" ht="18" customHeight="1">
      <c r="A19" s="79"/>
      <c r="B19" s="78" t="s">
        <v>11</v>
      </c>
      <c r="C19" s="78"/>
      <c r="D19" s="96" t="e">
        <f>+IF(#REF!&lt;&gt;"", IF((1+OUT_3_Check!$O$4)*SUM(#REF!)&lt;#REF!,1,IF((1-OUT_3_Check!$O$4)*SUM(#REF!)&gt;#REF!,1,0)),IF(SUM(#REF!)&lt;&gt;0,1,0))</f>
        <v>#REF!</v>
      </c>
      <c r="E19" s="96" t="e">
        <f>+IF(#REF!&lt;&gt;"", IF((1+OUT_3_Check!$O$4)*SUM(#REF!)&lt;#REF!,1,IF((1-OUT_3_Check!$O$4)*SUM(#REF!)&gt;#REF!,1,0)),IF(SUM(#REF!)&lt;&gt;0,1,0))</f>
        <v>#REF!</v>
      </c>
      <c r="F19" s="96" t="e">
        <f>+IF(#REF!&lt;&gt;"", IF((1+OUT_3_Check!$O$4)*SUM(#REF!)&lt;#REF!,1,IF((1-OUT_3_Check!$O$4)*SUM(#REF!)&gt;#REF!,1,0)),IF(SUM(#REF!)&lt;&gt;0,1,0))</f>
        <v>#REF!</v>
      </c>
      <c r="G19" s="96" t="e">
        <f>+IF(#REF!&lt;&gt;"", IF((1+OUT_3_Check!$O$4)*SUM(#REF!)&lt;#REF!,1,IF((1-OUT_3_Check!$O$4)*SUM(#REF!)&gt;#REF!,1,0)),IF(SUM(#REF!)&lt;&gt;0,1,0))</f>
        <v>#REF!</v>
      </c>
      <c r="H19" s="96" t="e">
        <f>+IF(#REF!&lt;&gt;"", IF((1+OUT_3_Check!$O$4)*SUM(#REF!)&lt;#REF!,1,IF((1-OUT_3_Check!$O$4)*SUM(#REF!)&gt;#REF!,1,0)),IF(SUM(#REF!)&lt;&gt;0,1,0))</f>
        <v>#REF!</v>
      </c>
      <c r="I19" s="96" t="e">
        <f>+IF(#REF!&lt;&gt;"", IF((1+OUT_3_Check!$O$4)*SUM(#REF!)&lt;#REF!,1,IF((1-OUT_3_Check!$O$4)*SUM(#REF!)&gt;#REF!,1,0)),IF(SUM(#REF!)&lt;&gt;0,1,0))</f>
        <v>#REF!</v>
      </c>
      <c r="J19" s="107" t="e">
        <f>+IF(#REF!&lt;&gt;"",IF((1+OUT_3_Check!$O$4)*SUM(#REF!)&lt;#REF!,1,IF((1-OUT_3_Check!$O$4)*SUM(#REF!)&gt;#REF!,1,0)),IF(SUM(#REF!)&lt;&gt;0,1,0))</f>
        <v>#REF!</v>
      </c>
      <c r="K19" s="177"/>
      <c r="L19" s="177"/>
      <c r="M19" s="96" t="e">
        <f>+IF(#REF!&lt;&gt;"", IF((1+OUT_3_Check!$O$4)*SUM(#REF!)&lt;#REF!,1,IF((1-OUT_3_Check!$O$4)*SUM(#REF!)&gt;#REF!,1,0)),IF(SUM(#REF!)&lt;&gt;0,1,0))</f>
        <v>#REF!</v>
      </c>
      <c r="N19" s="96" t="e">
        <f>+IF(#REF!&lt;&gt;"", IF((1+OUT_3_Check!$O$4)*SUM(#REF!)&lt;#REF!,1,IF((1-OUT_3_Check!$O$4)*SUM(#REF!)&gt;#REF!,1,0)),IF(SUM(#REF!)&lt;&gt;0,1,0))</f>
        <v>#REF!</v>
      </c>
    </row>
    <row r="20" spans="1:14" s="66" customFormat="1" ht="18" customHeight="1">
      <c r="A20" s="79"/>
      <c r="B20" s="81"/>
      <c r="C20" s="81"/>
      <c r="D20" s="82"/>
      <c r="E20" s="82"/>
      <c r="F20" s="82"/>
      <c r="G20" s="82"/>
      <c r="H20" s="82"/>
      <c r="I20" s="82"/>
      <c r="J20" s="179"/>
      <c r="K20" s="179"/>
      <c r="L20" s="179"/>
      <c r="M20" s="179"/>
      <c r="N20" s="179"/>
    </row>
    <row r="21" spans="1:14" s="66" customFormat="1" ht="18" customHeight="1">
      <c r="A21" s="83"/>
      <c r="B21" s="72" t="s">
        <v>18</v>
      </c>
      <c r="C21" s="73"/>
      <c r="D21" s="74"/>
      <c r="E21" s="74"/>
      <c r="F21" s="74"/>
      <c r="G21" s="74"/>
      <c r="H21" s="74"/>
      <c r="I21" s="74"/>
      <c r="J21" s="178"/>
      <c r="K21" s="178"/>
      <c r="L21" s="178"/>
      <c r="M21" s="178"/>
      <c r="N21" s="178"/>
    </row>
    <row r="22" spans="1:14" s="66" customFormat="1" ht="18" customHeight="1">
      <c r="A22" s="83"/>
      <c r="B22" s="72" t="s">
        <v>12</v>
      </c>
      <c r="C22" s="73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</row>
    <row r="23" spans="1:14" s="66" customFormat="1" ht="18" customHeight="1">
      <c r="A23" s="83"/>
      <c r="B23" s="77" t="s">
        <v>106</v>
      </c>
      <c r="C23" s="78"/>
      <c r="D23" s="177"/>
      <c r="E23" s="177"/>
      <c r="F23" s="177"/>
      <c r="G23" s="177"/>
      <c r="H23" s="177"/>
      <c r="I23" s="177"/>
      <c r="J23" s="107" t="e">
        <f>+IF(#REF!&lt;&gt;"",IF((1+OUT_3_Check!$O$4)*SUM(#REF!)&lt;#REF!,1,IF((1-OUT_3_Check!$O$4)*SUM(#REF!)&gt;#REF!,1,0)),IF(SUM(#REF!)&lt;&gt;0,1,0))</f>
        <v>#REF!</v>
      </c>
      <c r="K23" s="80"/>
      <c r="L23" s="80"/>
      <c r="M23" s="177"/>
      <c r="N23" s="177"/>
    </row>
    <row r="24" spans="1:14" s="66" customFormat="1" ht="18" customHeight="1">
      <c r="A24" s="76"/>
      <c r="B24" s="77" t="s">
        <v>107</v>
      </c>
      <c r="C24" s="78"/>
      <c r="D24" s="177"/>
      <c r="E24" s="177"/>
      <c r="F24" s="177"/>
      <c r="G24" s="177"/>
      <c r="H24" s="177"/>
      <c r="I24" s="177"/>
      <c r="J24" s="107" t="e">
        <f>+IF(#REF!&lt;&gt;"",IF((1+OUT_3_Check!$O$4)*SUM(#REF!)&lt;#REF!,1,IF((1-OUT_3_Check!$O$4)*SUM(#REF!)&gt;#REF!,1,0)),IF(SUM(#REF!)&lt;&gt;0,1,0))</f>
        <v>#REF!</v>
      </c>
      <c r="K24" s="80"/>
      <c r="L24" s="80"/>
      <c r="M24" s="177"/>
      <c r="N24" s="177"/>
    </row>
    <row r="25" spans="1:14" s="66" customFormat="1" ht="18" customHeight="1">
      <c r="A25" s="71"/>
      <c r="B25" s="77" t="s">
        <v>108</v>
      </c>
      <c r="C25" s="78"/>
      <c r="D25" s="177"/>
      <c r="E25" s="177"/>
      <c r="F25" s="177"/>
      <c r="G25" s="177"/>
      <c r="H25" s="177"/>
      <c r="I25" s="177"/>
      <c r="J25" s="107" t="e">
        <f>+IF(#REF!&lt;&gt;"",IF((1+OUT_3_Check!$O$4)*SUM(#REF!)&lt;#REF!,1,IF((1-OUT_3_Check!$O$4)*SUM(#REF!)&gt;#REF!,1,0)),IF(SUM(#REF!)&lt;&gt;0,1,0))</f>
        <v>#REF!</v>
      </c>
      <c r="K25" s="80"/>
      <c r="L25" s="80"/>
      <c r="M25" s="177"/>
      <c r="N25" s="177"/>
    </row>
    <row r="26" spans="1:14" s="66" customFormat="1" ht="18" customHeight="1">
      <c r="A26" s="83"/>
      <c r="B26" s="78" t="s">
        <v>11</v>
      </c>
      <c r="C26" s="78"/>
      <c r="D26" s="96" t="e">
        <f>+IF(#REF!&lt;&gt;"", IF((1+OUT_3_Check!$O$4)*SUM(#REF!)&lt;#REF!,1,IF((1-OUT_3_Check!$O$4)*SUM(#REF!)&gt;#REF!,1,0)),IF(SUM(#REF!)&lt;&gt;0,1,0))</f>
        <v>#REF!</v>
      </c>
      <c r="E26" s="96" t="e">
        <f>+IF(#REF!&lt;&gt;"", IF((1+OUT_3_Check!$O$4)*SUM(#REF!)&lt;#REF!,1,IF((1-OUT_3_Check!$O$4)*SUM(#REF!)&gt;#REF!,1,0)),IF(SUM(#REF!)&lt;&gt;0,1,0))</f>
        <v>#REF!</v>
      </c>
      <c r="F26" s="96" t="e">
        <f>+IF(#REF!&lt;&gt;"", IF((1+OUT_3_Check!$O$4)*SUM(#REF!)&lt;#REF!,1,IF((1-OUT_3_Check!$O$4)*SUM(#REF!)&gt;#REF!,1,0)),IF(SUM(#REF!)&lt;&gt;0,1,0))</f>
        <v>#REF!</v>
      </c>
      <c r="G26" s="96" t="e">
        <f>+IF(#REF!&lt;&gt;"", IF((1+OUT_3_Check!$O$4)*SUM(#REF!)&lt;#REF!,1,IF((1-OUT_3_Check!$O$4)*SUM(#REF!)&gt;#REF!,1,0)),IF(SUM(#REF!)&lt;&gt;0,1,0))</f>
        <v>#REF!</v>
      </c>
      <c r="H26" s="96" t="e">
        <f>+IF(#REF!&lt;&gt;"", IF((1+OUT_3_Check!$O$4)*SUM(#REF!)&lt;#REF!,1,IF((1-OUT_3_Check!$O$4)*SUM(#REF!)&gt;#REF!,1,0)),IF(SUM(#REF!)&lt;&gt;0,1,0))</f>
        <v>#REF!</v>
      </c>
      <c r="I26" s="96" t="e">
        <f>+IF(#REF!&lt;&gt;"", IF((1+OUT_3_Check!$O$4)*SUM(#REF!)&lt;#REF!,1,IF((1-OUT_3_Check!$O$4)*SUM(#REF!)&gt;#REF!,1,0)),IF(SUM(#REF!)&lt;&gt;0,1,0))</f>
        <v>#REF!</v>
      </c>
      <c r="J26" s="107" t="e">
        <f>+IF(#REF!&lt;&gt;"",IF((1+OUT_3_Check!$O$4)*SUM(#REF!)&lt;#REF!,1,IF((1-OUT_3_Check!$O$4)*SUM(#REF!)&gt;#REF!,1,0)),IF(SUM(#REF!)&lt;&gt;0,1,0))</f>
        <v>#REF!</v>
      </c>
      <c r="K26" s="177"/>
      <c r="L26" s="177"/>
      <c r="M26" s="96" t="e">
        <f>+IF(#REF!&lt;&gt;"", IF((1+OUT_3_Check!$O$4)*SUM(#REF!)&lt;#REF!,1,IF((1-OUT_3_Check!$O$4)*SUM(#REF!)&gt;#REF!,1,0)),IF(SUM(#REF!)&lt;&gt;0,1,0))</f>
        <v>#REF!</v>
      </c>
      <c r="N26" s="96" t="e">
        <f>+IF(#REF!&lt;&gt;"", IF((1+OUT_3_Check!$O$4)*SUM(#REF!)&lt;#REF!,1,IF((1-OUT_3_Check!$O$4)*SUM(#REF!)&gt;#REF!,1,0)),IF(SUM(#REF!)&lt;&gt;0,1,0))</f>
        <v>#REF!</v>
      </c>
    </row>
    <row r="27" spans="1:14" s="66" customFormat="1" ht="18" customHeight="1">
      <c r="A27" s="83"/>
      <c r="B27" s="84"/>
      <c r="C27" s="84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</row>
    <row r="28" spans="1:14" s="66" customFormat="1" ht="18" customHeight="1">
      <c r="A28" s="76"/>
      <c r="B28" s="72" t="s">
        <v>13</v>
      </c>
      <c r="C28" s="73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</row>
    <row r="29" spans="1:14" s="66" customFormat="1" ht="18" customHeight="1">
      <c r="A29" s="76"/>
      <c r="B29" s="77" t="s">
        <v>106</v>
      </c>
      <c r="C29" s="78"/>
      <c r="D29" s="177"/>
      <c r="E29" s="177"/>
      <c r="F29" s="177"/>
      <c r="G29" s="177"/>
      <c r="H29" s="177"/>
      <c r="I29" s="177"/>
      <c r="J29" s="107" t="e">
        <f>+IF(#REF!&lt;&gt;"",IF((1+OUT_3_Check!$O$4)*SUM(#REF!)&lt;#REF!,1,IF((1-OUT_3_Check!$O$4)*SUM(#REF!)&gt;#REF!,1,0)),IF(SUM(#REF!)&lt;&gt;0,1,0))</f>
        <v>#REF!</v>
      </c>
      <c r="K29" s="80"/>
      <c r="L29" s="80"/>
      <c r="M29" s="177"/>
      <c r="N29" s="177"/>
    </row>
    <row r="30" spans="1:14" s="66" customFormat="1" ht="18" customHeight="1">
      <c r="A30" s="76"/>
      <c r="B30" s="77" t="s">
        <v>107</v>
      </c>
      <c r="C30" s="78"/>
      <c r="D30" s="177"/>
      <c r="E30" s="177"/>
      <c r="F30" s="177"/>
      <c r="G30" s="177"/>
      <c r="H30" s="177"/>
      <c r="I30" s="177"/>
      <c r="J30" s="107" t="e">
        <f>+IF(#REF!&lt;&gt;"",IF((1+OUT_3_Check!$O$4)*SUM(#REF!)&lt;#REF!,1,IF((1-OUT_3_Check!$O$4)*SUM(#REF!)&gt;#REF!,1,0)),IF(SUM(#REF!)&lt;&gt;0,1,0))</f>
        <v>#REF!</v>
      </c>
      <c r="K30" s="80"/>
      <c r="L30" s="80"/>
      <c r="M30" s="177"/>
      <c r="N30" s="177"/>
    </row>
    <row r="31" spans="1:14" s="66" customFormat="1" ht="18" customHeight="1">
      <c r="A31" s="71"/>
      <c r="B31" s="77" t="s">
        <v>108</v>
      </c>
      <c r="C31" s="78"/>
      <c r="D31" s="177"/>
      <c r="E31" s="177"/>
      <c r="F31" s="177"/>
      <c r="G31" s="177"/>
      <c r="H31" s="177"/>
      <c r="I31" s="177"/>
      <c r="J31" s="107" t="e">
        <f>+IF(#REF!&lt;&gt;"",IF((1+OUT_3_Check!$O$4)*SUM(#REF!)&lt;#REF!,1,IF((1-OUT_3_Check!$O$4)*SUM(#REF!)&gt;#REF!,1,0)),IF(SUM(#REF!)&lt;&gt;0,1,0))</f>
        <v>#REF!</v>
      </c>
      <c r="K31" s="80"/>
      <c r="L31" s="80"/>
      <c r="M31" s="177"/>
      <c r="N31" s="177"/>
    </row>
    <row r="32" spans="1:14" s="66" customFormat="1" ht="18" customHeight="1">
      <c r="A32" s="76"/>
      <c r="B32" s="78" t="s">
        <v>11</v>
      </c>
      <c r="C32" s="78"/>
      <c r="D32" s="96" t="e">
        <f>+IF(#REF!&lt;&gt;"", IF((1+OUT_3_Check!$O$4)*SUM(#REF!)&lt;#REF!,1,IF((1-OUT_3_Check!$O$4)*SUM(#REF!)&gt;#REF!,1,0)),IF(SUM(#REF!)&lt;&gt;0,1,0))</f>
        <v>#REF!</v>
      </c>
      <c r="E32" s="96" t="e">
        <f>+IF(#REF!&lt;&gt;"", IF((1+OUT_3_Check!$O$4)*SUM(#REF!)&lt;#REF!,1,IF((1-OUT_3_Check!$O$4)*SUM(#REF!)&gt;#REF!,1,0)),IF(SUM(#REF!)&lt;&gt;0,1,0))</f>
        <v>#REF!</v>
      </c>
      <c r="F32" s="96" t="e">
        <f>+IF(#REF!&lt;&gt;"", IF((1+OUT_3_Check!$O$4)*SUM(#REF!)&lt;#REF!,1,IF((1-OUT_3_Check!$O$4)*SUM(#REF!)&gt;#REF!,1,0)),IF(SUM(#REF!)&lt;&gt;0,1,0))</f>
        <v>#REF!</v>
      </c>
      <c r="G32" s="96" t="e">
        <f>+IF(#REF!&lt;&gt;"", IF((1+OUT_3_Check!$O$4)*SUM(#REF!)&lt;#REF!,1,IF((1-OUT_3_Check!$O$4)*SUM(#REF!)&gt;#REF!,1,0)),IF(SUM(#REF!)&lt;&gt;0,1,0))</f>
        <v>#REF!</v>
      </c>
      <c r="H32" s="96" t="e">
        <f>+IF(#REF!&lt;&gt;"", IF((1+OUT_3_Check!$O$4)*SUM(#REF!)&lt;#REF!,1,IF((1-OUT_3_Check!$O$4)*SUM(#REF!)&gt;#REF!,1,0)),IF(SUM(#REF!)&lt;&gt;0,1,0))</f>
        <v>#REF!</v>
      </c>
      <c r="I32" s="96" t="e">
        <f>+IF(#REF!&lt;&gt;"", IF((1+OUT_3_Check!$O$4)*SUM(#REF!)&lt;#REF!,1,IF((1-OUT_3_Check!$O$4)*SUM(#REF!)&gt;#REF!,1,0)),IF(SUM(#REF!)&lt;&gt;0,1,0))</f>
        <v>#REF!</v>
      </c>
      <c r="J32" s="107" t="e">
        <f>+IF(#REF!&lt;&gt;"",IF((1+OUT_3_Check!$O$4)*SUM(#REF!)&lt;#REF!,1,IF((1-OUT_3_Check!$O$4)*SUM(#REF!)&gt;#REF!,1,0)),IF(SUM(#REF!)&lt;&gt;0,1,0))</f>
        <v>#REF!</v>
      </c>
      <c r="K32" s="177"/>
      <c r="L32" s="177"/>
      <c r="M32" s="96" t="e">
        <f>+IF(#REF!&lt;&gt;"", IF((1+OUT_3_Check!$O$4)*SUM(#REF!)&lt;#REF!,1,IF((1-OUT_3_Check!$O$4)*SUM(#REF!)&gt;#REF!,1,0)),IF(SUM(#REF!)&lt;&gt;0,1,0))</f>
        <v>#REF!</v>
      </c>
      <c r="N32" s="96" t="e">
        <f>+IF(#REF!&lt;&gt;"", IF((1+OUT_3_Check!$O$4)*SUM(#REF!)&lt;#REF!,1,IF((1-OUT_3_Check!$O$4)*SUM(#REF!)&gt;#REF!,1,0)),IF(SUM(#REF!)&lt;&gt;0,1,0))</f>
        <v>#REF!</v>
      </c>
    </row>
    <row r="33" spans="1:14" s="66" customFormat="1" ht="18" customHeight="1">
      <c r="A33" s="76"/>
      <c r="B33" s="78"/>
      <c r="C33" s="78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</row>
    <row r="34" spans="1:14" s="66" customFormat="1" ht="18" customHeight="1">
      <c r="A34" s="76"/>
      <c r="B34" s="78" t="s">
        <v>14</v>
      </c>
      <c r="C34" s="78"/>
      <c r="D34" s="104" t="e">
        <f>+IF(#REF!&lt;&gt;"",IF((1+OUT_3_Check!$O$4)*SUM(#REF!,#REF!)&lt;#REF!,1,IF((1-OUT_3_Check!$O$4)*SUM(#REF!,#REF!)&gt;#REF!,1,0)),IF(SUM(#REF!,#REF!)&lt;&gt;0,1,0))</f>
        <v>#REF!</v>
      </c>
      <c r="E34" s="104" t="e">
        <f>+IF(#REF!&lt;&gt;"",IF((1+OUT_3_Check!$O$4)*SUM(#REF!,#REF!)&lt;#REF!,1,IF((1-OUT_3_Check!$O$4)*SUM(#REF!,#REF!)&gt;#REF!,1,0)),IF(SUM(#REF!,#REF!)&lt;&gt;0,1,0))</f>
        <v>#REF!</v>
      </c>
      <c r="F34" s="104" t="e">
        <f>+IF(#REF!&lt;&gt;"",IF((1+OUT_3_Check!$O$4)*SUM(#REF!,#REF!)&lt;#REF!,1,IF((1-OUT_3_Check!$O$4)*SUM(#REF!,#REF!)&gt;#REF!,1,0)),IF(SUM(#REF!,#REF!)&lt;&gt;0,1,0))</f>
        <v>#REF!</v>
      </c>
      <c r="G34" s="104" t="e">
        <f>+IF(#REF!&lt;&gt;"",IF((1+OUT_3_Check!$O$4)*SUM(#REF!,#REF!)&lt;#REF!,1,IF((1-OUT_3_Check!$O$4)*SUM(#REF!,#REF!)&gt;#REF!,1,0)),IF(SUM(#REF!,#REF!)&lt;&gt;0,1,0))</f>
        <v>#REF!</v>
      </c>
      <c r="H34" s="104" t="e">
        <f>+IF(#REF!&lt;&gt;"",IF((1+OUT_3_Check!$O$4)*SUM(#REF!,#REF!)&lt;#REF!,1,IF((1-OUT_3_Check!$O$4)*SUM(#REF!,#REF!)&gt;#REF!,1,0)),IF(SUM(#REF!,#REF!)&lt;&gt;0,1,0))</f>
        <v>#REF!</v>
      </c>
      <c r="I34" s="104" t="e">
        <f>+IF(#REF!&lt;&gt;"",IF((1+OUT_3_Check!$O$4)*SUM(#REF!,#REF!)&lt;#REF!,1,IF((1-OUT_3_Check!$O$4)*SUM(#REF!,#REF!)&gt;#REF!,1,0)),IF(SUM(#REF!,#REF!)&lt;&gt;0,1,0))</f>
        <v>#REF!</v>
      </c>
      <c r="J34" s="104" t="e">
        <f>+IF(#REF!&lt;&gt;"",IF((1+OUT_3_Check!$O$4)*SUM(#REF!,#REF!)&lt;#REF!,1,IF((1-OUT_3_Check!$O$4)*SUM(#REF!,#REF!)&gt;#REF!,1,0)),IF(SUM(#REF!,#REF!)&lt;&gt;0,1,0))</f>
        <v>#REF!</v>
      </c>
      <c r="K34" s="104" t="e">
        <f>+IF(#REF!&lt;&gt;"",IF((1+OUT_3_Check!$O$4)*SUM(#REF!,#REF!)&lt;#REF!,1,IF((1-OUT_3_Check!$O$4)*SUM(#REF!,#REF!)&gt;#REF!,1,0)),IF(SUM(#REF!,#REF!)&lt;&gt;0,1,0))</f>
        <v>#REF!</v>
      </c>
      <c r="L34" s="104" t="e">
        <f>+IF(#REF!&lt;&gt;"",IF((1+OUT_3_Check!$O$4)*SUM(#REF!,#REF!)&lt;#REF!,1,IF((1-OUT_3_Check!$O$4)*SUM(#REF!,#REF!)&gt;#REF!,1,0)),IF(SUM(#REF!,#REF!)&lt;&gt;0,1,0))</f>
        <v>#REF!</v>
      </c>
      <c r="M34" s="104" t="e">
        <f>+IF(#REF!&lt;&gt;"",IF((1+OUT_3_Check!$O$4)*SUM(#REF!,#REF!)&lt;#REF!,1,IF((1-OUT_3_Check!$O$4)*SUM(#REF!,#REF!)&gt;#REF!,1,0)),IF(SUM(#REF!,#REF!)&lt;&gt;0,1,0))</f>
        <v>#REF!</v>
      </c>
      <c r="N34" s="104" t="e">
        <f>+IF(#REF!&lt;&gt;"",IF((1+OUT_3_Check!$O$4)*SUM(#REF!,#REF!)&lt;#REF!,1,IF((1-OUT_3_Check!$O$4)*SUM(#REF!,#REF!)&gt;#REF!,1,0)),IF(SUM(#REF!,#REF!)&lt;&gt;0,1,0))</f>
        <v>#REF!</v>
      </c>
    </row>
    <row r="35" spans="1:14" s="66" customFormat="1" ht="18" customHeight="1">
      <c r="A35" s="76"/>
      <c r="B35" s="78"/>
      <c r="C35" s="78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</row>
    <row r="36" spans="1:14" s="66" customFormat="1" ht="18" customHeight="1">
      <c r="A36" s="76"/>
      <c r="B36" s="72" t="s">
        <v>19</v>
      </c>
      <c r="C36" s="72"/>
      <c r="D36" s="106" t="e">
        <f>+IF(#REF!&lt;&gt;"",IF((1+OUT_3_Check!$O$4)*SUM(#REF!,#REF!)&lt;#REF!,1,IF((1-OUT_3_Check!$O$4)*SUM(#REF!,#REF!)&gt;#REF!,1,0)),IF(SUM(#REF!,#REF!)&lt;&gt;0,1,0))</f>
        <v>#REF!</v>
      </c>
      <c r="E36" s="106" t="e">
        <f>+IF(#REF!&lt;&gt;"",IF((1+OUT_3_Check!$O$4)*SUM(#REF!,#REF!)&lt;#REF!,1,IF((1-OUT_3_Check!$O$4)*SUM(#REF!,#REF!)&gt;#REF!,1,0)),IF(SUM(#REF!,#REF!)&lt;&gt;0,1,0))</f>
        <v>#REF!</v>
      </c>
      <c r="F36" s="106" t="e">
        <f>+IF(#REF!&lt;&gt;"",IF((1+OUT_3_Check!$O$4)*SUM(#REF!,#REF!)&lt;#REF!,1,IF((1-OUT_3_Check!$O$4)*SUM(#REF!,#REF!)&gt;#REF!,1,0)),IF(SUM(#REF!,#REF!)&lt;&gt;0,1,0))</f>
        <v>#REF!</v>
      </c>
      <c r="G36" s="106" t="e">
        <f>+IF(#REF!&lt;&gt;"",IF((1+OUT_3_Check!$O$4)*SUM(#REF!,#REF!)&lt;#REF!,1,IF((1-OUT_3_Check!$O$4)*SUM(#REF!,#REF!)&gt;#REF!,1,0)),IF(SUM(#REF!,#REF!)&lt;&gt;0,1,0))</f>
        <v>#REF!</v>
      </c>
      <c r="H36" s="106" t="e">
        <f>+IF(#REF!&lt;&gt;"",IF((1+OUT_3_Check!$O$4)*SUM(#REF!,#REF!)&lt;#REF!,1,IF((1-OUT_3_Check!$O$4)*SUM(#REF!,#REF!)&gt;#REF!,1,0)),IF(SUM(#REF!,#REF!)&lt;&gt;0,1,0))</f>
        <v>#REF!</v>
      </c>
      <c r="I36" s="106" t="e">
        <f>+IF(#REF!&lt;&gt;"",IF((1+OUT_3_Check!$O$4)*SUM(#REF!,#REF!)&lt;#REF!,1,IF((1-OUT_3_Check!$O$4)*SUM(#REF!,#REF!)&gt;#REF!,1,0)),IF(SUM(#REF!,#REF!)&lt;&gt;0,1,0))</f>
        <v>#REF!</v>
      </c>
      <c r="J36" s="106" t="e">
        <f>+IF(#REF!&lt;&gt;"",IF((1+OUT_3_Check!$O$4)*SUM(#REF!,#REF!)&lt;#REF!,1,IF((1-OUT_3_Check!$O$4)*SUM(#REF!,#REF!)&gt;#REF!,1,0)),IF(SUM(#REF!,#REF!)&lt;&gt;0,1,0))</f>
        <v>#REF!</v>
      </c>
      <c r="K36" s="106" t="e">
        <f>+IF(#REF!&lt;&gt;"",IF((1+OUT_3_Check!$O$4)*SUM(#REF!,#REF!)&lt;#REF!,1,IF((1-OUT_3_Check!$O$4)*SUM(#REF!,#REF!)&gt;#REF!,1,0)),IF(SUM(#REF!,#REF!)&lt;&gt;0,1,0))</f>
        <v>#REF!</v>
      </c>
      <c r="L36" s="106" t="e">
        <f>+IF(#REF!&lt;&gt;"",IF((1+OUT_3_Check!$O$4)*SUM(#REF!,#REF!)&lt;#REF!,1,IF((1-OUT_3_Check!$O$4)*SUM(#REF!,#REF!)&gt;#REF!,1,0)),IF(SUM(#REF!,#REF!)&lt;&gt;0,1,0))</f>
        <v>#REF!</v>
      </c>
      <c r="M36" s="106" t="e">
        <f>+IF(#REF!&lt;&gt;"",IF((1+OUT_3_Check!$O$4)*SUM(#REF!,#REF!)&lt;#REF!,1,IF((1-OUT_3_Check!$O$4)*SUM(#REF!,#REF!)&gt;#REF!,1,0)),IF(SUM(#REF!,#REF!)&lt;&gt;0,1,0))</f>
        <v>#REF!</v>
      </c>
      <c r="N36" s="106" t="e">
        <f>+IF(#REF!&lt;&gt;"",IF((1+OUT_3_Check!$O$4)*SUM(#REF!,#REF!)&lt;#REF!,1,IF((1-OUT_3_Check!$O$4)*SUM(#REF!,#REF!)&gt;#REF!,1,0)),IF(SUM(#REF!,#REF!)&lt;&gt;0,1,0))</f>
        <v>#REF!</v>
      </c>
    </row>
    <row r="37" spans="1:14" s="66" customFormat="1" ht="18" customHeight="1">
      <c r="A37" s="83"/>
      <c r="B37" s="72" t="s">
        <v>24</v>
      </c>
      <c r="C37" s="72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 s="66" customFormat="1" ht="18" customHeight="1">
      <c r="A38" s="83"/>
      <c r="B38" s="78" t="s">
        <v>90</v>
      </c>
      <c r="C38" s="72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4" s="66" customFormat="1" ht="18" customHeight="1">
      <c r="A39" s="86"/>
      <c r="B39" s="122" t="s">
        <v>91</v>
      </c>
      <c r="C39" s="88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</row>
    <row r="40" spans="1:14" s="66" customFormat="1" ht="18" customHeight="1">
      <c r="A40" s="78" t="s">
        <v>54</v>
      </c>
      <c r="B40" s="78"/>
      <c r="C40" s="78"/>
      <c r="M40" s="89"/>
    </row>
    <row r="41" spans="1:14" s="66" customFormat="1" ht="18" customHeight="1">
      <c r="A41" s="78" t="s">
        <v>55</v>
      </c>
      <c r="B41" s="78"/>
      <c r="C41" s="78"/>
      <c r="E41" s="89"/>
      <c r="F41" s="89"/>
      <c r="G41" s="89"/>
      <c r="H41" s="89"/>
      <c r="I41" s="89"/>
      <c r="J41" s="89"/>
      <c r="K41" s="89"/>
      <c r="L41" s="89"/>
      <c r="M41" s="89"/>
    </row>
    <row r="42" spans="1:14" s="66" customFormat="1" ht="18" customHeight="1">
      <c r="A42" s="78" t="s">
        <v>94</v>
      </c>
    </row>
    <row r="43" spans="1:14" s="66" customFormat="1" ht="18" customHeight="1">
      <c r="A43" s="78" t="s">
        <v>80</v>
      </c>
    </row>
    <row r="44" spans="1:14" s="62" customFormat="1" ht="18" customHeight="1">
      <c r="A44" s="125"/>
    </row>
    <row r="45" spans="1:14" s="62" customFormat="1" ht="18" customHeight="1"/>
    <row r="46" spans="1:14" s="62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O32"/>
  <sheetViews>
    <sheetView zoomScale="55" zoomScaleNormal="75" workbookViewId="0">
      <pane xSplit="3" ySplit="11" topLeftCell="D12" activePane="bottomRight" state="frozen"/>
      <selection activeCell="B8" sqref="B8:M8"/>
      <selection pane="topRight" activeCell="B8" sqref="B8:M8"/>
      <selection pane="bottomLeft" activeCell="B8" sqref="B8:M8"/>
      <selection pane="bottomRight" activeCell="B1" sqref="B1"/>
    </sheetView>
  </sheetViews>
  <sheetFormatPr defaultColWidth="0" defaultRowHeight="12"/>
  <cols>
    <col min="1" max="1" width="3" style="30" customWidth="1"/>
    <col min="2" max="2" width="24.7109375" style="30" customWidth="1"/>
    <col min="3" max="3" width="36.7109375" style="30" customWidth="1"/>
    <col min="4" max="4" width="13" style="30" customWidth="1"/>
    <col min="5" max="5" width="14.5703125" style="30" customWidth="1"/>
    <col min="6" max="6" width="12.85546875" style="30" bestFit="1" customWidth="1"/>
    <col min="7" max="12" width="11.7109375" style="30" customWidth="1"/>
    <col min="13" max="13" width="12.7109375" style="30" customWidth="1"/>
    <col min="14" max="14" width="12.5703125" style="30" bestFit="1" customWidth="1"/>
    <col min="15" max="15" width="11.7109375" style="30" customWidth="1"/>
    <col min="16" max="24" width="9.140625" style="30" customWidth="1"/>
    <col min="25" max="16384" width="0" style="30" hidden="1"/>
  </cols>
  <sheetData>
    <row r="1" spans="1:15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.95" customHeight="1">
      <c r="B2" s="351"/>
      <c r="C2" s="351"/>
      <c r="D2" s="407" t="s">
        <v>1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5" s="5" customFormat="1" ht="24.95" customHeight="1">
      <c r="B3" s="351"/>
      <c r="C3" s="351"/>
      <c r="D3" s="407" t="s">
        <v>2</v>
      </c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pans="1:15" s="5" customFormat="1" ht="24.95" customHeight="1">
      <c r="B4" s="348"/>
      <c r="C4" s="349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</row>
    <row r="5" spans="1:15" s="5" customFormat="1" ht="24.95" customHeight="1">
      <c r="B5" s="351"/>
      <c r="C5" s="351"/>
      <c r="D5" s="407" t="s">
        <v>40</v>
      </c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</row>
    <row r="6" spans="1:15" s="5" customFormat="1" ht="24.95" customHeight="1">
      <c r="B6" s="410" t="s">
        <v>162</v>
      </c>
      <c r="C6" s="411"/>
      <c r="D6" s="407" t="s">
        <v>41</v>
      </c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</row>
    <row r="7" spans="1:15" s="5" customFormat="1" ht="24.95" customHeight="1">
      <c r="B7" s="411"/>
      <c r="C7" s="411"/>
      <c r="D7" s="407" t="s">
        <v>155</v>
      </c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</row>
    <row r="8" spans="1:15" s="5" customFormat="1" ht="24.95" customHeight="1">
      <c r="B8" s="352"/>
      <c r="C8" s="352"/>
      <c r="D8" s="409" t="s">
        <v>3</v>
      </c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</row>
    <row r="9" spans="1:15" s="5" customFormat="1" ht="15" customHeight="1">
      <c r="A9" s="8"/>
      <c r="B9" s="286"/>
      <c r="C9" s="286"/>
      <c r="D9" s="6"/>
      <c r="E9" s="6"/>
      <c r="F9" s="6"/>
      <c r="G9" s="6"/>
      <c r="H9" s="97"/>
      <c r="I9" s="6"/>
      <c r="J9" s="6"/>
      <c r="K9" s="6"/>
      <c r="L9" s="6"/>
      <c r="M9" s="6"/>
      <c r="N9" s="6"/>
      <c r="O9" s="6"/>
    </row>
    <row r="10" spans="1:15" s="13" customFormat="1" ht="34.15" customHeight="1">
      <c r="A10" s="33"/>
      <c r="B10" s="34"/>
      <c r="C10" s="34"/>
      <c r="D10" s="35" t="s">
        <v>42</v>
      </c>
      <c r="E10" s="39"/>
      <c r="F10" s="36"/>
      <c r="G10" s="312" t="s">
        <v>43</v>
      </c>
      <c r="H10" s="39"/>
      <c r="I10" s="42"/>
      <c r="J10" s="312" t="s">
        <v>44</v>
      </c>
      <c r="K10" s="39"/>
      <c r="L10" s="42"/>
      <c r="M10" s="40" t="s">
        <v>34</v>
      </c>
      <c r="N10" s="187"/>
      <c r="O10" s="37"/>
    </row>
    <row r="11" spans="1:15" s="13" customFormat="1" ht="96.75" customHeight="1">
      <c r="A11" s="14"/>
      <c r="B11" s="15" t="s">
        <v>45</v>
      </c>
      <c r="C11" s="31"/>
      <c r="D11" s="38" t="s">
        <v>46</v>
      </c>
      <c r="E11" s="38" t="s">
        <v>47</v>
      </c>
      <c r="F11" s="353" t="s">
        <v>48</v>
      </c>
      <c r="G11" s="306" t="s">
        <v>46</v>
      </c>
      <c r="H11" s="38" t="s">
        <v>47</v>
      </c>
      <c r="I11" s="43" t="s">
        <v>48</v>
      </c>
      <c r="J11" s="306" t="s">
        <v>46</v>
      </c>
      <c r="K11" s="38" t="s">
        <v>47</v>
      </c>
      <c r="L11" s="43" t="s">
        <v>48</v>
      </c>
      <c r="M11" s="41" t="s">
        <v>46</v>
      </c>
      <c r="N11" s="38" t="s">
        <v>47</v>
      </c>
      <c r="O11" s="38" t="s">
        <v>48</v>
      </c>
    </row>
    <row r="12" spans="1:15" s="13" customFormat="1" ht="18" customHeight="1">
      <c r="A12" s="17"/>
      <c r="B12" s="18"/>
      <c r="C12" s="22"/>
      <c r="D12" s="281"/>
      <c r="E12" s="281"/>
      <c r="F12" s="354"/>
      <c r="G12" s="307"/>
      <c r="H12" s="281"/>
      <c r="I12" s="283"/>
      <c r="J12" s="307"/>
      <c r="K12" s="281"/>
      <c r="L12" s="283"/>
      <c r="M12" s="284"/>
      <c r="N12" s="282"/>
      <c r="O12" s="213"/>
    </row>
    <row r="13" spans="1:15" s="13" customFormat="1" ht="29.25" customHeight="1">
      <c r="A13" s="21"/>
      <c r="B13" s="419" t="s">
        <v>156</v>
      </c>
      <c r="C13" s="420"/>
      <c r="D13" s="262"/>
      <c r="E13" s="262"/>
      <c r="F13" s="355"/>
      <c r="G13" s="308"/>
      <c r="H13" s="262"/>
      <c r="I13" s="285"/>
      <c r="J13" s="308"/>
      <c r="K13" s="262"/>
      <c r="L13" s="285"/>
      <c r="M13" s="266">
        <f>M18</f>
        <v>58041.919999999998</v>
      </c>
      <c r="N13" s="264">
        <f>N18</f>
        <v>24805.953000000001</v>
      </c>
      <c r="O13" s="264">
        <f>O18</f>
        <v>1425.6509999999998</v>
      </c>
    </row>
    <row r="14" spans="1:15" s="294" customFormat="1" ht="30" customHeight="1">
      <c r="A14" s="302"/>
      <c r="B14" s="300" t="s">
        <v>157</v>
      </c>
      <c r="C14" s="290"/>
      <c r="D14" s="297"/>
      <c r="E14" s="297"/>
      <c r="F14" s="356"/>
      <c r="G14" s="309"/>
      <c r="H14" s="297"/>
      <c r="I14" s="303"/>
      <c r="J14" s="309"/>
      <c r="K14" s="297"/>
      <c r="L14" s="303"/>
      <c r="M14" s="304"/>
      <c r="N14" s="297"/>
      <c r="O14" s="297"/>
    </row>
    <row r="15" spans="1:15" s="13" customFormat="1" ht="18" customHeight="1">
      <c r="A15" s="24"/>
      <c r="B15" s="44" t="s">
        <v>106</v>
      </c>
      <c r="C15" s="22"/>
      <c r="D15" s="366">
        <v>21615.008000000002</v>
      </c>
      <c r="E15" s="366">
        <v>1263.54</v>
      </c>
      <c r="F15" s="366"/>
      <c r="G15" s="366">
        <v>1024.204</v>
      </c>
      <c r="H15" s="366">
        <v>2648.5360000000001</v>
      </c>
      <c r="I15" s="366"/>
      <c r="J15" s="366">
        <v>216.46600000000001</v>
      </c>
      <c r="K15" s="366">
        <v>100.157</v>
      </c>
      <c r="L15" s="366"/>
      <c r="M15" s="266">
        <f>+SUM(D15,G15,J15)</f>
        <v>22855.678000000004</v>
      </c>
      <c r="N15" s="264">
        <f>+SUM(E15,H15,K15)</f>
        <v>4012.2330000000002</v>
      </c>
      <c r="O15" s="264">
        <f>+SUM(F15,I15,L15)</f>
        <v>0</v>
      </c>
    </row>
    <row r="16" spans="1:15" s="13" customFormat="1" ht="18" customHeight="1">
      <c r="A16" s="21"/>
      <c r="B16" s="44" t="s">
        <v>107</v>
      </c>
      <c r="C16" s="22"/>
      <c r="D16" s="366">
        <v>32965.082000000002</v>
      </c>
      <c r="E16" s="366">
        <v>3614.3690000000001</v>
      </c>
      <c r="F16" s="366">
        <v>867.89099999999996</v>
      </c>
      <c r="G16" s="366">
        <v>266.25099999999998</v>
      </c>
      <c r="H16" s="366">
        <v>13393.045</v>
      </c>
      <c r="I16" s="366"/>
      <c r="J16" s="366">
        <v>130.32900000000001</v>
      </c>
      <c r="K16" s="366">
        <v>69.253</v>
      </c>
      <c r="L16" s="366"/>
      <c r="M16" s="266">
        <f t="shared" ref="M16:O17" si="0">+SUM(D16,G16,J16)</f>
        <v>33361.661999999997</v>
      </c>
      <c r="N16" s="264">
        <f>+SUM(E16,H16,K16)</f>
        <v>17076.667000000001</v>
      </c>
      <c r="O16" s="264">
        <f>+SUM(F16,I16,L16)</f>
        <v>867.89099999999996</v>
      </c>
    </row>
    <row r="17" spans="1:15" s="13" customFormat="1" ht="18" customHeight="1">
      <c r="A17" s="17"/>
      <c r="B17" s="44" t="s">
        <v>108</v>
      </c>
      <c r="C17" s="22"/>
      <c r="D17" s="366">
        <v>1215.152</v>
      </c>
      <c r="E17" s="366">
        <v>2187.9899999999998</v>
      </c>
      <c r="F17" s="366">
        <v>557.76</v>
      </c>
      <c r="G17" s="366">
        <v>2.052</v>
      </c>
      <c r="H17" s="366">
        <v>90.887</v>
      </c>
      <c r="I17" s="366"/>
      <c r="J17" s="366">
        <v>607.37599999999998</v>
      </c>
      <c r="K17" s="366">
        <v>1438.1759999999999</v>
      </c>
      <c r="L17" s="366"/>
      <c r="M17" s="266">
        <f t="shared" si="0"/>
        <v>1824.58</v>
      </c>
      <c r="N17" s="264">
        <f>+SUM(E17,H17,K17)</f>
        <v>3717.0529999999999</v>
      </c>
      <c r="O17" s="264">
        <f t="shared" si="0"/>
        <v>557.76</v>
      </c>
    </row>
    <row r="18" spans="1:15" s="13" customFormat="1" ht="18" customHeight="1">
      <c r="A18" s="372"/>
      <c r="B18" s="32" t="s">
        <v>11</v>
      </c>
      <c r="C18" s="32"/>
      <c r="D18" s="265">
        <f>+SUM(D15:D17)</f>
        <v>55795.242000000006</v>
      </c>
      <c r="E18" s="265">
        <f t="shared" ref="E18:K18" si="1">+SUM(E15:E17)</f>
        <v>7065.8989999999994</v>
      </c>
      <c r="F18" s="364">
        <f t="shared" si="1"/>
        <v>1425.6509999999998</v>
      </c>
      <c r="G18" s="313">
        <f t="shared" si="1"/>
        <v>1292.5069999999998</v>
      </c>
      <c r="H18" s="265">
        <f t="shared" si="1"/>
        <v>16132.468000000001</v>
      </c>
      <c r="I18" s="278">
        <f>+SUM(I15:I17)</f>
        <v>0</v>
      </c>
      <c r="J18" s="313">
        <f>+SUM(J15:J17)</f>
        <v>954.17100000000005</v>
      </c>
      <c r="K18" s="265">
        <f t="shared" si="1"/>
        <v>1607.586</v>
      </c>
      <c r="L18" s="278">
        <f>+SUM(L15:L17)</f>
        <v>0</v>
      </c>
      <c r="M18" s="365">
        <f>+SUM(M15:M17)</f>
        <v>58041.919999999998</v>
      </c>
      <c r="N18" s="265">
        <f>+SUM(N15:N17)</f>
        <v>24805.953000000001</v>
      </c>
      <c r="O18" s="265">
        <f>+SUM(O15:O17)</f>
        <v>1425.6509999999998</v>
      </c>
    </row>
    <row r="19" spans="1:15" s="294" customFormat="1" ht="30" hidden="1" customHeight="1">
      <c r="A19" s="296"/>
      <c r="B19" s="300"/>
      <c r="C19" s="290"/>
      <c r="D19" s="297"/>
      <c r="E19" s="297"/>
      <c r="F19" s="356"/>
      <c r="G19" s="309"/>
      <c r="H19" s="297"/>
      <c r="I19" s="303"/>
      <c r="J19" s="309"/>
      <c r="K19" s="297"/>
      <c r="L19" s="303"/>
      <c r="M19" s="304"/>
      <c r="N19" s="297"/>
      <c r="O19" s="297"/>
    </row>
    <row r="20" spans="1:15" s="13" customFormat="1" ht="18" hidden="1" customHeight="1">
      <c r="A20" s="17"/>
      <c r="B20" s="44"/>
      <c r="C20" s="22"/>
      <c r="D20" s="279"/>
      <c r="E20" s="279"/>
      <c r="F20" s="357"/>
      <c r="G20" s="310"/>
      <c r="H20" s="279"/>
      <c r="I20" s="280"/>
      <c r="J20" s="310"/>
      <c r="K20" s="279"/>
      <c r="L20" s="280"/>
      <c r="M20" s="266"/>
      <c r="N20" s="264"/>
      <c r="O20" s="264"/>
    </row>
    <row r="21" spans="1:15" s="13" customFormat="1" ht="18" hidden="1" customHeight="1">
      <c r="A21" s="21"/>
      <c r="B21" s="44"/>
      <c r="C21" s="22"/>
      <c r="D21" s="279"/>
      <c r="E21" s="279"/>
      <c r="F21" s="357"/>
      <c r="G21" s="310"/>
      <c r="H21" s="279"/>
      <c r="I21" s="280"/>
      <c r="J21" s="310"/>
      <c r="K21" s="279"/>
      <c r="L21" s="280"/>
      <c r="M21" s="266"/>
      <c r="N21" s="264"/>
      <c r="O21" s="264"/>
    </row>
    <row r="22" spans="1:15" s="13" customFormat="1" ht="18" hidden="1" customHeight="1">
      <c r="A22" s="21"/>
      <c r="B22" s="44"/>
      <c r="C22" s="22"/>
      <c r="D22" s="279"/>
      <c r="E22" s="279"/>
      <c r="F22" s="357"/>
      <c r="G22" s="310"/>
      <c r="H22" s="279"/>
      <c r="I22" s="280"/>
      <c r="J22" s="310"/>
      <c r="K22" s="279"/>
      <c r="L22" s="280"/>
      <c r="M22" s="266"/>
      <c r="N22" s="264"/>
      <c r="O22" s="264"/>
    </row>
    <row r="23" spans="1:15" s="13" customFormat="1" ht="18" hidden="1" customHeight="1">
      <c r="A23" s="21"/>
      <c r="B23" s="22"/>
      <c r="C23" s="22"/>
      <c r="D23" s="264"/>
      <c r="E23" s="264"/>
      <c r="F23" s="358"/>
      <c r="G23" s="311"/>
      <c r="H23" s="264"/>
      <c r="I23" s="267"/>
      <c r="J23" s="311"/>
      <c r="K23" s="264"/>
      <c r="L23" s="267"/>
      <c r="M23" s="266"/>
      <c r="N23" s="264"/>
      <c r="O23" s="264"/>
    </row>
    <row r="24" spans="1:15" s="294" customFormat="1" ht="30" hidden="1" customHeight="1">
      <c r="A24" s="296"/>
      <c r="B24" s="300"/>
      <c r="C24" s="290"/>
      <c r="D24" s="297"/>
      <c r="E24" s="297"/>
      <c r="F24" s="356"/>
      <c r="G24" s="309"/>
      <c r="H24" s="297"/>
      <c r="I24" s="303"/>
      <c r="J24" s="309"/>
      <c r="K24" s="297"/>
      <c r="L24" s="303"/>
      <c r="M24" s="304"/>
      <c r="N24" s="297"/>
      <c r="O24" s="297"/>
    </row>
    <row r="25" spans="1:15" s="13" customFormat="1" ht="18" hidden="1" customHeight="1">
      <c r="A25" s="24"/>
      <c r="B25" s="44"/>
      <c r="C25" s="22"/>
      <c r="D25" s="279"/>
      <c r="E25" s="279"/>
      <c r="F25" s="357"/>
      <c r="G25" s="310"/>
      <c r="H25" s="279"/>
      <c r="I25" s="280"/>
      <c r="J25" s="310"/>
      <c r="K25" s="279"/>
      <c r="L25" s="280"/>
      <c r="M25" s="266"/>
      <c r="N25" s="264"/>
      <c r="O25" s="264"/>
    </row>
    <row r="26" spans="1:15" s="13" customFormat="1" ht="18" hidden="1" customHeight="1">
      <c r="A26" s="24"/>
      <c r="B26" s="44"/>
      <c r="C26" s="22"/>
      <c r="D26" s="279"/>
      <c r="E26" s="279"/>
      <c r="F26" s="357"/>
      <c r="G26" s="310"/>
      <c r="H26" s="279"/>
      <c r="I26" s="280"/>
      <c r="J26" s="310"/>
      <c r="K26" s="279"/>
      <c r="L26" s="280"/>
      <c r="M26" s="266"/>
      <c r="N26" s="264"/>
      <c r="O26" s="264"/>
    </row>
    <row r="27" spans="1:15" s="13" customFormat="1" ht="18" hidden="1" customHeight="1">
      <c r="A27" s="24"/>
      <c r="B27" s="44"/>
      <c r="C27" s="22"/>
      <c r="D27" s="279"/>
      <c r="E27" s="279"/>
      <c r="F27" s="357"/>
      <c r="G27" s="310"/>
      <c r="H27" s="279"/>
      <c r="I27" s="280"/>
      <c r="J27" s="310"/>
      <c r="K27" s="279"/>
      <c r="L27" s="280"/>
      <c r="M27" s="266"/>
      <c r="N27" s="264"/>
      <c r="O27" s="264"/>
    </row>
    <row r="28" spans="1:15" s="20" customFormat="1" ht="18" hidden="1" customHeight="1">
      <c r="A28" s="26"/>
      <c r="B28" s="32"/>
      <c r="C28" s="32"/>
      <c r="D28" s="265"/>
      <c r="E28" s="265"/>
      <c r="F28" s="278"/>
      <c r="G28" s="313"/>
      <c r="H28" s="265"/>
      <c r="I28" s="278"/>
      <c r="J28" s="313"/>
      <c r="K28" s="265"/>
      <c r="L28" s="278"/>
      <c r="M28" s="313"/>
      <c r="N28" s="265"/>
      <c r="O28" s="265"/>
    </row>
    <row r="29" spans="1:15" ht="18">
      <c r="O29" s="305"/>
    </row>
    <row r="30" spans="1:15" ht="18">
      <c r="O30" s="305"/>
    </row>
    <row r="31" spans="1:15" ht="18">
      <c r="O31" s="305"/>
    </row>
    <row r="32" spans="1:15" ht="18">
      <c r="O32" s="305"/>
    </row>
  </sheetData>
  <sheetProtection formatCells="0" formatColumns="0" formatRows="0"/>
  <mergeCells count="8">
    <mergeCell ref="B13:C13"/>
    <mergeCell ref="D7:O7"/>
    <mergeCell ref="D8:O8"/>
    <mergeCell ref="B6:C7"/>
    <mergeCell ref="D2:O2"/>
    <mergeCell ref="D3:O4"/>
    <mergeCell ref="D5:O5"/>
    <mergeCell ref="D6:O6"/>
  </mergeCells>
  <phoneticPr fontId="0" type="noConversion"/>
  <conditionalFormatting sqref="B6:C7">
    <cfRule type="expression" dxfId="9" priority="2" stopIfTrue="1">
      <formula>COUNTA($D$13:$O$28)&lt;&gt;COUNTIF($D$13:$O$28,"&gt;=0")</formula>
    </cfRule>
  </conditionalFormatting>
  <conditionalFormatting sqref="M13:O13 D25:O28 D20:O23 D15:O18">
    <cfRule type="expression" dxfId="8" priority="3" stopIfTrue="1">
      <formula>AND(D13&lt;&gt;"",OR(D13&lt;0,NOT(ISNUMBER(D13))))</formula>
    </cfRule>
  </conditionalFormatting>
  <pageMargins left="0.75" right="0.75" top="1" bottom="1" header="0.5" footer="0.5"/>
  <pageSetup paperSize="9" scale="45" orientation="portrait" r:id="rId1"/>
  <headerFooter alignWithMargins="0">
    <oddFooter>&amp;C2010 Triennial Central Bank Survey</oddFooter>
  </headerFooter>
  <ignoredErrors>
    <ignoredError sqref="M15:M18 O15:O18 N15:N16 N1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tabSelected="1" zoomScale="85" zoomScaleNormal="85" workbookViewId="0">
      <selection activeCell="H15" sqref="H15"/>
    </sheetView>
  </sheetViews>
  <sheetFormatPr defaultColWidth="0" defaultRowHeight="12.75" customHeight="1" zeroHeight="1"/>
  <cols>
    <col min="1" max="1" width="2" style="268" customWidth="1"/>
    <col min="2" max="2" width="1.5703125" style="268" customWidth="1"/>
    <col min="3" max="3" width="65.5703125" style="268" customWidth="1"/>
    <col min="4" max="4" width="29.5703125" style="268" customWidth="1"/>
    <col min="5" max="5" width="19.140625" style="268" customWidth="1"/>
    <col min="6" max="6" width="1.5703125" style="268" customWidth="1"/>
    <col min="7" max="7" width="2.140625" style="268" customWidth="1"/>
    <col min="8" max="8" width="61.28515625" style="268" bestFit="1" customWidth="1"/>
    <col min="9" max="9" width="2.42578125" style="268" customWidth="1"/>
    <col min="10" max="254" width="0" style="268" hidden="1" customWidth="1"/>
    <col min="255" max="16384" width="10.85546875" style="268" hidden="1"/>
  </cols>
  <sheetData>
    <row r="1" spans="2:9"/>
    <row r="2" spans="2:9" ht="15.75">
      <c r="B2" s="315" t="s">
        <v>169</v>
      </c>
      <c r="C2" s="316"/>
      <c r="D2" s="317"/>
      <c r="E2" s="317"/>
      <c r="F2" s="318"/>
    </row>
    <row r="3" spans="2:9">
      <c r="B3" s="319"/>
      <c r="C3" s="320"/>
      <c r="D3" s="320"/>
      <c r="E3" s="320"/>
      <c r="F3" s="321"/>
    </row>
    <row r="4" spans="2:9" ht="18">
      <c r="B4" s="319"/>
      <c r="C4" s="390" t="s">
        <v>183</v>
      </c>
      <c r="D4" s="391"/>
      <c r="E4" s="391"/>
      <c r="F4" s="392"/>
    </row>
    <row r="5" spans="2:9" ht="18">
      <c r="B5" s="319"/>
      <c r="C5" s="391" t="s">
        <v>184</v>
      </c>
      <c r="D5" s="391"/>
      <c r="E5" s="391"/>
      <c r="F5" s="392"/>
    </row>
    <row r="6" spans="2:9" ht="15.75">
      <c r="B6" s="319"/>
      <c r="C6" s="421" t="s">
        <v>185</v>
      </c>
      <c r="D6" s="421"/>
      <c r="E6" s="339"/>
      <c r="F6" s="340"/>
    </row>
    <row r="7" spans="2:9" ht="18">
      <c r="B7" s="323"/>
      <c r="C7" s="391"/>
      <c r="D7" s="391"/>
      <c r="E7" s="391"/>
      <c r="F7" s="392"/>
    </row>
    <row r="8" spans="2:9" ht="12" customHeight="1">
      <c r="B8" s="322"/>
      <c r="C8" s="324"/>
      <c r="D8" s="320"/>
      <c r="E8" s="320"/>
      <c r="F8" s="325"/>
    </row>
    <row r="9" spans="2:9" ht="15.75" customHeight="1">
      <c r="B9" s="323"/>
      <c r="F9" s="340"/>
    </row>
    <row r="10" spans="2:9" ht="18">
      <c r="B10" s="322"/>
      <c r="F10" s="327"/>
    </row>
    <row r="11" spans="2:9" ht="23.25" customHeight="1">
      <c r="B11" s="322"/>
      <c r="C11" s="393" t="s">
        <v>168</v>
      </c>
      <c r="D11" s="394"/>
      <c r="E11" s="395"/>
      <c r="F11" s="327"/>
    </row>
    <row r="12" spans="2:9" ht="18">
      <c r="B12" s="322"/>
      <c r="C12" s="320"/>
      <c r="D12" s="326"/>
      <c r="E12" s="326"/>
      <c r="F12" s="327"/>
    </row>
    <row r="13" spans="2:9" ht="13.5" thickBot="1">
      <c r="B13" s="322"/>
      <c r="C13" s="328"/>
      <c r="D13" s="328"/>
      <c r="E13" s="328"/>
      <c r="F13" s="329"/>
    </row>
    <row r="14" spans="2:9" ht="55.5" customHeight="1" thickBot="1">
      <c r="B14" s="322"/>
      <c r="C14" s="330" t="s">
        <v>170</v>
      </c>
      <c r="D14" s="331"/>
      <c r="E14" s="260" t="s">
        <v>201</v>
      </c>
      <c r="F14" s="329"/>
    </row>
    <row r="15" spans="2:9" ht="15">
      <c r="B15" s="322"/>
      <c r="C15" s="332" t="s">
        <v>198</v>
      </c>
      <c r="D15" s="333"/>
      <c r="E15" s="363">
        <v>8</v>
      </c>
      <c r="F15" s="329"/>
      <c r="H15" s="360" t="s">
        <v>166</v>
      </c>
      <c r="I15" s="314"/>
    </row>
    <row r="16" spans="2:9" ht="15">
      <c r="B16" s="322"/>
      <c r="C16" s="332" t="s">
        <v>199</v>
      </c>
      <c r="D16" s="333"/>
      <c r="E16" s="362">
        <v>70</v>
      </c>
      <c r="F16" s="329"/>
      <c r="H16" s="361" t="s">
        <v>167</v>
      </c>
      <c r="I16" s="314"/>
    </row>
    <row r="17" spans="2:8" ht="15.75" thickBot="1">
      <c r="B17" s="322"/>
      <c r="C17" s="332" t="s">
        <v>200</v>
      </c>
      <c r="D17" s="333"/>
      <c r="E17" s="359">
        <v>4</v>
      </c>
      <c r="F17" s="329"/>
      <c r="H17" s="360" t="s">
        <v>165</v>
      </c>
    </row>
    <row r="18" spans="2:8">
      <c r="B18" s="322"/>
      <c r="C18" s="332"/>
      <c r="D18" s="333"/>
      <c r="E18" s="261"/>
      <c r="F18" s="334"/>
    </row>
    <row r="19" spans="2:8" ht="19.5" customHeight="1">
      <c r="B19" s="335"/>
      <c r="C19" s="367" t="s">
        <v>171</v>
      </c>
      <c r="D19" s="337"/>
      <c r="E19" s="337"/>
      <c r="F19" s="338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5">
    <mergeCell ref="C4:F4"/>
    <mergeCell ref="C5:F5"/>
    <mergeCell ref="C7:F7"/>
    <mergeCell ref="C11:E11"/>
    <mergeCell ref="C6:D6"/>
  </mergeCells>
  <conditionalFormatting sqref="E15 E17">
    <cfRule type="expression" dxfId="7" priority="1" stopIfTrue="1">
      <formula>AND(E15&lt;&gt;"",E15&lt;&gt;"-",OR(E15&lt;0,NOT(ISNUMBER(E15))))</formula>
    </cfRule>
  </conditionalFormatting>
  <conditionalFormatting sqref="H15 H17">
    <cfRule type="expression" dxfId="6" priority="2" stopIfTrue="1">
      <formula>AND(E15&lt;&gt;"",E15&lt;&gt;"-",OR(E15&lt;0,NOT(ISNUMBER(E15))))</formula>
    </cfRule>
  </conditionalFormatting>
  <conditionalFormatting sqref="E16">
    <cfRule type="expression" dxfId="5" priority="3" stopIfTrue="1">
      <formula>AND(E16&lt;&gt;"",E16&lt;&gt;"-",OR(E16&lt;0,E16&gt;100,NOT(ISNUMBER(E16))))</formula>
    </cfRule>
  </conditionalFormatting>
  <conditionalFormatting sqref="H16">
    <cfRule type="expression" dxfId="4" priority="4" stopIfTrue="1">
      <formula>AND(E16&lt;&gt;"",E16&lt;&gt;"-",OR(E16&lt;0,E16&gt;100,NOT(ISNUMBER(E16))))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I43"/>
  <sheetViews>
    <sheetView topLeftCell="A11" zoomScale="80" zoomScaleNormal="80" workbookViewId="0">
      <selection activeCell="H51" sqref="H51"/>
    </sheetView>
  </sheetViews>
  <sheetFormatPr defaultColWidth="0" defaultRowHeight="12"/>
  <cols>
    <col min="1" max="1" width="2.7109375" style="30" customWidth="1"/>
    <col min="2" max="2" width="24.5703125" style="30" customWidth="1"/>
    <col min="3" max="3" width="35.7109375" style="30" customWidth="1"/>
    <col min="4" max="4" width="9.85546875" style="30" customWidth="1"/>
    <col min="5" max="5" width="9.140625" style="30" customWidth="1"/>
    <col min="6" max="6" width="7.28515625" style="181" customWidth="1"/>
    <col min="7" max="11" width="7.28515625" style="30" customWidth="1"/>
    <col min="12" max="21" width="7.28515625" style="30" hidden="1" customWidth="1"/>
    <col min="22" max="22" width="7.28515625" style="30" customWidth="1"/>
    <col min="23" max="25" width="7.28515625" style="30" hidden="1" customWidth="1"/>
    <col min="26" max="26" width="7.28515625" style="30" customWidth="1"/>
    <col min="27" max="30" width="7.28515625" style="30" hidden="1" customWidth="1"/>
    <col min="31" max="31" width="8.85546875" style="30" hidden="1" customWidth="1"/>
    <col min="32" max="33" width="7.28515625" style="30" customWidth="1"/>
    <col min="34" max="37" width="7.28515625" style="30" hidden="1" customWidth="1"/>
    <col min="38" max="38" width="8.42578125" style="30" customWidth="1"/>
    <col min="39" max="42" width="7.28515625" style="30" hidden="1" customWidth="1"/>
    <col min="43" max="43" width="9.85546875" style="30" hidden="1" customWidth="1"/>
    <col min="44" max="44" width="9.42578125" style="30" customWidth="1"/>
    <col min="45" max="46" width="9.85546875" style="30" customWidth="1"/>
    <col min="47" max="47" width="13.42578125" style="30" customWidth="1"/>
    <col min="48" max="16384" width="0" style="30" hidden="1"/>
  </cols>
  <sheetData>
    <row r="1" spans="1:61" s="5" customFormat="1" ht="27" customHeight="1">
      <c r="A1" s="1" t="s">
        <v>173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61" s="5" customFormat="1" ht="24.95" customHeight="1">
      <c r="B2" s="351"/>
      <c r="C2" s="351"/>
      <c r="D2" s="426" t="s">
        <v>182</v>
      </c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6"/>
    </row>
    <row r="3" spans="1:61" s="5" customFormat="1" ht="24.95" customHeight="1">
      <c r="B3" s="351"/>
      <c r="C3" s="351"/>
      <c r="D3" s="426" t="s">
        <v>206</v>
      </c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6"/>
    </row>
    <row r="4" spans="1:61" s="5" customFormat="1" ht="24.95" customHeight="1">
      <c r="B4" s="346"/>
      <c r="C4" s="190"/>
      <c r="D4" s="426" t="s">
        <v>186</v>
      </c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6"/>
    </row>
    <row r="5" spans="1:61" s="5" customFormat="1" ht="24.95" customHeight="1">
      <c r="B5" s="351"/>
      <c r="C5" s="351"/>
      <c r="D5" s="426" t="s">
        <v>187</v>
      </c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6"/>
    </row>
    <row r="6" spans="1:61" s="5" customFormat="1" ht="24.95" hidden="1" customHeight="1">
      <c r="B6" s="410" t="s">
        <v>162</v>
      </c>
      <c r="C6" s="411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408"/>
      <c r="AT6" s="408"/>
      <c r="AU6" s="6"/>
    </row>
    <row r="7" spans="1:61" s="5" customFormat="1" ht="24.95" hidden="1" customHeight="1">
      <c r="B7" s="411"/>
      <c r="C7" s="411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6"/>
    </row>
    <row r="8" spans="1:61" s="5" customFormat="1" ht="18" customHeight="1">
      <c r="A8" s="191"/>
      <c r="B8" s="347"/>
      <c r="C8" s="347"/>
      <c r="D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/>
      <c r="R8" s="3"/>
      <c r="S8" s="3"/>
      <c r="U8" s="3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61" s="13" customFormat="1" ht="15">
      <c r="A9" s="10"/>
      <c r="B9" s="11"/>
      <c r="C9" s="12"/>
      <c r="D9" s="403" t="s">
        <v>5</v>
      </c>
      <c r="E9" s="403" t="s">
        <v>53</v>
      </c>
      <c r="F9" s="403" t="s">
        <v>6</v>
      </c>
      <c r="G9" s="403" t="s">
        <v>7</v>
      </c>
      <c r="H9" s="403" t="s">
        <v>8</v>
      </c>
      <c r="I9" s="403" t="s">
        <v>152</v>
      </c>
      <c r="J9" s="403" t="s">
        <v>153</v>
      </c>
      <c r="K9" s="403" t="s">
        <v>151</v>
      </c>
      <c r="L9" s="403" t="s">
        <v>110</v>
      </c>
      <c r="M9" s="403" t="s">
        <v>149</v>
      </c>
      <c r="N9" s="403" t="s">
        <v>111</v>
      </c>
      <c r="O9" s="403" t="s">
        <v>62</v>
      </c>
      <c r="P9" s="403" t="s">
        <v>112</v>
      </c>
      <c r="Q9" s="403" t="s">
        <v>75</v>
      </c>
      <c r="R9" s="403" t="s">
        <v>113</v>
      </c>
      <c r="S9" s="403" t="s">
        <v>63</v>
      </c>
      <c r="T9" s="403" t="s">
        <v>61</v>
      </c>
      <c r="U9" s="403" t="s">
        <v>114</v>
      </c>
      <c r="V9" s="403" t="s">
        <v>64</v>
      </c>
      <c r="W9" s="403" t="s">
        <v>65</v>
      </c>
      <c r="X9" s="403" t="s">
        <v>76</v>
      </c>
      <c r="Y9" s="403" t="s">
        <v>115</v>
      </c>
      <c r="Z9" s="403" t="s">
        <v>77</v>
      </c>
      <c r="AA9" s="403" t="s">
        <v>66</v>
      </c>
      <c r="AB9" s="403" t="s">
        <v>116</v>
      </c>
      <c r="AC9" s="403" t="s">
        <v>117</v>
      </c>
      <c r="AD9" s="403" t="s">
        <v>67</v>
      </c>
      <c r="AE9" s="403" t="s">
        <v>118</v>
      </c>
      <c r="AF9" s="403" t="s">
        <v>81</v>
      </c>
      <c r="AG9" s="403" t="s">
        <v>78</v>
      </c>
      <c r="AH9" s="403" t="s">
        <v>119</v>
      </c>
      <c r="AI9" s="403" t="s">
        <v>68</v>
      </c>
      <c r="AJ9" s="403" t="s">
        <v>69</v>
      </c>
      <c r="AK9" s="403" t="s">
        <v>150</v>
      </c>
      <c r="AL9" s="403" t="s">
        <v>70</v>
      </c>
      <c r="AM9" s="403" t="s">
        <v>120</v>
      </c>
      <c r="AN9" s="403" t="s">
        <v>82</v>
      </c>
      <c r="AO9" s="403" t="s">
        <v>71</v>
      </c>
      <c r="AP9" s="403" t="s">
        <v>72</v>
      </c>
      <c r="AQ9" s="403" t="s">
        <v>73</v>
      </c>
      <c r="AR9" s="403" t="s">
        <v>74</v>
      </c>
      <c r="AS9" s="427" t="s">
        <v>208</v>
      </c>
      <c r="AT9" s="403" t="s">
        <v>174</v>
      </c>
    </row>
    <row r="10" spans="1:61" s="13" customFormat="1" ht="27.95" customHeight="1">
      <c r="A10" s="14"/>
      <c r="B10" s="15" t="s">
        <v>175</v>
      </c>
      <c r="C10" s="16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</row>
    <row r="11" spans="1:61" s="13" customFormat="1" ht="18" customHeight="1">
      <c r="A11" s="17"/>
      <c r="B11" s="18"/>
      <c r="C11" s="19"/>
      <c r="D11" s="263"/>
      <c r="E11" s="288" t="s">
        <v>10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</row>
    <row r="12" spans="1:61" s="294" customFormat="1" ht="30" customHeight="1">
      <c r="A12" s="289"/>
      <c r="B12" s="401" t="s">
        <v>207</v>
      </c>
      <c r="C12" s="402"/>
      <c r="D12" s="298"/>
      <c r="E12" s="299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</row>
    <row r="13" spans="1:61" s="13" customFormat="1" ht="15">
      <c r="A13" s="21"/>
      <c r="B13" s="44" t="s">
        <v>193</v>
      </c>
      <c r="C13" s="22"/>
      <c r="D13" s="368">
        <v>22504.907999999999</v>
      </c>
      <c r="E13" s="368">
        <v>10193.89</v>
      </c>
      <c r="F13" s="368">
        <v>33.561999999999998</v>
      </c>
      <c r="G13" s="368">
        <v>331.99299999999999</v>
      </c>
      <c r="H13" s="368">
        <v>413.63600000000002</v>
      </c>
      <c r="I13" s="368">
        <v>41.030999999999999</v>
      </c>
      <c r="J13" s="368">
        <v>28.071000000000002</v>
      </c>
      <c r="K13" s="368">
        <v>19.024999999999999</v>
      </c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>
        <v>23.001000000000001</v>
      </c>
      <c r="AA13" s="368"/>
      <c r="AB13" s="368"/>
      <c r="AC13" s="368"/>
      <c r="AD13" s="368"/>
      <c r="AE13" s="368"/>
      <c r="AF13" s="368"/>
      <c r="AG13" s="368">
        <v>14.664</v>
      </c>
      <c r="AH13" s="368"/>
      <c r="AI13" s="368"/>
      <c r="AJ13" s="368"/>
      <c r="AK13" s="368"/>
      <c r="AL13" s="368">
        <v>12129.870999999999</v>
      </c>
      <c r="AM13" s="368"/>
      <c r="AN13" s="368">
        <v>0.36</v>
      </c>
      <c r="AO13" s="368"/>
      <c r="AP13" s="368"/>
      <c r="AQ13" s="368"/>
      <c r="AR13" s="368">
        <v>2.577</v>
      </c>
      <c r="AS13" s="369">
        <v>20.507999999999999</v>
      </c>
      <c r="AT13" s="264">
        <f>SUM(D13:AS13)/2</f>
        <v>22878.548500000001</v>
      </c>
    </row>
    <row r="14" spans="1:61" s="20" customFormat="1" ht="15">
      <c r="A14" s="23"/>
      <c r="B14" s="44" t="s">
        <v>194</v>
      </c>
      <c r="C14" s="287"/>
      <c r="D14" s="368">
        <v>35669.423000000003</v>
      </c>
      <c r="E14" s="368">
        <v>12807.382</v>
      </c>
      <c r="F14" s="368">
        <v>370.66199999999998</v>
      </c>
      <c r="G14" s="368">
        <v>553.61300000000006</v>
      </c>
      <c r="H14" s="368">
        <v>845.327</v>
      </c>
      <c r="I14" s="368">
        <v>9.8089999999999993</v>
      </c>
      <c r="J14" s="368">
        <v>175.06700000000001</v>
      </c>
      <c r="K14" s="368">
        <v>9.9760000000000009</v>
      </c>
      <c r="L14" s="368"/>
      <c r="M14" s="368"/>
      <c r="N14" s="368"/>
      <c r="O14" s="368"/>
      <c r="P14" s="368"/>
      <c r="Q14" s="368"/>
      <c r="R14" s="368"/>
      <c r="S14" s="368"/>
      <c r="T14" s="368">
        <v>0.249</v>
      </c>
      <c r="U14" s="368"/>
      <c r="V14" s="368">
        <v>24.024000000000001</v>
      </c>
      <c r="W14" s="368"/>
      <c r="X14" s="368"/>
      <c r="Y14" s="368"/>
      <c r="Z14" s="368"/>
      <c r="AA14" s="368"/>
      <c r="AB14" s="368"/>
      <c r="AC14" s="368"/>
      <c r="AD14" s="368"/>
      <c r="AE14" s="368"/>
      <c r="AF14" s="368">
        <v>0.61699999999999999</v>
      </c>
      <c r="AG14" s="368">
        <v>12.845000000000001</v>
      </c>
      <c r="AH14" s="368"/>
      <c r="AI14" s="368"/>
      <c r="AJ14" s="368"/>
      <c r="AK14" s="368"/>
      <c r="AL14" s="368">
        <v>24383.373</v>
      </c>
      <c r="AM14" s="368"/>
      <c r="AN14" s="368"/>
      <c r="AO14" s="368"/>
      <c r="AP14" s="368"/>
      <c r="AQ14" s="368"/>
      <c r="AR14" s="368">
        <v>2.0499999999999998</v>
      </c>
      <c r="AS14" s="369">
        <v>30.268000000000001</v>
      </c>
      <c r="AT14" s="264">
        <f>SUM(D14:AS14)/2</f>
        <v>37447.342499999999</v>
      </c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</row>
    <row r="15" spans="1:61" s="20" customFormat="1" ht="15">
      <c r="A15" s="23"/>
      <c r="B15" s="44" t="s">
        <v>195</v>
      </c>
      <c r="C15" s="22"/>
      <c r="D15" s="368">
        <v>3641.2579999999998</v>
      </c>
      <c r="E15" s="368">
        <v>419.49900000000002</v>
      </c>
      <c r="F15" s="368">
        <v>4.6710000000000003</v>
      </c>
      <c r="G15" s="368">
        <v>0.878</v>
      </c>
      <c r="H15" s="368">
        <v>501.67</v>
      </c>
      <c r="I15" s="368">
        <v>4.6950000000000003</v>
      </c>
      <c r="J15" s="368">
        <v>0.42899999999999999</v>
      </c>
      <c r="K15" s="368">
        <v>9.5500000000000007</v>
      </c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>
        <v>3339.154</v>
      </c>
      <c r="AM15" s="368"/>
      <c r="AN15" s="368"/>
      <c r="AO15" s="368"/>
      <c r="AP15" s="368"/>
      <c r="AQ15" s="368"/>
      <c r="AR15" s="368"/>
      <c r="AS15" s="369"/>
      <c r="AT15" s="264">
        <f>SUM(D15:AS15)/2</f>
        <v>3960.902</v>
      </c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</row>
    <row r="16" spans="1:61" s="13" customFormat="1" ht="15">
      <c r="A16" s="21"/>
      <c r="B16" s="22" t="s">
        <v>176</v>
      </c>
      <c r="C16" s="22"/>
      <c r="D16" s="380">
        <f t="shared" ref="D16:AS16" si="0">+SUM(D13:D15)</f>
        <v>61815.589000000007</v>
      </c>
      <c r="E16" s="380">
        <f t="shared" si="0"/>
        <v>23420.770999999997</v>
      </c>
      <c r="F16" s="380">
        <f t="shared" si="0"/>
        <v>408.89499999999998</v>
      </c>
      <c r="G16" s="380">
        <f t="shared" si="0"/>
        <v>886.48400000000004</v>
      </c>
      <c r="H16" s="380">
        <f t="shared" si="0"/>
        <v>1760.633</v>
      </c>
      <c r="I16" s="380">
        <f t="shared" si="0"/>
        <v>55.534999999999997</v>
      </c>
      <c r="J16" s="380">
        <f t="shared" si="0"/>
        <v>203.56700000000001</v>
      </c>
      <c r="K16" s="380">
        <f t="shared" si="0"/>
        <v>38.551000000000002</v>
      </c>
      <c r="L16" s="380">
        <f t="shared" si="0"/>
        <v>0</v>
      </c>
      <c r="M16" s="380">
        <f t="shared" si="0"/>
        <v>0</v>
      </c>
      <c r="N16" s="380">
        <f t="shared" si="0"/>
        <v>0</v>
      </c>
      <c r="O16" s="380">
        <f t="shared" si="0"/>
        <v>0</v>
      </c>
      <c r="P16" s="380">
        <f t="shared" si="0"/>
        <v>0</v>
      </c>
      <c r="Q16" s="380">
        <f t="shared" si="0"/>
        <v>0</v>
      </c>
      <c r="R16" s="380">
        <f t="shared" si="0"/>
        <v>0</v>
      </c>
      <c r="S16" s="380">
        <f t="shared" si="0"/>
        <v>0</v>
      </c>
      <c r="T16" s="380">
        <f t="shared" si="0"/>
        <v>0.249</v>
      </c>
      <c r="U16" s="380">
        <f t="shared" si="0"/>
        <v>0</v>
      </c>
      <c r="V16" s="380">
        <f t="shared" si="0"/>
        <v>24.024000000000001</v>
      </c>
      <c r="W16" s="380">
        <f t="shared" si="0"/>
        <v>0</v>
      </c>
      <c r="X16" s="380">
        <f t="shared" si="0"/>
        <v>0</v>
      </c>
      <c r="Y16" s="380">
        <f t="shared" si="0"/>
        <v>0</v>
      </c>
      <c r="Z16" s="380">
        <f t="shared" si="0"/>
        <v>23.001000000000001</v>
      </c>
      <c r="AA16" s="380">
        <f t="shared" si="0"/>
        <v>0</v>
      </c>
      <c r="AB16" s="380">
        <f t="shared" si="0"/>
        <v>0</v>
      </c>
      <c r="AC16" s="380">
        <f t="shared" si="0"/>
        <v>0</v>
      </c>
      <c r="AD16" s="380">
        <f t="shared" si="0"/>
        <v>0</v>
      </c>
      <c r="AE16" s="380">
        <f t="shared" si="0"/>
        <v>0</v>
      </c>
      <c r="AF16" s="380">
        <f t="shared" si="0"/>
        <v>0.61699999999999999</v>
      </c>
      <c r="AG16" s="380">
        <f t="shared" si="0"/>
        <v>27.509</v>
      </c>
      <c r="AH16" s="380">
        <f t="shared" si="0"/>
        <v>0</v>
      </c>
      <c r="AI16" s="380">
        <f t="shared" si="0"/>
        <v>0</v>
      </c>
      <c r="AJ16" s="380">
        <f t="shared" si="0"/>
        <v>0</v>
      </c>
      <c r="AK16" s="380">
        <f t="shared" si="0"/>
        <v>0</v>
      </c>
      <c r="AL16" s="380">
        <f t="shared" si="0"/>
        <v>39852.398000000001</v>
      </c>
      <c r="AM16" s="380">
        <f t="shared" si="0"/>
        <v>0</v>
      </c>
      <c r="AN16" s="380">
        <f t="shared" si="0"/>
        <v>0.36</v>
      </c>
      <c r="AO16" s="380">
        <f t="shared" si="0"/>
        <v>0</v>
      </c>
      <c r="AP16" s="380">
        <f t="shared" si="0"/>
        <v>0</v>
      </c>
      <c r="AQ16" s="380">
        <f t="shared" si="0"/>
        <v>0</v>
      </c>
      <c r="AR16" s="380">
        <f t="shared" si="0"/>
        <v>4.6269999999999998</v>
      </c>
      <c r="AS16" s="380">
        <f t="shared" si="0"/>
        <v>50.775999999999996</v>
      </c>
      <c r="AT16" s="380">
        <f>SUM(D16:AS16)/2</f>
        <v>64286.793000000005</v>
      </c>
    </row>
    <row r="17" spans="1:61" s="13" customFormat="1" ht="15">
      <c r="A17" s="23"/>
      <c r="B17" s="422" t="s">
        <v>197</v>
      </c>
      <c r="C17" s="423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80">
        <f>AT16</f>
        <v>64286.793000000005</v>
      </c>
    </row>
    <row r="18" spans="1:61" s="294" customFormat="1" ht="30" hidden="1" customHeight="1">
      <c r="A18" s="289"/>
      <c r="B18" s="290"/>
      <c r="C18" s="291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2"/>
      <c r="AO18" s="382"/>
      <c r="AP18" s="382"/>
      <c r="AQ18" s="382"/>
      <c r="AR18" s="382"/>
      <c r="AS18" s="382"/>
      <c r="AT18" s="383"/>
    </row>
    <row r="19" spans="1:61" s="13" customFormat="1" ht="15" hidden="1">
      <c r="A19" s="21"/>
      <c r="B19" s="44"/>
      <c r="C19" s="22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4"/>
      <c r="AT19" s="385"/>
    </row>
    <row r="20" spans="1:61" s="13" customFormat="1" ht="15" hidden="1">
      <c r="A20" s="23"/>
      <c r="B20" s="44"/>
      <c r="C20" s="22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5"/>
    </row>
    <row r="21" spans="1:61" s="13" customFormat="1" ht="15" hidden="1">
      <c r="A21" s="23"/>
      <c r="B21" s="44"/>
      <c r="C21" s="22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5"/>
    </row>
    <row r="22" spans="1:61" s="13" customFormat="1" ht="15" hidden="1">
      <c r="A22" s="21"/>
      <c r="B22" s="22"/>
      <c r="C22" s="22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5"/>
      <c r="AR22" s="385"/>
      <c r="AS22" s="385"/>
      <c r="AT22" s="385"/>
    </row>
    <row r="23" spans="1:61" s="294" customFormat="1" ht="30" customHeight="1">
      <c r="A23" s="289"/>
      <c r="B23" s="290" t="s">
        <v>179</v>
      </c>
      <c r="C23" s="291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386"/>
      <c r="AQ23" s="386"/>
      <c r="AR23" s="386"/>
      <c r="AS23" s="386"/>
      <c r="AT23" s="387"/>
    </row>
    <row r="24" spans="1:61" s="294" customFormat="1" ht="27.95" customHeight="1">
      <c r="A24" s="289"/>
      <c r="B24" s="290" t="s">
        <v>180</v>
      </c>
      <c r="C24" s="291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1"/>
    </row>
    <row r="25" spans="1:61" s="13" customFormat="1" ht="15">
      <c r="A25" s="24"/>
      <c r="B25" s="44" t="s">
        <v>193</v>
      </c>
      <c r="C25" s="22"/>
      <c r="D25" s="368">
        <v>2421.2510000000002</v>
      </c>
      <c r="E25" s="368">
        <v>1251.489</v>
      </c>
      <c r="F25" s="368"/>
      <c r="G25" s="368">
        <v>29.786000000000001</v>
      </c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>
        <v>3615.29</v>
      </c>
      <c r="AM25" s="368"/>
      <c r="AN25" s="368"/>
      <c r="AO25" s="368"/>
      <c r="AP25" s="368"/>
      <c r="AQ25" s="368"/>
      <c r="AR25" s="368"/>
      <c r="AS25" s="369">
        <v>27.664000000000001</v>
      </c>
      <c r="AT25" s="264">
        <f>SUM(D25:AS25)/2</f>
        <v>3672.7400000000002</v>
      </c>
    </row>
    <row r="26" spans="1:61" s="13" customFormat="1" ht="15">
      <c r="A26" s="21"/>
      <c r="B26" s="44" t="s">
        <v>194</v>
      </c>
      <c r="C26" s="22"/>
      <c r="D26" s="368">
        <v>7632.9769999999999</v>
      </c>
      <c r="E26" s="368">
        <v>6026.3190000000004</v>
      </c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>
        <v>13493.57</v>
      </c>
      <c r="AM26" s="368"/>
      <c r="AN26" s="368"/>
      <c r="AO26" s="368"/>
      <c r="AP26" s="368"/>
      <c r="AQ26" s="368"/>
      <c r="AR26" s="368"/>
      <c r="AS26" s="369">
        <v>165.726</v>
      </c>
      <c r="AT26" s="264">
        <f>SUM(D26:AS26)/2</f>
        <v>13659.296</v>
      </c>
    </row>
    <row r="27" spans="1:61" s="13" customFormat="1" ht="15">
      <c r="A27" s="17"/>
      <c r="B27" s="44" t="s">
        <v>195</v>
      </c>
      <c r="C27" s="22"/>
      <c r="D27" s="368">
        <v>90.887</v>
      </c>
      <c r="E27" s="368">
        <v>2.052</v>
      </c>
      <c r="F27" s="368">
        <v>44.951000000000001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>
        <v>47.988999999999997</v>
      </c>
      <c r="AM27" s="368"/>
      <c r="AN27" s="368"/>
      <c r="AO27" s="368"/>
      <c r="AP27" s="368"/>
      <c r="AQ27" s="368"/>
      <c r="AR27" s="368"/>
      <c r="AS27" s="369"/>
      <c r="AT27" s="264">
        <f>SUM(D27:AS27)/2</f>
        <v>92.93950000000001</v>
      </c>
    </row>
    <row r="28" spans="1:61" s="20" customFormat="1" ht="15">
      <c r="A28" s="24"/>
      <c r="B28" s="22" t="s">
        <v>176</v>
      </c>
      <c r="C28" s="22"/>
      <c r="D28" s="380">
        <f t="shared" ref="D28:AS28" si="1">+SUM(D25:D27)</f>
        <v>10145.115</v>
      </c>
      <c r="E28" s="380">
        <f t="shared" si="1"/>
        <v>7279.8600000000006</v>
      </c>
      <c r="F28" s="380">
        <f t="shared" si="1"/>
        <v>44.951000000000001</v>
      </c>
      <c r="G28" s="380">
        <f t="shared" si="1"/>
        <v>29.786000000000001</v>
      </c>
      <c r="H28" s="380">
        <f t="shared" si="1"/>
        <v>0</v>
      </c>
      <c r="I28" s="380">
        <f t="shared" si="1"/>
        <v>0</v>
      </c>
      <c r="J28" s="380">
        <f t="shared" si="1"/>
        <v>0</v>
      </c>
      <c r="K28" s="380">
        <f t="shared" si="1"/>
        <v>0</v>
      </c>
      <c r="L28" s="380">
        <f t="shared" si="1"/>
        <v>0</v>
      </c>
      <c r="M28" s="380">
        <f t="shared" si="1"/>
        <v>0</v>
      </c>
      <c r="N28" s="380">
        <f t="shared" si="1"/>
        <v>0</v>
      </c>
      <c r="O28" s="380">
        <f t="shared" si="1"/>
        <v>0</v>
      </c>
      <c r="P28" s="380">
        <f t="shared" si="1"/>
        <v>0</v>
      </c>
      <c r="Q28" s="380">
        <f t="shared" si="1"/>
        <v>0</v>
      </c>
      <c r="R28" s="380">
        <f t="shared" si="1"/>
        <v>0</v>
      </c>
      <c r="S28" s="380">
        <f t="shared" si="1"/>
        <v>0</v>
      </c>
      <c r="T28" s="380">
        <f t="shared" si="1"/>
        <v>0</v>
      </c>
      <c r="U28" s="380">
        <f t="shared" si="1"/>
        <v>0</v>
      </c>
      <c r="V28" s="380">
        <f t="shared" si="1"/>
        <v>0</v>
      </c>
      <c r="W28" s="380">
        <f t="shared" si="1"/>
        <v>0</v>
      </c>
      <c r="X28" s="380">
        <f t="shared" si="1"/>
        <v>0</v>
      </c>
      <c r="Y28" s="380">
        <f t="shared" si="1"/>
        <v>0</v>
      </c>
      <c r="Z28" s="380">
        <f t="shared" si="1"/>
        <v>0</v>
      </c>
      <c r="AA28" s="380">
        <f t="shared" si="1"/>
        <v>0</v>
      </c>
      <c r="AB28" s="380">
        <f t="shared" si="1"/>
        <v>0</v>
      </c>
      <c r="AC28" s="380">
        <f t="shared" si="1"/>
        <v>0</v>
      </c>
      <c r="AD28" s="380">
        <f t="shared" si="1"/>
        <v>0</v>
      </c>
      <c r="AE28" s="380">
        <f t="shared" si="1"/>
        <v>0</v>
      </c>
      <c r="AF28" s="380">
        <f t="shared" si="1"/>
        <v>0</v>
      </c>
      <c r="AG28" s="380">
        <f t="shared" si="1"/>
        <v>0</v>
      </c>
      <c r="AH28" s="380">
        <f t="shared" si="1"/>
        <v>0</v>
      </c>
      <c r="AI28" s="380">
        <f t="shared" si="1"/>
        <v>0</v>
      </c>
      <c r="AJ28" s="380">
        <f t="shared" si="1"/>
        <v>0</v>
      </c>
      <c r="AK28" s="380">
        <f t="shared" si="1"/>
        <v>0</v>
      </c>
      <c r="AL28" s="380">
        <f t="shared" si="1"/>
        <v>17156.849000000002</v>
      </c>
      <c r="AM28" s="380">
        <f t="shared" si="1"/>
        <v>0</v>
      </c>
      <c r="AN28" s="380">
        <f t="shared" si="1"/>
        <v>0</v>
      </c>
      <c r="AO28" s="380">
        <f t="shared" si="1"/>
        <v>0</v>
      </c>
      <c r="AP28" s="380">
        <f t="shared" si="1"/>
        <v>0</v>
      </c>
      <c r="AQ28" s="380">
        <f t="shared" si="1"/>
        <v>0</v>
      </c>
      <c r="AR28" s="380">
        <f t="shared" si="1"/>
        <v>0</v>
      </c>
      <c r="AS28" s="380">
        <f t="shared" si="1"/>
        <v>193.39</v>
      </c>
      <c r="AT28" s="380">
        <f>SUM(D28:AS28)/2</f>
        <v>17424.9755</v>
      </c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</row>
    <row r="29" spans="1:61" s="13" customFormat="1" ht="15" customHeight="1">
      <c r="A29" s="21"/>
      <c r="B29" s="422" t="s">
        <v>197</v>
      </c>
      <c r="C29" s="423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381"/>
      <c r="AQ29" s="381"/>
      <c r="AR29" s="381"/>
      <c r="AS29" s="381"/>
      <c r="AT29" s="380">
        <f>AT28</f>
        <v>17424.9755</v>
      </c>
    </row>
    <row r="30" spans="1:61" s="294" customFormat="1" ht="27.95" customHeight="1">
      <c r="A30" s="289"/>
      <c r="B30" s="290" t="s">
        <v>181</v>
      </c>
      <c r="C30" s="291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3"/>
    </row>
    <row r="31" spans="1:61" s="13" customFormat="1" ht="15">
      <c r="A31" s="21"/>
      <c r="B31" s="44" t="s">
        <v>193</v>
      </c>
      <c r="C31" s="22"/>
      <c r="D31" s="368">
        <v>316.62200000000001</v>
      </c>
      <c r="E31" s="368"/>
      <c r="F31" s="368">
        <v>44.966000000000001</v>
      </c>
      <c r="G31" s="368">
        <v>28.896000000000001</v>
      </c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>
        <v>187.57</v>
      </c>
      <c r="AM31" s="368"/>
      <c r="AN31" s="368"/>
      <c r="AO31" s="368"/>
      <c r="AP31" s="368"/>
      <c r="AQ31" s="368"/>
      <c r="AR31" s="368"/>
      <c r="AS31" s="368">
        <v>55.191000000000003</v>
      </c>
      <c r="AT31" s="264">
        <f>SUM(D31:AS31)/2</f>
        <v>316.62250000000006</v>
      </c>
    </row>
    <row r="32" spans="1:61" s="13" customFormat="1" ht="15">
      <c r="A32" s="21"/>
      <c r="B32" s="44" t="s">
        <v>194</v>
      </c>
      <c r="C32" s="22"/>
      <c r="D32" s="368">
        <v>199.583</v>
      </c>
      <c r="E32" s="368"/>
      <c r="F32" s="368">
        <v>10.965</v>
      </c>
      <c r="G32" s="368">
        <v>69.347999999999999</v>
      </c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>
        <v>64.281999999999996</v>
      </c>
      <c r="AM32" s="368"/>
      <c r="AN32" s="368"/>
      <c r="AO32" s="368"/>
      <c r="AP32" s="368"/>
      <c r="AQ32" s="368"/>
      <c r="AR32" s="368"/>
      <c r="AS32" s="368">
        <v>54.988</v>
      </c>
      <c r="AT32" s="264">
        <f>SUM(D32:AS32)/2</f>
        <v>199.583</v>
      </c>
    </row>
    <row r="33" spans="1:47" s="13" customFormat="1" ht="15">
      <c r="A33" s="17"/>
      <c r="B33" s="44" t="s">
        <v>195</v>
      </c>
      <c r="C33" s="22"/>
      <c r="D33" s="368">
        <v>1787.614</v>
      </c>
      <c r="E33" s="368">
        <v>257.93799999999999</v>
      </c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>
        <v>2045.5519999999999</v>
      </c>
      <c r="AM33" s="368"/>
      <c r="AN33" s="368"/>
      <c r="AO33" s="368"/>
      <c r="AP33" s="368"/>
      <c r="AQ33" s="368"/>
      <c r="AR33" s="368"/>
      <c r="AS33" s="368"/>
      <c r="AT33" s="264">
        <f>SUM(D33:AS33)/2</f>
        <v>2045.5520000000001</v>
      </c>
    </row>
    <row r="34" spans="1:47" s="13" customFormat="1" ht="15">
      <c r="A34" s="21"/>
      <c r="B34" s="22" t="s">
        <v>176</v>
      </c>
      <c r="C34" s="22"/>
      <c r="D34" s="380">
        <f t="shared" ref="D34:AS34" si="2">+SUM(D31:D33)</f>
        <v>2303.819</v>
      </c>
      <c r="E34" s="380">
        <f t="shared" si="2"/>
        <v>257.93799999999999</v>
      </c>
      <c r="F34" s="380">
        <f t="shared" si="2"/>
        <v>55.930999999999997</v>
      </c>
      <c r="G34" s="380">
        <f t="shared" si="2"/>
        <v>98.244</v>
      </c>
      <c r="H34" s="380">
        <f t="shared" si="2"/>
        <v>0</v>
      </c>
      <c r="I34" s="380">
        <f t="shared" si="2"/>
        <v>0</v>
      </c>
      <c r="J34" s="380">
        <f t="shared" si="2"/>
        <v>0</v>
      </c>
      <c r="K34" s="380">
        <f t="shared" si="2"/>
        <v>0</v>
      </c>
      <c r="L34" s="380">
        <f t="shared" si="2"/>
        <v>0</v>
      </c>
      <c r="M34" s="380">
        <f t="shared" si="2"/>
        <v>0</v>
      </c>
      <c r="N34" s="380">
        <f t="shared" si="2"/>
        <v>0</v>
      </c>
      <c r="O34" s="380">
        <f t="shared" si="2"/>
        <v>0</v>
      </c>
      <c r="P34" s="380">
        <f t="shared" si="2"/>
        <v>0</v>
      </c>
      <c r="Q34" s="380">
        <f t="shared" si="2"/>
        <v>0</v>
      </c>
      <c r="R34" s="380">
        <f t="shared" si="2"/>
        <v>0</v>
      </c>
      <c r="S34" s="380">
        <f t="shared" si="2"/>
        <v>0</v>
      </c>
      <c r="T34" s="380">
        <f t="shared" si="2"/>
        <v>0</v>
      </c>
      <c r="U34" s="380">
        <f t="shared" si="2"/>
        <v>0</v>
      </c>
      <c r="V34" s="380">
        <f t="shared" si="2"/>
        <v>0</v>
      </c>
      <c r="W34" s="380">
        <f t="shared" si="2"/>
        <v>0</v>
      </c>
      <c r="X34" s="380">
        <f t="shared" si="2"/>
        <v>0</v>
      </c>
      <c r="Y34" s="380">
        <f t="shared" si="2"/>
        <v>0</v>
      </c>
      <c r="Z34" s="380">
        <f t="shared" si="2"/>
        <v>0</v>
      </c>
      <c r="AA34" s="380">
        <f t="shared" si="2"/>
        <v>0</v>
      </c>
      <c r="AB34" s="380">
        <f t="shared" si="2"/>
        <v>0</v>
      </c>
      <c r="AC34" s="380">
        <f t="shared" si="2"/>
        <v>0</v>
      </c>
      <c r="AD34" s="380">
        <f t="shared" si="2"/>
        <v>0</v>
      </c>
      <c r="AE34" s="380">
        <f t="shared" si="2"/>
        <v>0</v>
      </c>
      <c r="AF34" s="380">
        <f t="shared" si="2"/>
        <v>0</v>
      </c>
      <c r="AG34" s="380">
        <f t="shared" si="2"/>
        <v>0</v>
      </c>
      <c r="AH34" s="380">
        <f t="shared" si="2"/>
        <v>0</v>
      </c>
      <c r="AI34" s="380">
        <f t="shared" si="2"/>
        <v>0</v>
      </c>
      <c r="AJ34" s="380">
        <f t="shared" si="2"/>
        <v>0</v>
      </c>
      <c r="AK34" s="380">
        <f t="shared" si="2"/>
        <v>0</v>
      </c>
      <c r="AL34" s="380">
        <f t="shared" si="2"/>
        <v>2297.404</v>
      </c>
      <c r="AM34" s="380">
        <f t="shared" si="2"/>
        <v>0</v>
      </c>
      <c r="AN34" s="380">
        <f t="shared" si="2"/>
        <v>0</v>
      </c>
      <c r="AO34" s="380">
        <f t="shared" si="2"/>
        <v>0</v>
      </c>
      <c r="AP34" s="380">
        <f t="shared" si="2"/>
        <v>0</v>
      </c>
      <c r="AQ34" s="380">
        <f t="shared" si="2"/>
        <v>0</v>
      </c>
      <c r="AR34" s="380">
        <f t="shared" si="2"/>
        <v>0</v>
      </c>
      <c r="AS34" s="380">
        <f t="shared" si="2"/>
        <v>110.179</v>
      </c>
      <c r="AT34" s="380">
        <f>SUM(D34:AS34)/2</f>
        <v>2561.7575000000002</v>
      </c>
    </row>
    <row r="35" spans="1:47" s="13" customFormat="1" ht="15" customHeight="1">
      <c r="A35" s="21"/>
      <c r="B35" s="422" t="s">
        <v>197</v>
      </c>
      <c r="C35" s="423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1"/>
      <c r="AN35" s="381"/>
      <c r="AO35" s="381"/>
      <c r="AP35" s="381"/>
      <c r="AQ35" s="381"/>
      <c r="AR35" s="381"/>
      <c r="AS35" s="381"/>
      <c r="AT35" s="380">
        <f>AT34</f>
        <v>2561.7575000000002</v>
      </c>
    </row>
    <row r="36" spans="1:47" s="13" customFormat="1" ht="50.1" customHeight="1">
      <c r="A36" s="21"/>
      <c r="B36" s="22" t="s">
        <v>196</v>
      </c>
      <c r="C36" s="22"/>
      <c r="D36" s="380">
        <f t="shared" ref="D36:AS36" si="3">+SUM(D34,D28)</f>
        <v>12448.933999999999</v>
      </c>
      <c r="E36" s="380">
        <f t="shared" si="3"/>
        <v>7537.7980000000007</v>
      </c>
      <c r="F36" s="380">
        <f t="shared" si="3"/>
        <v>100.88200000000001</v>
      </c>
      <c r="G36" s="380">
        <f t="shared" si="3"/>
        <v>128.03</v>
      </c>
      <c r="H36" s="380">
        <f t="shared" si="3"/>
        <v>0</v>
      </c>
      <c r="I36" s="380">
        <f t="shared" si="3"/>
        <v>0</v>
      </c>
      <c r="J36" s="380">
        <f t="shared" si="3"/>
        <v>0</v>
      </c>
      <c r="K36" s="380">
        <f t="shared" si="3"/>
        <v>0</v>
      </c>
      <c r="L36" s="380">
        <f t="shared" si="3"/>
        <v>0</v>
      </c>
      <c r="M36" s="380">
        <f t="shared" si="3"/>
        <v>0</v>
      </c>
      <c r="N36" s="380">
        <f t="shared" si="3"/>
        <v>0</v>
      </c>
      <c r="O36" s="380">
        <f t="shared" si="3"/>
        <v>0</v>
      </c>
      <c r="P36" s="380">
        <f t="shared" si="3"/>
        <v>0</v>
      </c>
      <c r="Q36" s="380">
        <f t="shared" si="3"/>
        <v>0</v>
      </c>
      <c r="R36" s="380">
        <f t="shared" si="3"/>
        <v>0</v>
      </c>
      <c r="S36" s="380">
        <f t="shared" si="3"/>
        <v>0</v>
      </c>
      <c r="T36" s="380">
        <f t="shared" si="3"/>
        <v>0</v>
      </c>
      <c r="U36" s="380">
        <f t="shared" si="3"/>
        <v>0</v>
      </c>
      <c r="V36" s="380">
        <f t="shared" si="3"/>
        <v>0</v>
      </c>
      <c r="W36" s="380">
        <f t="shared" si="3"/>
        <v>0</v>
      </c>
      <c r="X36" s="380">
        <f t="shared" si="3"/>
        <v>0</v>
      </c>
      <c r="Y36" s="380">
        <f t="shared" si="3"/>
        <v>0</v>
      </c>
      <c r="Z36" s="380">
        <f t="shared" si="3"/>
        <v>0</v>
      </c>
      <c r="AA36" s="380">
        <f t="shared" si="3"/>
        <v>0</v>
      </c>
      <c r="AB36" s="380">
        <f t="shared" si="3"/>
        <v>0</v>
      </c>
      <c r="AC36" s="380">
        <f t="shared" si="3"/>
        <v>0</v>
      </c>
      <c r="AD36" s="380">
        <f t="shared" si="3"/>
        <v>0</v>
      </c>
      <c r="AE36" s="380">
        <f t="shared" si="3"/>
        <v>0</v>
      </c>
      <c r="AF36" s="380">
        <f t="shared" si="3"/>
        <v>0</v>
      </c>
      <c r="AG36" s="380">
        <f t="shared" si="3"/>
        <v>0</v>
      </c>
      <c r="AH36" s="380">
        <f t="shared" si="3"/>
        <v>0</v>
      </c>
      <c r="AI36" s="380">
        <f t="shared" si="3"/>
        <v>0</v>
      </c>
      <c r="AJ36" s="380">
        <f t="shared" si="3"/>
        <v>0</v>
      </c>
      <c r="AK36" s="380">
        <f t="shared" si="3"/>
        <v>0</v>
      </c>
      <c r="AL36" s="380">
        <f t="shared" si="3"/>
        <v>19454.253000000001</v>
      </c>
      <c r="AM36" s="380">
        <f t="shared" si="3"/>
        <v>0</v>
      </c>
      <c r="AN36" s="380">
        <f t="shared" si="3"/>
        <v>0</v>
      </c>
      <c r="AO36" s="380">
        <f t="shared" si="3"/>
        <v>0</v>
      </c>
      <c r="AP36" s="380">
        <f t="shared" si="3"/>
        <v>0</v>
      </c>
      <c r="AQ36" s="380">
        <f t="shared" si="3"/>
        <v>0</v>
      </c>
      <c r="AR36" s="380">
        <f t="shared" si="3"/>
        <v>0</v>
      </c>
      <c r="AS36" s="380">
        <f t="shared" si="3"/>
        <v>303.56899999999996</v>
      </c>
      <c r="AT36" s="380">
        <f>SUM(D36:AS36)/2</f>
        <v>19986.733</v>
      </c>
    </row>
    <row r="37" spans="1:47" s="13" customFormat="1" ht="15">
      <c r="A37" s="24"/>
      <c r="B37" s="25"/>
      <c r="C37" s="18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4"/>
    </row>
    <row r="38" spans="1:47" s="13" customFormat="1" ht="45" customHeight="1">
      <c r="A38" s="21"/>
      <c r="B38" s="18" t="s">
        <v>205</v>
      </c>
      <c r="C38" s="18"/>
      <c r="D38" s="264">
        <f t="shared" ref="D38:AS38" si="4">+SUM(D36,D22,D16)</f>
        <v>74264.523000000001</v>
      </c>
      <c r="E38" s="264">
        <f t="shared" si="4"/>
        <v>30958.568999999996</v>
      </c>
      <c r="F38" s="264">
        <f t="shared" si="4"/>
        <v>509.77699999999999</v>
      </c>
      <c r="G38" s="264">
        <f t="shared" si="4"/>
        <v>1014.514</v>
      </c>
      <c r="H38" s="264">
        <f t="shared" si="4"/>
        <v>1760.633</v>
      </c>
      <c r="I38" s="264">
        <f t="shared" si="4"/>
        <v>55.534999999999997</v>
      </c>
      <c r="J38" s="264">
        <f t="shared" si="4"/>
        <v>203.56700000000001</v>
      </c>
      <c r="K38" s="264">
        <f t="shared" si="4"/>
        <v>38.551000000000002</v>
      </c>
      <c r="L38" s="264">
        <f t="shared" si="4"/>
        <v>0</v>
      </c>
      <c r="M38" s="264">
        <f t="shared" si="4"/>
        <v>0</v>
      </c>
      <c r="N38" s="264">
        <f t="shared" si="4"/>
        <v>0</v>
      </c>
      <c r="O38" s="264">
        <f t="shared" si="4"/>
        <v>0</v>
      </c>
      <c r="P38" s="264">
        <f t="shared" si="4"/>
        <v>0</v>
      </c>
      <c r="Q38" s="264">
        <f t="shared" si="4"/>
        <v>0</v>
      </c>
      <c r="R38" s="264">
        <f t="shared" si="4"/>
        <v>0</v>
      </c>
      <c r="S38" s="264">
        <f t="shared" si="4"/>
        <v>0</v>
      </c>
      <c r="T38" s="264">
        <f t="shared" si="4"/>
        <v>0.249</v>
      </c>
      <c r="U38" s="264">
        <f t="shared" si="4"/>
        <v>0</v>
      </c>
      <c r="V38" s="264">
        <f t="shared" si="4"/>
        <v>24.024000000000001</v>
      </c>
      <c r="W38" s="264">
        <f t="shared" si="4"/>
        <v>0</v>
      </c>
      <c r="X38" s="264">
        <f t="shared" si="4"/>
        <v>0</v>
      </c>
      <c r="Y38" s="264">
        <f t="shared" si="4"/>
        <v>0</v>
      </c>
      <c r="Z38" s="264">
        <f t="shared" si="4"/>
        <v>23.001000000000001</v>
      </c>
      <c r="AA38" s="264">
        <f t="shared" si="4"/>
        <v>0</v>
      </c>
      <c r="AB38" s="264">
        <f t="shared" si="4"/>
        <v>0</v>
      </c>
      <c r="AC38" s="264">
        <f t="shared" si="4"/>
        <v>0</v>
      </c>
      <c r="AD38" s="264">
        <f t="shared" si="4"/>
        <v>0</v>
      </c>
      <c r="AE38" s="264">
        <f t="shared" si="4"/>
        <v>0</v>
      </c>
      <c r="AF38" s="264">
        <f t="shared" si="4"/>
        <v>0.61699999999999999</v>
      </c>
      <c r="AG38" s="264">
        <f t="shared" si="4"/>
        <v>27.509</v>
      </c>
      <c r="AH38" s="264">
        <f t="shared" si="4"/>
        <v>0</v>
      </c>
      <c r="AI38" s="264">
        <f t="shared" si="4"/>
        <v>0</v>
      </c>
      <c r="AJ38" s="264">
        <f t="shared" si="4"/>
        <v>0</v>
      </c>
      <c r="AK38" s="264">
        <f t="shared" si="4"/>
        <v>0</v>
      </c>
      <c r="AL38" s="264">
        <f t="shared" si="4"/>
        <v>59306.650999999998</v>
      </c>
      <c r="AM38" s="264">
        <f t="shared" si="4"/>
        <v>0</v>
      </c>
      <c r="AN38" s="264">
        <f t="shared" si="4"/>
        <v>0.36</v>
      </c>
      <c r="AO38" s="264">
        <f t="shared" si="4"/>
        <v>0</v>
      </c>
      <c r="AP38" s="264">
        <f t="shared" si="4"/>
        <v>0</v>
      </c>
      <c r="AQ38" s="264">
        <f t="shared" si="4"/>
        <v>0</v>
      </c>
      <c r="AR38" s="264">
        <f t="shared" si="4"/>
        <v>4.6269999999999998</v>
      </c>
      <c r="AS38" s="264">
        <f t="shared" si="4"/>
        <v>354.34499999999997</v>
      </c>
      <c r="AT38" s="264">
        <f>+SUM(AT36,AT22,AT16,AT37)</f>
        <v>84273.526000000013</v>
      </c>
    </row>
    <row r="39" spans="1:47" s="13" customFormat="1" ht="15">
      <c r="A39" s="21"/>
      <c r="B39" s="44" t="s">
        <v>197</v>
      </c>
      <c r="C39" s="2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4">
        <f>+SUM(AT37,AT35,AT29,AT22,AT17)</f>
        <v>84273.526000000013</v>
      </c>
    </row>
    <row r="40" spans="1:47" s="294" customFormat="1" ht="35.1" hidden="1" customHeight="1">
      <c r="A40" s="301"/>
      <c r="B40" s="290" t="s">
        <v>24</v>
      </c>
      <c r="C40" s="290"/>
      <c r="D40" s="292"/>
      <c r="E40" s="350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</row>
    <row r="41" spans="1:47" s="13" customFormat="1" ht="18" hidden="1">
      <c r="A41" s="24"/>
      <c r="B41" s="25" t="s">
        <v>102</v>
      </c>
      <c r="C41" s="1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  <c r="AT41" s="264">
        <f>SUM(D41:AS41)/2</f>
        <v>0</v>
      </c>
    </row>
    <row r="42" spans="1:47" s="13" customFormat="1" ht="18" hidden="1">
      <c r="A42" s="26"/>
      <c r="B42" s="27" t="s">
        <v>103</v>
      </c>
      <c r="C42" s="2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64">
        <f>SUM(D42:AS42)/2</f>
        <v>0</v>
      </c>
    </row>
    <row r="43" spans="1:47" s="13" customFormat="1" ht="59.25" customHeight="1">
      <c r="A43" s="424" t="s">
        <v>209</v>
      </c>
      <c r="B43" s="425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V43" s="425"/>
      <c r="W43" s="425"/>
      <c r="X43" s="425"/>
      <c r="Y43" s="425"/>
      <c r="Z43" s="425"/>
      <c r="AA43" s="425"/>
      <c r="AB43" s="425"/>
      <c r="AC43" s="425"/>
      <c r="AD43" s="425"/>
      <c r="AE43" s="425"/>
      <c r="AF43" s="425"/>
      <c r="AG43" s="425"/>
      <c r="AH43" s="425"/>
      <c r="AI43" s="425"/>
      <c r="AJ43" s="425"/>
      <c r="AK43" s="425"/>
      <c r="AL43" s="425"/>
      <c r="AM43" s="425"/>
      <c r="AN43" s="425"/>
      <c r="AO43" s="425"/>
      <c r="AP43" s="425"/>
      <c r="AQ43" s="425"/>
      <c r="AR43" s="388"/>
      <c r="AS43" s="388"/>
      <c r="AT43" s="389"/>
      <c r="AU43" s="29"/>
    </row>
  </sheetData>
  <sheetProtection formatCells="0" formatColumns="0"/>
  <mergeCells count="55">
    <mergeCell ref="AT9:AT10"/>
    <mergeCell ref="B12:C12"/>
    <mergeCell ref="D4:AT4"/>
    <mergeCell ref="AN9:AN10"/>
    <mergeCell ref="AO9:AO10"/>
    <mergeCell ref="AP9:AP10"/>
    <mergeCell ref="AQ9:AQ10"/>
    <mergeCell ref="AR9:AR10"/>
    <mergeCell ref="AS9:AS10"/>
    <mergeCell ref="AH9:AH10"/>
    <mergeCell ref="AI9:AI10"/>
    <mergeCell ref="AJ9:AJ10"/>
    <mergeCell ref="AK9:AK10"/>
    <mergeCell ref="AL9:AL10"/>
    <mergeCell ref="AM9:AM10"/>
    <mergeCell ref="AB9:AB10"/>
    <mergeCell ref="AC9:AC10"/>
    <mergeCell ref="AD9:AD10"/>
    <mergeCell ref="AE9:AE10"/>
    <mergeCell ref="AF9:AF10"/>
    <mergeCell ref="AG9:AG10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D9:D10"/>
    <mergeCell ref="E9:E10"/>
    <mergeCell ref="F9:F10"/>
    <mergeCell ref="G9:G10"/>
    <mergeCell ref="H9:H10"/>
    <mergeCell ref="I9:I10"/>
    <mergeCell ref="B35:C35"/>
    <mergeCell ref="B29:C29"/>
    <mergeCell ref="B17:C17"/>
    <mergeCell ref="A43:AQ43"/>
    <mergeCell ref="D2:AT2"/>
    <mergeCell ref="D3:AT3"/>
    <mergeCell ref="D5:AT5"/>
    <mergeCell ref="B6:C7"/>
    <mergeCell ref="D6:AT6"/>
    <mergeCell ref="D7:AT7"/>
  </mergeCells>
  <conditionalFormatting sqref="AT17 D19:AT22 D25:AT28 AT29 D31:AT34 AT35 D36:AT36 D38:AT38 AT39 D41:AT42 D13:AT16 AT37">
    <cfRule type="expression" dxfId="3" priority="1" stopIfTrue="1">
      <formula>AND(D13&lt;&gt;"",OR(D13&lt;0,NOT(ISNUMBER(D13))))</formula>
    </cfRule>
  </conditionalFormatting>
  <conditionalFormatting sqref="B6:C7">
    <cfRule type="expression" dxfId="2" priority="2" stopIfTrue="1">
      <formula>COUNTA($D$13:$AT$42)&lt;&gt;COUNTIF($D$13:$AT$42,"&gt;=0")</formula>
    </cfRule>
  </conditionalFormatting>
  <pageMargins left="0.74803149606299213" right="0.39370078740157483" top="0.98425196850393704" bottom="0.98425196850393704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Complementary_Inf</vt:lpstr>
      <vt:lpstr>General_Checks</vt:lpstr>
      <vt:lpstr>OUT_1</vt:lpstr>
      <vt:lpstr>OUT_1_Check</vt:lpstr>
      <vt:lpstr>OUT_2_Check</vt:lpstr>
      <vt:lpstr>OUT_3_Check</vt:lpstr>
      <vt:lpstr>OUT_2</vt:lpstr>
      <vt:lpstr>Complementary_Inf_RUS</vt:lpstr>
      <vt:lpstr>OUT_1_RUS</vt:lpstr>
      <vt:lpstr>OUT_2_RUS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OUT_1_RUS!Область_печати</vt:lpstr>
      <vt:lpstr>OUT_2!Область_печати</vt:lpstr>
      <vt:lpstr>OUT_2_RUS!Область_печати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2013-11-07T09:45:05Z</cp:lastPrinted>
  <dcterms:created xsi:type="dcterms:W3CDTF">2000-03-23T14:24:07Z</dcterms:created>
  <dcterms:modified xsi:type="dcterms:W3CDTF">2019-10-07T13:49:46Z</dcterms:modified>
</cp:coreProperties>
</file>