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_kds\Desktop\files\"/>
    </mc:Choice>
  </mc:AlternateContent>
  <bookViews>
    <workbookView xWindow="6675" yWindow="420" windowWidth="19860" windowHeight="9480" tabRatio="943" activeTab="3"/>
  </bookViews>
  <sheets>
    <sheet name="Info_RUS" sheetId="45" r:id="rId1"/>
    <sheet name="O1_RUS" sheetId="46" r:id="rId2"/>
    <sheet name="O2_RUS" sheetId="47" r:id="rId3"/>
    <sheet name="O3_RUS" sheetId="49" r:id="rId4"/>
    <sheet name="Info" sheetId="39" r:id="rId5"/>
    <sheet name="General_Checks" sheetId="27" state="hidden" r:id="rId6"/>
    <sheet name="O1" sheetId="2" r:id="rId7"/>
    <sheet name="OUT_1_Check" sheetId="19" state="hidden" r:id="rId8"/>
    <sheet name="O2" sheetId="16" r:id="rId9"/>
    <sheet name="OUT_2_Check" sheetId="21" state="hidden" r:id="rId10"/>
    <sheet name="OUT_3_Check" sheetId="22" state="hidden" r:id="rId11"/>
    <sheet name="O3" sheetId="14" r:id="rId12"/>
    <sheet name="OUT_4_Check" sheetId="28" state="hidden" r:id="rId13"/>
    <sheet name="CDS_Check" sheetId="36" state="hidden" r:id="rId14"/>
  </sheets>
  <definedNames>
    <definedName name="_AMO_UniqueIdentifier" hidden="1">"'e3e9dc7d-c930-47cf-9a52-008b89d38c57'"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4">Info!$B$2:$F$19</definedName>
    <definedName name="_xlnm.Print_Area" localSheetId="0">Info_RUS!$B$2:$F$19</definedName>
    <definedName name="_xlnm.Print_Area" localSheetId="6">'O1'!$B$1:$AR$43</definedName>
    <definedName name="_xlnm.Print_Area" localSheetId="1">O1_RUS!$B$1:$AR$43</definedName>
    <definedName name="_xlnm.Print_Area" localSheetId="8">'O2'!$B$1:$AR$39</definedName>
    <definedName name="_xlnm.Print_Area" localSheetId="2">O2_RUS!$B$1:$AR$39</definedName>
    <definedName name="_xlnm.Print_Area" localSheetId="11">'O3'!$B$1:$P$22</definedName>
    <definedName name="_xlnm.Print_Area" localSheetId="3">O3_RUS!$B$1:$P$22</definedName>
    <definedName name="_xlnm.Print_Area" localSheetId="7">OUT_1_Check!$A$1:$AJ$56</definedName>
    <definedName name="_xlnm.Print_Area" localSheetId="9">OUT_2_Check!#REF!</definedName>
    <definedName name="_xlnm.Print_Area" localSheetId="10">OUT_3_Check!$A$1:$O$43</definedName>
    <definedName name="_xlnm.Print_Area" localSheetId="12">OUT_4_Check!$A$1:$S$38</definedName>
  </definedNames>
  <calcPr calcId="162913"/>
</workbook>
</file>

<file path=xl/calcChain.xml><?xml version="1.0" encoding="utf-8"?>
<calcChain xmlns="http://schemas.openxmlformats.org/spreadsheetml/2006/main">
  <c r="AT31" i="21" l="1"/>
  <c r="W43" i="19"/>
  <c r="AA43" i="19"/>
  <c r="AE43" i="19"/>
  <c r="AI43" i="19"/>
  <c r="AJ19" i="19"/>
  <c r="T19" i="19"/>
  <c r="L19" i="19"/>
  <c r="D26" i="19"/>
  <c r="U26" i="19"/>
  <c r="W26" i="19"/>
  <c r="Y26" i="19"/>
  <c r="AA26" i="19"/>
  <c r="AC26" i="19"/>
  <c r="AE26" i="19"/>
  <c r="AG26" i="19"/>
  <c r="AI26" i="19"/>
  <c r="AK26" i="19"/>
  <c r="G40" i="19"/>
  <c r="AQ40" i="19"/>
  <c r="K20" i="28"/>
  <c r="D19" i="21"/>
  <c r="K19" i="21"/>
  <c r="M19" i="21"/>
  <c r="E25" i="21"/>
  <c r="G25" i="21"/>
  <c r="L25" i="21"/>
  <c r="D32" i="21"/>
  <c r="F32" i="21"/>
  <c r="K32" i="21"/>
  <c r="M32" i="21"/>
  <c r="AT38" i="21"/>
  <c r="E40" i="21"/>
  <c r="D37" i="28"/>
  <c r="E37" i="28"/>
  <c r="F37" i="28"/>
  <c r="H30" i="28"/>
  <c r="H37" i="28"/>
  <c r="I37" i="28"/>
  <c r="J37" i="28"/>
  <c r="M23" i="28"/>
  <c r="N23" i="28"/>
  <c r="L30" i="28"/>
  <c r="N30" i="28"/>
  <c r="L37" i="28"/>
  <c r="M37" i="28"/>
  <c r="N37" i="28"/>
  <c r="P37" i="28"/>
  <c r="Q37" i="28"/>
  <c r="R37" i="28"/>
  <c r="F19" i="22"/>
  <c r="G19" i="22"/>
  <c r="N19" i="22"/>
  <c r="F26" i="22"/>
  <c r="G26" i="22"/>
  <c r="M26" i="22"/>
  <c r="M32" i="22"/>
  <c r="D19" i="22"/>
  <c r="E19" i="22"/>
  <c r="H19" i="22"/>
  <c r="I19" i="22"/>
  <c r="M19" i="22"/>
  <c r="D26" i="22"/>
  <c r="E26" i="22"/>
  <c r="H26" i="22"/>
  <c r="I26" i="22"/>
  <c r="N26" i="22"/>
  <c r="D32" i="22"/>
  <c r="E32" i="22"/>
  <c r="F32" i="22"/>
  <c r="G32" i="22"/>
  <c r="H32" i="22"/>
  <c r="I32" i="22"/>
  <c r="N32" i="22"/>
  <c r="F34" i="22"/>
  <c r="G34" i="22"/>
  <c r="M34" i="22"/>
  <c r="D34" i="22"/>
  <c r="E34" i="22"/>
  <c r="H34" i="22"/>
  <c r="I34" i="22"/>
  <c r="K34" i="22"/>
  <c r="L34" i="22"/>
  <c r="N34" i="22"/>
  <c r="E19" i="21"/>
  <c r="G32" i="21"/>
  <c r="F19" i="21"/>
  <c r="G19" i="21"/>
  <c r="H19" i="21"/>
  <c r="I19" i="21"/>
  <c r="J19" i="21"/>
  <c r="L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D25" i="21"/>
  <c r="F25" i="21"/>
  <c r="H25" i="21"/>
  <c r="I25" i="21"/>
  <c r="J25" i="21"/>
  <c r="K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J25" i="21"/>
  <c r="AK25" i="21"/>
  <c r="AL25" i="21"/>
  <c r="AM25" i="21"/>
  <c r="AN25" i="21"/>
  <c r="AO25" i="21"/>
  <c r="AP25" i="21"/>
  <c r="AQ25" i="21"/>
  <c r="AS25" i="21"/>
  <c r="E32" i="21"/>
  <c r="H32" i="21"/>
  <c r="I32" i="21"/>
  <c r="J32" i="21"/>
  <c r="L32" i="21"/>
  <c r="N32" i="21"/>
  <c r="O32" i="21"/>
  <c r="P32" i="21"/>
  <c r="Q32" i="21"/>
  <c r="R32" i="21"/>
  <c r="S32" i="21"/>
  <c r="T32" i="21"/>
  <c r="U32" i="21"/>
  <c r="W32" i="21"/>
  <c r="Y32" i="21"/>
  <c r="AA32" i="21"/>
  <c r="AC32" i="21"/>
  <c r="AE32" i="21"/>
  <c r="AG32" i="21"/>
  <c r="AK32" i="21"/>
  <c r="AM32" i="21"/>
  <c r="AN32" i="21"/>
  <c r="AO32" i="21"/>
  <c r="AQ32" i="21"/>
  <c r="AS32" i="21"/>
  <c r="D38" i="21"/>
  <c r="E38" i="21"/>
  <c r="F38" i="21"/>
  <c r="G38" i="21"/>
  <c r="H38" i="21"/>
  <c r="I38" i="21"/>
  <c r="J38" i="21"/>
  <c r="K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Q40" i="21"/>
  <c r="S40" i="21"/>
  <c r="T40" i="21"/>
  <c r="U40" i="21"/>
  <c r="W40" i="21"/>
  <c r="Y40" i="21"/>
  <c r="AA40" i="21"/>
  <c r="AC40" i="21"/>
  <c r="AE40" i="21"/>
  <c r="AG40" i="21"/>
  <c r="AK40" i="21"/>
  <c r="AM40" i="21"/>
  <c r="AN40" i="21"/>
  <c r="AO40" i="21"/>
  <c r="AQ40" i="21"/>
  <c r="AS40" i="21"/>
  <c r="D19" i="19"/>
  <c r="F19" i="19"/>
  <c r="G26" i="19"/>
  <c r="G19" i="19"/>
  <c r="I19" i="19"/>
  <c r="K19" i="19"/>
  <c r="M19" i="19"/>
  <c r="N19" i="19"/>
  <c r="O19" i="19"/>
  <c r="Q19" i="19"/>
  <c r="R19" i="19"/>
  <c r="S19" i="19"/>
  <c r="U19" i="19"/>
  <c r="W19" i="19"/>
  <c r="X19" i="19"/>
  <c r="Y19" i="19"/>
  <c r="Z19" i="19"/>
  <c r="AA19" i="19"/>
  <c r="AC19" i="19"/>
  <c r="AD19" i="19"/>
  <c r="AE19" i="19"/>
  <c r="AI19" i="19"/>
  <c r="AK19" i="19"/>
  <c r="AL19" i="19"/>
  <c r="AM19" i="19"/>
  <c r="AP19" i="19"/>
  <c r="AQ19" i="19"/>
  <c r="E26" i="19"/>
  <c r="I26" i="19"/>
  <c r="L26" i="19"/>
  <c r="O26" i="19"/>
  <c r="P26" i="19"/>
  <c r="Q26" i="19"/>
  <c r="R26" i="19"/>
  <c r="S26" i="19"/>
  <c r="T26" i="19"/>
  <c r="V26" i="19"/>
  <c r="X26" i="19"/>
  <c r="Z26" i="19"/>
  <c r="AB26" i="19"/>
  <c r="AD26" i="19"/>
  <c r="AF26" i="19"/>
  <c r="AJ26" i="19"/>
  <c r="AL26" i="19"/>
  <c r="AM26" i="19"/>
  <c r="AO26" i="19"/>
  <c r="AQ26" i="19"/>
  <c r="F33" i="19"/>
  <c r="G33" i="19"/>
  <c r="J33" i="19"/>
  <c r="K33" i="19"/>
  <c r="L33" i="19"/>
  <c r="M33" i="19"/>
  <c r="O33" i="19"/>
  <c r="P33" i="19"/>
  <c r="Q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I33" i="19"/>
  <c r="AJ33" i="19"/>
  <c r="AK33" i="19"/>
  <c r="AL33" i="19"/>
  <c r="AM33" i="19"/>
  <c r="AO33" i="19"/>
  <c r="AP33" i="19"/>
  <c r="AQ33" i="19"/>
  <c r="D40" i="19"/>
  <c r="E40" i="19"/>
  <c r="F40" i="19"/>
  <c r="H40" i="19"/>
  <c r="J40" i="19"/>
  <c r="K40" i="19"/>
  <c r="L40" i="19"/>
  <c r="M40" i="19"/>
  <c r="N40" i="19"/>
  <c r="P40" i="19"/>
  <c r="R40" i="19"/>
  <c r="S40" i="19"/>
  <c r="U40" i="19"/>
  <c r="W40" i="19"/>
  <c r="Y40" i="19"/>
  <c r="AA40" i="19"/>
  <c r="AC40" i="19"/>
  <c r="AE40" i="19"/>
  <c r="AG40" i="19"/>
  <c r="AI40" i="19"/>
  <c r="AK40" i="19"/>
  <c r="AM40" i="19"/>
  <c r="AN40" i="19"/>
  <c r="AO40" i="19"/>
  <c r="AP40" i="19"/>
  <c r="AR40" i="19"/>
  <c r="Q43" i="19"/>
  <c r="S43" i="19"/>
  <c r="U43" i="19"/>
  <c r="Y43" i="19"/>
  <c r="AC43" i="19"/>
  <c r="AG43" i="19"/>
  <c r="AK43" i="19"/>
  <c r="AM43" i="19"/>
  <c r="G34" i="28"/>
  <c r="G35" i="28"/>
  <c r="G36" i="28"/>
  <c r="K21" i="28"/>
  <c r="K27" i="28"/>
  <c r="K28" i="28"/>
  <c r="K29" i="28"/>
  <c r="K34" i="28"/>
  <c r="K35" i="28"/>
  <c r="K36" i="28"/>
  <c r="O20" i="28"/>
  <c r="O21" i="28"/>
  <c r="O27" i="28"/>
  <c r="O28" i="28"/>
  <c r="O29" i="28"/>
  <c r="O34" i="28"/>
  <c r="O35" i="28"/>
  <c r="O36" i="28"/>
  <c r="R21" i="28"/>
  <c r="R27" i="28"/>
  <c r="R28" i="28"/>
  <c r="Q29" i="28"/>
  <c r="R29" i="28"/>
  <c r="P34" i="28"/>
  <c r="Q34" i="28"/>
  <c r="R34" i="28"/>
  <c r="P35" i="28"/>
  <c r="Q35" i="28"/>
  <c r="R35" i="28"/>
  <c r="P36" i="28"/>
  <c r="Q36" i="28"/>
  <c r="R36" i="28"/>
  <c r="J16" i="22"/>
  <c r="J17" i="22"/>
  <c r="J18" i="22"/>
  <c r="J23" i="22"/>
  <c r="J24" i="22"/>
  <c r="J25" i="22"/>
  <c r="J29" i="22"/>
  <c r="J30" i="22"/>
  <c r="J31" i="22"/>
  <c r="AS30" i="19"/>
  <c r="AS38" i="19"/>
  <c r="AT17" i="21"/>
  <c r="AT18" i="21"/>
  <c r="AT30" i="21"/>
  <c r="AT37" i="21"/>
  <c r="AT16" i="21"/>
  <c r="AT29" i="21"/>
  <c r="AT35" i="21"/>
  <c r="AT36" i="21"/>
  <c r="K28" i="36"/>
  <c r="Q44" i="21"/>
  <c r="S44" i="21"/>
  <c r="T44" i="21"/>
  <c r="W44" i="21"/>
  <c r="Y44" i="21"/>
  <c r="AG44" i="21"/>
  <c r="AK44" i="21"/>
  <c r="AN44" i="21"/>
  <c r="AO44" i="21"/>
  <c r="AQ44" i="21"/>
  <c r="S47" i="19"/>
  <c r="AM47" i="19"/>
  <c r="E18" i="36"/>
  <c r="E19" i="36"/>
  <c r="E26" i="36"/>
  <c r="D26" i="36"/>
  <c r="J28" i="36"/>
  <c r="E28" i="36"/>
  <c r="D28" i="36"/>
  <c r="D17" i="36"/>
  <c r="E17" i="36"/>
  <c r="D18" i="36"/>
  <c r="D19" i="36"/>
  <c r="D20" i="36"/>
  <c r="E20" i="36"/>
  <c r="F20" i="36"/>
  <c r="G20" i="36"/>
  <c r="H20" i="36"/>
  <c r="I20" i="36"/>
  <c r="N36" i="22"/>
  <c r="K36" i="22"/>
  <c r="I36" i="22"/>
  <c r="H36" i="22"/>
  <c r="G36" i="22"/>
  <c r="F36" i="22"/>
  <c r="E36" i="22"/>
  <c r="D36" i="22"/>
  <c r="J26" i="22"/>
  <c r="K37" i="28"/>
  <c r="J19" i="22"/>
  <c r="G37" i="28"/>
  <c r="J36" i="22"/>
  <c r="L36" i="22"/>
  <c r="K43" i="19"/>
  <c r="F43" i="19"/>
  <c r="D47" i="19"/>
  <c r="I40" i="19"/>
  <c r="E33" i="19"/>
  <c r="AQ43" i="19"/>
  <c r="AL40" i="19"/>
  <c r="AJ40" i="19"/>
  <c r="AH40" i="19"/>
  <c r="AF40" i="19"/>
  <c r="AD40" i="19"/>
  <c r="AB40" i="19"/>
  <c r="Z40" i="19"/>
  <c r="X40" i="19"/>
  <c r="V40" i="19"/>
  <c r="T40" i="19"/>
  <c r="O40" i="19"/>
  <c r="Q40" i="19"/>
  <c r="H26" i="19"/>
  <c r="AJ43" i="19"/>
  <c r="AB43" i="19"/>
  <c r="L43" i="19"/>
  <c r="AF43" i="19"/>
  <c r="X43" i="19"/>
  <c r="AR26" i="19"/>
  <c r="AN26" i="19"/>
  <c r="AS39" i="19"/>
  <c r="AS37" i="19"/>
  <c r="AS51" i="19"/>
  <c r="AS31" i="19"/>
  <c r="AR43" i="19"/>
  <c r="H43" i="19"/>
  <c r="D43" i="19"/>
  <c r="AR33" i="19"/>
  <c r="AN33" i="19"/>
  <c r="R33" i="19"/>
  <c r="N33" i="19"/>
  <c r="H33" i="19"/>
  <c r="D33" i="19"/>
  <c r="M26" i="19"/>
  <c r="F26" i="19"/>
  <c r="E43" i="19"/>
  <c r="J43" i="19"/>
  <c r="X47" i="19"/>
  <c r="AC47" i="19"/>
  <c r="AE47" i="19"/>
  <c r="AJ47" i="19"/>
  <c r="Y47" i="19"/>
  <c r="AI47" i="19"/>
  <c r="J34" i="22"/>
  <c r="O37" i="28"/>
  <c r="J32" i="22"/>
  <c r="M36" i="22"/>
  <c r="E7" i="27"/>
  <c r="L40" i="21"/>
  <c r="E44" i="21"/>
  <c r="AT19" i="21"/>
  <c r="L38" i="21"/>
  <c r="I40" i="21"/>
  <c r="G40" i="21"/>
  <c r="K40" i="21"/>
  <c r="H40" i="21"/>
  <c r="F40" i="21"/>
  <c r="R40" i="21"/>
  <c r="N40" i="21"/>
  <c r="P40" i="21"/>
  <c r="O40" i="21"/>
  <c r="V32" i="21"/>
  <c r="X32" i="21"/>
  <c r="Z32" i="21"/>
  <c r="AB32" i="21"/>
  <c r="AD32" i="21"/>
  <c r="AF32" i="21"/>
  <c r="AH32" i="21"/>
  <c r="AJ40" i="21"/>
  <c r="AJ32" i="21"/>
  <c r="AL32" i="21"/>
  <c r="AP40" i="21"/>
  <c r="AP32" i="21"/>
  <c r="AR32" i="21"/>
  <c r="M40" i="21"/>
  <c r="L44" i="21"/>
  <c r="I44" i="21"/>
  <c r="G44" i="21"/>
  <c r="D40" i="21"/>
  <c r="H44" i="21"/>
  <c r="K44" i="21"/>
  <c r="AL40" i="21"/>
  <c r="AH40" i="21"/>
  <c r="AF40" i="21"/>
  <c r="AD40" i="21"/>
  <c r="AD44" i="21"/>
  <c r="AB40" i="21"/>
  <c r="Z40" i="21"/>
  <c r="X40" i="21"/>
  <c r="V40" i="21"/>
  <c r="P44" i="21"/>
  <c r="N44" i="21"/>
  <c r="R44" i="21"/>
  <c r="D44" i="21"/>
  <c r="Z44" i="21"/>
  <c r="AH44" i="21"/>
  <c r="AL44" i="21"/>
  <c r="X44" i="21"/>
  <c r="AB44" i="21"/>
  <c r="AF44" i="21"/>
  <c r="AP44" i="21"/>
  <c r="AT44" i="21"/>
  <c r="AE44" i="21"/>
  <c r="AN43" i="19"/>
  <c r="AH43" i="19"/>
  <c r="AL43" i="19"/>
  <c r="T43" i="19"/>
  <c r="R43" i="19"/>
  <c r="Z47" i="19"/>
  <c r="Z43" i="19"/>
  <c r="P43" i="19"/>
  <c r="R47" i="19"/>
  <c r="Q47" i="19"/>
  <c r="V19" i="19"/>
  <c r="P19" i="19"/>
  <c r="AQ47" i="19"/>
  <c r="J19" i="19"/>
  <c r="AO19" i="19"/>
  <c r="AF19" i="19"/>
  <c r="W47" i="19"/>
  <c r="AG19" i="19"/>
  <c r="AN19" i="19"/>
  <c r="H19" i="19"/>
  <c r="E19" i="19"/>
  <c r="H47" i="19"/>
  <c r="T47" i="19"/>
  <c r="AK47" i="19"/>
  <c r="AB19" i="19"/>
  <c r="U47" i="19"/>
  <c r="R20" i="28"/>
  <c r="N43" i="19"/>
  <c r="V43" i="19"/>
  <c r="O47" i="19"/>
  <c r="AH33" i="19"/>
  <c r="AP43" i="19"/>
  <c r="K22" i="28"/>
  <c r="P21" i="28"/>
  <c r="O22" i="28"/>
  <c r="E47" i="19"/>
  <c r="Q21" i="28"/>
  <c r="J26" i="19"/>
  <c r="AS18" i="19"/>
  <c r="E5" i="27" s="1"/>
  <c r="AH19" i="19"/>
  <c r="AS16" i="19"/>
  <c r="K26" i="19"/>
  <c r="K47" i="19"/>
  <c r="H23" i="28"/>
  <c r="I43" i="19"/>
  <c r="AS33" i="19"/>
  <c r="I33" i="19"/>
  <c r="AS32" i="19"/>
  <c r="O43" i="19"/>
  <c r="I23" i="28"/>
  <c r="AS24" i="19"/>
  <c r="Q20" i="28"/>
  <c r="P22" i="28"/>
  <c r="N26" i="19"/>
  <c r="AS25" i="19"/>
  <c r="AP26" i="19"/>
  <c r="AS23" i="19"/>
  <c r="F23" i="28"/>
  <c r="R22" i="28"/>
  <c r="E23" i="28"/>
  <c r="Q22" i="28"/>
  <c r="P20" i="28"/>
  <c r="D23" i="28"/>
  <c r="AH26" i="19"/>
  <c r="R23" i="28"/>
  <c r="AS26" i="19"/>
  <c r="I30" i="28"/>
  <c r="K30" i="28"/>
  <c r="J30" i="28"/>
  <c r="Q28" i="28"/>
  <c r="M30" i="28"/>
  <c r="O30" i="28"/>
  <c r="AT32" i="21"/>
  <c r="AI32" i="21"/>
  <c r="AR40" i="21"/>
  <c r="AJ44" i="21"/>
  <c r="O44" i="21"/>
  <c r="AT40" i="21"/>
  <c r="AI40" i="21"/>
  <c r="M44" i="21"/>
  <c r="AS34" i="19"/>
  <c r="L23" i="28"/>
  <c r="J23" i="28"/>
  <c r="G21" i="28"/>
  <c r="AS17" i="19"/>
  <c r="AR47" i="19"/>
  <c r="P23" i="28"/>
  <c r="P16" i="28"/>
  <c r="AT23" i="21"/>
  <c r="G27" i="28"/>
  <c r="P27" i="28"/>
  <c r="AT22" i="21"/>
  <c r="G28" i="28"/>
  <c r="G29" i="28"/>
  <c r="AI25" i="21"/>
  <c r="AT24" i="21"/>
  <c r="Q27" i="28"/>
  <c r="E30" i="28"/>
  <c r="J44" i="21"/>
  <c r="AR25" i="21"/>
  <c r="P28" i="28"/>
  <c r="D30" i="28"/>
  <c r="P29" i="28"/>
  <c r="AT25" i="21"/>
  <c r="F30" i="28"/>
  <c r="G30" i="28"/>
  <c r="Q30" i="28"/>
  <c r="P30" i="28"/>
  <c r="R30" i="28"/>
  <c r="Q16" i="28"/>
  <c r="Q23" i="28"/>
  <c r="R16" i="28"/>
  <c r="AC44" i="21"/>
  <c r="AR44" i="21"/>
  <c r="J40" i="21"/>
  <c r="U44" i="21"/>
  <c r="AA44" i="21"/>
  <c r="AM44" i="21"/>
  <c r="F44" i="21"/>
  <c r="AS44" i="21"/>
  <c r="V44" i="21"/>
  <c r="AF47" i="19"/>
  <c r="AS40" i="19"/>
  <c r="AO43" i="19"/>
  <c r="AD43" i="19"/>
  <c r="O23" i="28"/>
  <c r="E8" i="27" s="1"/>
  <c r="L47" i="19"/>
  <c r="AO47" i="19"/>
  <c r="AD47" i="19"/>
  <c r="G43" i="19"/>
  <c r="K23" i="28"/>
  <c r="P47" i="19"/>
  <c r="AN47" i="19"/>
  <c r="AB47" i="19"/>
  <c r="AH47" i="19"/>
  <c r="V47" i="19"/>
  <c r="G20" i="28"/>
  <c r="AR19" i="19"/>
  <c r="G22" i="28"/>
  <c r="AA47" i="19"/>
  <c r="F47" i="19"/>
  <c r="N47" i="19"/>
  <c r="J47" i="19"/>
  <c r="AG47" i="19"/>
  <c r="AP47" i="19"/>
  <c r="AS52" i="19"/>
  <c r="AI44" i="21"/>
  <c r="AS41" i="19"/>
  <c r="AL47" i="19"/>
  <c r="M43" i="19"/>
  <c r="I47" i="19"/>
  <c r="G47" i="19"/>
  <c r="AS19" i="19"/>
  <c r="G23" i="28"/>
  <c r="AS43" i="19"/>
  <c r="M47" i="19"/>
  <c r="AS20" i="19"/>
  <c r="AS47" i="19"/>
  <c r="AS48" i="19"/>
  <c r="T16" i="28"/>
  <c r="E9" i="27"/>
  <c r="E6" i="27" l="1"/>
</calcChain>
</file>

<file path=xl/sharedStrings.xml><?xml version="1.0" encoding="utf-8"?>
<sst xmlns="http://schemas.openxmlformats.org/spreadsheetml/2006/main" count="722" uniqueCount="234">
  <si>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</si>
  <si>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</si>
  <si>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</si>
  <si>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</si>
  <si>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</si>
  <si>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</si>
  <si>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</si>
  <si>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</si>
  <si>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</si>
  <si>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</si>
  <si>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</si>
  <si>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</si>
  <si>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</si>
  <si>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</si>
  <si>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</si>
  <si>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</si>
  <si>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</si>
  <si>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</si>
  <si>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</si>
  <si>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</si>
  <si>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</si>
  <si>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</si>
  <si>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</si>
  <si>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</si>
  <si>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</si>
  <si>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</si>
  <si>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</si>
  <si>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</si>
  <si>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</si>
  <si>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</si>
  <si>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</si>
  <si>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</si>
  <si>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</si>
  <si>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</si>
  <si>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</si>
  <si>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</si>
  <si>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</si>
  <si>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</si>
  <si>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</si>
  <si>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</si>
  <si>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</si>
  <si>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</si>
  <si>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</si>
  <si>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</si>
  <si>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</si>
  <si>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</si>
  <si>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</si>
  <si>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</si>
  <si>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</si>
  <si>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</si>
  <si>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</si>
  <si>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</si>
  <si>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</si>
  <si>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</si>
  <si>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</si>
  <si>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</si>
  <si>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</si>
  <si>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</si>
  <si>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</si>
  <si>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</si>
  <si>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</si>
  <si>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</si>
  <si>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</si>
  <si>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</si>
  <si>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</si>
  <si>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</si>
  <si>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</si>
  <si>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</si>
  <si>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</si>
  <si>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</si>
  <si>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</si>
  <si>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</si>
  <si>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</si>
  <si>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</si>
  <si>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</si>
  <si>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</si>
  <si>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</si>
  <si>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</si>
  <si>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</si>
  <si>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</si>
  <si>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</si>
  <si>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</si>
  <si>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</si>
  <si>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</si>
  <si>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</si>
  <si>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</si>
  <si>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</si>
  <si>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</si>
  <si>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</si>
  <si>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</si>
  <si>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</si>
  <si>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</si>
  <si>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</si>
  <si>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</si>
  <si>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</si>
  <si>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</si>
  <si>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</si>
  <si>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</si>
  <si>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</si>
  <si>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</si>
  <si>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</si>
  <si>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</si>
  <si>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</si>
  <si>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</si>
  <si>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</si>
  <si>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</si>
  <si>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</si>
  <si>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</si>
  <si>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</si>
  <si>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</si>
  <si>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</si>
  <si>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</si>
  <si>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</si>
  <si>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</si>
  <si>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</si>
  <si>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</si>
  <si>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</si>
  <si>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</si>
  <si>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</si>
  <si>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</si>
  <si>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</si>
  <si>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</si>
  <si>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</si>
  <si>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</si>
  <si>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</si>
  <si>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</si>
  <si>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</si>
  <si>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</si>
  <si>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</si>
  <si>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</si>
  <si>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</si>
  <si>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</si>
  <si>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</si>
  <si>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</si>
  <si>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</si>
  <si>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</si>
  <si>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</si>
  <si>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</si>
  <si>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</si>
  <si>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</si>
  <si>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</si>
  <si>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</si>
  <si>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</si>
  <si>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</si>
  <si>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</si>
  <si>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</si>
  <si>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</si>
  <si>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</si>
  <si>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</si>
  <si>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</si>
  <si>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</si>
  <si>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</si>
  <si>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</si>
  <si>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</si>
  <si>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</si>
  <si>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
 AND GOLD CONTRACTS</t>
  </si>
  <si>
    <t>FOREIGN EXCHANGE CONTRACTS</t>
  </si>
  <si>
    <t>INTEREST RATE CONTRACTS</t>
  </si>
  <si>
    <t>RUSSIA</t>
  </si>
  <si>
    <t/>
  </si>
  <si>
    <r>
      <t>b)   The estimated percentage coverage of their survey</t>
    </r>
    <r>
      <rPr>
        <vertAlign val="superscript"/>
        <sz val="10"/>
        <rFont val="Arial"/>
        <family val="2"/>
      </rPr>
      <t>1</t>
    </r>
  </si>
  <si>
    <t>c)   The number of institutions accounting for 75 percent of the reported totals.</t>
  </si>
  <si>
    <t>Central Bank Survey of Foreign Exchange and Derivatives Market Activity</t>
  </si>
  <si>
    <r>
      <t xml:space="preserve">OTC OPTIONS </t>
    </r>
    <r>
      <rPr>
        <b/>
        <vertAlign val="superscript"/>
        <sz val="11"/>
        <rFont val="Arial"/>
        <family val="2"/>
      </rPr>
      <t>4</t>
    </r>
  </si>
  <si>
    <r>
      <t>Other products</t>
    </r>
    <r>
      <rPr>
        <vertAlign val="superscript"/>
        <sz val="11"/>
        <rFont val="Arial"/>
        <family val="2"/>
      </rPr>
      <t xml:space="preserve"> 5</t>
    </r>
  </si>
  <si>
    <r>
      <t xml:space="preserve">Gross positive market values </t>
    </r>
    <r>
      <rPr>
        <vertAlign val="superscript"/>
        <sz val="11"/>
        <rFont val="Arial"/>
        <family val="2"/>
      </rPr>
      <t>6</t>
    </r>
  </si>
  <si>
    <r>
      <t xml:space="preserve">Gross negative market values </t>
    </r>
    <r>
      <rPr>
        <vertAlign val="superscript"/>
        <sz val="11"/>
        <rFont val="Arial"/>
        <family val="2"/>
      </rPr>
      <t>6</t>
    </r>
  </si>
  <si>
    <r>
      <t xml:space="preserve">Gross positive market values </t>
    </r>
    <r>
      <rPr>
        <vertAlign val="superscript"/>
        <sz val="11"/>
        <rFont val="Arial"/>
        <family val="2"/>
      </rPr>
      <t>4</t>
    </r>
  </si>
  <si>
    <r>
      <t xml:space="preserve">Gross negative market values </t>
    </r>
    <r>
      <rPr>
        <vertAlign val="superscript"/>
        <sz val="11"/>
        <rFont val="Arial"/>
        <family val="2"/>
      </rPr>
      <t>4</t>
    </r>
  </si>
  <si>
    <r>
      <t xml:space="preserve">¹  All instruments where all the legs are exposed to one and only one currency's interest rate, including all fixed/floating and floating/floating single-currency interest rate contracts.  ²   Additional currencies in which the reporter has a material amount of contracts outstanding. ³  Any instrument where the transaction is highly leveraged and/or the notional amount is variable and where a decomposition into individual plain vanilla components is impractical or impossible.  </t>
    </r>
    <r>
      <rPr>
        <vertAlign val="superscript"/>
        <sz val="11"/>
        <rFont val="Arial"/>
        <family val="2"/>
      </rPr>
      <t xml:space="preserve"> 4</t>
    </r>
    <r>
      <rPr>
        <sz val="11"/>
        <rFont val="Arial"/>
        <family val="2"/>
      </rPr>
      <t xml:space="preserve"> Gross market values of total interest rate contracts.</t>
    </r>
  </si>
  <si>
    <r>
      <t xml:space="preserve">¹  All instruments involving exposure to more than one currency, whether in interest rates or exchange rates.  ² Additional currencies in which the reporter has a material amount of contracts outstanding.  ³ If swaps are executed on a forward/forward basis, the two forward parts of the transaction should be reported separately.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 Including currency warrants and multicurrency swaptions.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 Any instrument where the transaction is highly leveraged and/or the notional amount is variable and where a decomposition into individual plain vanilla components is impractical or impossible.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Gross market values of total FX contracts.</t>
    </r>
  </si>
  <si>
    <t>TRY</t>
  </si>
  <si>
    <t>Table O1</t>
  </si>
  <si>
    <t>Table O2</t>
  </si>
  <si>
    <t>2016 Central Bank Survey of Foreign Exchange and</t>
  </si>
  <si>
    <t>Nominal or notional principal amounts outstanding at end-June 2016</t>
  </si>
  <si>
    <t>Nominal or notional principal amounts outstanding at end-June 2016, by remaining maturity</t>
  </si>
  <si>
    <t xml:space="preserve">              of which CCPs</t>
  </si>
  <si>
    <r>
      <t>1</t>
    </r>
    <r>
      <rPr>
        <sz val="9"/>
        <rFont val="Arial"/>
        <family val="2"/>
      </rPr>
      <t xml:space="preserve"> In percentage and without % sign, ie 90% should be entered as 90</t>
    </r>
  </si>
  <si>
    <t>Таблица 1</t>
  </si>
  <si>
    <t>по состоянию на 1 июля 2016 года</t>
  </si>
  <si>
    <t>(млн долл. США)</t>
  </si>
  <si>
    <t>1 В процентах, без знака %</t>
  </si>
  <si>
    <t>Таблица 2</t>
  </si>
  <si>
    <t>Трехлетний обзор валютного рынка и рынка производных финансовых инструментов</t>
  </si>
  <si>
    <t xml:space="preserve">Трехлетний обзор валютного рынка </t>
  </si>
  <si>
    <t>и рынка производных финансовых инструментов</t>
  </si>
  <si>
    <t>Дополнительные сведения к обзору</t>
  </si>
  <si>
    <t>Открытые позиции по производным финансовым инструментам</t>
  </si>
  <si>
    <t>1.       Сведения о репрезентативности информации и участниках обзора</t>
  </si>
  <si>
    <t>Объем открытых сделок с валютными деривативами в разрезе валют в номинальном объеме ¹</t>
  </si>
  <si>
    <t>ФОРВАРДНЫЕ КОНТРАКТЫ И ВАЛЮТНЫЕ СВОПЫ ³</t>
  </si>
  <si>
    <t>Прочие
валюты ²</t>
  </si>
  <si>
    <t>ВАЛЮТНО-ПРОЦЕНТНЫЕ СВОПЫ</t>
  </si>
  <si>
    <t>Table O3</t>
  </si>
  <si>
    <t>Таблица 3</t>
  </si>
  <si>
    <t xml:space="preserve">                              по состоянию на 1 июля 2016 года</t>
  </si>
  <si>
    <t xml:space="preserve">     с кредитными организациями-респондентами</t>
  </si>
  <si>
    <t xml:space="preserve">     с прочими финансовыми организациями</t>
  </si>
  <si>
    <t xml:space="preserve">     с клиентами (нефинансовыми организациями)</t>
  </si>
  <si>
    <t xml:space="preserve">              в том числе с центральными контрагентами</t>
  </si>
  <si>
    <t>Всего</t>
  </si>
  <si>
    <t>Справочно:</t>
  </si>
  <si>
    <t>Соглашения о будущей процентной ставке</t>
  </si>
  <si>
    <t>Продано</t>
  </si>
  <si>
    <t>Всего опционов</t>
  </si>
  <si>
    <t>Всего, включая контракты на золото</t>
  </si>
  <si>
    <t>Куплено</t>
  </si>
  <si>
    <t>Вид инструмента</t>
  </si>
  <si>
    <t>Опционы</t>
  </si>
  <si>
    <t>Объем открытых сделок с процентными деривативами в одной валюте в номинальном объеме ¹</t>
  </si>
  <si>
    <t>Всего контрактов, включая контракты на золото</t>
  </si>
  <si>
    <t>Всего контрактов</t>
  </si>
  <si>
    <r>
      <t xml:space="preserve">Общая положительная рыночная стоимость </t>
    </r>
    <r>
      <rPr>
        <vertAlign val="superscript"/>
        <sz val="11"/>
        <rFont val="Arial"/>
        <family val="2"/>
      </rPr>
      <t>4</t>
    </r>
  </si>
  <si>
    <r>
      <t xml:space="preserve">Общая отрицательная рыночная стоимость </t>
    </r>
    <r>
      <rPr>
        <vertAlign val="superscript"/>
        <sz val="11"/>
        <rFont val="Arial"/>
        <family val="2"/>
      </rPr>
      <t>4</t>
    </r>
  </si>
  <si>
    <t>Процентные свопы</t>
  </si>
  <si>
    <t>Форвардные контракты и сделки своп</t>
  </si>
  <si>
    <t>Категория риска</t>
  </si>
  <si>
    <t>Опционы продано</t>
  </si>
  <si>
    <t>Опционы куплено</t>
  </si>
  <si>
    <t>Со сроком до года</t>
  </si>
  <si>
    <t>Срок от 1 до 5 лет</t>
  </si>
  <si>
    <t>Свыше 5 лет</t>
  </si>
  <si>
    <r>
      <t xml:space="preserve">Общая положительная рыночная стоимость </t>
    </r>
    <r>
      <rPr>
        <vertAlign val="superscript"/>
        <sz val="11"/>
        <rFont val="Arial"/>
        <family val="2"/>
      </rPr>
      <t>3</t>
    </r>
  </si>
  <si>
    <r>
      <t xml:space="preserve">Общая отрицательная рыночная стоимость </t>
    </r>
    <r>
      <rPr>
        <vertAlign val="superscript"/>
        <sz val="11"/>
        <rFont val="Arial"/>
        <family val="2"/>
      </rPr>
      <t>3</t>
    </r>
  </si>
  <si>
    <t>Процентные деривативы</t>
  </si>
  <si>
    <t>Валютные деривативы</t>
  </si>
  <si>
    <t>Валютные деривативы и контракты на золото</t>
  </si>
  <si>
    <r>
  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кредитных организаций-респондентов имеются открытые позиции, кроме указанных в отдельных графах таблицы.  </t>
    </r>
    <r>
      <rPr>
        <vertAlign val="superscript"/>
        <sz val="11"/>
        <rFont val="Arial"/>
        <family val="2"/>
      </rPr>
      <t xml:space="preserve"> 
</t>
    </r>
    <r>
      <rPr>
        <vertAlign val="superscript"/>
        <sz val="11"/>
        <rFont val="Arial"/>
        <family val="2"/>
        <charset val="204"/>
      </rPr>
      <t>3</t>
    </r>
    <r>
      <rPr>
        <sz val="11"/>
        <rFont val="Arial"/>
        <family val="2"/>
      </rPr>
      <t xml:space="preserve">  Общая рыночная стоимость контрактов.</t>
    </r>
  </si>
  <si>
    <t>Объем открытых сделок с производными финансовыми инструментами в номинальном объеме в разбике по оставшимся срокам до погашения</t>
  </si>
  <si>
    <t>a)   Число респондентов</t>
  </si>
  <si>
    <r>
      <t xml:space="preserve">b)   Оценка доли респондентов в совокупном объеме сделок </t>
    </r>
    <r>
      <rPr>
        <vertAlign val="superscript"/>
        <sz val="10"/>
        <rFont val="Arial"/>
        <family val="2"/>
        <charset val="204"/>
      </rPr>
      <t>1</t>
    </r>
  </si>
  <si>
    <t>c)   Число респондентов, на долю которых приходится 75% совокупного объема открытых позиций</t>
  </si>
  <si>
    <r>
      <t xml:space="preserve">¹   Все виды сделок с двумя валютами. 
²  Прочие валюты, по сделкам с которыми  у кредитных организаций-респондентов имеются открытые позиции, кроме указанных в отдельных графах таблицы.  
³  В случае если обе части сделки "валютный своп" являются срочными сделками, то каждая часть сделки учитывается отдельно.  
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 Общая рыночная стоимость контрактов.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</si>
</sst>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6" formatCode="_(* #,##0.00_);_(* \(#,##0.00\);_(* &quot;-&quot;??_);_(@_)"/>
    <numFmt numFmtId="170" formatCode="#,##0.0"/>
    <numFmt numFmtId="171" formatCode="#,###\ ;\–#,###\ ;\–\ "/>
  </numFmts>
  <fonts count="7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9"/>
      <color indexed="9"/>
      <name val="TimesNewRomanPS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8"/>
      <name val="Helvetica 65"/>
    </font>
    <font>
      <b/>
      <sz val="14"/>
      <color indexed="20"/>
      <name val="Helvetica 65"/>
    </font>
    <font>
      <vertAlign val="superscript"/>
      <sz val="10"/>
      <name val="Arial"/>
      <family val="2"/>
    </font>
    <font>
      <b/>
      <sz val="12"/>
      <color indexed="22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sz val="11"/>
      <color indexed="21"/>
      <name val="Arial"/>
      <family val="2"/>
    </font>
    <font>
      <sz val="11"/>
      <color indexed="21"/>
      <name val="TimesNewRomanPS"/>
    </font>
    <font>
      <b/>
      <u/>
      <sz val="11"/>
      <color indexed="21"/>
      <name val="TimesNewRomanPS"/>
    </font>
    <font>
      <b/>
      <sz val="11"/>
      <color indexed="21"/>
      <name val="Arial"/>
      <family val="2"/>
    </font>
    <font>
      <u/>
      <sz val="11"/>
      <color indexed="21"/>
      <name val="TimesNewRomanPS"/>
    </font>
    <font>
      <sz val="9"/>
      <color indexed="2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  <charset val="204"/>
    </font>
    <font>
      <b/>
      <sz val="12"/>
      <name val="Arial"/>
      <family val="2"/>
      <charset val="204"/>
    </font>
    <font>
      <vertAlign val="superscript"/>
      <sz val="1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125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68">
    <xf numFmtId="0" fontId="0" fillId="0" borderId="0" xfId="0"/>
    <xf numFmtId="0" fontId="0" fillId="2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quotePrefix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3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6" xfId="0" applyFont="1" applyFill="1" applyBorder="1" applyAlignment="1">
      <alignment horizontal="centerContinuous" vertical="top" wrapText="1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2" xfId="0" quotePrefix="1" applyFont="1" applyFill="1" applyBorder="1" applyAlignment="1">
      <alignment vertical="center"/>
    </xf>
    <xf numFmtId="0" fontId="17" fillId="4" borderId="9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0" xfId="0" applyFont="1" applyFill="1" applyBorder="1" applyAlignment="1">
      <alignment vertical="center"/>
    </xf>
    <xf numFmtId="0" fontId="20" fillId="5" borderId="11" xfId="0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  <protection locked="0"/>
    </xf>
    <xf numFmtId="3" fontId="17" fillId="3" borderId="9" xfId="0" quotePrefix="1" applyNumberFormat="1" applyFont="1" applyFill="1" applyBorder="1" applyAlignment="1">
      <alignment horizontal="center" vertical="center"/>
    </xf>
    <xf numFmtId="3" fontId="17" fillId="4" borderId="9" xfId="0" applyNumberFormat="1" applyFont="1" applyFill="1" applyBorder="1" applyAlignment="1">
      <alignment horizontal="center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3" fontId="17" fillId="3" borderId="13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2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2" xfId="0" applyNumberFormat="1" applyFont="1" applyFill="1" applyBorder="1" applyAlignment="1" applyProtection="1">
      <alignment horizontal="center" vertical="center"/>
      <protection locked="0"/>
    </xf>
    <xf numFmtId="3" fontId="24" fillId="3" borderId="12" xfId="0" applyNumberFormat="1" applyFont="1" applyFill="1" applyBorder="1" applyAlignment="1" applyProtection="1">
      <alignment horizontal="center" vertical="center"/>
      <protection locked="0"/>
    </xf>
    <xf numFmtId="3" fontId="24" fillId="3" borderId="14" xfId="0" applyNumberFormat="1" applyFont="1" applyFill="1" applyBorder="1" applyAlignment="1" applyProtection="1">
      <alignment horizontal="center" vertical="center"/>
      <protection locked="0"/>
    </xf>
    <xf numFmtId="3" fontId="22" fillId="3" borderId="9" xfId="0" quotePrefix="1" applyNumberFormat="1" applyFont="1" applyFill="1" applyBorder="1" applyAlignment="1">
      <alignment horizontal="center" vertical="center"/>
    </xf>
    <xf numFmtId="3" fontId="25" fillId="3" borderId="9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15" xfId="0" applyFont="1" applyFill="1" applyBorder="1" applyAlignment="1">
      <alignment horizontal="centerContinuous" vertical="center"/>
    </xf>
    <xf numFmtId="0" fontId="6" fillId="3" borderId="6" xfId="0" applyFont="1" applyFill="1" applyBorder="1" applyAlignment="1">
      <alignment horizontal="centerContinuous" vertical="center" wrapText="1"/>
    </xf>
    <xf numFmtId="0" fontId="10" fillId="3" borderId="13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17" fillId="3" borderId="13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3" xfId="0" applyFont="1" applyFill="1" applyBorder="1" applyAlignment="1">
      <alignment horizontal="centerContinuous" vertical="center" wrapText="1"/>
    </xf>
    <xf numFmtId="0" fontId="6" fillId="3" borderId="4" xfId="0" applyFont="1" applyFill="1" applyBorder="1" applyAlignment="1">
      <alignment horizontal="centerContinuous" wrapText="1"/>
    </xf>
    <xf numFmtId="0" fontId="6" fillId="3" borderId="4" xfId="0" applyFont="1" applyFill="1" applyBorder="1" applyAlignment="1">
      <alignment horizontal="centerContinuous" vertical="center" wrapText="1"/>
    </xf>
    <xf numFmtId="0" fontId="10" fillId="3" borderId="16" xfId="0" applyFont="1" applyFill="1" applyBorder="1" applyAlignment="1">
      <alignment horizontal="centerContinuous" vertical="center"/>
    </xf>
    <xf numFmtId="0" fontId="6" fillId="3" borderId="17" xfId="0" applyFont="1" applyFill="1" applyBorder="1" applyAlignment="1">
      <alignment horizontal="centerContinuous" vertical="center"/>
    </xf>
    <xf numFmtId="0" fontId="6" fillId="3" borderId="18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Continuous" wrapText="1"/>
    </xf>
    <xf numFmtId="0" fontId="10" fillId="3" borderId="15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Continuous" vertical="center" wrapText="1"/>
    </xf>
    <xf numFmtId="0" fontId="10" fillId="3" borderId="6" xfId="0" applyFont="1" applyFill="1" applyBorder="1" applyAlignment="1">
      <alignment horizontal="centerContinuous" vertical="top" wrapText="1"/>
    </xf>
    <xf numFmtId="0" fontId="10" fillId="3" borderId="13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70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30" fillId="3" borderId="9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9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9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9" xfId="0" quotePrefix="1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3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9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19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3" fontId="30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9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30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4" fillId="2" borderId="0" xfId="5" applyFont="1" applyFill="1" applyAlignment="1">
      <alignment horizontal="centerContinuous" vertical="center"/>
    </xf>
    <xf numFmtId="0" fontId="3" fillId="2" borderId="0" xfId="5" applyFont="1" applyFill="1"/>
    <xf numFmtId="0" fontId="27" fillId="2" borderId="0" xfId="5" applyFill="1" applyAlignment="1">
      <alignment vertical="center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8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16" xfId="5" applyFont="1" applyFill="1" applyBorder="1"/>
    <xf numFmtId="0" fontId="3" fillId="3" borderId="17" xfId="5" applyFont="1" applyFill="1" applyBorder="1"/>
    <xf numFmtId="0" fontId="10" fillId="3" borderId="17" xfId="5" applyFont="1" applyFill="1" applyBorder="1" applyAlignment="1">
      <alignment horizontal="center" vertical="center"/>
    </xf>
    <xf numFmtId="0" fontId="6" fillId="3" borderId="17" xfId="5" applyFont="1" applyFill="1" applyBorder="1" applyAlignment="1">
      <alignment horizontal="center" vertical="center"/>
    </xf>
    <xf numFmtId="0" fontId="6" fillId="3" borderId="18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27" fillId="3" borderId="0" xfId="5" applyFill="1"/>
    <xf numFmtId="0" fontId="6" fillId="3" borderId="2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39" fillId="3" borderId="2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9" xfId="1" applyNumberFormat="1" applyFont="1" applyFill="1" applyBorder="1" applyAlignment="1">
      <alignment horizontal="center" vertical="center"/>
    </xf>
    <xf numFmtId="0" fontId="40" fillId="3" borderId="2" xfId="5" applyFont="1" applyFill="1" applyBorder="1" applyAlignment="1">
      <alignment vertical="center"/>
    </xf>
    <xf numFmtId="0" fontId="17" fillId="4" borderId="9" xfId="1" applyNumberFormat="1" applyFont="1" applyFill="1" applyBorder="1" applyAlignment="1">
      <alignment horizontal="center" vertical="center"/>
    </xf>
    <xf numFmtId="0" fontId="39" fillId="3" borderId="2" xfId="5" applyFont="1" applyFill="1" applyBorder="1" applyAlignment="1">
      <alignment vertical="center"/>
    </xf>
    <xf numFmtId="0" fontId="41" fillId="3" borderId="2" xfId="5" applyFont="1" applyFill="1" applyBorder="1" applyAlignment="1">
      <alignment vertical="center"/>
    </xf>
    <xf numFmtId="0" fontId="41" fillId="3" borderId="1" xfId="5" applyFont="1" applyFill="1" applyBorder="1" applyAlignment="1">
      <alignment vertical="center"/>
    </xf>
    <xf numFmtId="0" fontId="6" fillId="3" borderId="6" xfId="5" applyFont="1" applyFill="1" applyBorder="1" applyAlignment="1">
      <alignment vertical="center"/>
    </xf>
    <xf numFmtId="0" fontId="17" fillId="4" borderId="13" xfId="1" applyNumberFormat="1" applyFont="1" applyFill="1" applyBorder="1" applyAlignment="1">
      <alignment horizontal="center" vertical="center"/>
    </xf>
    <xf numFmtId="0" fontId="39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9" fillId="3" borderId="0" xfId="5" applyFont="1" applyFill="1" applyBorder="1" applyAlignment="1"/>
    <xf numFmtId="0" fontId="39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6" xfId="5" quotePrefix="1" applyFont="1" applyFill="1" applyBorder="1" applyAlignment="1">
      <alignment horizontal="left" vertical="center"/>
    </xf>
    <xf numFmtId="3" fontId="44" fillId="3" borderId="49" xfId="0" applyNumberFormat="1" applyFont="1" applyFill="1" applyBorder="1" applyAlignment="1" applyProtection="1">
      <alignment horizontal="center" vertical="center"/>
      <protection locked="0"/>
    </xf>
    <xf numFmtId="0" fontId="45" fillId="3" borderId="0" xfId="5" applyFont="1" applyFill="1"/>
    <xf numFmtId="0" fontId="46" fillId="3" borderId="9" xfId="5" applyFont="1" applyFill="1" applyBorder="1"/>
    <xf numFmtId="0" fontId="46" fillId="3" borderId="9" xfId="5" applyFont="1" applyFill="1" applyBorder="1" applyAlignment="1">
      <alignment horizontal="center"/>
    </xf>
    <xf numFmtId="3" fontId="47" fillId="2" borderId="0" xfId="5" applyNumberFormat="1" applyFont="1" applyFill="1"/>
    <xf numFmtId="0" fontId="42" fillId="2" borderId="0" xfId="3" applyFont="1" applyFill="1" applyBorder="1" applyAlignment="1">
      <alignment horizontal="center" vertical="center"/>
    </xf>
    <xf numFmtId="0" fontId="27" fillId="2" borderId="0" xfId="4" applyFill="1"/>
    <xf numFmtId="0" fontId="20" fillId="5" borderId="11" xfId="0" quotePrefix="1" applyFont="1" applyFill="1" applyBorder="1" applyAlignment="1">
      <alignment horizontal="center" vertical="center"/>
    </xf>
    <xf numFmtId="0" fontId="0" fillId="3" borderId="50" xfId="0" applyFill="1" applyBorder="1"/>
    <xf numFmtId="0" fontId="1" fillId="3" borderId="7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51" xfId="0" applyFill="1" applyBorder="1"/>
    <xf numFmtId="3" fontId="26" fillId="5" borderId="52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3" fontId="17" fillId="3" borderId="9" xfId="0" applyNumberFormat="1" applyFont="1" applyFill="1" applyBorder="1" applyAlignment="1" applyProtection="1">
      <alignment horizontal="center" vertical="center"/>
      <protection locked="0"/>
    </xf>
    <xf numFmtId="3" fontId="17" fillId="3" borderId="19" xfId="0" quotePrefix="1" applyNumberFormat="1" applyFont="1" applyFill="1" applyBorder="1" applyAlignment="1" applyProtection="1">
      <alignment horizontal="center" vertical="center"/>
      <protection locked="0"/>
    </xf>
    <xf numFmtId="3" fontId="17" fillId="3" borderId="9" xfId="0" quotePrefix="1" applyNumberFormat="1" applyFont="1" applyFill="1" applyBorder="1" applyAlignment="1" applyProtection="1">
      <alignment horizontal="center" vertical="center"/>
      <protection locked="0"/>
    </xf>
    <xf numFmtId="171" fontId="17" fillId="3" borderId="12" xfId="0" applyNumberFormat="1" applyFont="1" applyFill="1" applyBorder="1" applyAlignment="1" applyProtection="1">
      <alignment horizontal="center" vertical="center"/>
      <protection locked="0"/>
    </xf>
    <xf numFmtId="3" fontId="17" fillId="4" borderId="9" xfId="0" applyNumberFormat="1" applyFont="1" applyFill="1" applyBorder="1" applyAlignment="1" applyProtection="1">
      <alignment horizontal="center" vertical="center"/>
      <protection locked="0"/>
    </xf>
    <xf numFmtId="3" fontId="6" fillId="3" borderId="9" xfId="0" applyNumberFormat="1" applyFont="1" applyFill="1" applyBorder="1" applyAlignment="1" applyProtection="1">
      <alignment horizontal="center" vertical="center"/>
      <protection locked="0"/>
    </xf>
    <xf numFmtId="3" fontId="17" fillId="3" borderId="19" xfId="0" applyNumberFormat="1" applyFont="1" applyFill="1" applyBorder="1" applyAlignment="1" applyProtection="1">
      <alignment horizontal="center" vertical="center"/>
      <protection locked="0"/>
    </xf>
    <xf numFmtId="0" fontId="17" fillId="3" borderId="19" xfId="0" applyFont="1" applyFill="1" applyBorder="1" applyAlignment="1" applyProtection="1">
      <alignment horizontal="center" vertical="center"/>
      <protection locked="0"/>
    </xf>
    <xf numFmtId="171" fontId="17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3" borderId="13" xfId="0" quotePrefix="1" applyNumberFormat="1" applyFont="1" applyFill="1" applyBorder="1" applyAlignment="1" applyProtection="1">
      <alignment horizontal="center" vertical="center"/>
      <protection locked="0"/>
    </xf>
    <xf numFmtId="3" fontId="17" fillId="3" borderId="7" xfId="0" quotePrefix="1" applyNumberFormat="1" applyFont="1" applyFill="1" applyBorder="1" applyAlignment="1" applyProtection="1">
      <alignment horizontal="center" vertical="center"/>
      <protection locked="0"/>
    </xf>
    <xf numFmtId="171" fontId="17" fillId="3" borderId="14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/>
    <xf numFmtId="0" fontId="17" fillId="2" borderId="0" xfId="0" applyFont="1" applyFill="1" applyAlignment="1"/>
    <xf numFmtId="0" fontId="17" fillId="2" borderId="0" xfId="0" applyFont="1" applyFill="1" applyBorder="1" applyAlignment="1"/>
    <xf numFmtId="0" fontId="6" fillId="2" borderId="2" xfId="0" applyFont="1" applyFill="1" applyBorder="1" applyAlignment="1"/>
    <xf numFmtId="3" fontId="54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/>
    <xf numFmtId="0" fontId="6" fillId="2" borderId="2" xfId="0" quotePrefix="1" applyFont="1" applyFill="1" applyBorder="1" applyAlignment="1"/>
    <xf numFmtId="3" fontId="54" fillId="2" borderId="0" xfId="0" applyNumberFormat="1" applyFont="1" applyFill="1" applyBorder="1" applyAlignment="1" applyProtection="1">
      <alignment horizontal="center" vertical="center"/>
      <protection locked="0"/>
    </xf>
    <xf numFmtId="0" fontId="48" fillId="2" borderId="0" xfId="3" applyFont="1" applyFill="1" applyBorder="1"/>
    <xf numFmtId="0" fontId="51" fillId="2" borderId="0" xfId="3" applyFont="1" applyFill="1" applyBorder="1"/>
    <xf numFmtId="0" fontId="50" fillId="2" borderId="0" xfId="3" applyFont="1" applyFill="1" applyBorder="1" applyAlignment="1">
      <alignment horizontal="left"/>
    </xf>
    <xf numFmtId="0" fontId="48" fillId="2" borderId="0" xfId="3" applyFont="1" applyFill="1" applyBorder="1" applyAlignment="1"/>
    <xf numFmtId="0" fontId="49" fillId="2" borderId="0" xfId="3" quotePrefix="1" applyFont="1" applyFill="1" applyBorder="1" applyAlignment="1">
      <alignment horizontal="left" vertical="center"/>
    </xf>
    <xf numFmtId="0" fontId="49" fillId="2" borderId="0" xfId="3" applyFont="1" applyFill="1" applyBorder="1" applyAlignment="1">
      <alignment horizontal="justify" vertical="center"/>
    </xf>
    <xf numFmtId="0" fontId="48" fillId="2" borderId="0" xfId="3" quotePrefix="1" applyFont="1" applyFill="1" applyBorder="1" applyAlignment="1">
      <alignment horizontal="left"/>
    </xf>
    <xf numFmtId="0" fontId="48" fillId="2" borderId="0" xfId="3" applyFont="1" applyFill="1" applyBorder="1" applyAlignment="1">
      <alignment horizontal="justify"/>
    </xf>
    <xf numFmtId="0" fontId="27" fillId="2" borderId="0" xfId="4" applyFill="1" applyBorder="1"/>
    <xf numFmtId="0" fontId="58" fillId="2" borderId="0" xfId="5" applyFont="1" applyFill="1" applyBorder="1" applyAlignment="1">
      <alignment horizontal="centerContinuous" vertical="center"/>
    </xf>
    <xf numFmtId="0" fontId="58" fillId="2" borderId="0" xfId="5" applyFont="1" applyFill="1" applyBorder="1" applyAlignment="1">
      <alignment vertical="center"/>
    </xf>
    <xf numFmtId="0" fontId="59" fillId="2" borderId="0" xfId="0" quotePrefix="1" applyFont="1" applyFill="1" applyBorder="1" applyAlignment="1">
      <alignment horizontal="left" vertical="center"/>
    </xf>
    <xf numFmtId="0" fontId="50" fillId="2" borderId="0" xfId="0" applyFont="1" applyFill="1" applyAlignment="1">
      <alignment horizontal="left" vertical="center"/>
    </xf>
    <xf numFmtId="0" fontId="51" fillId="2" borderId="0" xfId="5" applyFont="1" applyFill="1" applyAlignment="1">
      <alignment vertical="center"/>
    </xf>
    <xf numFmtId="0" fontId="59" fillId="2" borderId="6" xfId="0" applyFont="1" applyFill="1" applyBorder="1" applyAlignment="1">
      <alignment horizontal="centerContinuous" vertical="top" wrapText="1"/>
    </xf>
    <xf numFmtId="0" fontId="58" fillId="2" borderId="0" xfId="0" applyFont="1" applyFill="1" applyBorder="1" applyAlignment="1">
      <alignment vertical="center"/>
    </xf>
    <xf numFmtId="0" fontId="58" fillId="2" borderId="0" xfId="0" quotePrefix="1" applyFont="1" applyFill="1" applyBorder="1" applyAlignment="1">
      <alignment horizontal="left" wrapText="1"/>
    </xf>
    <xf numFmtId="0" fontId="59" fillId="2" borderId="0" xfId="0" applyFont="1" applyFill="1" applyBorder="1" applyAlignment="1">
      <alignment vertical="center"/>
    </xf>
    <xf numFmtId="0" fontId="58" fillId="2" borderId="0" xfId="0" applyFont="1" applyFill="1" applyBorder="1" applyAlignment="1"/>
    <xf numFmtId="0" fontId="59" fillId="2" borderId="0" xfId="0" applyFont="1" applyFill="1" applyBorder="1" applyAlignment="1">
      <alignment horizontal="left" vertical="center"/>
    </xf>
    <xf numFmtId="0" fontId="59" fillId="2" borderId="6" xfId="0" applyFont="1" applyFill="1" applyBorder="1" applyAlignment="1">
      <alignment horizontal="left" vertical="center"/>
    </xf>
    <xf numFmtId="0" fontId="59" fillId="2" borderId="0" xfId="0" applyFont="1" applyFill="1"/>
    <xf numFmtId="0" fontId="58" fillId="2" borderId="0" xfId="0" quotePrefix="1" applyFont="1" applyFill="1" applyBorder="1" applyAlignment="1">
      <alignment horizontal="left" vertical="center" wrapText="1"/>
    </xf>
    <xf numFmtId="0" fontId="58" fillId="2" borderId="0" xfId="0" quotePrefix="1" applyFont="1" applyFill="1" applyBorder="1" applyAlignment="1">
      <alignment horizontal="left" vertical="center"/>
    </xf>
    <xf numFmtId="0" fontId="59" fillId="2" borderId="6" xfId="0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0" fontId="59" fillId="2" borderId="4" xfId="0" applyFont="1" applyFill="1" applyBorder="1" applyAlignment="1">
      <alignment horizontal="centerContinuous" vertical="center" wrapText="1"/>
    </xf>
    <xf numFmtId="0" fontId="58" fillId="2" borderId="0" xfId="0" quotePrefix="1" applyFont="1" applyFill="1" applyBorder="1" applyAlignment="1">
      <alignment horizontal="left"/>
    </xf>
    <xf numFmtId="0" fontId="58" fillId="2" borderId="16" xfId="0" applyFont="1" applyFill="1" applyBorder="1" applyAlignment="1">
      <alignment horizontal="centerContinuous" vertical="center"/>
    </xf>
    <xf numFmtId="0" fontId="59" fillId="2" borderId="4" xfId="0" applyFont="1" applyFill="1" applyBorder="1" applyAlignment="1">
      <alignment horizontal="centerContinuous" vertical="center"/>
    </xf>
    <xf numFmtId="0" fontId="59" fillId="2" borderId="18" xfId="0" applyFont="1" applyFill="1" applyBorder="1" applyAlignment="1">
      <alignment horizontal="centerContinuous" vertical="center"/>
    </xf>
    <xf numFmtId="0" fontId="58" fillId="2" borderId="17" xfId="0" applyFont="1" applyFill="1" applyBorder="1" applyAlignment="1">
      <alignment horizontal="centerContinuous" vertical="center"/>
    </xf>
    <xf numFmtId="0" fontId="59" fillId="2" borderId="17" xfId="0" applyFont="1" applyFill="1" applyBorder="1" applyAlignment="1">
      <alignment horizontal="centerContinuous" vertical="center"/>
    </xf>
    <xf numFmtId="0" fontId="58" fillId="2" borderId="4" xfId="0" applyFont="1" applyFill="1" applyBorder="1" applyAlignment="1">
      <alignment horizontal="centerContinuous" vertical="center"/>
    </xf>
    <xf numFmtId="0" fontId="58" fillId="2" borderId="8" xfId="0" applyFont="1" applyFill="1" applyBorder="1" applyAlignment="1">
      <alignment horizontal="centerContinuous" vertical="center" wrapText="1"/>
    </xf>
    <xf numFmtId="0" fontId="58" fillId="2" borderId="18" xfId="0" applyFont="1" applyFill="1" applyBorder="1" applyAlignment="1">
      <alignment horizontal="centerContinuous" vertical="center" wrapText="1"/>
    </xf>
    <xf numFmtId="0" fontId="58" fillId="2" borderId="16" xfId="0" applyFont="1" applyFill="1" applyBorder="1" applyAlignment="1">
      <alignment horizontal="centerContinuous" vertical="center" wrapText="1"/>
    </xf>
    <xf numFmtId="3" fontId="59" fillId="7" borderId="9" xfId="0" applyNumberFormat="1" applyFont="1" applyFill="1" applyBorder="1" applyAlignment="1" applyProtection="1">
      <alignment horizontal="center" vertical="center"/>
      <protection locked="0"/>
    </xf>
    <xf numFmtId="3" fontId="59" fillId="7" borderId="19" xfId="0" applyNumberFormat="1" applyFont="1" applyFill="1" applyBorder="1" applyAlignment="1" applyProtection="1">
      <alignment horizontal="center" vertical="center"/>
      <protection locked="0"/>
    </xf>
    <xf numFmtId="3" fontId="59" fillId="7" borderId="2" xfId="0" applyNumberFormat="1" applyFont="1" applyFill="1" applyBorder="1" applyAlignment="1" applyProtection="1">
      <alignment horizontal="center" vertical="center"/>
      <protection locked="0"/>
    </xf>
    <xf numFmtId="171" fontId="59" fillId="2" borderId="37" xfId="0" applyNumberFormat="1" applyFont="1" applyFill="1" applyBorder="1" applyAlignment="1" applyProtection="1">
      <alignment horizontal="center" vertical="center"/>
      <protection locked="0"/>
    </xf>
    <xf numFmtId="171" fontId="59" fillId="2" borderId="12" xfId="0" applyNumberFormat="1" applyFont="1" applyFill="1" applyBorder="1" applyAlignment="1" applyProtection="1">
      <alignment horizontal="center" vertical="center"/>
      <protection locked="0"/>
    </xf>
    <xf numFmtId="171" fontId="59" fillId="2" borderId="53" xfId="0" applyNumberFormat="1" applyFont="1" applyFill="1" applyBorder="1" applyAlignment="1" applyProtection="1">
      <alignment horizontal="center" vertical="center"/>
      <protection locked="0"/>
    </xf>
    <xf numFmtId="171" fontId="59" fillId="2" borderId="19" xfId="0" applyNumberFormat="1" applyFont="1" applyFill="1" applyBorder="1" applyAlignment="1" applyProtection="1">
      <alignment horizontal="center" vertical="center"/>
      <protection locked="0"/>
    </xf>
    <xf numFmtId="171" fontId="59" fillId="2" borderId="45" xfId="0" applyNumberFormat="1" applyFont="1" applyFill="1" applyBorder="1" applyAlignment="1" applyProtection="1">
      <alignment horizontal="center"/>
      <protection locked="0"/>
    </xf>
    <xf numFmtId="171" fontId="59" fillId="2" borderId="12" xfId="0" applyNumberFormat="1" applyFont="1" applyFill="1" applyBorder="1" applyAlignment="1" applyProtection="1">
      <alignment horizontal="center"/>
      <protection locked="0"/>
    </xf>
    <xf numFmtId="171" fontId="59" fillId="2" borderId="54" xfId="0" applyNumberFormat="1" applyFont="1" applyFill="1" applyBorder="1" applyAlignment="1" applyProtection="1">
      <alignment horizontal="center"/>
      <protection locked="0"/>
    </xf>
    <xf numFmtId="171" fontId="59" fillId="2" borderId="37" xfId="0" applyNumberFormat="1" applyFont="1" applyFill="1" applyBorder="1" applyAlignment="1" applyProtection="1">
      <alignment horizontal="center"/>
      <protection locked="0"/>
    </xf>
    <xf numFmtId="171" fontId="59" fillId="2" borderId="53" xfId="0" applyNumberFormat="1" applyFont="1" applyFill="1" applyBorder="1" applyAlignment="1" applyProtection="1">
      <alignment horizontal="center"/>
      <protection locked="0"/>
    </xf>
    <xf numFmtId="171" fontId="59" fillId="2" borderId="19" xfId="0" applyNumberFormat="1" applyFont="1" applyFill="1" applyBorder="1" applyAlignment="1" applyProtection="1">
      <alignment horizontal="center"/>
      <protection locked="0"/>
    </xf>
    <xf numFmtId="3" fontId="59" fillId="2" borderId="45" xfId="0" applyNumberFormat="1" applyFont="1" applyFill="1" applyBorder="1" applyAlignment="1" applyProtection="1">
      <alignment horizontal="center" vertical="center"/>
      <protection locked="0"/>
    </xf>
    <xf numFmtId="3" fontId="59" fillId="2" borderId="12" xfId="0" applyNumberFormat="1" applyFont="1" applyFill="1" applyBorder="1" applyAlignment="1" applyProtection="1">
      <alignment horizontal="center" vertical="center"/>
      <protection locked="0"/>
    </xf>
    <xf numFmtId="3" fontId="59" fillId="2" borderId="54" xfId="0" applyNumberFormat="1" applyFont="1" applyFill="1" applyBorder="1" applyAlignment="1" applyProtection="1">
      <alignment horizontal="center" vertical="center"/>
      <protection locked="0"/>
    </xf>
    <xf numFmtId="3" fontId="59" fillId="2" borderId="37" xfId="0" applyNumberFormat="1" applyFont="1" applyFill="1" applyBorder="1" applyAlignment="1" applyProtection="1">
      <alignment horizontal="center" vertical="center"/>
      <protection locked="0"/>
    </xf>
    <xf numFmtId="3" fontId="59" fillId="2" borderId="53" xfId="0" applyNumberFormat="1" applyFont="1" applyFill="1" applyBorder="1" applyAlignment="1" applyProtection="1">
      <alignment horizontal="center" vertical="center"/>
      <protection locked="0"/>
    </xf>
    <xf numFmtId="171" fontId="59" fillId="2" borderId="45" xfId="0" applyNumberFormat="1" applyFont="1" applyFill="1" applyBorder="1" applyAlignment="1" applyProtection="1">
      <alignment horizontal="center" vertical="center"/>
      <protection locked="0"/>
    </xf>
    <xf numFmtId="171" fontId="59" fillId="2" borderId="54" xfId="0" applyNumberFormat="1" applyFont="1" applyFill="1" applyBorder="1" applyAlignment="1" applyProtection="1">
      <alignment horizontal="center" vertical="center"/>
      <protection locked="0"/>
    </xf>
    <xf numFmtId="171" fontId="59" fillId="2" borderId="14" xfId="0" applyNumberFormat="1" applyFont="1" applyFill="1" applyBorder="1" applyAlignment="1" applyProtection="1">
      <alignment horizontal="center" vertical="center"/>
      <protection locked="0"/>
    </xf>
    <xf numFmtId="171" fontId="59" fillId="2" borderId="55" xfId="0" applyNumberFormat="1" applyFont="1" applyFill="1" applyBorder="1" applyAlignment="1" applyProtection="1">
      <alignment horizontal="center" vertical="center"/>
      <protection locked="0"/>
    </xf>
    <xf numFmtId="171" fontId="59" fillId="2" borderId="49" xfId="0" applyNumberFormat="1" applyFont="1" applyFill="1" applyBorder="1" applyAlignment="1" applyProtection="1">
      <alignment horizontal="center" vertical="center"/>
      <protection locked="0"/>
    </xf>
    <xf numFmtId="171" fontId="59" fillId="2" borderId="56" xfId="0" applyNumberFormat="1" applyFont="1" applyFill="1" applyBorder="1" applyAlignment="1" applyProtection="1">
      <alignment horizontal="center" vertical="center"/>
      <protection locked="0"/>
    </xf>
    <xf numFmtId="171" fontId="59" fillId="2" borderId="57" xfId="0" applyNumberFormat="1" applyFont="1" applyFill="1" applyBorder="1" applyAlignment="1" applyProtection="1">
      <alignment horizontal="center" vertical="center"/>
      <protection locked="0"/>
    </xf>
    <xf numFmtId="171" fontId="59" fillId="2" borderId="7" xfId="0" applyNumberFormat="1" applyFont="1" applyFill="1" applyBorder="1" applyAlignment="1" applyProtection="1">
      <alignment horizontal="center" vertical="center"/>
      <protection locked="0"/>
    </xf>
    <xf numFmtId="0" fontId="59" fillId="2" borderId="16" xfId="0" applyFont="1" applyFill="1" applyBorder="1" applyAlignment="1">
      <alignment vertical="center"/>
    </xf>
    <xf numFmtId="0" fontId="59" fillId="2" borderId="18" xfId="0" applyFont="1" applyFill="1" applyBorder="1" applyAlignment="1">
      <alignment horizontal="justify" vertical="center" wrapText="1"/>
    </xf>
    <xf numFmtId="3" fontId="59" fillId="2" borderId="55" xfId="0" applyNumberFormat="1" applyFont="1" applyFill="1" applyBorder="1" applyAlignment="1" applyProtection="1">
      <alignment horizontal="center" vertical="center"/>
      <protection locked="0"/>
    </xf>
    <xf numFmtId="0" fontId="59" fillId="2" borderId="18" xfId="0" applyFont="1" applyFill="1" applyBorder="1" applyAlignment="1">
      <alignment vertical="center"/>
    </xf>
    <xf numFmtId="0" fontId="59" fillId="2" borderId="7" xfId="0" applyFont="1" applyFill="1" applyBorder="1" applyAlignment="1">
      <alignment vertical="center"/>
    </xf>
    <xf numFmtId="0" fontId="59" fillId="2" borderId="19" xfId="0" applyFont="1" applyFill="1" applyBorder="1" applyAlignment="1">
      <alignment vertical="center"/>
    </xf>
    <xf numFmtId="0" fontId="59" fillId="2" borderId="9" xfId="0" applyFont="1" applyFill="1" applyBorder="1" applyAlignment="1" applyProtection="1">
      <alignment horizontal="center"/>
      <protection locked="0"/>
    </xf>
    <xf numFmtId="0" fontId="59" fillId="2" borderId="19" xfId="0" applyFont="1" applyFill="1" applyBorder="1" applyAlignment="1" applyProtection="1">
      <alignment horizontal="center"/>
      <protection locked="0"/>
    </xf>
    <xf numFmtId="0" fontId="59" fillId="2" borderId="2" xfId="0" applyFont="1" applyFill="1" applyBorder="1" applyAlignment="1" applyProtection="1">
      <alignment horizontal="center"/>
      <protection locked="0"/>
    </xf>
    <xf numFmtId="0" fontId="59" fillId="2" borderId="19" xfId="0" applyFont="1" applyFill="1" applyBorder="1" applyAlignment="1"/>
    <xf numFmtId="3" fontId="59" fillId="2" borderId="12" xfId="0" quotePrefix="1" applyNumberFormat="1" applyFont="1" applyFill="1" applyBorder="1" applyAlignment="1" applyProtection="1">
      <alignment horizontal="left" vertical="center"/>
      <protection locked="0"/>
    </xf>
    <xf numFmtId="3" fontId="59" fillId="2" borderId="9" xfId="0" applyNumberFormat="1" applyFont="1" applyFill="1" applyBorder="1" applyAlignment="1" applyProtection="1">
      <alignment horizontal="center"/>
      <protection locked="0"/>
    </xf>
    <xf numFmtId="3" fontId="59" fillId="2" borderId="2" xfId="0" quotePrefix="1" applyNumberFormat="1" applyFont="1" applyFill="1" applyBorder="1" applyAlignment="1" applyProtection="1">
      <alignment horizontal="center"/>
      <protection locked="0"/>
    </xf>
    <xf numFmtId="3" fontId="59" fillId="2" borderId="19" xfId="0" applyNumberFormat="1" applyFont="1" applyFill="1" applyBorder="1" applyAlignment="1" applyProtection="1">
      <alignment horizontal="center"/>
      <protection locked="0"/>
    </xf>
    <xf numFmtId="3" fontId="59" fillId="2" borderId="2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>
      <alignment vertical="center"/>
    </xf>
    <xf numFmtId="0" fontId="59" fillId="2" borderId="18" xfId="0" applyFont="1" applyFill="1" applyBorder="1" applyAlignment="1">
      <alignment horizontal="centerContinuous" vertical="top" wrapText="1"/>
    </xf>
    <xf numFmtId="0" fontId="58" fillId="2" borderId="8" xfId="0" applyFont="1" applyFill="1" applyBorder="1" applyAlignment="1">
      <alignment horizontal="center" vertical="center"/>
    </xf>
    <xf numFmtId="0" fontId="58" fillId="2" borderId="16" xfId="0" applyFont="1" applyFill="1" applyBorder="1" applyAlignment="1">
      <alignment horizontal="center" vertical="center"/>
    </xf>
    <xf numFmtId="0" fontId="59" fillId="2" borderId="18" xfId="0" applyFont="1" applyFill="1" applyBorder="1" applyAlignment="1">
      <alignment horizontal="center" vertical="center"/>
    </xf>
    <xf numFmtId="0" fontId="62" fillId="3" borderId="16" xfId="0" applyFont="1" applyFill="1" applyBorder="1" applyAlignment="1" applyProtection="1">
      <alignment vertical="center"/>
      <protection locked="0"/>
    </xf>
    <xf numFmtId="0" fontId="62" fillId="3" borderId="0" xfId="0" applyFont="1" applyFill="1" applyBorder="1" applyAlignment="1">
      <alignment vertical="center"/>
    </xf>
    <xf numFmtId="0" fontId="62" fillId="0" borderId="0" xfId="0" applyFont="1" applyFill="1" applyBorder="1" applyAlignment="1" applyProtection="1">
      <alignment vertical="center"/>
      <protection locked="0"/>
    </xf>
    <xf numFmtId="0" fontId="62" fillId="0" borderId="0" xfId="0" applyFont="1" applyFill="1" applyBorder="1" applyAlignment="1">
      <alignment vertical="center"/>
    </xf>
    <xf numFmtId="0" fontId="62" fillId="3" borderId="18" xfId="0" applyFont="1" applyFill="1" applyBorder="1" applyAlignment="1" applyProtection="1">
      <alignment vertical="center"/>
      <protection locked="0"/>
    </xf>
    <xf numFmtId="0" fontId="63" fillId="3" borderId="16" xfId="0" applyFont="1" applyFill="1" applyBorder="1" applyAlignment="1">
      <alignment vertical="center"/>
    </xf>
    <xf numFmtId="0" fontId="64" fillId="3" borderId="2" xfId="0" applyFont="1" applyFill="1" applyBorder="1" applyAlignment="1"/>
    <xf numFmtId="0" fontId="65" fillId="3" borderId="0" xfId="0" quotePrefix="1" applyFont="1" applyFill="1" applyBorder="1" applyAlignment="1">
      <alignment horizontal="left" wrapText="1"/>
    </xf>
    <xf numFmtId="0" fontId="63" fillId="3" borderId="2" xfId="0" applyFont="1" applyFill="1" applyBorder="1" applyAlignment="1">
      <alignment vertical="center"/>
    </xf>
    <xf numFmtId="0" fontId="62" fillId="3" borderId="0" xfId="0" quotePrefix="1" applyFont="1" applyFill="1" applyBorder="1" applyAlignment="1">
      <alignment horizontal="left" vertical="center"/>
    </xf>
    <xf numFmtId="0" fontId="63" fillId="3" borderId="2" xfId="0" quotePrefix="1" applyFont="1" applyFill="1" applyBorder="1" applyAlignment="1">
      <alignment vertical="center"/>
    </xf>
    <xf numFmtId="0" fontId="65" fillId="3" borderId="0" xfId="0" applyFont="1" applyFill="1" applyBorder="1" applyAlignment="1"/>
    <xf numFmtId="0" fontId="66" fillId="3" borderId="2" xfId="0" applyFont="1" applyFill="1" applyBorder="1" applyAlignment="1">
      <alignment vertical="center"/>
    </xf>
    <xf numFmtId="0" fontId="64" fillId="3" borderId="2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left" vertical="center"/>
    </xf>
    <xf numFmtId="0" fontId="65" fillId="3" borderId="0" xfId="0" applyFont="1" applyFill="1" applyBorder="1" applyAlignment="1">
      <alignment vertical="center"/>
    </xf>
    <xf numFmtId="0" fontId="66" fillId="3" borderId="2" xfId="0" applyFont="1" applyFill="1" applyBorder="1" applyAlignment="1"/>
    <xf numFmtId="0" fontId="66" fillId="3" borderId="1" xfId="0" applyFont="1" applyFill="1" applyBorder="1" applyAlignment="1">
      <alignment vertical="center"/>
    </xf>
    <xf numFmtId="0" fontId="62" fillId="3" borderId="6" xfId="0" applyFont="1" applyFill="1" applyBorder="1" applyAlignment="1">
      <alignment horizontal="left" vertical="center"/>
    </xf>
    <xf numFmtId="1" fontId="67" fillId="3" borderId="45" xfId="0" applyNumberFormat="1" applyFont="1" applyFill="1" applyBorder="1" applyAlignment="1" applyProtection="1">
      <alignment horizontal="center" vertical="center"/>
      <protection locked="0"/>
    </xf>
    <xf numFmtId="3" fontId="53" fillId="3" borderId="9" xfId="0" applyNumberFormat="1" applyFont="1" applyFill="1" applyBorder="1" applyAlignment="1" applyProtection="1">
      <alignment horizontal="center" vertical="center"/>
      <protection locked="0"/>
    </xf>
    <xf numFmtId="0" fontId="62" fillId="3" borderId="8" xfId="0" applyFont="1" applyFill="1" applyBorder="1" applyAlignment="1">
      <alignment horizontal="center" vertical="center"/>
    </xf>
    <xf numFmtId="0" fontId="59" fillId="2" borderId="18" xfId="0" applyFont="1" applyFill="1" applyBorder="1" applyAlignment="1">
      <alignment horizontal="centerContinuous" vertical="center" wrapText="1"/>
    </xf>
    <xf numFmtId="0" fontId="62" fillId="3" borderId="18" xfId="0" applyFont="1" applyFill="1" applyBorder="1" applyAlignment="1">
      <alignment horizontal="centerContinuous" vertical="center" wrapText="1"/>
    </xf>
    <xf numFmtId="3" fontId="53" fillId="3" borderId="15" xfId="0" applyNumberFormat="1" applyFont="1" applyFill="1" applyBorder="1" applyAlignment="1" applyProtection="1">
      <alignment horizontal="center" vertical="center"/>
      <protection locked="0"/>
    </xf>
    <xf numFmtId="1" fontId="67" fillId="3" borderId="9" xfId="0" applyNumberFormat="1" applyFont="1" applyFill="1" applyBorder="1" applyAlignment="1" applyProtection="1">
      <alignment horizontal="center" vertical="center"/>
      <protection locked="0"/>
    </xf>
    <xf numFmtId="1" fontId="67" fillId="3" borderId="13" xfId="0" applyNumberFormat="1" applyFont="1" applyFill="1" applyBorder="1" applyAlignment="1" applyProtection="1">
      <alignment horizontal="center" vertical="center"/>
      <protection locked="0"/>
    </xf>
    <xf numFmtId="0" fontId="42" fillId="8" borderId="3" xfId="0" applyFont="1" applyFill="1" applyBorder="1" applyAlignment="1" applyProtection="1">
      <alignment horizontal="left" vertical="center"/>
      <protection locked="0"/>
    </xf>
    <xf numFmtId="1" fontId="42" fillId="8" borderId="5" xfId="0" applyNumberFormat="1" applyFont="1" applyFill="1" applyBorder="1" applyAlignment="1" applyProtection="1">
      <alignment vertical="center"/>
      <protection locked="0"/>
    </xf>
    <xf numFmtId="0" fontId="42" fillId="8" borderId="1" xfId="0" applyFont="1" applyFill="1" applyBorder="1" applyAlignment="1" applyProtection="1">
      <alignment horizontal="left" vertical="center"/>
      <protection locked="0"/>
    </xf>
    <xf numFmtId="1" fontId="42" fillId="8" borderId="7" xfId="0" quotePrefix="1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2" borderId="2" xfId="0" quotePrefix="1" applyFont="1" applyFill="1" applyBorder="1" applyAlignment="1">
      <alignment vertical="top"/>
    </xf>
    <xf numFmtId="0" fontId="59" fillId="2" borderId="0" xfId="0" applyFont="1" applyFill="1" applyBorder="1" applyAlignment="1">
      <alignment vertical="top"/>
    </xf>
    <xf numFmtId="3" fontId="59" fillId="7" borderId="9" xfId="0" applyNumberFormat="1" applyFont="1" applyFill="1" applyBorder="1" applyAlignment="1" applyProtection="1">
      <alignment horizontal="center" vertical="top"/>
      <protection locked="0"/>
    </xf>
    <xf numFmtId="171" fontId="59" fillId="2" borderId="53" xfId="0" applyNumberFormat="1" applyFont="1" applyFill="1" applyBorder="1" applyAlignment="1" applyProtection="1">
      <alignment horizontal="center" vertical="top"/>
      <protection locked="0"/>
    </xf>
    <xf numFmtId="0" fontId="59" fillId="2" borderId="19" xfId="0" applyFont="1" applyFill="1" applyBorder="1" applyAlignment="1">
      <alignment vertical="top"/>
    </xf>
    <xf numFmtId="3" fontId="17" fillId="2" borderId="0" xfId="0" quotePrefix="1" applyNumberFormat="1" applyFont="1" applyFill="1" applyBorder="1" applyAlignment="1">
      <alignment horizontal="center" vertical="top"/>
    </xf>
    <xf numFmtId="3" fontId="17" fillId="2" borderId="0" xfId="0" applyNumberFormat="1" applyFont="1" applyFill="1" applyBorder="1" applyAlignment="1">
      <alignment horizontal="center" vertical="top"/>
    </xf>
    <xf numFmtId="0" fontId="17" fillId="2" borderId="0" xfId="0" applyFont="1" applyFill="1" applyAlignment="1">
      <alignment vertical="top"/>
    </xf>
    <xf numFmtId="0" fontId="6" fillId="2" borderId="2" xfId="0" applyFont="1" applyFill="1" applyBorder="1" applyAlignment="1">
      <alignment vertical="top"/>
    </xf>
    <xf numFmtId="171" fontId="59" fillId="2" borderId="12" xfId="0" applyNumberFormat="1" applyFont="1" applyFill="1" applyBorder="1" applyAlignment="1" applyProtection="1">
      <alignment horizontal="center" vertical="top"/>
      <protection locked="0"/>
    </xf>
    <xf numFmtId="0" fontId="62" fillId="3" borderId="0" xfId="0" applyFont="1" applyFill="1" applyBorder="1" applyAlignment="1">
      <alignment vertical="top"/>
    </xf>
    <xf numFmtId="171" fontId="59" fillId="2" borderId="19" xfId="0" applyNumberFormat="1" applyFont="1" applyFill="1" applyBorder="1" applyAlignment="1" applyProtection="1">
      <alignment horizontal="center" vertical="top"/>
      <protection locked="0"/>
    </xf>
    <xf numFmtId="0" fontId="9" fillId="2" borderId="2" xfId="0" applyFont="1" applyFill="1" applyBorder="1" applyAlignment="1">
      <alignment vertical="top"/>
    </xf>
    <xf numFmtId="0" fontId="17" fillId="0" borderId="0" xfId="0" applyFont="1" applyFill="1" applyBorder="1" applyAlignment="1">
      <alignment vertical="center"/>
    </xf>
    <xf numFmtId="0" fontId="3" fillId="0" borderId="0" xfId="5" applyFont="1" applyFill="1"/>
    <xf numFmtId="0" fontId="51" fillId="0" borderId="0" xfId="5" applyFont="1" applyFill="1" applyAlignment="1">
      <alignment vertical="center"/>
    </xf>
    <xf numFmtId="0" fontId="59" fillId="0" borderId="5" xfId="0" applyFont="1" applyFill="1" applyBorder="1" applyAlignment="1">
      <alignment horizontal="centerContinuous" vertical="center"/>
    </xf>
    <xf numFmtId="0" fontId="58" fillId="0" borderId="18" xfId="0" applyFont="1" applyFill="1" applyBorder="1" applyAlignment="1">
      <alignment horizontal="centerContinuous" vertical="center" wrapText="1"/>
    </xf>
    <xf numFmtId="171" fontId="59" fillId="0" borderId="19" xfId="0" applyNumberFormat="1" applyFont="1" applyFill="1" applyBorder="1" applyAlignment="1" applyProtection="1">
      <alignment horizontal="center" vertical="center"/>
      <protection locked="0"/>
    </xf>
    <xf numFmtId="171" fontId="59" fillId="0" borderId="19" xfId="0" applyNumberFormat="1" applyFont="1" applyFill="1" applyBorder="1" applyAlignment="1" applyProtection="1">
      <alignment horizontal="center"/>
      <protection locked="0"/>
    </xf>
    <xf numFmtId="171" fontId="59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5" applyFont="1" applyFill="1" applyBorder="1"/>
    <xf numFmtId="0" fontId="51" fillId="0" borderId="0" xfId="5" applyFont="1" applyFill="1" applyBorder="1" applyAlignment="1">
      <alignment vertical="center"/>
    </xf>
    <xf numFmtId="0" fontId="0" fillId="0" borderId="0" xfId="0" applyFill="1" applyBorder="1"/>
    <xf numFmtId="0" fontId="17" fillId="0" borderId="0" xfId="0" applyFont="1" applyFill="1" applyAlignment="1">
      <alignment vertical="center"/>
    </xf>
    <xf numFmtId="0" fontId="17" fillId="0" borderId="0" xfId="0" applyFont="1" applyFill="1" applyAlignment="1"/>
    <xf numFmtId="0" fontId="17" fillId="0" borderId="0" xfId="0" applyFont="1" applyFill="1" applyBorder="1" applyAlignment="1"/>
    <xf numFmtId="0" fontId="48" fillId="2" borderId="8" xfId="3" applyFont="1" applyFill="1" applyBorder="1" applyAlignment="1">
      <alignment horizontal="center" vertical="center" wrapText="1"/>
    </xf>
    <xf numFmtId="0" fontId="68" fillId="2" borderId="0" xfId="0" applyFont="1" applyFill="1" applyBorder="1" applyAlignment="1">
      <alignment horizontal="center" vertical="center"/>
    </xf>
    <xf numFmtId="0" fontId="68" fillId="2" borderId="0" xfId="0" applyFont="1" applyFill="1" applyBorder="1" applyAlignment="1">
      <alignment horizontal="right" vertical="center"/>
    </xf>
    <xf numFmtId="0" fontId="62" fillId="3" borderId="17" xfId="0" quotePrefix="1" applyFont="1" applyFill="1" applyBorder="1" applyAlignment="1">
      <alignment horizontal="left" vertical="center"/>
    </xf>
    <xf numFmtId="1" fontId="67" fillId="3" borderId="58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/>
    <xf numFmtId="0" fontId="29" fillId="2" borderId="0" xfId="4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 applyAlignment="1"/>
    <xf numFmtId="3" fontId="6" fillId="2" borderId="59" xfId="3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/>
    <xf numFmtId="0" fontId="57" fillId="2" borderId="0" xfId="3" quotePrefix="1" applyFont="1" applyFill="1" applyAlignment="1">
      <alignment horizontal="left"/>
    </xf>
    <xf numFmtId="0" fontId="27" fillId="2" borderId="0" xfId="4" applyFont="1" applyFill="1" applyAlignment="1"/>
    <xf numFmtId="3" fontId="6" fillId="2" borderId="60" xfId="3" applyNumberFormat="1" applyFont="1" applyFill="1" applyBorder="1" applyAlignment="1" applyProtection="1">
      <alignment horizontal="center"/>
      <protection locked="0"/>
    </xf>
    <xf numFmtId="0" fontId="57" fillId="2" borderId="0" xfId="4" quotePrefix="1" applyFont="1" applyFill="1" applyAlignment="1">
      <alignment horizontal="left"/>
    </xf>
    <xf numFmtId="3" fontId="6" fillId="2" borderId="61" xfId="3" applyNumberFormat="1" applyFont="1" applyFill="1" applyBorder="1" applyAlignment="1" applyProtection="1">
      <alignment horizontal="center"/>
      <protection locked="0"/>
    </xf>
    <xf numFmtId="0" fontId="6" fillId="10" borderId="2" xfId="0" quotePrefix="1" applyFont="1" applyFill="1" applyBorder="1" applyAlignment="1">
      <alignment vertical="center"/>
    </xf>
    <xf numFmtId="0" fontId="59" fillId="10" borderId="0" xfId="0" quotePrefix="1" applyFont="1" applyFill="1" applyBorder="1" applyAlignment="1">
      <alignment horizontal="left" vertical="center"/>
    </xf>
    <xf numFmtId="0" fontId="69" fillId="2" borderId="0" xfId="4" quotePrefix="1" applyFont="1" applyFill="1" applyBorder="1" applyAlignment="1">
      <alignment horizontal="left"/>
    </xf>
    <xf numFmtId="3" fontId="6" fillId="2" borderId="0" xfId="0" applyNumberFormat="1" applyFont="1" applyFill="1" applyAlignment="1">
      <alignment vertical="center"/>
    </xf>
    <xf numFmtId="0" fontId="58" fillId="2" borderId="8" xfId="0" applyFont="1" applyFill="1" applyBorder="1" applyAlignment="1">
      <alignment horizontal="center" vertical="center" wrapText="1"/>
    </xf>
    <xf numFmtId="0" fontId="50" fillId="2" borderId="0" xfId="4" quotePrefix="1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56" fillId="9" borderId="16" xfId="3" applyFont="1" applyFill="1" applyBorder="1" applyAlignment="1">
      <alignment horizontal="center" vertical="center"/>
    </xf>
    <xf numFmtId="0" fontId="56" fillId="9" borderId="17" xfId="3" applyFont="1" applyFill="1" applyBorder="1" applyAlignment="1">
      <alignment horizontal="center" vertical="center"/>
    </xf>
    <xf numFmtId="0" fontId="56" fillId="9" borderId="18" xfId="3" applyFont="1" applyFill="1" applyBorder="1" applyAlignment="1">
      <alignment horizontal="center" vertical="center"/>
    </xf>
    <xf numFmtId="0" fontId="71" fillId="2" borderId="0" xfId="4" applyFont="1" applyFill="1" applyBorder="1" applyAlignment="1">
      <alignment horizontal="center" vertical="center"/>
    </xf>
    <xf numFmtId="0" fontId="50" fillId="2" borderId="0" xfId="5" applyFont="1" applyFill="1" applyBorder="1" applyAlignment="1">
      <alignment horizontal="center" vertical="center"/>
    </xf>
    <xf numFmtId="0" fontId="59" fillId="2" borderId="17" xfId="0" quotePrefix="1" applyFont="1" applyFill="1" applyBorder="1" applyAlignment="1">
      <alignment horizontal="justify" vertical="center" wrapText="1"/>
    </xf>
    <xf numFmtId="0" fontId="59" fillId="2" borderId="17" xfId="0" quotePrefix="1" applyFont="1" applyFill="1" applyBorder="1" applyAlignment="1">
      <alignment horizontal="justify" vertical="top" wrapText="1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62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10" fillId="3" borderId="16" xfId="5" applyFont="1" applyFill="1" applyBorder="1" applyAlignment="1">
      <alignment horizontal="center" vertical="center"/>
    </xf>
    <xf numFmtId="0" fontId="10" fillId="3" borderId="18" xfId="5" applyFont="1" applyFill="1" applyBorder="1" applyAlignment="1">
      <alignment horizontal="center" vertical="center"/>
    </xf>
    <xf numFmtId="0" fontId="6" fillId="3" borderId="18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 wrapText="1"/>
    </xf>
    <xf numFmtId="0" fontId="6" fillId="3" borderId="13" xfId="5" applyFont="1" applyFill="1" applyBorder="1" applyAlignment="1">
      <alignment horizontal="center" vertical="center" wrapText="1"/>
    </xf>
    <xf numFmtId="0" fontId="6" fillId="3" borderId="15" xfId="5" applyFont="1" applyFill="1" applyBorder="1" applyAlignment="1">
      <alignment horizontal="center" vertical="center" wrapText="1"/>
    </xf>
    <xf numFmtId="0" fontId="10" fillId="3" borderId="3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15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3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5"/>
  <sheetViews>
    <sheetView view="pageBreakPreview" zoomScale="60" zoomScaleNormal="85" workbookViewId="0">
      <selection activeCell="H6" sqref="H6"/>
    </sheetView>
  </sheetViews>
  <sheetFormatPr defaultColWidth="0" defaultRowHeight="12.75" customHeight="1" zeroHeight="1"/>
  <cols>
    <col min="1" max="1" width="2" style="232" customWidth="1"/>
    <col min="2" max="2" width="1.5703125" style="232" customWidth="1"/>
    <col min="3" max="3" width="68.140625" style="232" customWidth="1"/>
    <col min="4" max="4" width="21.5703125" style="232" customWidth="1"/>
    <col min="5" max="5" width="19.28515625" style="232" customWidth="1"/>
    <col min="6" max="6" width="1.5703125" style="232" customWidth="1"/>
    <col min="7" max="7" width="2.140625" style="232" customWidth="1"/>
    <col min="8" max="8" width="61.28515625" style="232" bestFit="1" customWidth="1"/>
    <col min="9" max="9" width="2.42578125" style="232" customWidth="1"/>
    <col min="10" max="254" width="0" style="232" hidden="1" customWidth="1"/>
    <col min="255" max="16384" width="10.85546875" style="232" hidden="1"/>
  </cols>
  <sheetData>
    <row r="1" spans="2:9" ht="20.25">
      <c r="E1" s="408"/>
      <c r="H1" s="407"/>
    </row>
    <row r="2" spans="2:9" ht="20.25">
      <c r="B2" s="412"/>
      <c r="C2" s="413"/>
      <c r="D2" s="264"/>
      <c r="E2" s="408"/>
      <c r="F2" s="264"/>
    </row>
    <row r="3" spans="2:9">
      <c r="B3" s="414"/>
      <c r="C3" s="264"/>
      <c r="D3" s="264"/>
      <c r="E3" s="264"/>
      <c r="F3" s="264"/>
    </row>
    <row r="4" spans="2:9" ht="18">
      <c r="B4" s="414"/>
      <c r="C4" s="429" t="s">
        <v>185</v>
      </c>
      <c r="D4" s="430"/>
      <c r="E4" s="430"/>
      <c r="F4" s="430"/>
    </row>
    <row r="5" spans="2:9" ht="18">
      <c r="B5" s="414"/>
      <c r="C5" s="430" t="s">
        <v>186</v>
      </c>
      <c r="D5" s="430"/>
      <c r="E5" s="430"/>
      <c r="F5" s="430"/>
    </row>
    <row r="6" spans="2:9" ht="15.75">
      <c r="B6" s="414"/>
      <c r="C6" s="434" t="s">
        <v>196</v>
      </c>
      <c r="D6" s="434"/>
      <c r="E6" s="272"/>
      <c r="F6" s="272"/>
    </row>
    <row r="7" spans="2:9" ht="18">
      <c r="B7" s="415"/>
      <c r="C7" s="430"/>
      <c r="D7" s="430"/>
      <c r="E7" s="430"/>
      <c r="F7" s="430"/>
    </row>
    <row r="8" spans="2:9" ht="12" customHeight="1">
      <c r="B8" s="264"/>
      <c r="C8" s="265"/>
      <c r="D8" s="264"/>
      <c r="E8" s="264"/>
      <c r="F8" s="416"/>
    </row>
    <row r="9" spans="2:9" ht="15.75" customHeight="1">
      <c r="B9" s="415"/>
      <c r="C9" s="272"/>
      <c r="D9" s="272"/>
      <c r="E9" s="272"/>
      <c r="F9" s="272"/>
    </row>
    <row r="10" spans="2:9" ht="18">
      <c r="B10" s="264"/>
      <c r="C10" s="272"/>
      <c r="D10" s="272"/>
      <c r="E10" s="272"/>
      <c r="F10" s="266"/>
    </row>
    <row r="11" spans="2:9" ht="23.25" customHeight="1">
      <c r="B11" s="264"/>
      <c r="C11" s="431" t="s">
        <v>187</v>
      </c>
      <c r="D11" s="432"/>
      <c r="E11" s="433"/>
      <c r="F11" s="266"/>
    </row>
    <row r="12" spans="2:9" ht="18">
      <c r="B12" s="264"/>
      <c r="C12" s="264"/>
      <c r="D12" s="266"/>
      <c r="E12" s="266"/>
      <c r="F12" s="266"/>
    </row>
    <row r="13" spans="2:9">
      <c r="B13" s="264"/>
      <c r="C13" s="267"/>
      <c r="D13" s="267"/>
      <c r="E13" s="267"/>
      <c r="F13" s="267"/>
    </row>
    <row r="14" spans="2:9" ht="62.25" customHeight="1">
      <c r="B14" s="264"/>
      <c r="C14" s="268" t="s">
        <v>189</v>
      </c>
      <c r="D14" s="269"/>
      <c r="E14" s="406" t="s">
        <v>188</v>
      </c>
      <c r="F14" s="267"/>
    </row>
    <row r="15" spans="2:9" s="418" customFormat="1" ht="24.95" customHeight="1">
      <c r="B15" s="267"/>
      <c r="C15" s="270" t="s">
        <v>230</v>
      </c>
      <c r="D15" s="271"/>
      <c r="E15" s="417">
        <v>12</v>
      </c>
      <c r="F15" s="267"/>
      <c r="H15" s="419"/>
      <c r="I15" s="420"/>
    </row>
    <row r="16" spans="2:9" s="418" customFormat="1" ht="24.95" customHeight="1">
      <c r="B16" s="267"/>
      <c r="C16" s="270" t="s">
        <v>231</v>
      </c>
      <c r="D16" s="271"/>
      <c r="E16" s="421">
        <v>76.560980000000001</v>
      </c>
      <c r="F16" s="267"/>
      <c r="H16" s="422"/>
      <c r="I16" s="420"/>
    </row>
    <row r="17" spans="2:8" s="418" customFormat="1" ht="24.95" customHeight="1">
      <c r="B17" s="267"/>
      <c r="C17" s="270" t="s">
        <v>232</v>
      </c>
      <c r="D17" s="271"/>
      <c r="E17" s="423">
        <v>4</v>
      </c>
      <c r="F17" s="267"/>
      <c r="H17" s="419"/>
    </row>
    <row r="18" spans="2:8">
      <c r="B18" s="264"/>
      <c r="C18" s="270"/>
      <c r="D18" s="271"/>
      <c r="E18" s="231"/>
      <c r="F18" s="231"/>
    </row>
    <row r="19" spans="2:8" ht="19.5" customHeight="1">
      <c r="B19" s="272"/>
      <c r="C19" s="426" t="s">
        <v>182</v>
      </c>
      <c r="D19" s="272"/>
      <c r="E19" s="272"/>
      <c r="F19" s="272"/>
    </row>
    <row r="20" spans="2:8" hidden="1"/>
    <row r="21" spans="2:8" hidden="1"/>
    <row r="22" spans="2:8" hidden="1"/>
    <row r="23" spans="2:8" hidden="1"/>
    <row r="24" spans="2:8" hidden="1"/>
    <row r="25" spans="2:8"/>
  </sheetData>
  <mergeCells count="5">
    <mergeCell ref="C4:F4"/>
    <mergeCell ref="C5:F5"/>
    <mergeCell ref="C7:F7"/>
    <mergeCell ref="C11:E11"/>
    <mergeCell ref="C6:D6"/>
  </mergeCells>
  <conditionalFormatting sqref="E15 E17">
    <cfRule type="expression" dxfId="34" priority="1" stopIfTrue="1">
      <formula>AND(E15&lt;&gt;"",E15&lt;&gt;"-",OR(E15&lt;0,NOT(ISNUMBER(E15))))</formula>
    </cfRule>
  </conditionalFormatting>
  <conditionalFormatting sqref="H15 H17">
    <cfRule type="expression" dxfId="33" priority="2" stopIfTrue="1">
      <formula>AND(E15&lt;&gt;"",E15&lt;&gt;"-",OR(E15&lt;0,NOT(ISNUMBER(E15))))</formula>
    </cfRule>
  </conditionalFormatting>
  <conditionalFormatting sqref="E16">
    <cfRule type="expression" dxfId="32" priority="3" stopIfTrue="1">
      <formula>AND(E16&lt;&gt;"",E16&lt;&gt;"-",OR(E16&lt;0,E16&gt;100,NOT(ISNUMBER(E16))))</formula>
    </cfRule>
  </conditionalFormatting>
  <conditionalFormatting sqref="H16">
    <cfRule type="expression" dxfId="31" priority="4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66" customWidth="1"/>
    <col min="2" max="2" width="9.140625" style="66"/>
    <col min="3" max="3" width="40.5703125" style="66" customWidth="1"/>
    <col min="4" max="4" width="9.7109375" style="66" customWidth="1"/>
    <col min="5" max="44" width="9.140625" style="66"/>
    <col min="45" max="45" width="26.85546875" style="66" customWidth="1"/>
    <col min="46" max="16384" width="9.140625" style="66"/>
  </cols>
  <sheetData>
    <row r="1" spans="1:50" s="22" customFormat="1" ht="18" customHeight="1">
      <c r="A1" s="18" t="s">
        <v>25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1"/>
      <c r="AX1" s="21"/>
    </row>
    <row r="2" spans="1:50" s="22" customFormat="1" ht="18" customHeight="1">
      <c r="A2" s="23"/>
      <c r="B2" s="24"/>
      <c r="C2" s="24"/>
      <c r="D2" s="25"/>
      <c r="E2" s="2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83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7"/>
    </row>
    <row r="3" spans="1:50" s="22" customFormat="1" ht="18" customHeight="1" thickBot="1">
      <c r="A3" s="24"/>
      <c r="C3" s="28"/>
      <c r="D3" s="25"/>
      <c r="E3" s="84" t="s">
        <v>1</v>
      </c>
      <c r="F3" s="25"/>
      <c r="G3" s="25"/>
      <c r="H3" s="25"/>
      <c r="I3" s="25"/>
      <c r="J3" s="25"/>
      <c r="K3" s="25"/>
      <c r="L3" s="25"/>
      <c r="M3" s="25"/>
      <c r="N3" s="25"/>
      <c r="O3" s="20"/>
      <c r="P3" s="20"/>
      <c r="Q3" s="20"/>
      <c r="S3" s="20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9"/>
    </row>
    <row r="4" spans="1:50" s="22" customFormat="1" ht="18" customHeight="1" thickBot="1">
      <c r="A4" s="24"/>
      <c r="C4" s="28"/>
      <c r="D4" s="25"/>
      <c r="E4" s="84" t="s">
        <v>2</v>
      </c>
      <c r="F4" s="25"/>
      <c r="G4" s="25"/>
      <c r="H4" s="25"/>
      <c r="I4" s="25"/>
      <c r="J4" s="25"/>
      <c r="K4" s="25"/>
      <c r="L4" s="25"/>
      <c r="M4" s="25"/>
      <c r="N4" s="25"/>
      <c r="O4" s="20"/>
      <c r="P4" s="67" t="s">
        <v>109</v>
      </c>
      <c r="Q4" s="68">
        <v>5.0000000000000001E-3</v>
      </c>
      <c r="S4" s="20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9"/>
    </row>
    <row r="5" spans="1:50" s="22" customFormat="1" ht="18" customHeight="1">
      <c r="A5" s="23"/>
      <c r="C5" s="24"/>
      <c r="D5" s="25"/>
      <c r="E5" s="83"/>
      <c r="F5" s="25"/>
      <c r="G5" s="25"/>
      <c r="H5" s="25"/>
      <c r="I5" s="25"/>
      <c r="J5" s="25"/>
      <c r="K5" s="25"/>
      <c r="L5" s="25"/>
      <c r="M5" s="25"/>
      <c r="N5" s="25"/>
      <c r="O5" s="20"/>
      <c r="P5" s="20"/>
      <c r="Q5" s="20"/>
      <c r="S5" s="20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9"/>
    </row>
    <row r="6" spans="1:50" s="22" customFormat="1" ht="18" customHeight="1">
      <c r="A6" s="28"/>
      <c r="C6" s="28"/>
      <c r="D6" s="25"/>
      <c r="E6" s="84" t="s">
        <v>59</v>
      </c>
      <c r="F6" s="25"/>
      <c r="G6" s="25"/>
      <c r="H6" s="25"/>
      <c r="I6" s="25"/>
      <c r="J6" s="25"/>
      <c r="K6" s="25"/>
      <c r="L6" s="25"/>
      <c r="M6" s="25"/>
      <c r="N6" s="25"/>
      <c r="O6" s="20"/>
      <c r="P6" s="20"/>
      <c r="Q6" s="20"/>
      <c r="S6" s="20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9"/>
    </row>
    <row r="7" spans="1:50" s="22" customFormat="1" ht="18" customHeight="1">
      <c r="A7" s="28"/>
      <c r="C7" s="28"/>
      <c r="D7" s="25"/>
      <c r="E7" s="84" t="s">
        <v>104</v>
      </c>
      <c r="F7" s="25"/>
      <c r="G7" s="25"/>
      <c r="H7" s="25"/>
      <c r="I7" s="25"/>
      <c r="J7" s="25"/>
      <c r="K7" s="25"/>
      <c r="L7" s="25"/>
      <c r="M7" s="25"/>
      <c r="N7" s="25"/>
      <c r="O7" s="20"/>
      <c r="P7" s="20"/>
      <c r="Q7" s="20"/>
      <c r="S7" s="20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9"/>
    </row>
    <row r="8" spans="1:50" s="22" customFormat="1" ht="18" customHeight="1">
      <c r="A8" s="28"/>
      <c r="C8" s="30"/>
      <c r="D8" s="25"/>
      <c r="E8" s="85" t="s">
        <v>3</v>
      </c>
      <c r="F8" s="25"/>
      <c r="G8" s="25"/>
      <c r="H8" s="25"/>
      <c r="I8" s="25"/>
      <c r="J8" s="25"/>
      <c r="K8" s="25"/>
      <c r="L8" s="25"/>
      <c r="M8" s="25"/>
      <c r="N8" s="25"/>
      <c r="O8" s="20"/>
      <c r="P8" s="20"/>
      <c r="Q8" s="20"/>
      <c r="S8" s="20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0"/>
      <c r="AP8" s="25"/>
      <c r="AQ8" s="25"/>
      <c r="AR8" s="20"/>
      <c r="AS8" s="25"/>
      <c r="AT8" s="25"/>
      <c r="AU8" s="25"/>
      <c r="AV8" s="25"/>
      <c r="AW8" s="25"/>
      <c r="AX8" s="29"/>
    </row>
    <row r="9" spans="1:50" s="22" customFormat="1" ht="18" customHeight="1">
      <c r="A9" s="28"/>
      <c r="C9" s="30"/>
      <c r="D9" s="25"/>
      <c r="E9" s="85"/>
      <c r="F9" s="25"/>
      <c r="G9" s="25"/>
      <c r="H9" s="25"/>
      <c r="I9" s="25"/>
      <c r="J9" s="25"/>
      <c r="K9" s="25"/>
      <c r="L9" s="25"/>
      <c r="M9" s="25"/>
      <c r="N9" s="25"/>
      <c r="O9" s="20"/>
      <c r="P9" s="20"/>
      <c r="Q9" s="20"/>
      <c r="S9" s="20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0"/>
      <c r="AP9" s="25"/>
      <c r="AQ9" s="25"/>
      <c r="AR9" s="25"/>
      <c r="AU9" s="25"/>
      <c r="AV9" s="25"/>
      <c r="AW9" s="25"/>
      <c r="AX9" s="29"/>
    </row>
    <row r="10" spans="1:50" s="22" customFormat="1" ht="18" customHeight="1">
      <c r="A10" s="28"/>
      <c r="C10" s="30"/>
      <c r="D10" s="25"/>
      <c r="E10" s="85"/>
      <c r="F10" s="25"/>
      <c r="G10" s="25"/>
      <c r="H10" s="25"/>
      <c r="I10" s="25"/>
      <c r="J10" s="25"/>
      <c r="K10" s="25"/>
      <c r="L10" s="25"/>
      <c r="M10" s="25"/>
      <c r="N10" s="25"/>
      <c r="O10" s="20"/>
      <c r="P10" s="20"/>
      <c r="Q10" s="20"/>
      <c r="S10" s="20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9"/>
    </row>
    <row r="11" spans="1:50" s="39" customFormat="1" ht="18" customHeight="1">
      <c r="A11" s="86"/>
      <c r="B11" s="87"/>
      <c r="C11" s="87"/>
      <c r="D11" s="88"/>
      <c r="E11" s="88"/>
      <c r="F11" s="88"/>
      <c r="G11" s="88"/>
      <c r="H11" s="88"/>
      <c r="I11" s="88"/>
      <c r="J11" s="34"/>
      <c r="K11" s="34"/>
      <c r="L11" s="34"/>
      <c r="M11" s="34"/>
      <c r="N11" s="34"/>
      <c r="O11" s="34"/>
      <c r="P11" s="34"/>
      <c r="Q11" s="34"/>
      <c r="R11" s="8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88"/>
      <c r="AU11" s="88"/>
      <c r="AV11" s="88"/>
      <c r="AW11" s="88"/>
      <c r="AX11" s="48"/>
    </row>
    <row r="12" spans="1:50" s="39" customFormat="1" ht="18" customHeight="1">
      <c r="A12" s="36"/>
      <c r="B12" s="37"/>
      <c r="C12" s="37"/>
      <c r="D12" s="90"/>
      <c r="E12" s="90"/>
      <c r="F12" s="90"/>
      <c r="G12" s="90"/>
      <c r="H12" s="90"/>
      <c r="I12" s="240"/>
      <c r="J12" s="447" t="s">
        <v>85</v>
      </c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  <c r="AD12" s="448"/>
      <c r="AE12" s="448"/>
      <c r="AF12" s="448"/>
      <c r="AG12" s="448"/>
      <c r="AH12" s="448"/>
      <c r="AI12" s="448"/>
      <c r="AJ12" s="448"/>
      <c r="AK12" s="448"/>
      <c r="AL12" s="448"/>
      <c r="AM12" s="448"/>
      <c r="AN12" s="448"/>
      <c r="AO12" s="448"/>
      <c r="AP12" s="448"/>
      <c r="AQ12" s="448"/>
      <c r="AR12" s="448"/>
      <c r="AS12" s="449"/>
      <c r="AT12" s="90" t="s">
        <v>10</v>
      </c>
    </row>
    <row r="13" spans="1:50" s="39" customFormat="1" ht="27.95" customHeight="1">
      <c r="A13" s="40"/>
      <c r="B13" s="41" t="s">
        <v>4</v>
      </c>
      <c r="C13" s="91"/>
      <c r="D13" s="92" t="s">
        <v>5</v>
      </c>
      <c r="E13" s="92" t="s">
        <v>53</v>
      </c>
      <c r="F13" s="92" t="s">
        <v>6</v>
      </c>
      <c r="G13" s="92" t="s">
        <v>7</v>
      </c>
      <c r="H13" s="92" t="s">
        <v>8</v>
      </c>
      <c r="I13" s="92" t="s">
        <v>151</v>
      </c>
      <c r="J13" s="43" t="s">
        <v>110</v>
      </c>
      <c r="K13" s="43" t="s">
        <v>149</v>
      </c>
      <c r="L13" s="43" t="s">
        <v>111</v>
      </c>
      <c r="M13" s="43" t="s">
        <v>62</v>
      </c>
      <c r="N13" s="43" t="s">
        <v>112</v>
      </c>
      <c r="O13" s="43" t="s">
        <v>75</v>
      </c>
      <c r="P13" s="43" t="s">
        <v>113</v>
      </c>
      <c r="Q13" s="43" t="s">
        <v>63</v>
      </c>
      <c r="R13" s="43" t="s">
        <v>61</v>
      </c>
      <c r="S13" s="43" t="s">
        <v>114</v>
      </c>
      <c r="T13" s="43" t="s">
        <v>64</v>
      </c>
      <c r="U13" s="43" t="s">
        <v>65</v>
      </c>
      <c r="V13" s="43" t="s">
        <v>76</v>
      </c>
      <c r="W13" s="43" t="s">
        <v>115</v>
      </c>
      <c r="X13" s="43" t="s">
        <v>77</v>
      </c>
      <c r="Y13" s="43" t="s">
        <v>66</v>
      </c>
      <c r="Z13" s="43" t="s">
        <v>116</v>
      </c>
      <c r="AA13" s="43" t="s">
        <v>117</v>
      </c>
      <c r="AB13" s="43" t="s">
        <v>67</v>
      </c>
      <c r="AC13" s="43" t="s">
        <v>118</v>
      </c>
      <c r="AD13" s="43" t="s">
        <v>81</v>
      </c>
      <c r="AE13" s="43" t="s">
        <v>78</v>
      </c>
      <c r="AF13" s="43" t="s">
        <v>119</v>
      </c>
      <c r="AG13" s="43" t="s">
        <v>68</v>
      </c>
      <c r="AH13" s="43" t="s">
        <v>69</v>
      </c>
      <c r="AI13" s="43" t="s">
        <v>150</v>
      </c>
      <c r="AJ13" s="43" t="s">
        <v>70</v>
      </c>
      <c r="AK13" s="43" t="s">
        <v>120</v>
      </c>
      <c r="AL13" s="43" t="s">
        <v>82</v>
      </c>
      <c r="AM13" s="43" t="s">
        <v>121</v>
      </c>
      <c r="AN13" s="43" t="s">
        <v>122</v>
      </c>
      <c r="AO13" s="43" t="s">
        <v>71</v>
      </c>
      <c r="AP13" s="43" t="s">
        <v>72</v>
      </c>
      <c r="AQ13" s="43" t="s">
        <v>73</v>
      </c>
      <c r="AR13" s="43" t="s">
        <v>74</v>
      </c>
      <c r="AS13" s="43" t="s">
        <v>123</v>
      </c>
      <c r="AT13" s="92" t="s">
        <v>9</v>
      </c>
    </row>
    <row r="14" spans="1:50" s="39" customFormat="1" ht="18" customHeight="1">
      <c r="A14" s="44"/>
      <c r="B14" s="45" t="s">
        <v>16</v>
      </c>
      <c r="C14" s="46"/>
      <c r="D14" s="47"/>
      <c r="E14" s="47" t="s">
        <v>10</v>
      </c>
      <c r="F14" s="47"/>
      <c r="G14" s="47"/>
      <c r="H14" s="47"/>
      <c r="I14" s="47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9"/>
    </row>
    <row r="15" spans="1:50" s="39" customFormat="1" ht="18" customHeight="1">
      <c r="A15" s="44"/>
      <c r="B15" s="45" t="s">
        <v>17</v>
      </c>
      <c r="C15" s="46"/>
      <c r="D15" s="9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</row>
    <row r="16" spans="1:50" s="39" customFormat="1" ht="18" customHeight="1">
      <c r="A16" s="49"/>
      <c r="B16" s="50" t="s">
        <v>106</v>
      </c>
      <c r="C16" s="51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T16" s="79">
        <f>+IF('O2'!AP9&lt;&gt;"",IF((1+OUT_2_Check!$Q$4)*SUM('O2'!D9:AO9)&lt;'O2'!AP9,1,IF((1-OUT_2_Check!$Q$4)*SUM('O2'!D9:AO9)&gt;'O2'!AP9,1,0)),IF(SUM('O2'!D9:AO9)&lt;&gt;0,1,0))</f>
        <v>0</v>
      </c>
    </row>
    <row r="17" spans="1:46" s="39" customFormat="1" ht="18" customHeight="1">
      <c r="A17" s="52"/>
      <c r="B17" s="50" t="s">
        <v>107</v>
      </c>
      <c r="C17" s="51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9">
        <f>+IF('O2'!AP10&lt;&gt;"",IF((1+OUT_2_Check!$Q$4)*SUM('O2'!D10:AO10)&lt;'O2'!AP10,1,IF((1-OUT_2_Check!$Q$4)*SUM('O2'!D10:AO10)&gt;'O2'!AP10,1,0)),IF(SUM('O2'!D10:AO10)&lt;&gt;0,1,0))</f>
        <v>0</v>
      </c>
    </row>
    <row r="18" spans="1:46" s="39" customFormat="1" ht="18" customHeight="1">
      <c r="A18" s="52"/>
      <c r="B18" s="50" t="s">
        <v>108</v>
      </c>
      <c r="C18" s="51"/>
      <c r="D18" s="70"/>
      <c r="E18" s="143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9">
        <f>+IF('O2'!AP12&lt;&gt;"",IF((1+OUT_2_Check!$Q$4)*SUM('O2'!D12:AO12)&lt;'O2'!AP12,1,IF((1-OUT_2_Check!$Q$4)*SUM('O2'!D12:AO12)&gt;'O2'!AP12,1,0)),IF(SUM('O2'!D12:AO12)&lt;&gt;0,1,0))</f>
        <v>0</v>
      </c>
    </row>
    <row r="19" spans="1:46" s="39" customFormat="1" ht="18" customHeight="1">
      <c r="A19" s="52"/>
      <c r="B19" s="51" t="s">
        <v>11</v>
      </c>
      <c r="C19" s="51"/>
      <c r="D19" s="69">
        <f>+IF('O2'!D13&lt;&gt;"", IF((1+OUT_2_Check!$Q$4)*SUM('O2'!D9:D12)&lt;'O2'!D13,1,IF((1-OUT_2_Check!$Q$4)*SUM('O2'!D9:D12)&gt;'O2'!D13,1,0)),IF(SUM('O2'!D9:D12)&lt;&gt;0,1,0))</f>
        <v>0</v>
      </c>
      <c r="E19" s="69">
        <f>+IF('O2'!E13&lt;&gt;"", IF((1+OUT_2_Check!$Q$4)*SUM('O2'!E9:E12)&lt;'O2'!E13,1,IF((1-OUT_2_Check!$Q$4)*SUM('O2'!E9:E12)&gt;'O2'!E13,1,0)),IF(SUM('O2'!E9:E12)&lt;&gt;0,1,0))</f>
        <v>0</v>
      </c>
      <c r="F19" s="69">
        <f>+IF('O2'!F13&lt;&gt;"", IF((1+OUT_2_Check!$Q$4)*SUM('O2'!F9:F12)&lt;'O2'!F13,1,IF((1-OUT_2_Check!$Q$4)*SUM('O2'!F9:F12)&gt;'O2'!F13,1,0)),IF(SUM('O2'!F9:F12)&lt;&gt;0,1,0))</f>
        <v>0</v>
      </c>
      <c r="G19" s="69">
        <f>+IF('O2'!G13&lt;&gt;"", IF((1+OUT_2_Check!$Q$4)*SUM('O2'!G9:G12)&lt;'O2'!G13,1,IF((1-OUT_2_Check!$Q$4)*SUM('O2'!G9:G12)&gt;'O2'!G13,1,0)),IF(SUM('O2'!G9:G12)&lt;&gt;0,1,0))</f>
        <v>0</v>
      </c>
      <c r="H19" s="69">
        <f>+IF('O2'!H13&lt;&gt;"", IF((1+OUT_2_Check!$Q$4)*SUM('O2'!H9:H12)&lt;'O2'!H13,1,IF((1-OUT_2_Check!$Q$4)*SUM('O2'!H9:H12)&gt;'O2'!H13,1,0)),IF(SUM('O2'!H9:H12)&lt;&gt;0,1,0))</f>
        <v>0</v>
      </c>
      <c r="I19" s="69">
        <f>+IF('O2'!I13&lt;&gt;"", IF((1+OUT_2_Check!$Q$4)*SUM('O2'!I9:I12)&lt;'O2'!I13,1,IF((1-OUT_2_Check!$Q$4)*SUM('O2'!I9:I12)&gt;'O2'!I13,1,0)),IF(SUM('O2'!I9:I12)&lt;&gt;0,1,0))</f>
        <v>0</v>
      </c>
      <c r="J19" s="69">
        <f>+IF('O2'!J13&lt;&gt;"", IF((1+OUT_2_Check!$Q$4)*SUM('O2'!J9:J12)&lt;'O2'!J13,1,IF((1-OUT_2_Check!$Q$4)*SUM('O2'!J9:J12)&gt;'O2'!J13,1,0)),IF(SUM('O2'!J9:J12)&lt;&gt;0,1,0))</f>
        <v>0</v>
      </c>
      <c r="K19" s="69">
        <f>+IF('O2'!L13&lt;&gt;"", IF((1+OUT_2_Check!$Q$4)*SUM('O2'!L9:L12)&lt;'O2'!L13,1,IF((1-OUT_2_Check!$Q$4)*SUM('O2'!L9:L12)&gt;'O2'!L13,1,0)),IF(SUM('O2'!L9:L12)&lt;&gt;0,1,0))</f>
        <v>0</v>
      </c>
      <c r="L19" s="69">
        <f>+IF('O2'!M13&lt;&gt;"", IF((1+OUT_2_Check!$Q$4)*SUM('O2'!M9:M12)&lt;'O2'!M13,1,IF((1-OUT_2_Check!$Q$4)*SUM('O2'!M9:M12)&gt;'O2'!M13,1,0)),IF(SUM('O2'!M9:M12)&lt;&gt;0,1,0))</f>
        <v>0</v>
      </c>
      <c r="M19" s="69">
        <f>+IF('O2'!N13&lt;&gt;"", IF((1+OUT_2_Check!$Q$4)*SUM('O2'!N9:N12)&lt;'O2'!N13,1,IF((1-OUT_2_Check!$Q$4)*SUM('O2'!N9:N12)&gt;'O2'!N13,1,0)),IF(SUM('O2'!N9:N12)&lt;&gt;0,1,0))</f>
        <v>0</v>
      </c>
      <c r="N19" s="69">
        <f>+IF('O2'!O13&lt;&gt;"", IF((1+OUT_2_Check!$Q$4)*SUM('O2'!O9:O12)&lt;'O2'!O13,1,IF((1-OUT_2_Check!$Q$4)*SUM('O2'!O9:O12)&gt;'O2'!O13,1,0)),IF(SUM('O2'!O9:O12)&lt;&gt;0,1,0))</f>
        <v>0</v>
      </c>
      <c r="O19" s="69">
        <f>+IF('O2'!P13&lt;&gt;"", IF((1+OUT_2_Check!$Q$4)*SUM('O2'!P9:P12)&lt;'O2'!P13,1,IF((1-OUT_2_Check!$Q$4)*SUM('O2'!P9:P12)&gt;'O2'!P13,1,0)),IF(SUM('O2'!P9:P12)&lt;&gt;0,1,0))</f>
        <v>0</v>
      </c>
      <c r="P19" s="69">
        <f>+IF('O2'!Q13&lt;&gt;"", IF((1+OUT_2_Check!$Q$4)*SUM('O2'!Q9:Q12)&lt;'O2'!Q13,1,IF((1-OUT_2_Check!$Q$4)*SUM('O2'!Q9:Q12)&gt;'O2'!Q13,1,0)),IF(SUM('O2'!Q9:Q12)&lt;&gt;0,1,0))</f>
        <v>0</v>
      </c>
      <c r="Q19" s="69">
        <f>+IF('O2'!R13&lt;&gt;"", IF((1+OUT_2_Check!$Q$4)*SUM('O2'!R9:R12)&lt;'O2'!R13,1,IF((1-OUT_2_Check!$Q$4)*SUM('O2'!R9:R12)&gt;'O2'!R13,1,0)),IF(SUM('O2'!R9:R12)&lt;&gt;0,1,0))</f>
        <v>0</v>
      </c>
      <c r="R19" s="69">
        <f>+IF('O2'!S13&lt;&gt;"", IF((1+OUT_2_Check!$Q$4)*SUM('O2'!S9:S12)&lt;'O2'!S13,1,IF((1-OUT_2_Check!$Q$4)*SUM('O2'!S9:S12)&gt;'O2'!S13,1,0)),IF(SUM('O2'!S9:S12)&lt;&gt;0,1,0))</f>
        <v>0</v>
      </c>
      <c r="S19" s="69">
        <f>+IF('O2'!T13&lt;&gt;"", IF((1+OUT_2_Check!$Q$4)*SUM('O2'!T9:T12)&lt;'O2'!T13,1,IF((1-OUT_2_Check!$Q$4)*SUM('O2'!T9:T12)&gt;'O2'!T13,1,0)),IF(SUM('O2'!T9:T12)&lt;&gt;0,1,0))</f>
        <v>0</v>
      </c>
      <c r="T19" s="69" t="e">
        <f>+IF('O2'!#REF!&lt;&gt;"", IF((1+OUT_2_Check!$Q$4)*SUM('O2'!#REF!)&lt;'O2'!#REF!,1,IF((1-OUT_2_Check!$Q$4)*SUM('O2'!#REF!)&gt;'O2'!#REF!,1,0)),IF(SUM('O2'!#REF!)&lt;&gt;0,1,0))</f>
        <v>#REF!</v>
      </c>
      <c r="U19" s="69">
        <f>+IF('O2'!U13&lt;&gt;"", IF((1+OUT_2_Check!$Q$4)*SUM('O2'!U9:U12)&lt;'O2'!U13,1,IF((1-OUT_2_Check!$Q$4)*SUM('O2'!U9:U12)&gt;'O2'!U13,1,0)),IF(SUM('O2'!U9:U12)&lt;&gt;0,1,0))</f>
        <v>0</v>
      </c>
      <c r="V19" s="69">
        <f>+IF('O2'!V13&lt;&gt;"", IF((1+OUT_2_Check!$Q$4)*SUM('O2'!V9:V12)&lt;'O2'!V13,1,IF((1-OUT_2_Check!$Q$4)*SUM('O2'!V9:V12)&gt;'O2'!V13,1,0)),IF(SUM('O2'!V9:V12)&lt;&gt;0,1,0))</f>
        <v>0</v>
      </c>
      <c r="W19" s="69">
        <f>+IF('O2'!W13&lt;&gt;"", IF((1+OUT_2_Check!$Q$4)*SUM('O2'!W9:W12)&lt;'O2'!W13,1,IF((1-OUT_2_Check!$Q$4)*SUM('O2'!W9:W12)&gt;'O2'!W13,1,0)),IF(SUM('O2'!W9:W12)&lt;&gt;0,1,0))</f>
        <v>0</v>
      </c>
      <c r="X19" s="69">
        <f>+IF('O2'!X13&lt;&gt;"", IF((1+OUT_2_Check!$Q$4)*SUM('O2'!X9:X12)&lt;'O2'!X13,1,IF((1-OUT_2_Check!$Q$4)*SUM('O2'!X9:X12)&gt;'O2'!X13,1,0)),IF(SUM('O2'!X9:X12)&lt;&gt;0,1,0))</f>
        <v>0</v>
      </c>
      <c r="Y19" s="69" t="e">
        <f>+IF('O2'!#REF!&lt;&gt;"", IF((1+OUT_2_Check!$Q$4)*SUM('O2'!#REF!)&lt;'O2'!#REF!,1,IF((1-OUT_2_Check!$Q$4)*SUM('O2'!#REF!)&gt;'O2'!#REF!,1,0)),IF(SUM('O2'!#REF!)&lt;&gt;0,1,0))</f>
        <v>#REF!</v>
      </c>
      <c r="Z19" s="69" t="e">
        <f>+IF('O2'!#REF!&lt;&gt;"", IF((1+OUT_2_Check!$Q$4)*SUM('O2'!#REF!)&lt;'O2'!#REF!,1,IF((1-OUT_2_Check!$Q$4)*SUM('O2'!#REF!)&gt;'O2'!#REF!,1,0)),IF(SUM('O2'!#REF!)&lt;&gt;0,1,0))</f>
        <v>#REF!</v>
      </c>
      <c r="AA19" s="69">
        <f>+IF('O2'!Y13&lt;&gt;"", IF((1+OUT_2_Check!$Q$4)*SUM('O2'!Y9:Y12)&lt;'O2'!Y13,1,IF((1-OUT_2_Check!$Q$4)*SUM('O2'!Y9:Y12)&gt;'O2'!Y13,1,0)),IF(SUM('O2'!Y9:Y12)&lt;&gt;0,1,0))</f>
        <v>0</v>
      </c>
      <c r="AB19" s="69">
        <f>+IF('O2'!Z13&lt;&gt;"", IF((1+OUT_2_Check!$Q$4)*SUM('O2'!Z9:Z12)&lt;'O2'!Z13,1,IF((1-OUT_2_Check!$Q$4)*SUM('O2'!Z9:Z12)&gt;'O2'!Z13,1,0)),IF(SUM('O2'!Z9:Z12)&lt;&gt;0,1,0))</f>
        <v>0</v>
      </c>
      <c r="AC19" s="69">
        <f>+IF('O2'!AA13&lt;&gt;"", IF((1+OUT_2_Check!$Q$4)*SUM('O2'!AA9:AA12)&lt;'O2'!AA13,1,IF((1-OUT_2_Check!$Q$4)*SUM('O2'!AA9:AA12)&gt;'O2'!AA13,1,0)),IF(SUM('O2'!AA9:AA12)&lt;&gt;0,1,0))</f>
        <v>0</v>
      </c>
      <c r="AD19" s="69">
        <f>+IF('O2'!AB13&lt;&gt;"", IF((1+OUT_2_Check!$Q$4)*SUM('O2'!AB9:AB12)&lt;'O2'!AB13,1,IF((1-OUT_2_Check!$Q$4)*SUM('O2'!AB9:AB12)&gt;'O2'!AB13,1,0)),IF(SUM('O2'!AB9:AB12)&lt;&gt;0,1,0))</f>
        <v>0</v>
      </c>
      <c r="AE19" s="69">
        <f>+IF('O2'!AC13&lt;&gt;"", IF((1+OUT_2_Check!$Q$4)*SUM('O2'!AC9:AC12)&lt;'O2'!AC13,1,IF((1-OUT_2_Check!$Q$4)*SUM('O2'!AC9:AC12)&gt;'O2'!AC13,1,0)),IF(SUM('O2'!AC9:AC12)&lt;&gt;0,1,0))</f>
        <v>0</v>
      </c>
      <c r="AF19" s="69">
        <f>+IF('O2'!AD13&lt;&gt;"", IF((1+OUT_2_Check!$Q$4)*SUM('O2'!AD9:AD12)&lt;'O2'!AD13,1,IF((1-OUT_2_Check!$Q$4)*SUM('O2'!AD9:AD12)&gt;'O2'!AD13,1,0)),IF(SUM('O2'!AD9:AD12)&lt;&gt;0,1,0))</f>
        <v>0</v>
      </c>
      <c r="AG19" s="69">
        <f>+IF('O2'!AE13&lt;&gt;"", IF((1+OUT_2_Check!$Q$4)*SUM('O2'!AE9:AE12)&lt;'O2'!AE13,1,IF((1-OUT_2_Check!$Q$4)*SUM('O2'!AE9:AE12)&gt;'O2'!AE13,1,0)),IF(SUM('O2'!AE9:AE12)&lt;&gt;0,1,0))</f>
        <v>0</v>
      </c>
      <c r="AH19" s="69">
        <f>+IF('O2'!AF13&lt;&gt;"", IF((1+OUT_2_Check!$Q$4)*SUM('O2'!AF9:AF12)&lt;'O2'!AF13,1,IF((1-OUT_2_Check!$Q$4)*SUM('O2'!AF9:AF12)&gt;'O2'!AF13,1,0)),IF(SUM('O2'!AF9:AF12)&lt;&gt;0,1,0))</f>
        <v>0</v>
      </c>
      <c r="AI19" s="69">
        <f>+IF('O2'!AG13&lt;&gt;"", IF((1+OUT_2_Check!$Q$4)*SUM('O2'!AG9:AG12)&lt;'O2'!AG13,1,IF((1-OUT_2_Check!$Q$4)*SUM('O2'!AG9:AG12)&gt;'O2'!AG13,1,0)),IF(SUM('O2'!AG9:AG12)&lt;&gt;0,1,0))</f>
        <v>0</v>
      </c>
      <c r="AJ19" s="69">
        <f>+IF('O2'!AH13&lt;&gt;"", IF((1+OUT_2_Check!$Q$4)*SUM('O2'!AH9:AH12)&lt;'O2'!AH13,1,IF((1-OUT_2_Check!$Q$4)*SUM('O2'!AH9:AH12)&gt;'O2'!AH13,1,0)),IF(SUM('O2'!AH9:AH12)&lt;&gt;0,1,0))</f>
        <v>0</v>
      </c>
      <c r="AK19" s="69">
        <f>+IF('O2'!AI13&lt;&gt;"", IF((1+OUT_2_Check!$Q$4)*SUM('O2'!AI9:AI12)&lt;'O2'!AI13,1,IF((1-OUT_2_Check!$Q$4)*SUM('O2'!AI9:AI12)&gt;'O2'!AI13,1,0)),IF(SUM('O2'!AI9:AI12)&lt;&gt;0,1,0))</f>
        <v>0</v>
      </c>
      <c r="AL19" s="69">
        <f>+IF('O2'!AJ13&lt;&gt;"", IF((1+OUT_2_Check!$Q$4)*SUM('O2'!AJ9:AJ12)&lt;'O2'!AJ13,1,IF((1-OUT_2_Check!$Q$4)*SUM('O2'!AJ9:AJ12)&gt;'O2'!AJ13,1,0)),IF(SUM('O2'!AJ9:AJ12)&lt;&gt;0,1,0))</f>
        <v>0</v>
      </c>
      <c r="AM19" s="69">
        <f>+IF('O2'!AK13&lt;&gt;"", IF((1+OUT_2_Check!$Q$4)*SUM('O2'!AK9:AK12)&lt;'O2'!AK13,1,IF((1-OUT_2_Check!$Q$4)*SUM('O2'!AK9:AK12)&gt;'O2'!AK13,1,0)),IF(SUM('O2'!AK9:AK12)&lt;&gt;0,1,0))</f>
        <v>0</v>
      </c>
      <c r="AN19" s="69" t="e">
        <f>+IF('O2'!#REF!&lt;&gt;"", IF((1+OUT_2_Check!$Q$4)*SUM('O2'!#REF!)&lt;'O2'!#REF!,1,IF((1-OUT_2_Check!$Q$4)*SUM('O2'!#REF!)&gt;'O2'!#REF!,1,0)),IF(SUM('O2'!#REF!)&lt;&gt;0,1,0))</f>
        <v>#REF!</v>
      </c>
      <c r="AO19" s="69" t="e">
        <f>+IF('O2'!#REF!&lt;&gt;"", IF((1+OUT_2_Check!$Q$4)*SUM('O2'!#REF!)&lt;'O2'!#REF!,1,IF((1-OUT_2_Check!$Q$4)*SUM('O2'!#REF!)&gt;'O2'!#REF!,1,0)),IF(SUM('O2'!#REF!)&lt;&gt;0,1,0))</f>
        <v>#REF!</v>
      </c>
      <c r="AP19" s="69">
        <f>+IF('O2'!AL13&lt;&gt;"", IF((1+OUT_2_Check!$Q$4)*SUM('O2'!AL9:AL12)&lt;'O2'!AL13,1,IF((1-OUT_2_Check!$Q$4)*SUM('O2'!AL9:AL12)&gt;'O2'!AL13,1,0)),IF(SUM('O2'!AL9:AL12)&lt;&gt;0,1,0))</f>
        <v>0</v>
      </c>
      <c r="AQ19" s="69">
        <f>+IF('O2'!AM13&lt;&gt;"", IF((1+OUT_2_Check!$Q$4)*SUM('O2'!AM9:AM12)&lt;'O2'!AM13,1,IF((1-OUT_2_Check!$Q$4)*SUM('O2'!AM9:AM12)&gt;'O2'!AM13,1,0)),IF(SUM('O2'!AM9:AM12)&lt;&gt;0,1,0))</f>
        <v>0</v>
      </c>
      <c r="AR19" s="69">
        <f>+IF('O2'!AN13&lt;&gt;"", IF((1+OUT_2_Check!$Q$4)*SUM('O2'!AN9:AN12)&lt;'O2'!AN13,1,IF((1-OUT_2_Check!$Q$4)*SUM('O2'!AN9:AN12)&gt;'O2'!AN13,1,0)),IF(SUM('O2'!AN9:AN12)&lt;&gt;0,1,0))</f>
        <v>0</v>
      </c>
      <c r="AS19" s="69">
        <f>+IF('O2'!AO13&lt;&gt;"", IF((1+OUT_2_Check!$Q$4)*SUM('O2'!AO9:AO12)&lt;'O2'!AO13,1,IF((1-OUT_2_Check!$Q$4)*SUM('O2'!AO9:AO12)&gt;'O2'!AO13,1,0)),IF(SUM('O2'!AO9:AO12)&lt;&gt;0,1,0))</f>
        <v>0</v>
      </c>
      <c r="AT19" s="79">
        <f>+IF('O2'!AP13&lt;&gt;"",IF((1+OUT_2_Check!$Q$4)*SUM('O2'!D13:AO13)&lt;'O2'!AP13,1,IF((1-OUT_2_Check!$Q$4)*SUM('O2'!D13:AO13)&gt;'O2'!AP13,1,0)),IF(SUM('O2'!D13:AO13)&lt;&gt;0,1,0))</f>
        <v>0</v>
      </c>
    </row>
    <row r="20" spans="1:46" s="39" customFormat="1" ht="18" customHeight="1">
      <c r="A20" s="52"/>
      <c r="B20" s="54"/>
      <c r="C20" s="54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</row>
    <row r="21" spans="1:46" s="39" customFormat="1" ht="18" customHeight="1">
      <c r="A21" s="44"/>
      <c r="B21" s="45" t="s">
        <v>26</v>
      </c>
      <c r="C21" s="46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</row>
    <row r="22" spans="1:46" s="39" customFormat="1" ht="18" customHeight="1">
      <c r="A22" s="49"/>
      <c r="B22" s="50" t="s">
        <v>106</v>
      </c>
      <c r="C22" s="5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9">
        <f>+IF('O2'!AP15&lt;&gt;"",IF((1+OUT_2_Check!$Q$4)*SUM('O2'!D15:AO15)&lt;'O2'!AP15,1,IF((1-OUT_2_Check!$Q$4)*SUM('O2'!D15:AO15)&gt;'O2'!AP15,1,0)),IF(SUM('O2'!D15:AO15)&lt;&gt;0,1,0))</f>
        <v>1</v>
      </c>
    </row>
    <row r="23" spans="1:46" s="39" customFormat="1" ht="18" customHeight="1">
      <c r="A23" s="52"/>
      <c r="B23" s="50" t="s">
        <v>107</v>
      </c>
      <c r="C23" s="51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9">
        <f>+IF('O2'!AP16&lt;&gt;"",IF((1+OUT_2_Check!$Q$4)*SUM('O2'!D16:AO16)&lt;'O2'!AP16,1,IF((1-OUT_2_Check!$Q$4)*SUM('O2'!D16:AO16)&gt;'O2'!AP16,1,0)),IF(SUM('O2'!D16:AO16)&lt;&gt;0,1,0))</f>
        <v>1</v>
      </c>
    </row>
    <row r="24" spans="1:46" s="39" customFormat="1" ht="18" customHeight="1">
      <c r="A24" s="52"/>
      <c r="B24" s="50" t="s">
        <v>108</v>
      </c>
      <c r="C24" s="51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9">
        <f>+IF('O2'!AP18&lt;&gt;"",IF((1+OUT_2_Check!$Q$4)*SUM('O2'!D18:AO18)&lt;'O2'!AP18,1,IF((1-OUT_2_Check!$Q$4)*SUM('O2'!D18:AO18)&gt;'O2'!AP18,1,0)),IF(SUM('O2'!D18:AO18)&lt;&gt;0,1,0))</f>
        <v>1</v>
      </c>
    </row>
    <row r="25" spans="1:46" s="39" customFormat="1" ht="18" customHeight="1">
      <c r="A25" s="49"/>
      <c r="B25" s="51" t="s">
        <v>11</v>
      </c>
      <c r="C25" s="51"/>
      <c r="D25" s="69">
        <f>+IF('O2'!D19&lt;&gt;"", IF((1+OUT_2_Check!$Q$4)*SUM('O2'!D15:D18)&lt;'O2'!D19,1,IF((1-OUT_2_Check!$Q$4)*SUM('O2'!D15:D18)&gt;'O2'!D19,1,0)),IF(SUM('O2'!D15:D18)&lt;&gt;0,1,0))</f>
        <v>0</v>
      </c>
      <c r="E25" s="69">
        <f>+IF('O2'!E19&lt;&gt;"", IF((1+OUT_2_Check!$Q$4)*SUM('O2'!E15:E18)&lt;'O2'!E19,1,IF((1-OUT_2_Check!$Q$4)*SUM('O2'!E15:E18)&gt;'O2'!E19,1,0)),IF(SUM('O2'!E15:E18)&lt;&gt;0,1,0))</f>
        <v>0</v>
      </c>
      <c r="F25" s="69">
        <f>+IF('O2'!F19&lt;&gt;"", IF((1+OUT_2_Check!$Q$4)*SUM('O2'!F15:F18)&lt;'O2'!F19,1,IF((1-OUT_2_Check!$Q$4)*SUM('O2'!F15:F18)&gt;'O2'!F19,1,0)),IF(SUM('O2'!F15:F18)&lt;&gt;0,1,0))</f>
        <v>0</v>
      </c>
      <c r="G25" s="69">
        <f>+IF('O2'!G19&lt;&gt;"", IF((1+OUT_2_Check!$Q$4)*SUM('O2'!G15:G18)&lt;'O2'!G19,1,IF((1-OUT_2_Check!$Q$4)*SUM('O2'!G15:G18)&gt;'O2'!G19,1,0)),IF(SUM('O2'!G15:G18)&lt;&gt;0,1,0))</f>
        <v>0</v>
      </c>
      <c r="H25" s="69">
        <f>+IF('O2'!H19&lt;&gt;"", IF((1+OUT_2_Check!$Q$4)*SUM('O2'!H15:H18)&lt;'O2'!H19,1,IF((1-OUT_2_Check!$Q$4)*SUM('O2'!H15:H18)&gt;'O2'!H19,1,0)),IF(SUM('O2'!H15:H18)&lt;&gt;0,1,0))</f>
        <v>0</v>
      </c>
      <c r="I25" s="69">
        <f>+IF('O2'!I19&lt;&gt;"", IF((1+OUT_2_Check!$Q$4)*SUM('O2'!I15:I18)&lt;'O2'!I19,1,IF((1-OUT_2_Check!$Q$4)*SUM('O2'!I15:I18)&gt;'O2'!I19,1,0)),IF(SUM('O2'!I15:I18)&lt;&gt;0,1,0))</f>
        <v>0</v>
      </c>
      <c r="J25" s="69">
        <f>+IF('O2'!J19&lt;&gt;"", IF((1+OUT_2_Check!$Q$4)*SUM('O2'!J15:J18)&lt;'O2'!J19,1,IF((1-OUT_2_Check!$Q$4)*SUM('O2'!J15:J18)&gt;'O2'!J19,1,0)),IF(SUM('O2'!J15:J18)&lt;&gt;0,1,0))</f>
        <v>0</v>
      </c>
      <c r="K25" s="69">
        <f>+IF('O2'!L19&lt;&gt;"", IF((1+OUT_2_Check!$Q$4)*SUM('O2'!L15:L18)&lt;'O2'!L19,1,IF((1-OUT_2_Check!$Q$4)*SUM('O2'!L15:L18)&gt;'O2'!L19,1,0)),IF(SUM('O2'!L15:L18)&lt;&gt;0,1,0))</f>
        <v>0</v>
      </c>
      <c r="L25" s="69">
        <f>+IF('O2'!M19&lt;&gt;"", IF((1+OUT_2_Check!$Q$4)*SUM('O2'!M15:M18)&lt;'O2'!M19,1,IF((1-OUT_2_Check!$Q$4)*SUM('O2'!M15:M18)&gt;'O2'!M19,1,0)),IF(SUM('O2'!M15:M18)&lt;&gt;0,1,0))</f>
        <v>0</v>
      </c>
      <c r="M25" s="69">
        <f>+IF('O2'!N19&lt;&gt;"", IF((1+OUT_2_Check!$Q$4)*SUM('O2'!N15:N18)&lt;'O2'!N19,1,IF((1-OUT_2_Check!$Q$4)*SUM('O2'!N15:N18)&gt;'O2'!N19,1,0)),IF(SUM('O2'!N15:N18)&lt;&gt;0,1,0))</f>
        <v>0</v>
      </c>
      <c r="N25" s="69">
        <f>+IF('O2'!O19&lt;&gt;"", IF((1+OUT_2_Check!$Q$4)*SUM('O2'!O15:O18)&lt;'O2'!O19,1,IF((1-OUT_2_Check!$Q$4)*SUM('O2'!O15:O18)&gt;'O2'!O19,1,0)),IF(SUM('O2'!O15:O18)&lt;&gt;0,1,0))</f>
        <v>0</v>
      </c>
      <c r="O25" s="69">
        <f>+IF('O2'!P19&lt;&gt;"", IF((1+OUT_2_Check!$Q$4)*SUM('O2'!P15:P18)&lt;'O2'!P19,1,IF((1-OUT_2_Check!$Q$4)*SUM('O2'!P15:P18)&gt;'O2'!P19,1,0)),IF(SUM('O2'!P15:P18)&lt;&gt;0,1,0))</f>
        <v>0</v>
      </c>
      <c r="P25" s="69">
        <f>+IF('O2'!Q19&lt;&gt;"", IF((1+OUT_2_Check!$Q$4)*SUM('O2'!Q15:Q18)&lt;'O2'!Q19,1,IF((1-OUT_2_Check!$Q$4)*SUM('O2'!Q15:Q18)&gt;'O2'!Q19,1,0)),IF(SUM('O2'!Q15:Q18)&lt;&gt;0,1,0))</f>
        <v>0</v>
      </c>
      <c r="Q25" s="69">
        <f>+IF('O2'!R19&lt;&gt;"", IF((1+OUT_2_Check!$Q$4)*SUM('O2'!R15:R18)&lt;'O2'!R19,1,IF((1-OUT_2_Check!$Q$4)*SUM('O2'!R15:R18)&gt;'O2'!R19,1,0)),IF(SUM('O2'!R15:R18)&lt;&gt;0,1,0))</f>
        <v>0</v>
      </c>
      <c r="R25" s="69">
        <f>+IF('O2'!S19&lt;&gt;"", IF((1+OUT_2_Check!$Q$4)*SUM('O2'!S15:S18)&lt;'O2'!S19,1,IF((1-OUT_2_Check!$Q$4)*SUM('O2'!S15:S18)&gt;'O2'!S19,1,0)),IF(SUM('O2'!S15:S18)&lt;&gt;0,1,0))</f>
        <v>0</v>
      </c>
      <c r="S25" s="69">
        <f>+IF('O2'!T19&lt;&gt;"", IF((1+OUT_2_Check!$Q$4)*SUM('O2'!T15:T18)&lt;'O2'!T19,1,IF((1-OUT_2_Check!$Q$4)*SUM('O2'!T15:T18)&gt;'O2'!T19,1,0)),IF(SUM('O2'!T15:T18)&lt;&gt;0,1,0))</f>
        <v>0</v>
      </c>
      <c r="T25" s="69" t="e">
        <f>+IF('O2'!#REF!&lt;&gt;"", IF((1+OUT_2_Check!$Q$4)*SUM('O2'!#REF!)&lt;'O2'!#REF!,1,IF((1-OUT_2_Check!$Q$4)*SUM('O2'!#REF!)&gt;'O2'!#REF!,1,0)),IF(SUM('O2'!#REF!)&lt;&gt;0,1,0))</f>
        <v>#REF!</v>
      </c>
      <c r="U25" s="69">
        <f>+IF('O2'!U19&lt;&gt;"", IF((1+OUT_2_Check!$Q$4)*SUM('O2'!U15:U18)&lt;'O2'!U19,1,IF((1-OUT_2_Check!$Q$4)*SUM('O2'!U15:U18)&gt;'O2'!U19,1,0)),IF(SUM('O2'!U15:U18)&lt;&gt;0,1,0))</f>
        <v>0</v>
      </c>
      <c r="V25" s="69">
        <f>+IF('O2'!V19&lt;&gt;"", IF((1+OUT_2_Check!$Q$4)*SUM('O2'!V15:V18)&lt;'O2'!V19,1,IF((1-OUT_2_Check!$Q$4)*SUM('O2'!V15:V18)&gt;'O2'!V19,1,0)),IF(SUM('O2'!V15:V18)&lt;&gt;0,1,0))</f>
        <v>0</v>
      </c>
      <c r="W25" s="69">
        <f>+IF('O2'!W19&lt;&gt;"", IF((1+OUT_2_Check!$Q$4)*SUM('O2'!W15:W18)&lt;'O2'!W19,1,IF((1-OUT_2_Check!$Q$4)*SUM('O2'!W15:W18)&gt;'O2'!W19,1,0)),IF(SUM('O2'!W15:W18)&lt;&gt;0,1,0))</f>
        <v>0</v>
      </c>
      <c r="X25" s="69">
        <f>+IF('O2'!X19&lt;&gt;"", IF((1+OUT_2_Check!$Q$4)*SUM('O2'!X15:X18)&lt;'O2'!X19,1,IF((1-OUT_2_Check!$Q$4)*SUM('O2'!X15:X18)&gt;'O2'!X19,1,0)),IF(SUM('O2'!X15:X18)&lt;&gt;0,1,0))</f>
        <v>0</v>
      </c>
      <c r="Y25" s="69" t="e">
        <f>+IF('O2'!#REF!&lt;&gt;"", IF((1+OUT_2_Check!$Q$4)*SUM('O2'!#REF!)&lt;'O2'!#REF!,1,IF((1-OUT_2_Check!$Q$4)*SUM('O2'!#REF!)&gt;'O2'!#REF!,1,0)),IF(SUM('O2'!#REF!)&lt;&gt;0,1,0))</f>
        <v>#REF!</v>
      </c>
      <c r="Z25" s="69" t="e">
        <f>+IF('O2'!#REF!&lt;&gt;"", IF((1+OUT_2_Check!$Q$4)*SUM('O2'!#REF!)&lt;'O2'!#REF!,1,IF((1-OUT_2_Check!$Q$4)*SUM('O2'!#REF!)&gt;'O2'!#REF!,1,0)),IF(SUM('O2'!#REF!)&lt;&gt;0,1,0))</f>
        <v>#REF!</v>
      </c>
      <c r="AA25" s="69">
        <f>+IF('O2'!Y19&lt;&gt;"", IF((1+OUT_2_Check!$Q$4)*SUM('O2'!Y15:Y18)&lt;'O2'!Y19,1,IF((1-OUT_2_Check!$Q$4)*SUM('O2'!Y15:Y18)&gt;'O2'!Y19,1,0)),IF(SUM('O2'!Y15:Y18)&lt;&gt;0,1,0))</f>
        <v>0</v>
      </c>
      <c r="AB25" s="69">
        <f>+IF('O2'!Z19&lt;&gt;"", IF((1+OUT_2_Check!$Q$4)*SUM('O2'!Z15:Z18)&lt;'O2'!Z19,1,IF((1-OUT_2_Check!$Q$4)*SUM('O2'!Z15:Z18)&gt;'O2'!Z19,1,0)),IF(SUM('O2'!Z15:Z18)&lt;&gt;0,1,0))</f>
        <v>0</v>
      </c>
      <c r="AC25" s="69">
        <f>+IF('O2'!AA19&lt;&gt;"", IF((1+OUT_2_Check!$Q$4)*SUM('O2'!AA15:AA18)&lt;'O2'!AA19,1,IF((1-OUT_2_Check!$Q$4)*SUM('O2'!AA15:AA18)&gt;'O2'!AA19,1,0)),IF(SUM('O2'!AA15:AA18)&lt;&gt;0,1,0))</f>
        <v>0</v>
      </c>
      <c r="AD25" s="69">
        <f>+IF('O2'!AB19&lt;&gt;"", IF((1+OUT_2_Check!$Q$4)*SUM('O2'!AB15:AB18)&lt;'O2'!AB19,1,IF((1-OUT_2_Check!$Q$4)*SUM('O2'!AB15:AB18)&gt;'O2'!AB19,1,0)),IF(SUM('O2'!AB15:AB18)&lt;&gt;0,1,0))</f>
        <v>0</v>
      </c>
      <c r="AE25" s="69">
        <f>+IF('O2'!AC19&lt;&gt;"", IF((1+OUT_2_Check!$Q$4)*SUM('O2'!AC15:AC18)&lt;'O2'!AC19,1,IF((1-OUT_2_Check!$Q$4)*SUM('O2'!AC15:AC18)&gt;'O2'!AC19,1,0)),IF(SUM('O2'!AC15:AC18)&lt;&gt;0,1,0))</f>
        <v>0</v>
      </c>
      <c r="AF25" s="69">
        <f>+IF('O2'!AD19&lt;&gt;"", IF((1+OUT_2_Check!$Q$4)*SUM('O2'!AD15:AD18)&lt;'O2'!AD19,1,IF((1-OUT_2_Check!$Q$4)*SUM('O2'!AD15:AD18)&gt;'O2'!AD19,1,0)),IF(SUM('O2'!AD15:AD18)&lt;&gt;0,1,0))</f>
        <v>0</v>
      </c>
      <c r="AG25" s="69">
        <f>+IF('O2'!AE19&lt;&gt;"", IF((1+OUT_2_Check!$Q$4)*SUM('O2'!AE15:AE18)&lt;'O2'!AE19,1,IF((1-OUT_2_Check!$Q$4)*SUM('O2'!AE15:AE18)&gt;'O2'!AE19,1,0)),IF(SUM('O2'!AE15:AE18)&lt;&gt;0,1,0))</f>
        <v>0</v>
      </c>
      <c r="AH25" s="69">
        <f>+IF('O2'!AF19&lt;&gt;"", IF((1+OUT_2_Check!$Q$4)*SUM('O2'!AF15:AF18)&lt;'O2'!AF19,1,IF((1-OUT_2_Check!$Q$4)*SUM('O2'!AF15:AF18)&gt;'O2'!AF19,1,0)),IF(SUM('O2'!AF15:AF18)&lt;&gt;0,1,0))</f>
        <v>0</v>
      </c>
      <c r="AI25" s="69">
        <f>+IF('O2'!AG19&lt;&gt;"", IF((1+OUT_2_Check!$Q$4)*SUM('O2'!AG15:AG18)&lt;'O2'!AG19,1,IF((1-OUT_2_Check!$Q$4)*SUM('O2'!AG15:AG18)&gt;'O2'!AG19,1,0)),IF(SUM('O2'!AG15:AG18)&lt;&gt;0,1,0))</f>
        <v>0</v>
      </c>
      <c r="AJ25" s="69">
        <f>+IF('O2'!AH19&lt;&gt;"", IF((1+OUT_2_Check!$Q$4)*SUM('O2'!AH15:AH18)&lt;'O2'!AH19,1,IF((1-OUT_2_Check!$Q$4)*SUM('O2'!AH15:AH18)&gt;'O2'!AH19,1,0)),IF(SUM('O2'!AH15:AH18)&lt;&gt;0,1,0))</f>
        <v>0</v>
      </c>
      <c r="AK25" s="69">
        <f>+IF('O2'!AI19&lt;&gt;"", IF((1+OUT_2_Check!$Q$4)*SUM('O2'!AI15:AI18)&lt;'O2'!AI19,1,IF((1-OUT_2_Check!$Q$4)*SUM('O2'!AI15:AI18)&gt;'O2'!AI19,1,0)),IF(SUM('O2'!AI15:AI18)&lt;&gt;0,1,0))</f>
        <v>0</v>
      </c>
      <c r="AL25" s="69">
        <f>+IF('O2'!AJ19&lt;&gt;"", IF((1+OUT_2_Check!$Q$4)*SUM('O2'!AJ15:AJ18)&lt;'O2'!AJ19,1,IF((1-OUT_2_Check!$Q$4)*SUM('O2'!AJ15:AJ18)&gt;'O2'!AJ19,1,0)),IF(SUM('O2'!AJ15:AJ18)&lt;&gt;0,1,0))</f>
        <v>0</v>
      </c>
      <c r="AM25" s="69">
        <f>+IF('O2'!AK19&lt;&gt;"", IF((1+OUT_2_Check!$Q$4)*SUM('O2'!AK15:AK18)&lt;'O2'!AK19,1,IF((1-OUT_2_Check!$Q$4)*SUM('O2'!AK15:AK18)&gt;'O2'!AK19,1,0)),IF(SUM('O2'!AK15:AK18)&lt;&gt;0,1,0))</f>
        <v>0</v>
      </c>
      <c r="AN25" s="69" t="e">
        <f>+IF('O2'!#REF!&lt;&gt;"", IF((1+OUT_2_Check!$Q$4)*SUM('O2'!#REF!)&lt;'O2'!#REF!,1,IF((1-OUT_2_Check!$Q$4)*SUM('O2'!#REF!)&gt;'O2'!#REF!,1,0)),IF(SUM('O2'!#REF!)&lt;&gt;0,1,0))</f>
        <v>#REF!</v>
      </c>
      <c r="AO25" s="69" t="e">
        <f>+IF('O2'!#REF!&lt;&gt;"", IF((1+OUT_2_Check!$Q$4)*SUM('O2'!#REF!)&lt;'O2'!#REF!,1,IF((1-OUT_2_Check!$Q$4)*SUM('O2'!#REF!)&gt;'O2'!#REF!,1,0)),IF(SUM('O2'!#REF!)&lt;&gt;0,1,0))</f>
        <v>#REF!</v>
      </c>
      <c r="AP25" s="69">
        <f>+IF('O2'!AL19&lt;&gt;"", IF((1+OUT_2_Check!$Q$4)*SUM('O2'!AL15:AL18)&lt;'O2'!AL19,1,IF((1-OUT_2_Check!$Q$4)*SUM('O2'!AL15:AL18)&gt;'O2'!AL19,1,0)),IF(SUM('O2'!AL15:AL18)&lt;&gt;0,1,0))</f>
        <v>0</v>
      </c>
      <c r="AQ25" s="69">
        <f>+IF('O2'!AM19&lt;&gt;"", IF((1+OUT_2_Check!$Q$4)*SUM('O2'!AM15:AM18)&lt;'O2'!AM19,1,IF((1-OUT_2_Check!$Q$4)*SUM('O2'!AM15:AM18)&gt;'O2'!AM19,1,0)),IF(SUM('O2'!AM15:AM18)&lt;&gt;0,1,0))</f>
        <v>0</v>
      </c>
      <c r="AR25" s="69">
        <f>+IF('O2'!AN19&lt;&gt;"", IF((1+OUT_2_Check!$Q$4)*SUM('O2'!AN15:AN18)&lt;'O2'!AN19,1,IF((1-OUT_2_Check!$Q$4)*SUM('O2'!AN15:AN18)&gt;'O2'!AN19,1,0)),IF(SUM('O2'!AN15:AN18)&lt;&gt;0,1,0))</f>
        <v>0</v>
      </c>
      <c r="AS25" s="69">
        <f>+IF('O2'!AO19&lt;&gt;"", IF((1+OUT_2_Check!$Q$4)*SUM('O2'!AO15:AO18)&lt;'O2'!AO19,1,IF((1-OUT_2_Check!$Q$4)*SUM('O2'!AO15:AO18)&gt;'O2'!AO19,1,0)),IF(SUM('O2'!AO15:AO18)&lt;&gt;0,1,0))</f>
        <v>0</v>
      </c>
      <c r="AT25" s="79">
        <f>+IF('O2'!AP19&lt;&gt;"",IF((1+OUT_2_Check!$Q$4)*SUM('O2'!D19:AO19)&lt;'O2'!AP19,1,IF((1-OUT_2_Check!$Q$4)*SUM('O2'!D19:AO19)&gt;'O2'!AP19,1,0)),IF(SUM('O2'!D19:AO19)&lt;&gt;0,1,0))</f>
        <v>1</v>
      </c>
    </row>
    <row r="26" spans="1:46" s="39" customFormat="1" ht="18" customHeight="1">
      <c r="A26" s="44"/>
      <c r="B26" s="46"/>
      <c r="C26" s="46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</row>
    <row r="27" spans="1:46" s="39" customFormat="1" ht="18" customHeight="1">
      <c r="A27" s="56"/>
      <c r="B27" s="45" t="s">
        <v>18</v>
      </c>
      <c r="C27" s="46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</row>
    <row r="28" spans="1:46" s="39" customFormat="1" ht="18" customHeight="1">
      <c r="A28" s="56"/>
      <c r="B28" s="45" t="s">
        <v>12</v>
      </c>
      <c r="C28" s="46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</row>
    <row r="29" spans="1:46" s="39" customFormat="1" ht="18" customHeight="1">
      <c r="A29" s="56"/>
      <c r="B29" s="50" t="s">
        <v>106</v>
      </c>
      <c r="C29" s="51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9">
        <f>+IF('O2'!AP22&lt;&gt;"",IF((1+OUT_2_Check!$Q$4)*SUM('O2'!D22:AO22)&lt;'O2'!AP22,1,IF((1-OUT_2_Check!$Q$4)*SUM('O2'!D22:AO22)&gt;'O2'!AP22,1,0)),IF(SUM('O2'!D22:AO22)&lt;&gt;0,1,0))</f>
        <v>1</v>
      </c>
    </row>
    <row r="30" spans="1:46" s="39" customFormat="1" ht="18" customHeight="1">
      <c r="A30" s="49"/>
      <c r="B30" s="50" t="s">
        <v>107</v>
      </c>
      <c r="C30" s="51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9">
        <f>+IF('O2'!AP23&lt;&gt;"",IF((1+OUT_2_Check!$Q$4)*SUM('O2'!D23:AO23)&lt;'O2'!AP23,1,IF((1-OUT_2_Check!$Q$4)*SUM('O2'!D23:AO23)&gt;'O2'!AP23,1,0)),IF(SUM('O2'!D23:AO23)&lt;&gt;0,1,0))</f>
        <v>1</v>
      </c>
    </row>
    <row r="31" spans="1:46" s="39" customFormat="1" ht="18" customHeight="1">
      <c r="A31" s="44"/>
      <c r="B31" s="50" t="s">
        <v>108</v>
      </c>
      <c r="C31" s="51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9">
        <f>+IF('O2'!AP25&lt;&gt;"",IF((1+OUT_2_Check!$Q$4)*SUM('O2'!D25:AO25)&lt;'O2'!AP25,1,IF((1-OUT_2_Check!$Q$4)*SUM('O2'!D25:AO25)&gt;'O2'!AP25,1,0)),IF(SUM('O2'!D25:AO25)&lt;&gt;0,1,0))</f>
        <v>1</v>
      </c>
    </row>
    <row r="32" spans="1:46" s="39" customFormat="1" ht="18" customHeight="1">
      <c r="A32" s="56"/>
      <c r="B32" s="51" t="s">
        <v>11</v>
      </c>
      <c r="C32" s="51"/>
      <c r="D32" s="69">
        <f>+IF('O2'!D26&lt;&gt;"", IF((1+OUT_2_Check!$Q$4)*SUM('O2'!D22:D25)&lt;'O2'!D26,1,IF((1-OUT_2_Check!$Q$4)*SUM('O2'!D22:D25)&gt;'O2'!D26,1,0)),IF(SUM('O2'!D22:D25)&lt;&gt;0,1,0))</f>
        <v>0</v>
      </c>
      <c r="E32" s="69">
        <f>+IF('O2'!E26&lt;&gt;"", IF((1+OUT_2_Check!$Q$4)*SUM('O2'!E22:E25)&lt;'O2'!E26,1,IF((1-OUT_2_Check!$Q$4)*SUM('O2'!E22:E25)&gt;'O2'!E26,1,0)),IF(SUM('O2'!E22:E25)&lt;&gt;0,1,0))</f>
        <v>0</v>
      </c>
      <c r="F32" s="69">
        <f>+IF('O2'!F26&lt;&gt;"", IF((1+OUT_2_Check!$Q$4)*SUM('O2'!F22:F25)&lt;'O2'!F26,1,IF((1-OUT_2_Check!$Q$4)*SUM('O2'!F22:F25)&gt;'O2'!F26,1,0)),IF(SUM('O2'!F22:F25)&lt;&gt;0,1,0))</f>
        <v>0</v>
      </c>
      <c r="G32" s="69">
        <f>+IF('O2'!G26&lt;&gt;"", IF((1+OUT_2_Check!$Q$4)*SUM('O2'!G22:G25)&lt;'O2'!G26,1,IF((1-OUT_2_Check!$Q$4)*SUM('O2'!G22:G25)&gt;'O2'!G26,1,0)),IF(SUM('O2'!G22:G25)&lt;&gt;0,1,0))</f>
        <v>0</v>
      </c>
      <c r="H32" s="69">
        <f>+IF('O2'!H26&lt;&gt;"", IF((1+OUT_2_Check!$Q$4)*SUM('O2'!H22:H25)&lt;'O2'!H26,1,IF((1-OUT_2_Check!$Q$4)*SUM('O2'!H22:H25)&gt;'O2'!H26,1,0)),IF(SUM('O2'!H22:H25)&lt;&gt;0,1,0))</f>
        <v>0</v>
      </c>
      <c r="I32" s="69">
        <f>+IF('O2'!I26&lt;&gt;"", IF((1+OUT_2_Check!$Q$4)*SUM('O2'!I22:I25)&lt;'O2'!I26,1,IF((1-OUT_2_Check!$Q$4)*SUM('O2'!I22:I25)&gt;'O2'!I26,1,0)),IF(SUM('O2'!I22:I25)&lt;&gt;0,1,0))</f>
        <v>0</v>
      </c>
      <c r="J32" s="69">
        <f>+IF('O2'!J26&lt;&gt;"", IF((1+OUT_2_Check!$Q$4)*SUM('O2'!J22:J25)&lt;'O2'!J26,1,IF((1-OUT_2_Check!$Q$4)*SUM('O2'!J22:J25)&gt;'O2'!J26,1,0)),IF(SUM('O2'!J22:J25)&lt;&gt;0,1,0))</f>
        <v>0</v>
      </c>
      <c r="K32" s="69">
        <f>+IF('O2'!L26&lt;&gt;"", IF((1+OUT_2_Check!$Q$4)*SUM('O2'!L22:L25)&lt;'O2'!L26,1,IF((1-OUT_2_Check!$Q$4)*SUM('O2'!L22:L25)&gt;'O2'!L26,1,0)),IF(SUM('O2'!L22:L25)&lt;&gt;0,1,0))</f>
        <v>0</v>
      </c>
      <c r="L32" s="69">
        <f>+IF('O2'!M26&lt;&gt;"", IF((1+OUT_2_Check!$Q$4)*SUM('O2'!M22:M25)&lt;'O2'!M26,1,IF((1-OUT_2_Check!$Q$4)*SUM('O2'!M22:M25)&gt;'O2'!M26,1,0)),IF(SUM('O2'!M22:M25)&lt;&gt;0,1,0))</f>
        <v>0</v>
      </c>
      <c r="M32" s="69">
        <f>+IF('O2'!N26&lt;&gt;"", IF((1+OUT_2_Check!$Q$4)*SUM('O2'!N22:N25)&lt;'O2'!N26,1,IF((1-OUT_2_Check!$Q$4)*SUM('O2'!N22:N25)&gt;'O2'!N26,1,0)),IF(SUM('O2'!N22:N25)&lt;&gt;0,1,0))</f>
        <v>0</v>
      </c>
      <c r="N32" s="69">
        <f>+IF('O2'!O26&lt;&gt;"", IF((1+OUT_2_Check!$Q$4)*SUM('O2'!O22:O25)&lt;'O2'!O26,1,IF((1-OUT_2_Check!$Q$4)*SUM('O2'!O22:O25)&gt;'O2'!O26,1,0)),IF(SUM('O2'!O22:O25)&lt;&gt;0,1,0))</f>
        <v>0</v>
      </c>
      <c r="O32" s="69">
        <f>+IF('O2'!P26&lt;&gt;"", IF((1+OUT_2_Check!$Q$4)*SUM('O2'!P22:P25)&lt;'O2'!P26,1,IF((1-OUT_2_Check!$Q$4)*SUM('O2'!P22:P25)&gt;'O2'!P26,1,0)),IF(SUM('O2'!P22:P25)&lt;&gt;0,1,0))</f>
        <v>0</v>
      </c>
      <c r="P32" s="69">
        <f>+IF('O2'!Q26&lt;&gt;"", IF((1+OUT_2_Check!$Q$4)*SUM('O2'!Q22:Q25)&lt;'O2'!Q26,1,IF((1-OUT_2_Check!$Q$4)*SUM('O2'!Q22:Q25)&gt;'O2'!Q26,1,0)),IF(SUM('O2'!Q22:Q25)&lt;&gt;0,1,0))</f>
        <v>0</v>
      </c>
      <c r="Q32" s="69">
        <f>+IF('O2'!R26&lt;&gt;"", IF((1+OUT_2_Check!$Q$4)*SUM('O2'!R22:R25)&lt;'O2'!R26,1,IF((1-OUT_2_Check!$Q$4)*SUM('O2'!R22:R25)&gt;'O2'!R26,1,0)),IF(SUM('O2'!R22:R25)&lt;&gt;0,1,0))</f>
        <v>0</v>
      </c>
      <c r="R32" s="69">
        <f>+IF('O2'!S26&lt;&gt;"", IF((1+OUT_2_Check!$Q$4)*SUM('O2'!S22:S25)&lt;'O2'!S26,1,IF((1-OUT_2_Check!$Q$4)*SUM('O2'!S22:S25)&gt;'O2'!S26,1,0)),IF(SUM('O2'!S22:S25)&lt;&gt;0,1,0))</f>
        <v>0</v>
      </c>
      <c r="S32" s="69">
        <f>+IF('O2'!T26&lt;&gt;"", IF((1+OUT_2_Check!$Q$4)*SUM('O2'!T22:T25)&lt;'O2'!T26,1,IF((1-OUT_2_Check!$Q$4)*SUM('O2'!T22:T25)&gt;'O2'!T26,1,0)),IF(SUM('O2'!T22:T25)&lt;&gt;0,1,0))</f>
        <v>0</v>
      </c>
      <c r="T32" s="69" t="e">
        <f>+IF('O2'!#REF!&lt;&gt;"", IF((1+OUT_2_Check!$Q$4)*SUM('O2'!#REF!)&lt;'O2'!#REF!,1,IF((1-OUT_2_Check!$Q$4)*SUM('O2'!#REF!)&gt;'O2'!#REF!,1,0)),IF(SUM('O2'!#REF!)&lt;&gt;0,1,0))</f>
        <v>#REF!</v>
      </c>
      <c r="U32" s="69">
        <f>+IF('O2'!U26&lt;&gt;"", IF((1+OUT_2_Check!$Q$4)*SUM('O2'!U22:U25)&lt;'O2'!U26,1,IF((1-OUT_2_Check!$Q$4)*SUM('O2'!U22:U25)&gt;'O2'!U26,1,0)),IF(SUM('O2'!U22:U25)&lt;&gt;0,1,0))</f>
        <v>0</v>
      </c>
      <c r="V32" s="69">
        <f>+IF('O2'!V26&lt;&gt;"", IF((1+OUT_2_Check!$Q$4)*SUM('O2'!V22:V25)&lt;'O2'!V26,1,IF((1-OUT_2_Check!$Q$4)*SUM('O2'!V22:V25)&gt;'O2'!V26,1,0)),IF(SUM('O2'!V22:V25)&lt;&gt;0,1,0))</f>
        <v>0</v>
      </c>
      <c r="W32" s="69">
        <f>+IF('O2'!W26&lt;&gt;"", IF((1+OUT_2_Check!$Q$4)*SUM('O2'!W22:W25)&lt;'O2'!W26,1,IF((1-OUT_2_Check!$Q$4)*SUM('O2'!W22:W25)&gt;'O2'!W26,1,0)),IF(SUM('O2'!W22:W25)&lt;&gt;0,1,0))</f>
        <v>0</v>
      </c>
      <c r="X32" s="69">
        <f>+IF('O2'!X26&lt;&gt;"", IF((1+OUT_2_Check!$Q$4)*SUM('O2'!X22:X25)&lt;'O2'!X26,1,IF((1-OUT_2_Check!$Q$4)*SUM('O2'!X22:X25)&gt;'O2'!X26,1,0)),IF(SUM('O2'!X22:X25)&lt;&gt;0,1,0))</f>
        <v>0</v>
      </c>
      <c r="Y32" s="69" t="e">
        <f>+IF('O2'!#REF!&lt;&gt;"", IF((1+OUT_2_Check!$Q$4)*SUM('O2'!#REF!)&lt;'O2'!#REF!,1,IF((1-OUT_2_Check!$Q$4)*SUM('O2'!#REF!)&gt;'O2'!#REF!,1,0)),IF(SUM('O2'!#REF!)&lt;&gt;0,1,0))</f>
        <v>#REF!</v>
      </c>
      <c r="Z32" s="69" t="e">
        <f>+IF('O2'!#REF!&lt;&gt;"", IF((1+OUT_2_Check!$Q$4)*SUM('O2'!#REF!)&lt;'O2'!#REF!,1,IF((1-OUT_2_Check!$Q$4)*SUM('O2'!#REF!)&gt;'O2'!#REF!,1,0)),IF(SUM('O2'!#REF!)&lt;&gt;0,1,0))</f>
        <v>#REF!</v>
      </c>
      <c r="AA32" s="69">
        <f>+IF('O2'!Y26&lt;&gt;"", IF((1+OUT_2_Check!$Q$4)*SUM('O2'!Y22:Y25)&lt;'O2'!Y26,1,IF((1-OUT_2_Check!$Q$4)*SUM('O2'!Y22:Y25)&gt;'O2'!Y26,1,0)),IF(SUM('O2'!Y22:Y25)&lt;&gt;0,1,0))</f>
        <v>0</v>
      </c>
      <c r="AB32" s="69">
        <f>+IF('O2'!Z26&lt;&gt;"", IF((1+OUT_2_Check!$Q$4)*SUM('O2'!Z22:Z25)&lt;'O2'!Z26,1,IF((1-OUT_2_Check!$Q$4)*SUM('O2'!Z22:Z25)&gt;'O2'!Z26,1,0)),IF(SUM('O2'!Z22:Z25)&lt;&gt;0,1,0))</f>
        <v>0</v>
      </c>
      <c r="AC32" s="69">
        <f>+IF('O2'!AA26&lt;&gt;"", IF((1+OUT_2_Check!$Q$4)*SUM('O2'!AA22:AA25)&lt;'O2'!AA26,1,IF((1-OUT_2_Check!$Q$4)*SUM('O2'!AA22:AA25)&gt;'O2'!AA26,1,0)),IF(SUM('O2'!AA22:AA25)&lt;&gt;0,1,0))</f>
        <v>0</v>
      </c>
      <c r="AD32" s="69">
        <f>+IF('O2'!AB26&lt;&gt;"", IF((1+OUT_2_Check!$Q$4)*SUM('O2'!AB22:AB25)&lt;'O2'!AB26,1,IF((1-OUT_2_Check!$Q$4)*SUM('O2'!AB22:AB25)&gt;'O2'!AB26,1,0)),IF(SUM('O2'!AB22:AB25)&lt;&gt;0,1,0))</f>
        <v>0</v>
      </c>
      <c r="AE32" s="69">
        <f>+IF('O2'!AC26&lt;&gt;"", IF((1+OUT_2_Check!$Q$4)*SUM('O2'!AC22:AC25)&lt;'O2'!AC26,1,IF((1-OUT_2_Check!$Q$4)*SUM('O2'!AC22:AC25)&gt;'O2'!AC26,1,0)),IF(SUM('O2'!AC22:AC25)&lt;&gt;0,1,0))</f>
        <v>0</v>
      </c>
      <c r="AF32" s="69">
        <f>+IF('O2'!AD26&lt;&gt;"", IF((1+OUT_2_Check!$Q$4)*SUM('O2'!AD22:AD25)&lt;'O2'!AD26,1,IF((1-OUT_2_Check!$Q$4)*SUM('O2'!AD22:AD25)&gt;'O2'!AD26,1,0)),IF(SUM('O2'!AD22:AD25)&lt;&gt;0,1,0))</f>
        <v>0</v>
      </c>
      <c r="AG32" s="69">
        <f>+IF('O2'!AE26&lt;&gt;"", IF((1+OUT_2_Check!$Q$4)*SUM('O2'!AE22:AE25)&lt;'O2'!AE26,1,IF((1-OUT_2_Check!$Q$4)*SUM('O2'!AE22:AE25)&gt;'O2'!AE26,1,0)),IF(SUM('O2'!AE22:AE25)&lt;&gt;0,1,0))</f>
        <v>0</v>
      </c>
      <c r="AH32" s="69">
        <f>+IF('O2'!AF26&lt;&gt;"", IF((1+OUT_2_Check!$Q$4)*SUM('O2'!AF22:AF25)&lt;'O2'!AF26,1,IF((1-OUT_2_Check!$Q$4)*SUM('O2'!AF22:AF25)&gt;'O2'!AF26,1,0)),IF(SUM('O2'!AF22:AF25)&lt;&gt;0,1,0))</f>
        <v>0</v>
      </c>
      <c r="AI32" s="69">
        <f>+IF('O2'!AG26&lt;&gt;"", IF((1+OUT_2_Check!$Q$4)*SUM('O2'!AG22:AG25)&lt;'O2'!AG26,1,IF((1-OUT_2_Check!$Q$4)*SUM('O2'!AG22:AG25)&gt;'O2'!AG26,1,0)),IF(SUM('O2'!AG22:AG25)&lt;&gt;0,1,0))</f>
        <v>0</v>
      </c>
      <c r="AJ32" s="69">
        <f>+IF('O2'!AH26&lt;&gt;"", IF((1+OUT_2_Check!$Q$4)*SUM('O2'!AH22:AH25)&lt;'O2'!AH26,1,IF((1-OUT_2_Check!$Q$4)*SUM('O2'!AH22:AH25)&gt;'O2'!AH26,1,0)),IF(SUM('O2'!AH22:AH25)&lt;&gt;0,1,0))</f>
        <v>0</v>
      </c>
      <c r="AK32" s="69">
        <f>+IF('O2'!AI26&lt;&gt;"", IF((1+OUT_2_Check!$Q$4)*SUM('O2'!AI22:AI25)&lt;'O2'!AI26,1,IF((1-OUT_2_Check!$Q$4)*SUM('O2'!AI22:AI25)&gt;'O2'!AI26,1,0)),IF(SUM('O2'!AI22:AI25)&lt;&gt;0,1,0))</f>
        <v>0</v>
      </c>
      <c r="AL32" s="69">
        <f>+IF('O2'!AJ26&lt;&gt;"", IF((1+OUT_2_Check!$Q$4)*SUM('O2'!AJ22:AJ25)&lt;'O2'!AJ26,1,IF((1-OUT_2_Check!$Q$4)*SUM('O2'!AJ22:AJ25)&gt;'O2'!AJ26,1,0)),IF(SUM('O2'!AJ22:AJ25)&lt;&gt;0,1,0))</f>
        <v>0</v>
      </c>
      <c r="AM32" s="69">
        <f>+IF('O2'!AK26&lt;&gt;"", IF((1+OUT_2_Check!$Q$4)*SUM('O2'!AK22:AK25)&lt;'O2'!AK26,1,IF((1-OUT_2_Check!$Q$4)*SUM('O2'!AK22:AK25)&gt;'O2'!AK26,1,0)),IF(SUM('O2'!AK22:AK25)&lt;&gt;0,1,0))</f>
        <v>0</v>
      </c>
      <c r="AN32" s="69" t="e">
        <f>+IF('O2'!#REF!&lt;&gt;"", IF((1+OUT_2_Check!$Q$4)*SUM('O2'!#REF!)&lt;'O2'!#REF!,1,IF((1-OUT_2_Check!$Q$4)*SUM('O2'!#REF!)&gt;'O2'!#REF!,1,0)),IF(SUM('O2'!#REF!)&lt;&gt;0,1,0))</f>
        <v>#REF!</v>
      </c>
      <c r="AO32" s="69" t="e">
        <f>+IF('O2'!#REF!&lt;&gt;"", IF((1+OUT_2_Check!$Q$4)*SUM('O2'!#REF!)&lt;'O2'!#REF!,1,IF((1-OUT_2_Check!$Q$4)*SUM('O2'!#REF!)&gt;'O2'!#REF!,1,0)),IF(SUM('O2'!#REF!)&lt;&gt;0,1,0))</f>
        <v>#REF!</v>
      </c>
      <c r="AP32" s="69">
        <f>+IF('O2'!AL26&lt;&gt;"", IF((1+OUT_2_Check!$Q$4)*SUM('O2'!AL22:AL25)&lt;'O2'!AL26,1,IF((1-OUT_2_Check!$Q$4)*SUM('O2'!AL22:AL25)&gt;'O2'!AL26,1,0)),IF(SUM('O2'!AL22:AL25)&lt;&gt;0,1,0))</f>
        <v>0</v>
      </c>
      <c r="AQ32" s="69">
        <f>+IF('O2'!AM26&lt;&gt;"", IF((1+OUT_2_Check!$Q$4)*SUM('O2'!AM22:AM25)&lt;'O2'!AM26,1,IF((1-OUT_2_Check!$Q$4)*SUM('O2'!AM22:AM25)&gt;'O2'!AM26,1,0)),IF(SUM('O2'!AM22:AM25)&lt;&gt;0,1,0))</f>
        <v>0</v>
      </c>
      <c r="AR32" s="69">
        <f>+IF('O2'!AN26&lt;&gt;"", IF((1+OUT_2_Check!$Q$4)*SUM('O2'!AN22:AN25)&lt;'O2'!AN26,1,IF((1-OUT_2_Check!$Q$4)*SUM('O2'!AN22:AN25)&gt;'O2'!AN26,1,0)),IF(SUM('O2'!AN22:AN25)&lt;&gt;0,1,0))</f>
        <v>0</v>
      </c>
      <c r="AS32" s="69">
        <f>+IF('O2'!AO26&lt;&gt;"", IF((1+OUT_2_Check!$Q$4)*SUM('O2'!AO22:AO25)&lt;'O2'!AO26,1,IF((1-OUT_2_Check!$Q$4)*SUM('O2'!AO22:AO25)&gt;'O2'!AO26,1,0)),IF(SUM('O2'!AO22:AO25)&lt;&gt;0,1,0))</f>
        <v>0</v>
      </c>
      <c r="AT32" s="79">
        <f>+IF('O2'!AP26&lt;&gt;"",IF((1+OUT_2_Check!$Q$4)*SUM('O2'!D26:AO26)&lt;'O2'!AP26,1,IF((1-OUT_2_Check!$Q$4)*SUM('O2'!D26:AO26)&gt;'O2'!AP26,1,0)),IF(SUM('O2'!D26:AO26)&lt;&gt;0,1,0))</f>
        <v>1</v>
      </c>
    </row>
    <row r="33" spans="1:46" s="39" customFormat="1" ht="18" customHeight="1">
      <c r="A33" s="56"/>
      <c r="B33" s="57"/>
      <c r="C33" s="57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</row>
    <row r="34" spans="1:46" s="39" customFormat="1" ht="18" customHeight="1">
      <c r="A34" s="49"/>
      <c r="B34" s="45" t="s">
        <v>13</v>
      </c>
      <c r="C34" s="46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</row>
    <row r="35" spans="1:46" s="39" customFormat="1" ht="18" customHeight="1">
      <c r="A35" s="49"/>
      <c r="B35" s="50" t="s">
        <v>106</v>
      </c>
      <c r="C35" s="51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9">
        <f>+IF('O2'!AP28&lt;&gt;"",IF((1+OUT_2_Check!$Q$4)*SUM('O2'!D28:AO28)&lt;'O2'!AP28,1,IF((1-OUT_2_Check!$Q$4)*SUM('O2'!D28:AO28)&gt;'O2'!AP28,1,0)),IF(SUM('O2'!D28:AO28)&lt;&gt;0,1,0))</f>
        <v>0</v>
      </c>
    </row>
    <row r="36" spans="1:46" s="39" customFormat="1" ht="18" customHeight="1">
      <c r="A36" s="49"/>
      <c r="B36" s="50" t="s">
        <v>107</v>
      </c>
      <c r="C36" s="51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9">
        <f>+IF('O2'!AP29&lt;&gt;"",IF((1+OUT_2_Check!$Q$4)*SUM('O2'!D29:AO29)&lt;'O2'!AP29,1,IF((1-OUT_2_Check!$Q$4)*SUM('O2'!D29:AO29)&gt;'O2'!AP29,1,0)),IF(SUM('O2'!D29:AO29)&lt;&gt;0,1,0))</f>
        <v>1</v>
      </c>
    </row>
    <row r="37" spans="1:46" s="39" customFormat="1" ht="18" customHeight="1">
      <c r="A37" s="44"/>
      <c r="B37" s="50" t="s">
        <v>108</v>
      </c>
      <c r="C37" s="51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9">
        <f>+IF('O2'!AP31&lt;&gt;"",IF((1+OUT_2_Check!$Q$4)*SUM('O2'!D31:AO31)&lt;'O2'!AP31,1,IF((1-OUT_2_Check!$Q$4)*SUM('O2'!D31:AO31)&gt;'O2'!AP31,1,0)),IF(SUM('O2'!D31:AO31)&lt;&gt;0,1,0))</f>
        <v>1</v>
      </c>
    </row>
    <row r="38" spans="1:46" s="39" customFormat="1" ht="18" customHeight="1">
      <c r="A38" s="49"/>
      <c r="B38" s="51" t="s">
        <v>11</v>
      </c>
      <c r="C38" s="51"/>
      <c r="D38" s="69">
        <f>+IF('O2'!D32&lt;&gt;"", IF((1+OUT_2_Check!$Q$4)*SUM('O2'!D28:D31)&lt;'O2'!D32,1,IF((1-OUT_2_Check!$Q$4)*SUM('O2'!D28:D31)&gt;'O2'!D32,1,0)),IF(SUM('O2'!D28:D31)&lt;&gt;0,1,0))</f>
        <v>0</v>
      </c>
      <c r="E38" s="69">
        <f>+IF('O2'!E32&lt;&gt;"", IF((1+OUT_2_Check!$Q$4)*SUM('O2'!E28:E31)&lt;'O2'!E32,1,IF((1-OUT_2_Check!$Q$4)*SUM('O2'!E28:E31)&gt;'O2'!E32,1,0)),IF(SUM('O2'!E28:E31)&lt;&gt;0,1,0))</f>
        <v>0</v>
      </c>
      <c r="F38" s="69">
        <f>+IF('O2'!F32&lt;&gt;"", IF((1+OUT_2_Check!$Q$4)*SUM('O2'!F28:F31)&lt;'O2'!F32,1,IF((1-OUT_2_Check!$Q$4)*SUM('O2'!F28:F31)&gt;'O2'!F32,1,0)),IF(SUM('O2'!F28:F31)&lt;&gt;0,1,0))</f>
        <v>0</v>
      </c>
      <c r="G38" s="69">
        <f>+IF('O2'!G32&lt;&gt;"", IF((1+OUT_2_Check!$Q$4)*SUM('O2'!G28:G31)&lt;'O2'!G32,1,IF((1-OUT_2_Check!$Q$4)*SUM('O2'!G28:G31)&gt;'O2'!G32,1,0)),IF(SUM('O2'!G28:G31)&lt;&gt;0,1,0))</f>
        <v>0</v>
      </c>
      <c r="H38" s="69">
        <f>+IF('O2'!H32&lt;&gt;"", IF((1+OUT_2_Check!$Q$4)*SUM('O2'!H28:H31)&lt;'O2'!H32,1,IF((1-OUT_2_Check!$Q$4)*SUM('O2'!H28:H31)&gt;'O2'!H32,1,0)),IF(SUM('O2'!H28:H31)&lt;&gt;0,1,0))</f>
        <v>0</v>
      </c>
      <c r="I38" s="69">
        <f>+IF('O2'!I32&lt;&gt;"", IF((1+OUT_2_Check!$Q$4)*SUM('O2'!I28:I31)&lt;'O2'!I32,1,IF((1-OUT_2_Check!$Q$4)*SUM('O2'!I28:I31)&gt;'O2'!I32,1,0)),IF(SUM('O2'!I28:I31)&lt;&gt;0,1,0))</f>
        <v>0</v>
      </c>
      <c r="J38" s="69">
        <f>+IF('O2'!J32&lt;&gt;"", IF((1+OUT_2_Check!$Q$4)*SUM('O2'!J28:J31)&lt;'O2'!J32,1,IF((1-OUT_2_Check!$Q$4)*SUM('O2'!J28:J31)&gt;'O2'!J32,1,0)),IF(SUM('O2'!J28:J31)&lt;&gt;0,1,0))</f>
        <v>0</v>
      </c>
      <c r="K38" s="69">
        <f>+IF('O2'!L32&lt;&gt;"", IF((1+OUT_2_Check!$Q$4)*SUM('O2'!L28:L31)&lt;'O2'!L32,1,IF((1-OUT_2_Check!$Q$4)*SUM('O2'!L28:L31)&gt;'O2'!L32,1,0)),IF(SUM('O2'!L28:L31)&lt;&gt;0,1,0))</f>
        <v>0</v>
      </c>
      <c r="L38" s="69">
        <f>+IF('O2'!M32&lt;&gt;"", IF((1+OUT_2_Check!$Q$4)*SUM('O2'!M28:M31)&lt;'O2'!M32,1,IF((1-OUT_2_Check!$Q$4)*SUM('O2'!M28:M31)&gt;'O2'!M32,1,0)),IF(SUM('O2'!M28:M31)&lt;&gt;0,1,0))</f>
        <v>0</v>
      </c>
      <c r="M38" s="69">
        <f>+IF('O2'!N32&lt;&gt;"", IF((1+OUT_2_Check!$Q$4)*SUM('O2'!N28:N31)&lt;'O2'!N32,1,IF((1-OUT_2_Check!$Q$4)*SUM('O2'!N28:N31)&gt;'O2'!N32,1,0)),IF(SUM('O2'!N28:N31)&lt;&gt;0,1,0))</f>
        <v>0</v>
      </c>
      <c r="N38" s="69">
        <f>+IF('O2'!O32&lt;&gt;"", IF((1+OUT_2_Check!$Q$4)*SUM('O2'!O28:O31)&lt;'O2'!O32,1,IF((1-OUT_2_Check!$Q$4)*SUM('O2'!O28:O31)&gt;'O2'!O32,1,0)),IF(SUM('O2'!O28:O31)&lt;&gt;0,1,0))</f>
        <v>0</v>
      </c>
      <c r="O38" s="69">
        <f>+IF('O2'!P32&lt;&gt;"", IF((1+OUT_2_Check!$Q$4)*SUM('O2'!P28:P31)&lt;'O2'!P32,1,IF((1-OUT_2_Check!$Q$4)*SUM('O2'!P28:P31)&gt;'O2'!P32,1,0)),IF(SUM('O2'!P28:P31)&lt;&gt;0,1,0))</f>
        <v>0</v>
      </c>
      <c r="P38" s="69">
        <f>+IF('O2'!Q32&lt;&gt;"", IF((1+OUT_2_Check!$Q$4)*SUM('O2'!Q28:Q31)&lt;'O2'!Q32,1,IF((1-OUT_2_Check!$Q$4)*SUM('O2'!Q28:Q31)&gt;'O2'!Q32,1,0)),IF(SUM('O2'!Q28:Q31)&lt;&gt;0,1,0))</f>
        <v>0</v>
      </c>
      <c r="Q38" s="69">
        <f>+IF('O2'!R32&lt;&gt;"", IF((1+OUT_2_Check!$Q$4)*SUM('O2'!R28:R31)&lt;'O2'!R32,1,IF((1-OUT_2_Check!$Q$4)*SUM('O2'!R28:R31)&gt;'O2'!R32,1,0)),IF(SUM('O2'!R28:R31)&lt;&gt;0,1,0))</f>
        <v>0</v>
      </c>
      <c r="R38" s="69">
        <f>+IF('O2'!S32&lt;&gt;"", IF((1+OUT_2_Check!$Q$4)*SUM('O2'!S28:S31)&lt;'O2'!S32,1,IF((1-OUT_2_Check!$Q$4)*SUM('O2'!S28:S31)&gt;'O2'!S32,1,0)),IF(SUM('O2'!S28:S31)&lt;&gt;0,1,0))</f>
        <v>0</v>
      </c>
      <c r="S38" s="69">
        <f>+IF('O2'!T32&lt;&gt;"", IF((1+OUT_2_Check!$Q$4)*SUM('O2'!T28:T31)&lt;'O2'!T32,1,IF((1-OUT_2_Check!$Q$4)*SUM('O2'!T28:T31)&gt;'O2'!T32,1,0)),IF(SUM('O2'!T28:T31)&lt;&gt;0,1,0))</f>
        <v>0</v>
      </c>
      <c r="T38" s="69" t="e">
        <f>+IF('O2'!#REF!&lt;&gt;"", IF((1+OUT_2_Check!$Q$4)*SUM('O2'!#REF!)&lt;'O2'!#REF!,1,IF((1-OUT_2_Check!$Q$4)*SUM('O2'!#REF!)&gt;'O2'!#REF!,1,0)),IF(SUM('O2'!#REF!)&lt;&gt;0,1,0))</f>
        <v>#REF!</v>
      </c>
      <c r="U38" s="69">
        <f>+IF('O2'!U32&lt;&gt;"", IF((1+OUT_2_Check!$Q$4)*SUM('O2'!U28:U31)&lt;'O2'!U32,1,IF((1-OUT_2_Check!$Q$4)*SUM('O2'!U28:U31)&gt;'O2'!U32,1,0)),IF(SUM('O2'!U28:U31)&lt;&gt;0,1,0))</f>
        <v>0</v>
      </c>
      <c r="V38" s="69">
        <f>+IF('O2'!V32&lt;&gt;"", IF((1+OUT_2_Check!$Q$4)*SUM('O2'!V28:V31)&lt;'O2'!V32,1,IF((1-OUT_2_Check!$Q$4)*SUM('O2'!V28:V31)&gt;'O2'!V32,1,0)),IF(SUM('O2'!V28:V31)&lt;&gt;0,1,0))</f>
        <v>0</v>
      </c>
      <c r="W38" s="69">
        <f>+IF('O2'!W32&lt;&gt;"", IF((1+OUT_2_Check!$Q$4)*SUM('O2'!W28:W31)&lt;'O2'!W32,1,IF((1-OUT_2_Check!$Q$4)*SUM('O2'!W28:W31)&gt;'O2'!W32,1,0)),IF(SUM('O2'!W28:W31)&lt;&gt;0,1,0))</f>
        <v>0</v>
      </c>
      <c r="X38" s="69">
        <f>+IF('O2'!X32&lt;&gt;"", IF((1+OUT_2_Check!$Q$4)*SUM('O2'!X28:X31)&lt;'O2'!X32,1,IF((1-OUT_2_Check!$Q$4)*SUM('O2'!X28:X31)&gt;'O2'!X32,1,0)),IF(SUM('O2'!X28:X31)&lt;&gt;0,1,0))</f>
        <v>0</v>
      </c>
      <c r="Y38" s="69" t="e">
        <f>+IF('O2'!#REF!&lt;&gt;"", IF((1+OUT_2_Check!$Q$4)*SUM('O2'!#REF!)&lt;'O2'!#REF!,1,IF((1-OUT_2_Check!$Q$4)*SUM('O2'!#REF!)&gt;'O2'!#REF!,1,0)),IF(SUM('O2'!#REF!)&lt;&gt;0,1,0))</f>
        <v>#REF!</v>
      </c>
      <c r="Z38" s="69" t="e">
        <f>+IF('O2'!#REF!&lt;&gt;"", IF((1+OUT_2_Check!$Q$4)*SUM('O2'!#REF!)&lt;'O2'!#REF!,1,IF((1-OUT_2_Check!$Q$4)*SUM('O2'!#REF!)&gt;'O2'!#REF!,1,0)),IF(SUM('O2'!#REF!)&lt;&gt;0,1,0))</f>
        <v>#REF!</v>
      </c>
      <c r="AA38" s="69">
        <f>+IF('O2'!Y32&lt;&gt;"", IF((1+OUT_2_Check!$Q$4)*SUM('O2'!Y28:Y31)&lt;'O2'!Y32,1,IF((1-OUT_2_Check!$Q$4)*SUM('O2'!Y28:Y31)&gt;'O2'!Y32,1,0)),IF(SUM('O2'!Y28:Y31)&lt;&gt;0,1,0))</f>
        <v>0</v>
      </c>
      <c r="AB38" s="69">
        <f>+IF('O2'!Z32&lt;&gt;"", IF((1+OUT_2_Check!$Q$4)*SUM('O2'!Z28:Z31)&lt;'O2'!Z32,1,IF((1-OUT_2_Check!$Q$4)*SUM('O2'!Z28:Z31)&gt;'O2'!Z32,1,0)),IF(SUM('O2'!Z28:Z31)&lt;&gt;0,1,0))</f>
        <v>0</v>
      </c>
      <c r="AC38" s="69">
        <f>+IF('O2'!AA32&lt;&gt;"", IF((1+OUT_2_Check!$Q$4)*SUM('O2'!AA28:AA31)&lt;'O2'!AA32,1,IF((1-OUT_2_Check!$Q$4)*SUM('O2'!AA28:AA31)&gt;'O2'!AA32,1,0)),IF(SUM('O2'!AA28:AA31)&lt;&gt;0,1,0))</f>
        <v>0</v>
      </c>
      <c r="AD38" s="69">
        <f>+IF('O2'!AB32&lt;&gt;"", IF((1+OUT_2_Check!$Q$4)*SUM('O2'!AB28:AB31)&lt;'O2'!AB32,1,IF((1-OUT_2_Check!$Q$4)*SUM('O2'!AB28:AB31)&gt;'O2'!AB32,1,0)),IF(SUM('O2'!AB28:AB31)&lt;&gt;0,1,0))</f>
        <v>0</v>
      </c>
      <c r="AE38" s="69">
        <f>+IF('O2'!AC32&lt;&gt;"", IF((1+OUT_2_Check!$Q$4)*SUM('O2'!AC28:AC31)&lt;'O2'!AC32,1,IF((1-OUT_2_Check!$Q$4)*SUM('O2'!AC28:AC31)&gt;'O2'!AC32,1,0)),IF(SUM('O2'!AC28:AC31)&lt;&gt;0,1,0))</f>
        <v>0</v>
      </c>
      <c r="AF38" s="69">
        <f>+IF('O2'!AD32&lt;&gt;"", IF((1+OUT_2_Check!$Q$4)*SUM('O2'!AD28:AD31)&lt;'O2'!AD32,1,IF((1-OUT_2_Check!$Q$4)*SUM('O2'!AD28:AD31)&gt;'O2'!AD32,1,0)),IF(SUM('O2'!AD28:AD31)&lt;&gt;0,1,0))</f>
        <v>0</v>
      </c>
      <c r="AG38" s="69">
        <f>+IF('O2'!AE32&lt;&gt;"", IF((1+OUT_2_Check!$Q$4)*SUM('O2'!AE28:AE31)&lt;'O2'!AE32,1,IF((1-OUT_2_Check!$Q$4)*SUM('O2'!AE28:AE31)&gt;'O2'!AE32,1,0)),IF(SUM('O2'!AE28:AE31)&lt;&gt;0,1,0))</f>
        <v>0</v>
      </c>
      <c r="AH38" s="69">
        <f>+IF('O2'!AF32&lt;&gt;"", IF((1+OUT_2_Check!$Q$4)*SUM('O2'!AF28:AF31)&lt;'O2'!AF32,1,IF((1-OUT_2_Check!$Q$4)*SUM('O2'!AF28:AF31)&gt;'O2'!AF32,1,0)),IF(SUM('O2'!AF28:AF31)&lt;&gt;0,1,0))</f>
        <v>0</v>
      </c>
      <c r="AI38" s="69">
        <f>+IF('O2'!AG32&lt;&gt;"", IF((1+OUT_2_Check!$Q$4)*SUM('O2'!AG28:AG31)&lt;'O2'!AG32,1,IF((1-OUT_2_Check!$Q$4)*SUM('O2'!AG28:AG31)&gt;'O2'!AG32,1,0)),IF(SUM('O2'!AG28:AG31)&lt;&gt;0,1,0))</f>
        <v>0</v>
      </c>
      <c r="AJ38" s="69">
        <f>+IF('O2'!AH32&lt;&gt;"", IF((1+OUT_2_Check!$Q$4)*SUM('O2'!AH28:AH31)&lt;'O2'!AH32,1,IF((1-OUT_2_Check!$Q$4)*SUM('O2'!AH28:AH31)&gt;'O2'!AH32,1,0)),IF(SUM('O2'!AH28:AH31)&lt;&gt;0,1,0))</f>
        <v>0</v>
      </c>
      <c r="AK38" s="69">
        <f>+IF('O2'!AI32&lt;&gt;"", IF((1+OUT_2_Check!$Q$4)*SUM('O2'!AI28:AI31)&lt;'O2'!AI32,1,IF((1-OUT_2_Check!$Q$4)*SUM('O2'!AI28:AI31)&gt;'O2'!AI32,1,0)),IF(SUM('O2'!AI28:AI31)&lt;&gt;0,1,0))</f>
        <v>0</v>
      </c>
      <c r="AL38" s="69">
        <f>+IF('O2'!AJ32&lt;&gt;"", IF((1+OUT_2_Check!$Q$4)*SUM('O2'!AJ28:AJ31)&lt;'O2'!AJ32,1,IF((1-OUT_2_Check!$Q$4)*SUM('O2'!AJ28:AJ31)&gt;'O2'!AJ32,1,0)),IF(SUM('O2'!AJ28:AJ31)&lt;&gt;0,1,0))</f>
        <v>0</v>
      </c>
      <c r="AM38" s="69">
        <f>+IF('O2'!AK32&lt;&gt;"", IF((1+OUT_2_Check!$Q$4)*SUM('O2'!AK28:AK31)&lt;'O2'!AK32,1,IF((1-OUT_2_Check!$Q$4)*SUM('O2'!AK28:AK31)&gt;'O2'!AK32,1,0)),IF(SUM('O2'!AK28:AK31)&lt;&gt;0,1,0))</f>
        <v>0</v>
      </c>
      <c r="AN38" s="69" t="e">
        <f>+IF('O2'!#REF!&lt;&gt;"", IF((1+OUT_2_Check!$Q$4)*SUM('O2'!#REF!)&lt;'O2'!#REF!,1,IF((1-OUT_2_Check!$Q$4)*SUM('O2'!#REF!)&gt;'O2'!#REF!,1,0)),IF(SUM('O2'!#REF!)&lt;&gt;0,1,0))</f>
        <v>#REF!</v>
      </c>
      <c r="AO38" s="69" t="e">
        <f>+IF('O2'!#REF!&lt;&gt;"", IF((1+OUT_2_Check!$Q$4)*SUM('O2'!#REF!)&lt;'O2'!#REF!,1,IF((1-OUT_2_Check!$Q$4)*SUM('O2'!#REF!)&gt;'O2'!#REF!,1,0)),IF(SUM('O2'!#REF!)&lt;&gt;0,1,0))</f>
        <v>#REF!</v>
      </c>
      <c r="AP38" s="69">
        <f>+IF('O2'!AL32&lt;&gt;"", IF((1+OUT_2_Check!$Q$4)*SUM('O2'!AL28:AL31)&lt;'O2'!AL32,1,IF((1-OUT_2_Check!$Q$4)*SUM('O2'!AL28:AL31)&gt;'O2'!AL32,1,0)),IF(SUM('O2'!AL28:AL31)&lt;&gt;0,1,0))</f>
        <v>0</v>
      </c>
      <c r="AQ38" s="69">
        <f>+IF('O2'!AM32&lt;&gt;"", IF((1+OUT_2_Check!$Q$4)*SUM('O2'!AM28:AM31)&lt;'O2'!AM32,1,IF((1-OUT_2_Check!$Q$4)*SUM('O2'!AM28:AM31)&gt;'O2'!AM32,1,0)),IF(SUM('O2'!AM28:AM31)&lt;&gt;0,1,0))</f>
        <v>0</v>
      </c>
      <c r="AR38" s="69">
        <f>+IF('O2'!AN32&lt;&gt;"", IF((1+OUT_2_Check!$Q$4)*SUM('O2'!AN28:AN31)&lt;'O2'!AN32,1,IF((1-OUT_2_Check!$Q$4)*SUM('O2'!AN28:AN31)&gt;'O2'!AN32,1,0)),IF(SUM('O2'!AN28:AN31)&lt;&gt;0,1,0))</f>
        <v>0</v>
      </c>
      <c r="AS38" s="69">
        <f>+IF('O2'!AO32&lt;&gt;"", IF((1+OUT_2_Check!$Q$4)*SUM('O2'!AO28:AO31)&lt;'O2'!AO32,1,IF((1-OUT_2_Check!$Q$4)*SUM('O2'!AO28:AO31)&gt;'O2'!AO32,1,0)),IF(SUM('O2'!AO28:AO31)&lt;&gt;0,1,0))</f>
        <v>0</v>
      </c>
      <c r="AT38" s="79">
        <f>+IF('O2'!AP32&lt;&gt;"",IF((1+OUT_2_Check!$Q$4)*SUM('O2'!D32:AO32)&lt;'O2'!AP32,1,IF((1-OUT_2_Check!$Q$4)*SUM('O2'!D32:AO32)&gt;'O2'!AP32,1,0)),IF(SUM('O2'!D32:AO32)&lt;&gt;0,1,0))</f>
        <v>1</v>
      </c>
    </row>
    <row r="39" spans="1:46" s="39" customFormat="1" ht="18" customHeight="1">
      <c r="A39" s="49"/>
      <c r="B39" s="51"/>
      <c r="C39" s="5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</row>
    <row r="40" spans="1:46" s="39" customFormat="1" ht="18" customHeight="1">
      <c r="A40" s="49"/>
      <c r="B40" s="51" t="s">
        <v>14</v>
      </c>
      <c r="C40" s="51"/>
      <c r="D40" s="76">
        <f>+IF('O2'!D33&lt;&gt;"",IF((1+OUT_2_Check!$Q$4)*SUM('O2'!D32,'O2'!D26)&lt;'O2'!D33,1,IF((1-OUT_2_Check!$Q$4)*SUM('O2'!D32,'O2'!D26)&gt;'O2'!D33,1,0)),IF(SUM('O2'!D32,'O2'!D26)&lt;&gt;0,1,0))</f>
        <v>0</v>
      </c>
      <c r="E40" s="76">
        <f>+IF('O2'!E33&lt;&gt;"",IF((1+OUT_2_Check!$Q$4)*SUM('O2'!E32,'O2'!E26)&lt;'O2'!E33,1,IF((1-OUT_2_Check!$Q$4)*SUM('O2'!E32,'O2'!E26)&gt;'O2'!E33,1,0)),IF(SUM('O2'!E32,'O2'!E26)&lt;&gt;0,1,0))</f>
        <v>0</v>
      </c>
      <c r="F40" s="76">
        <f>+IF('O2'!F33&lt;&gt;"",IF((1+OUT_2_Check!$Q$4)*SUM('O2'!F32,'O2'!F26)&lt;'O2'!F33,1,IF((1-OUT_2_Check!$Q$4)*SUM('O2'!F32,'O2'!F26)&gt;'O2'!F33,1,0)),IF(SUM('O2'!F32,'O2'!F26)&lt;&gt;0,1,0))</f>
        <v>0</v>
      </c>
      <c r="G40" s="76">
        <f>+IF('O2'!G33&lt;&gt;"",IF((1+OUT_2_Check!$Q$4)*SUM('O2'!G32,'O2'!G26)&lt;'O2'!G33,1,IF((1-OUT_2_Check!$Q$4)*SUM('O2'!G32,'O2'!G26)&gt;'O2'!G33,1,0)),IF(SUM('O2'!G32,'O2'!G26)&lt;&gt;0,1,0))</f>
        <v>0</v>
      </c>
      <c r="H40" s="76">
        <f>+IF('O2'!H33&lt;&gt;"",IF((1+OUT_2_Check!$Q$4)*SUM('O2'!H32,'O2'!H26)&lt;'O2'!H33,1,IF((1-OUT_2_Check!$Q$4)*SUM('O2'!H32,'O2'!H26)&gt;'O2'!H33,1,0)),IF(SUM('O2'!H32,'O2'!H26)&lt;&gt;0,1,0))</f>
        <v>0</v>
      </c>
      <c r="I40" s="76">
        <f>+IF('O2'!I33&lt;&gt;"",IF((1+OUT_2_Check!$Q$4)*SUM('O2'!I32,'O2'!I26)&lt;'O2'!I33,1,IF((1-OUT_2_Check!$Q$4)*SUM('O2'!I32,'O2'!I26)&gt;'O2'!I33,1,0)),IF(SUM('O2'!I32,'O2'!I26)&lt;&gt;0,1,0))</f>
        <v>0</v>
      </c>
      <c r="J40" s="76">
        <f>+IF('O2'!J33&lt;&gt;"",IF((1+OUT_2_Check!$Q$4)*SUM('O2'!J32,'O2'!J26)&lt;'O2'!J33,1,IF((1-OUT_2_Check!$Q$4)*SUM('O2'!J32,'O2'!J26)&gt;'O2'!J33,1,0)),IF(SUM('O2'!J32,'O2'!J26)&lt;&gt;0,1,0))</f>
        <v>0</v>
      </c>
      <c r="K40" s="76">
        <f>+IF('O2'!L33&lt;&gt;"",IF((1+OUT_2_Check!$Q$4)*SUM('O2'!L32,'O2'!L26)&lt;'O2'!L33,1,IF((1-OUT_2_Check!$Q$4)*SUM('O2'!L32,'O2'!L26)&gt;'O2'!L33,1,0)),IF(SUM('O2'!L32,'O2'!L26)&lt;&gt;0,1,0))</f>
        <v>0</v>
      </c>
      <c r="L40" s="76">
        <f>+IF('O2'!M33&lt;&gt;"",IF((1+OUT_2_Check!$Q$4)*SUM('O2'!M32,'O2'!M26)&lt;'O2'!M33,1,IF((1-OUT_2_Check!$Q$4)*SUM('O2'!M32,'O2'!M26)&gt;'O2'!M33,1,0)),IF(SUM('O2'!M32,'O2'!M26)&lt;&gt;0,1,0))</f>
        <v>0</v>
      </c>
      <c r="M40" s="76">
        <f>+IF('O2'!N33&lt;&gt;"",IF((1+OUT_2_Check!$Q$4)*SUM('O2'!N32,'O2'!N26)&lt;'O2'!N33,1,IF((1-OUT_2_Check!$Q$4)*SUM('O2'!N32,'O2'!N26)&gt;'O2'!N33,1,0)),IF(SUM('O2'!N32,'O2'!N26)&lt;&gt;0,1,0))</f>
        <v>0</v>
      </c>
      <c r="N40" s="76">
        <f>+IF('O2'!O33&lt;&gt;"",IF((1+OUT_2_Check!$Q$4)*SUM('O2'!O32,'O2'!O26)&lt;'O2'!O33,1,IF((1-OUT_2_Check!$Q$4)*SUM('O2'!O32,'O2'!O26)&gt;'O2'!O33,1,0)),IF(SUM('O2'!O32,'O2'!O26)&lt;&gt;0,1,0))</f>
        <v>0</v>
      </c>
      <c r="O40" s="76">
        <f>+IF('O2'!P33&lt;&gt;"",IF((1+OUT_2_Check!$Q$4)*SUM('O2'!P32,'O2'!P26)&lt;'O2'!P33,1,IF((1-OUT_2_Check!$Q$4)*SUM('O2'!P32,'O2'!P26)&gt;'O2'!P33,1,0)),IF(SUM('O2'!P32,'O2'!P26)&lt;&gt;0,1,0))</f>
        <v>0</v>
      </c>
      <c r="P40" s="76">
        <f>+IF('O2'!Q33&lt;&gt;"",IF((1+OUT_2_Check!$Q$4)*SUM('O2'!Q32,'O2'!Q26)&lt;'O2'!Q33,1,IF((1-OUT_2_Check!$Q$4)*SUM('O2'!Q32,'O2'!Q26)&gt;'O2'!Q33,1,0)),IF(SUM('O2'!Q32,'O2'!Q26)&lt;&gt;0,1,0))</f>
        <v>0</v>
      </c>
      <c r="Q40" s="76">
        <f>+IF('O2'!R33&lt;&gt;"",IF((1+OUT_2_Check!$Q$4)*SUM('O2'!R32,'O2'!R26)&lt;'O2'!R33,1,IF((1-OUT_2_Check!$Q$4)*SUM('O2'!R32,'O2'!R26)&gt;'O2'!R33,1,0)),IF(SUM('O2'!R32,'O2'!R26)&lt;&gt;0,1,0))</f>
        <v>0</v>
      </c>
      <c r="R40" s="76">
        <f>+IF('O2'!S33&lt;&gt;"",IF((1+OUT_2_Check!$Q$4)*SUM('O2'!S32,'O2'!S26)&lt;'O2'!S33,1,IF((1-OUT_2_Check!$Q$4)*SUM('O2'!S32,'O2'!S26)&gt;'O2'!S33,1,0)),IF(SUM('O2'!S32,'O2'!S26)&lt;&gt;0,1,0))</f>
        <v>0</v>
      </c>
      <c r="S40" s="76">
        <f>+IF('O2'!T33&lt;&gt;"",IF((1+OUT_2_Check!$Q$4)*SUM('O2'!T32,'O2'!T26)&lt;'O2'!T33,1,IF((1-OUT_2_Check!$Q$4)*SUM('O2'!T32,'O2'!T26)&gt;'O2'!T33,1,0)),IF(SUM('O2'!T32,'O2'!T26)&lt;&gt;0,1,0))</f>
        <v>0</v>
      </c>
      <c r="T40" s="76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76">
        <f>+IF('O2'!U33&lt;&gt;"",IF((1+OUT_2_Check!$Q$4)*SUM('O2'!U32,'O2'!U26)&lt;'O2'!U33,1,IF((1-OUT_2_Check!$Q$4)*SUM('O2'!U32,'O2'!U26)&gt;'O2'!U33,1,0)),IF(SUM('O2'!U32,'O2'!U26)&lt;&gt;0,1,0))</f>
        <v>0</v>
      </c>
      <c r="V40" s="76">
        <f>+IF('O2'!V33&lt;&gt;"",IF((1+OUT_2_Check!$Q$4)*SUM('O2'!V32,'O2'!V26)&lt;'O2'!V33,1,IF((1-OUT_2_Check!$Q$4)*SUM('O2'!V32,'O2'!V26)&gt;'O2'!V33,1,0)),IF(SUM('O2'!V32,'O2'!V26)&lt;&gt;0,1,0))</f>
        <v>0</v>
      </c>
      <c r="W40" s="76">
        <f>+IF('O2'!W33&lt;&gt;"",IF((1+OUT_2_Check!$Q$4)*SUM('O2'!W32,'O2'!W26)&lt;'O2'!W33,1,IF((1-OUT_2_Check!$Q$4)*SUM('O2'!W32,'O2'!W26)&gt;'O2'!W33,1,0)),IF(SUM('O2'!W32,'O2'!W26)&lt;&gt;0,1,0))</f>
        <v>0</v>
      </c>
      <c r="X40" s="76">
        <f>+IF('O2'!X33&lt;&gt;"",IF((1+OUT_2_Check!$Q$4)*SUM('O2'!X32,'O2'!X26)&lt;'O2'!X33,1,IF((1-OUT_2_Check!$Q$4)*SUM('O2'!X32,'O2'!X26)&gt;'O2'!X33,1,0)),IF(SUM('O2'!X32,'O2'!X26)&lt;&gt;0,1,0))</f>
        <v>0</v>
      </c>
      <c r="Y40" s="76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76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76">
        <f>+IF('O2'!Y33&lt;&gt;"",IF((1+OUT_2_Check!$Q$4)*SUM('O2'!Y32,'O2'!Y26)&lt;'O2'!Y33,1,IF((1-OUT_2_Check!$Q$4)*SUM('O2'!Y32,'O2'!Y26)&gt;'O2'!Y33,1,0)),IF(SUM('O2'!Y32,'O2'!Y26)&lt;&gt;0,1,0))</f>
        <v>0</v>
      </c>
      <c r="AB40" s="76">
        <f>+IF('O2'!Z33&lt;&gt;"",IF((1+OUT_2_Check!$Q$4)*SUM('O2'!Z32,'O2'!Z26)&lt;'O2'!Z33,1,IF((1-OUT_2_Check!$Q$4)*SUM('O2'!Z32,'O2'!Z26)&gt;'O2'!Z33,1,0)),IF(SUM('O2'!Z32,'O2'!Z26)&lt;&gt;0,1,0))</f>
        <v>0</v>
      </c>
      <c r="AC40" s="76">
        <f>+IF('O2'!AA33&lt;&gt;"",IF((1+OUT_2_Check!$Q$4)*SUM('O2'!AA32,'O2'!AA26)&lt;'O2'!AA33,1,IF((1-OUT_2_Check!$Q$4)*SUM('O2'!AA32,'O2'!AA26)&gt;'O2'!AA33,1,0)),IF(SUM('O2'!AA32,'O2'!AA26)&lt;&gt;0,1,0))</f>
        <v>0</v>
      </c>
      <c r="AD40" s="76">
        <f>+IF('O2'!AB33&lt;&gt;"",IF((1+OUT_2_Check!$Q$4)*SUM('O2'!AB32,'O2'!AB26)&lt;'O2'!AB33,1,IF((1-OUT_2_Check!$Q$4)*SUM('O2'!AB32,'O2'!AB26)&gt;'O2'!AB33,1,0)),IF(SUM('O2'!AB32,'O2'!AB26)&lt;&gt;0,1,0))</f>
        <v>0</v>
      </c>
      <c r="AE40" s="76">
        <f>+IF('O2'!AC33&lt;&gt;"",IF((1+OUT_2_Check!$Q$4)*SUM('O2'!AC32,'O2'!AC26)&lt;'O2'!AC33,1,IF((1-OUT_2_Check!$Q$4)*SUM('O2'!AC32,'O2'!AC26)&gt;'O2'!AC33,1,0)),IF(SUM('O2'!AC32,'O2'!AC26)&lt;&gt;0,1,0))</f>
        <v>0</v>
      </c>
      <c r="AF40" s="76">
        <f>+IF('O2'!AD33&lt;&gt;"",IF((1+OUT_2_Check!$Q$4)*SUM('O2'!AD32,'O2'!AD26)&lt;'O2'!AD33,1,IF((1-OUT_2_Check!$Q$4)*SUM('O2'!AD32,'O2'!AD26)&gt;'O2'!AD33,1,0)),IF(SUM('O2'!AD32,'O2'!AD26)&lt;&gt;0,1,0))</f>
        <v>0</v>
      </c>
      <c r="AG40" s="76">
        <f>+IF('O2'!AE33&lt;&gt;"",IF((1+OUT_2_Check!$Q$4)*SUM('O2'!AE32,'O2'!AE26)&lt;'O2'!AE33,1,IF((1-OUT_2_Check!$Q$4)*SUM('O2'!AE32,'O2'!AE26)&gt;'O2'!AE33,1,0)),IF(SUM('O2'!AE32,'O2'!AE26)&lt;&gt;0,1,0))</f>
        <v>0</v>
      </c>
      <c r="AH40" s="76">
        <f>+IF('O2'!AF33&lt;&gt;"",IF((1+OUT_2_Check!$Q$4)*SUM('O2'!AF32,'O2'!AF26)&lt;'O2'!AF33,1,IF((1-OUT_2_Check!$Q$4)*SUM('O2'!AF32,'O2'!AF26)&gt;'O2'!AF33,1,0)),IF(SUM('O2'!AF32,'O2'!AF26)&lt;&gt;0,1,0))</f>
        <v>0</v>
      </c>
      <c r="AI40" s="76">
        <f>+IF('O2'!AG33&lt;&gt;"",IF((1+OUT_2_Check!$Q$4)*SUM('O2'!AG32,'O2'!AG26)&lt;'O2'!AG33,1,IF((1-OUT_2_Check!$Q$4)*SUM('O2'!AG32,'O2'!AG26)&gt;'O2'!AG33,1,0)),IF(SUM('O2'!AG32,'O2'!AG26)&lt;&gt;0,1,0))</f>
        <v>0</v>
      </c>
      <c r="AJ40" s="76">
        <f>+IF('O2'!AH33&lt;&gt;"",IF((1+OUT_2_Check!$Q$4)*SUM('O2'!AH32,'O2'!AH26)&lt;'O2'!AH33,1,IF((1-OUT_2_Check!$Q$4)*SUM('O2'!AH32,'O2'!AH26)&gt;'O2'!AH33,1,0)),IF(SUM('O2'!AH32,'O2'!AH26)&lt;&gt;0,1,0))</f>
        <v>0</v>
      </c>
      <c r="AK40" s="76">
        <f>+IF('O2'!AI33&lt;&gt;"",IF((1+OUT_2_Check!$Q$4)*SUM('O2'!AI32,'O2'!AI26)&lt;'O2'!AI33,1,IF((1-OUT_2_Check!$Q$4)*SUM('O2'!AI32,'O2'!AI26)&gt;'O2'!AI33,1,0)),IF(SUM('O2'!AI32,'O2'!AI26)&lt;&gt;0,1,0))</f>
        <v>0</v>
      </c>
      <c r="AL40" s="76">
        <f>+IF('O2'!AJ33&lt;&gt;"",IF((1+OUT_2_Check!$Q$4)*SUM('O2'!AJ32,'O2'!AJ26)&lt;'O2'!AJ33,1,IF((1-OUT_2_Check!$Q$4)*SUM('O2'!AJ32,'O2'!AJ26)&gt;'O2'!AJ33,1,0)),IF(SUM('O2'!AJ32,'O2'!AJ26)&lt;&gt;0,1,0))</f>
        <v>0</v>
      </c>
      <c r="AM40" s="76">
        <f>+IF('O2'!AK33&lt;&gt;"",IF((1+OUT_2_Check!$Q$4)*SUM('O2'!AK32,'O2'!AK26)&lt;'O2'!AK33,1,IF((1-OUT_2_Check!$Q$4)*SUM('O2'!AK32,'O2'!AK26)&gt;'O2'!AK33,1,0)),IF(SUM('O2'!AK32,'O2'!AK26)&lt;&gt;0,1,0))</f>
        <v>0</v>
      </c>
      <c r="AN40" s="76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76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76">
        <f>+IF('O2'!AL33&lt;&gt;"",IF((1+OUT_2_Check!$Q$4)*SUM('O2'!AL32,'O2'!AL26)&lt;'O2'!AL33,1,IF((1-OUT_2_Check!$Q$4)*SUM('O2'!AL32,'O2'!AL26)&gt;'O2'!AL33,1,0)),IF(SUM('O2'!AL32,'O2'!AL26)&lt;&gt;0,1,0))</f>
        <v>0</v>
      </c>
      <c r="AQ40" s="76">
        <f>+IF('O2'!AM33&lt;&gt;"",IF((1+OUT_2_Check!$Q$4)*SUM('O2'!AM32,'O2'!AM26)&lt;'O2'!AM33,1,IF((1-OUT_2_Check!$Q$4)*SUM('O2'!AM32,'O2'!AM26)&gt;'O2'!AM33,1,0)),IF(SUM('O2'!AM32,'O2'!AM26)&lt;&gt;0,1,0))</f>
        <v>0</v>
      </c>
      <c r="AR40" s="76">
        <f>+IF('O2'!AN33&lt;&gt;"",IF((1+OUT_2_Check!$Q$4)*SUM('O2'!AN32,'O2'!AN26)&lt;'O2'!AN33,1,IF((1-OUT_2_Check!$Q$4)*SUM('O2'!AN32,'O2'!AN26)&gt;'O2'!AN33,1,0)),IF(SUM('O2'!AN32,'O2'!AN26)&lt;&gt;0,1,0))</f>
        <v>0</v>
      </c>
      <c r="AS40" s="76">
        <f>+IF('O2'!AO33&lt;&gt;"",IF((1+OUT_2_Check!$Q$4)*SUM('O2'!AO32,'O2'!AO26)&lt;'O2'!AO33,1,IF((1-OUT_2_Check!$Q$4)*SUM('O2'!AO32,'O2'!AO26)&gt;'O2'!AO33,1,0)),IF(SUM('O2'!AO32,'O2'!AO26)&lt;&gt;0,1,0))</f>
        <v>0</v>
      </c>
      <c r="AT40" s="79">
        <f>+IF('O2'!AP33&lt;&gt;"",IF((1+OUT_2_Check!$Q$4)*SUM('O2'!D33:AO33)&lt;'O2'!AP33,1,IF((1-OUT_2_Check!$Q$4)*SUM('O2'!D33:AO33)&gt;'O2'!AP33,1,0)),IF(SUM('O2'!D33:AO33)&lt;&gt;0,1,0))</f>
        <v>1</v>
      </c>
    </row>
    <row r="41" spans="1:46" s="39" customFormat="1" ht="18" customHeight="1">
      <c r="A41" s="49"/>
      <c r="B41" s="51"/>
      <c r="C41" s="51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</row>
    <row r="42" spans="1:46" s="39" customFormat="1" ht="18" customHeight="1">
      <c r="A42" s="56"/>
      <c r="B42" s="51" t="s">
        <v>97</v>
      </c>
      <c r="C42" s="45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0"/>
    </row>
    <row r="43" spans="1:46" s="39" customFormat="1" ht="18" customHeight="1">
      <c r="A43" s="49"/>
      <c r="B43" s="51"/>
      <c r="C43" s="51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</row>
    <row r="44" spans="1:46" s="39" customFormat="1" ht="18" customHeight="1">
      <c r="A44" s="49"/>
      <c r="B44" s="146" t="s">
        <v>127</v>
      </c>
      <c r="C44" s="45"/>
      <c r="D44" s="78">
        <f>+IF('O2'!D35&lt;&gt;"",IF((1+OUT_2_Check!$Q$4)*SUM('O2'!D13,'O2'!D19,'O2'!D33,'O2'!D34)&lt;'O2'!D35,1,IF((1-OUT_2_Check!$Q$4)*SUM('O2'!D13,'O2'!D19,'O2'!D33,'O2'!D34)&gt;'O2'!D35,1,0)),IF(SUM('O2'!D13,'O2'!D19,'O2'!D33,'O2'!D34)&lt;&gt;0,1,0))</f>
        <v>0</v>
      </c>
      <c r="E44" s="78">
        <f>+IF('O2'!E35&lt;&gt;"",IF((1+OUT_2_Check!$Q$4)*SUM('O2'!E13,'O2'!E19,'O2'!E33,'O2'!E34)&lt;'O2'!E35,1,IF((1-OUT_2_Check!$Q$4)*SUM('O2'!E13,'O2'!E19,'O2'!E33,'O2'!E34)&gt;'O2'!E35,1,0)),IF(SUM('O2'!E13,'O2'!E19,'O2'!E33,'O2'!E34)&lt;&gt;0,1,0))</f>
        <v>0</v>
      </c>
      <c r="F44" s="78">
        <f>+IF('O2'!F35&lt;&gt;"",IF((1+OUT_2_Check!$Q$4)*SUM('O2'!F13,'O2'!F19,'O2'!F33,'O2'!F34)&lt;'O2'!F35,1,IF((1-OUT_2_Check!$Q$4)*SUM('O2'!F13,'O2'!F19,'O2'!F33,'O2'!F34)&gt;'O2'!F35,1,0)),IF(SUM('O2'!F13,'O2'!F19,'O2'!F33,'O2'!F34)&lt;&gt;0,1,0))</f>
        <v>0</v>
      </c>
      <c r="G44" s="78">
        <f>+IF('O2'!G35&lt;&gt;"",IF((1+OUT_2_Check!$Q$4)*SUM('O2'!G13,'O2'!G19,'O2'!G33,'O2'!G34)&lt;'O2'!G35,1,IF((1-OUT_2_Check!$Q$4)*SUM('O2'!G13,'O2'!G19,'O2'!G33,'O2'!G34)&gt;'O2'!G35,1,0)),IF(SUM('O2'!G13,'O2'!G19,'O2'!G33,'O2'!G34)&lt;&gt;0,1,0))</f>
        <v>0</v>
      </c>
      <c r="H44" s="78">
        <f>+IF('O2'!H35&lt;&gt;"",IF((1+OUT_2_Check!$Q$4)*SUM('O2'!H13,'O2'!H19,'O2'!H33,'O2'!H34)&lt;'O2'!H35,1,IF((1-OUT_2_Check!$Q$4)*SUM('O2'!H13,'O2'!H19,'O2'!H33,'O2'!H34)&gt;'O2'!H35,1,0)),IF(SUM('O2'!H13,'O2'!H19,'O2'!H33,'O2'!H34)&lt;&gt;0,1,0))</f>
        <v>0</v>
      </c>
      <c r="I44" s="78">
        <f>+IF('O2'!I35&lt;&gt;"",IF((1+OUT_2_Check!$Q$4)*SUM('O2'!I13,'O2'!I19,'O2'!I33,'O2'!I34)&lt;'O2'!I35,1,IF((1-OUT_2_Check!$Q$4)*SUM('O2'!I13,'O2'!I19,'O2'!I33,'O2'!I34)&gt;'O2'!I35,1,0)),IF(SUM('O2'!I13,'O2'!I19,'O2'!I33,'O2'!I34)&lt;&gt;0,1,0))</f>
        <v>0</v>
      </c>
      <c r="J44" s="78">
        <f>+IF('O2'!J35&lt;&gt;"",IF((1+OUT_2_Check!$Q$4)*SUM('O2'!J13,'O2'!J19,'O2'!J33,'O2'!J34)&lt;'O2'!J35,1,IF((1-OUT_2_Check!$Q$4)*SUM('O2'!J13,'O2'!J19,'O2'!J33,'O2'!J34)&gt;'O2'!J35,1,0)),IF(SUM('O2'!J13,'O2'!J19,'O2'!J33,'O2'!J34)&lt;&gt;0,1,0))</f>
        <v>0</v>
      </c>
      <c r="K44" s="78">
        <f>+IF('O2'!L35&lt;&gt;"",IF((1+OUT_2_Check!$Q$4)*SUM('O2'!L13,'O2'!L19,'O2'!L33,'O2'!L34)&lt;'O2'!L35,1,IF((1-OUT_2_Check!$Q$4)*SUM('O2'!L13,'O2'!L19,'O2'!L33,'O2'!L34)&gt;'O2'!L35,1,0)),IF(SUM('O2'!L13,'O2'!L19,'O2'!L33,'O2'!L34)&lt;&gt;0,1,0))</f>
        <v>0</v>
      </c>
      <c r="L44" s="78">
        <f>+IF('O2'!M35&lt;&gt;"",IF((1+OUT_2_Check!$Q$4)*SUM('O2'!M13,'O2'!M19,'O2'!M33,'O2'!M34)&lt;'O2'!M35,1,IF((1-OUT_2_Check!$Q$4)*SUM('O2'!M13,'O2'!M19,'O2'!M33,'O2'!M34)&gt;'O2'!M35,1,0)),IF(SUM('O2'!M13,'O2'!M19,'O2'!M33,'O2'!M34)&lt;&gt;0,1,0))</f>
        <v>0</v>
      </c>
      <c r="M44" s="78">
        <f>+IF('O2'!N35&lt;&gt;"",IF((1+OUT_2_Check!$Q$4)*SUM('O2'!N13,'O2'!N19,'O2'!N33,'O2'!N34)&lt;'O2'!N35,1,IF((1-OUT_2_Check!$Q$4)*SUM('O2'!N13,'O2'!N19,'O2'!N33,'O2'!N34)&gt;'O2'!N35,1,0)),IF(SUM('O2'!N13,'O2'!N19,'O2'!N33,'O2'!N34)&lt;&gt;0,1,0))</f>
        <v>0</v>
      </c>
      <c r="N44" s="78">
        <f>+IF('O2'!O35&lt;&gt;"",IF((1+OUT_2_Check!$Q$4)*SUM('O2'!O13,'O2'!O19,'O2'!O33,'O2'!O34)&lt;'O2'!O35,1,IF((1-OUT_2_Check!$Q$4)*SUM('O2'!O13,'O2'!O19,'O2'!O33,'O2'!O34)&gt;'O2'!O35,1,0)),IF(SUM('O2'!O13,'O2'!O19,'O2'!O33,'O2'!O34)&lt;&gt;0,1,0))</f>
        <v>0</v>
      </c>
      <c r="O44" s="78">
        <f>+IF('O2'!P35&lt;&gt;"",IF((1+OUT_2_Check!$Q$4)*SUM('O2'!P13,'O2'!P19,'O2'!P33,'O2'!P34)&lt;'O2'!P35,1,IF((1-OUT_2_Check!$Q$4)*SUM('O2'!P13,'O2'!P19,'O2'!P33,'O2'!P34)&gt;'O2'!P35,1,0)),IF(SUM('O2'!P13,'O2'!P19,'O2'!P33,'O2'!P34)&lt;&gt;0,1,0))</f>
        <v>0</v>
      </c>
      <c r="P44" s="78">
        <f>+IF('O2'!Q35&lt;&gt;"",IF((1+OUT_2_Check!$Q$4)*SUM('O2'!Q13,'O2'!Q19,'O2'!Q33,'O2'!Q34)&lt;'O2'!Q35,1,IF((1-OUT_2_Check!$Q$4)*SUM('O2'!Q13,'O2'!Q19,'O2'!Q33,'O2'!Q34)&gt;'O2'!Q35,1,0)),IF(SUM('O2'!Q13,'O2'!Q19,'O2'!Q33,'O2'!Q34)&lt;&gt;0,1,0))</f>
        <v>0</v>
      </c>
      <c r="Q44" s="78">
        <f>+IF('O2'!R35&lt;&gt;"",IF((1+OUT_2_Check!$Q$4)*SUM('O2'!R13,'O2'!R19,'O2'!R33,'O2'!R34)&lt;'O2'!R35,1,IF((1-OUT_2_Check!$Q$4)*SUM('O2'!R13,'O2'!R19,'O2'!R33,'O2'!R34)&gt;'O2'!R35,1,0)),IF(SUM('O2'!R13,'O2'!R19,'O2'!R33,'O2'!R34)&lt;&gt;0,1,0))</f>
        <v>0</v>
      </c>
      <c r="R44" s="78">
        <f>+IF('O2'!S35&lt;&gt;"",IF((1+OUT_2_Check!$Q$4)*SUM('O2'!S13,'O2'!S19,'O2'!S33,'O2'!S34)&lt;'O2'!S35,1,IF((1-OUT_2_Check!$Q$4)*SUM('O2'!S13,'O2'!S19,'O2'!S33,'O2'!S34)&gt;'O2'!S35,1,0)),IF(SUM('O2'!S13,'O2'!S19,'O2'!S33,'O2'!S34)&lt;&gt;0,1,0))</f>
        <v>0</v>
      </c>
      <c r="S44" s="78">
        <f>+IF('O2'!T35&lt;&gt;"",IF((1+OUT_2_Check!$Q$4)*SUM('O2'!T13,'O2'!T19,'O2'!T33,'O2'!T34)&lt;'O2'!T35,1,IF((1-OUT_2_Check!$Q$4)*SUM('O2'!T13,'O2'!T19,'O2'!T33,'O2'!T34)&gt;'O2'!T35,1,0)),IF(SUM('O2'!T13,'O2'!T19,'O2'!T33,'O2'!T34)&lt;&gt;0,1,0))</f>
        <v>0</v>
      </c>
      <c r="T44" s="78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78">
        <f>+IF('O2'!U35&lt;&gt;"",IF((1+OUT_2_Check!$Q$4)*SUM('O2'!U13,'O2'!U19,'O2'!U33,'O2'!U34)&lt;'O2'!U35,1,IF((1-OUT_2_Check!$Q$4)*SUM('O2'!U13,'O2'!U19,'O2'!U33,'O2'!U34)&gt;'O2'!U35,1,0)),IF(SUM('O2'!U13,'O2'!U19,'O2'!U33,'O2'!U34)&lt;&gt;0,1,0))</f>
        <v>0</v>
      </c>
      <c r="V44" s="78">
        <f>+IF('O2'!V35&lt;&gt;"",IF((1+OUT_2_Check!$Q$4)*SUM('O2'!V13,'O2'!V19,'O2'!V33,'O2'!V34)&lt;'O2'!V35,1,IF((1-OUT_2_Check!$Q$4)*SUM('O2'!V13,'O2'!V19,'O2'!V33,'O2'!V34)&gt;'O2'!V35,1,0)),IF(SUM('O2'!V13,'O2'!V19,'O2'!V33,'O2'!V34)&lt;&gt;0,1,0))</f>
        <v>0</v>
      </c>
      <c r="W44" s="78">
        <f>+IF('O2'!W35&lt;&gt;"",IF((1+OUT_2_Check!$Q$4)*SUM('O2'!W13,'O2'!W19,'O2'!W33,'O2'!W34)&lt;'O2'!W35,1,IF((1-OUT_2_Check!$Q$4)*SUM('O2'!W13,'O2'!W19,'O2'!W33,'O2'!W34)&gt;'O2'!W35,1,0)),IF(SUM('O2'!W13,'O2'!W19,'O2'!W33,'O2'!W34)&lt;&gt;0,1,0))</f>
        <v>0</v>
      </c>
      <c r="X44" s="78">
        <f>+IF('O2'!X35&lt;&gt;"",IF((1+OUT_2_Check!$Q$4)*SUM('O2'!X13,'O2'!X19,'O2'!X33,'O2'!X34)&lt;'O2'!X35,1,IF((1-OUT_2_Check!$Q$4)*SUM('O2'!X13,'O2'!X19,'O2'!X33,'O2'!X34)&gt;'O2'!X35,1,0)),IF(SUM('O2'!X13,'O2'!X19,'O2'!X33,'O2'!X34)&lt;&gt;0,1,0))</f>
        <v>0</v>
      </c>
      <c r="Y44" s="78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78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78">
        <f>+IF('O2'!Y35&lt;&gt;"",IF((1+OUT_2_Check!$Q$4)*SUM('O2'!Y13,'O2'!Y19,'O2'!Y33,'O2'!Y34)&lt;'O2'!Y35,1,IF((1-OUT_2_Check!$Q$4)*SUM('O2'!Y13,'O2'!Y19,'O2'!Y33,'O2'!Y34)&gt;'O2'!Y35,1,0)),IF(SUM('O2'!Y13,'O2'!Y19,'O2'!Y33,'O2'!Y34)&lt;&gt;0,1,0))</f>
        <v>0</v>
      </c>
      <c r="AB44" s="78">
        <f>+IF('O2'!Z35&lt;&gt;"",IF((1+OUT_2_Check!$Q$4)*SUM('O2'!Z13,'O2'!Z19,'O2'!Z33,'O2'!Z34)&lt;'O2'!Z35,1,IF((1-OUT_2_Check!$Q$4)*SUM('O2'!Z13,'O2'!Z19,'O2'!Z33,'O2'!Z34)&gt;'O2'!Z35,1,0)),IF(SUM('O2'!Z13,'O2'!Z19,'O2'!Z33,'O2'!Z34)&lt;&gt;0,1,0))</f>
        <v>0</v>
      </c>
      <c r="AC44" s="78">
        <f>+IF('O2'!AA35&lt;&gt;"",IF((1+OUT_2_Check!$Q$4)*SUM('O2'!AA13,'O2'!AA19,'O2'!AA33,'O2'!AA34)&lt;'O2'!AA35,1,IF((1-OUT_2_Check!$Q$4)*SUM('O2'!AA13,'O2'!AA19,'O2'!AA33,'O2'!AA34)&gt;'O2'!AA35,1,0)),IF(SUM('O2'!AA13,'O2'!AA19,'O2'!AA33,'O2'!AA34)&lt;&gt;0,1,0))</f>
        <v>0</v>
      </c>
      <c r="AD44" s="78">
        <f>+IF('O2'!AB35&lt;&gt;"",IF((1+OUT_2_Check!$Q$4)*SUM('O2'!AB13,'O2'!AB19,'O2'!AB33,'O2'!AB34)&lt;'O2'!AB35,1,IF((1-OUT_2_Check!$Q$4)*SUM('O2'!AB13,'O2'!AB19,'O2'!AB33,'O2'!AB34)&gt;'O2'!AB35,1,0)),IF(SUM('O2'!AB13,'O2'!AB19,'O2'!AB33,'O2'!AB34)&lt;&gt;0,1,0))</f>
        <v>0</v>
      </c>
      <c r="AE44" s="78">
        <f>+IF('O2'!AC35&lt;&gt;"",IF((1+OUT_2_Check!$Q$4)*SUM('O2'!AC13,'O2'!AC19,'O2'!AC33,'O2'!AC34)&lt;'O2'!AC35,1,IF((1-OUT_2_Check!$Q$4)*SUM('O2'!AC13,'O2'!AC19,'O2'!AC33,'O2'!AC34)&gt;'O2'!AC35,1,0)),IF(SUM('O2'!AC13,'O2'!AC19,'O2'!AC33,'O2'!AC34)&lt;&gt;0,1,0))</f>
        <v>0</v>
      </c>
      <c r="AF44" s="78">
        <f>+IF('O2'!AD35&lt;&gt;"",IF((1+OUT_2_Check!$Q$4)*SUM('O2'!AD13,'O2'!AD19,'O2'!AD33,'O2'!AD34)&lt;'O2'!AD35,1,IF((1-OUT_2_Check!$Q$4)*SUM('O2'!AD13,'O2'!AD19,'O2'!AD33,'O2'!AD34)&gt;'O2'!AD35,1,0)),IF(SUM('O2'!AD13,'O2'!AD19,'O2'!AD33,'O2'!AD34)&lt;&gt;0,1,0))</f>
        <v>0</v>
      </c>
      <c r="AG44" s="78">
        <f>+IF('O2'!AE35&lt;&gt;"",IF((1+OUT_2_Check!$Q$4)*SUM('O2'!AE13,'O2'!AE19,'O2'!AE33,'O2'!AE34)&lt;'O2'!AE35,1,IF((1-OUT_2_Check!$Q$4)*SUM('O2'!AE13,'O2'!AE19,'O2'!AE33,'O2'!AE34)&gt;'O2'!AE35,1,0)),IF(SUM('O2'!AE13,'O2'!AE19,'O2'!AE33,'O2'!AE34)&lt;&gt;0,1,0))</f>
        <v>0</v>
      </c>
      <c r="AH44" s="78">
        <f>+IF('O2'!AF35&lt;&gt;"",IF((1+OUT_2_Check!$Q$4)*SUM('O2'!AF13,'O2'!AF19,'O2'!AF33,'O2'!AF34)&lt;'O2'!AF35,1,IF((1-OUT_2_Check!$Q$4)*SUM('O2'!AF13,'O2'!AF19,'O2'!AF33,'O2'!AF34)&gt;'O2'!AF35,1,0)),IF(SUM('O2'!AF13,'O2'!AF19,'O2'!AF33,'O2'!AF34)&lt;&gt;0,1,0))</f>
        <v>0</v>
      </c>
      <c r="AI44" s="78">
        <f>+IF('O2'!AG35&lt;&gt;"",IF((1+OUT_2_Check!$Q$4)*SUM('O2'!AG13,'O2'!AG19,'O2'!AG33,'O2'!AG34)&lt;'O2'!AG35,1,IF((1-OUT_2_Check!$Q$4)*SUM('O2'!AG13,'O2'!AG19,'O2'!AG33,'O2'!AG34)&gt;'O2'!AG35,1,0)),IF(SUM('O2'!AG13,'O2'!AG19,'O2'!AG33,'O2'!AG34)&lt;&gt;0,1,0))</f>
        <v>0</v>
      </c>
      <c r="AJ44" s="78">
        <f>+IF('O2'!AH35&lt;&gt;"",IF((1+OUT_2_Check!$Q$4)*SUM('O2'!AH13,'O2'!AH19,'O2'!AH33,'O2'!AH34)&lt;'O2'!AH35,1,IF((1-OUT_2_Check!$Q$4)*SUM('O2'!AH13,'O2'!AH19,'O2'!AH33,'O2'!AH34)&gt;'O2'!AH35,1,0)),IF(SUM('O2'!AH13,'O2'!AH19,'O2'!AH33,'O2'!AH34)&lt;&gt;0,1,0))</f>
        <v>0</v>
      </c>
      <c r="AK44" s="78">
        <f>+IF('O2'!AI35&lt;&gt;"",IF((1+OUT_2_Check!$Q$4)*SUM('O2'!AI13,'O2'!AI19,'O2'!AI33,'O2'!AI34)&lt;'O2'!AI35,1,IF((1-OUT_2_Check!$Q$4)*SUM('O2'!AI13,'O2'!AI19,'O2'!AI33,'O2'!AI34)&gt;'O2'!AI35,1,0)),IF(SUM('O2'!AI13,'O2'!AI19,'O2'!AI33,'O2'!AI34)&lt;&gt;0,1,0))</f>
        <v>0</v>
      </c>
      <c r="AL44" s="78">
        <f>+IF('O2'!AJ35&lt;&gt;"",IF((1+OUT_2_Check!$Q$4)*SUM('O2'!AJ13,'O2'!AJ19,'O2'!AJ33,'O2'!AJ34)&lt;'O2'!AJ35,1,IF((1-OUT_2_Check!$Q$4)*SUM('O2'!AJ13,'O2'!AJ19,'O2'!AJ33,'O2'!AJ34)&gt;'O2'!AJ35,1,0)),IF(SUM('O2'!AJ13,'O2'!AJ19,'O2'!AJ33,'O2'!AJ34)&lt;&gt;0,1,0))</f>
        <v>0</v>
      </c>
      <c r="AM44" s="78">
        <f>+IF('O2'!AK35&lt;&gt;"",IF((1+OUT_2_Check!$Q$4)*SUM('O2'!AK13,'O2'!AK19,'O2'!AK33,'O2'!AK34)&lt;'O2'!AK35,1,IF((1-OUT_2_Check!$Q$4)*SUM('O2'!AK13,'O2'!AK19,'O2'!AK33,'O2'!AK34)&gt;'O2'!AK35,1,0)),IF(SUM('O2'!AK13,'O2'!AK19,'O2'!AK33,'O2'!AK34)&lt;&gt;0,1,0))</f>
        <v>0</v>
      </c>
      <c r="AN44" s="78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78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78">
        <f>+IF('O2'!AL35&lt;&gt;"",IF((1+OUT_2_Check!$Q$4)*SUM('O2'!AL13,'O2'!AL19,'O2'!AL33,'O2'!AL34)&lt;'O2'!AL35,1,IF((1-OUT_2_Check!$Q$4)*SUM('O2'!AL13,'O2'!AL19,'O2'!AL33,'O2'!AL34)&gt;'O2'!AL35,1,0)),IF(SUM('O2'!AL13,'O2'!AL19,'O2'!AL33,'O2'!AL34)&lt;&gt;0,1,0))</f>
        <v>0</v>
      </c>
      <c r="AQ44" s="78">
        <f>+IF('O2'!AM35&lt;&gt;"",IF((1+OUT_2_Check!$Q$4)*SUM('O2'!AM13,'O2'!AM19,'O2'!AM33,'O2'!AM34)&lt;'O2'!AM35,1,IF((1-OUT_2_Check!$Q$4)*SUM('O2'!AM13,'O2'!AM19,'O2'!AM33,'O2'!AM34)&gt;'O2'!AM35,1,0)),IF(SUM('O2'!AM13,'O2'!AM19,'O2'!AM33,'O2'!AM34)&lt;&gt;0,1,0))</f>
        <v>0</v>
      </c>
      <c r="AR44" s="78">
        <f>+IF('O2'!AN35&lt;&gt;"",IF((1+OUT_2_Check!$Q$4)*SUM('O2'!AN13,'O2'!AN19,'O2'!AN33,'O2'!AN34)&lt;'O2'!AN35,1,IF((1-OUT_2_Check!$Q$4)*SUM('O2'!AN13,'O2'!AN19,'O2'!AN33,'O2'!AN34)&gt;'O2'!AN35,1,0)),IF(SUM('O2'!AN13,'O2'!AN19,'O2'!AN33,'O2'!AN34)&lt;&gt;0,1,0))</f>
        <v>0</v>
      </c>
      <c r="AS44" s="78">
        <f>+IF('O2'!AO35&lt;&gt;"",IF((1+OUT_2_Check!$Q$4)*SUM('O2'!AO13,'O2'!AO19,'O2'!AO33,'O2'!AO34)&lt;'O2'!AO35,1,IF((1-OUT_2_Check!$Q$4)*SUM('O2'!AO13,'O2'!AO19,'O2'!AO33,'O2'!AO34)&gt;'O2'!AO35,1,0)),IF(SUM('O2'!AO13,'O2'!AO19,'O2'!AO33,'O2'!AO34)&lt;&gt;0,1,0))</f>
        <v>0</v>
      </c>
      <c r="AT44" s="78">
        <f>+IF('O2'!AP35&lt;&gt;"",IF((1+OUT_2_Check!$Q$4)*SUM('O2'!AP13,'O2'!AP19,'O2'!AP33,'O2'!AP34)&lt;'O2'!AP35,1,IF((1-OUT_2_Check!$Q$4)*SUM('O2'!AP13,'O2'!AP19,'O2'!AP33,'O2'!AP34)&gt;'O2'!AP35,1,0)),IF(SUM('O2'!AP13,'O2'!AP19,'O2'!AP33,'O2'!AP34)&lt;&gt;0,1,0))</f>
        <v>0</v>
      </c>
    </row>
    <row r="45" spans="1:46" s="39" customFormat="1" ht="15">
      <c r="A45" s="49"/>
      <c r="B45" s="45"/>
      <c r="C45" s="45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</row>
    <row r="46" spans="1:46" s="39" customFormat="1" ht="18" customHeight="1">
      <c r="A46" s="56"/>
      <c r="B46" s="45" t="s">
        <v>24</v>
      </c>
      <c r="C46" s="45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</row>
    <row r="47" spans="1:46" s="39" customFormat="1" ht="18" customHeight="1">
      <c r="A47" s="56"/>
      <c r="B47" s="51" t="s">
        <v>100</v>
      </c>
      <c r="C47" s="45"/>
      <c r="D47" s="70"/>
      <c r="E47" s="70"/>
      <c r="F47" s="70"/>
      <c r="G47" s="70"/>
      <c r="H47" s="70"/>
      <c r="I47" s="70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0"/>
    </row>
    <row r="48" spans="1:46" s="39" customFormat="1" ht="18" customHeight="1">
      <c r="A48" s="59"/>
      <c r="B48" s="94" t="s">
        <v>101</v>
      </c>
      <c r="C48" s="61"/>
      <c r="D48" s="74"/>
      <c r="E48" s="74"/>
      <c r="F48" s="74"/>
      <c r="G48" s="74"/>
      <c r="H48" s="74"/>
      <c r="I48" s="74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74"/>
    </row>
    <row r="49" spans="1:48" s="39" customFormat="1" ht="18" customHeight="1">
      <c r="A49" s="51" t="s">
        <v>57</v>
      </c>
      <c r="B49" s="51"/>
      <c r="C49" s="51"/>
      <c r="AT49" s="96"/>
      <c r="AU49" s="62"/>
    </row>
    <row r="50" spans="1:48" s="39" customFormat="1" ht="18" customHeight="1">
      <c r="A50" s="51" t="s">
        <v>86</v>
      </c>
      <c r="B50" s="51"/>
      <c r="C50" s="5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35"/>
      <c r="AU50" s="62"/>
      <c r="AV50" s="62"/>
    </row>
    <row r="51" spans="1:48" s="39" customFormat="1" ht="18" customHeight="1">
      <c r="A51" s="51" t="s">
        <v>87</v>
      </c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35"/>
    </row>
    <row r="52" spans="1:48" s="39" customFormat="1" ht="18" customHeight="1">
      <c r="A52" s="51" t="s">
        <v>98</v>
      </c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35"/>
    </row>
    <row r="53" spans="1:48" s="96" customFormat="1" ht="18" customHeight="1">
      <c r="A53" s="64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35"/>
    </row>
    <row r="54" spans="1:48" s="35" customFormat="1" ht="18" customHeight="1"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6"/>
    </row>
    <row r="55" spans="1:48" s="35" customFormat="1" ht="18" customHeight="1">
      <c r="A55" s="97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</row>
    <row r="56" spans="1:48" s="35" customFormat="1" ht="18" customHeight="1"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</row>
    <row r="57" spans="1:48" s="35" customFormat="1" ht="18" customHeight="1"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66" customWidth="1"/>
    <col min="2" max="2" width="9.140625" style="66"/>
    <col min="3" max="3" width="28.42578125" style="66" customWidth="1"/>
    <col min="4" max="4" width="9.140625" style="66"/>
    <col min="5" max="5" width="13.85546875" style="66" customWidth="1"/>
    <col min="6" max="6" width="16.28515625" style="66" customWidth="1"/>
    <col min="7" max="7" width="13.85546875" style="66" customWidth="1"/>
    <col min="8" max="10" width="9.140625" style="66"/>
    <col min="11" max="11" width="13.140625" style="66" customWidth="1"/>
    <col min="12" max="12" width="10.85546875" style="66" customWidth="1"/>
    <col min="13" max="13" width="9.140625" style="66"/>
    <col min="14" max="14" width="15.5703125" style="66" bestFit="1" customWidth="1"/>
    <col min="15" max="16384" width="9.140625" style="66"/>
  </cols>
  <sheetData>
    <row r="1" spans="1:16" s="22" customFormat="1" ht="18" customHeight="1">
      <c r="A1" s="18" t="s">
        <v>28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  <c r="P1" s="21"/>
    </row>
    <row r="2" spans="1:16" s="22" customFormat="1" ht="18" customHeight="1">
      <c r="A2" s="23"/>
      <c r="B2" s="24"/>
      <c r="C2" s="24"/>
      <c r="D2" s="25"/>
      <c r="E2" s="26"/>
      <c r="F2" s="25"/>
      <c r="G2" s="25"/>
      <c r="H2" s="25"/>
      <c r="I2" s="25"/>
      <c r="J2" s="25"/>
      <c r="K2" s="25"/>
      <c r="L2" s="25"/>
      <c r="M2" s="25"/>
      <c r="N2" s="25"/>
      <c r="O2" s="25"/>
      <c r="P2" s="27"/>
    </row>
    <row r="3" spans="1:16" s="22" customFormat="1" ht="18" customHeight="1" thickBot="1">
      <c r="A3" s="24"/>
      <c r="B3" s="28" t="s">
        <v>1</v>
      </c>
      <c r="C3" s="28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9"/>
    </row>
    <row r="4" spans="1:16" s="22" customFormat="1" ht="18" customHeight="1" thickBot="1">
      <c r="A4" s="24"/>
      <c r="B4" s="28" t="s">
        <v>2</v>
      </c>
      <c r="C4" s="28"/>
      <c r="D4" s="25"/>
      <c r="E4" s="25"/>
      <c r="F4" s="25"/>
      <c r="G4" s="25"/>
      <c r="H4" s="25"/>
      <c r="I4" s="25"/>
      <c r="J4" s="25"/>
      <c r="K4" s="25"/>
      <c r="L4" s="25"/>
      <c r="M4" s="25"/>
      <c r="N4" s="67" t="s">
        <v>109</v>
      </c>
      <c r="O4" s="68">
        <v>5.0000000000000001E-3</v>
      </c>
      <c r="P4" s="29"/>
    </row>
    <row r="5" spans="1:16" s="22" customFormat="1" ht="18" customHeight="1">
      <c r="A5" s="23"/>
      <c r="B5" s="24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9"/>
    </row>
    <row r="6" spans="1:16" s="22" customFormat="1" ht="18" customHeight="1">
      <c r="A6" s="28"/>
      <c r="B6" s="28" t="s">
        <v>60</v>
      </c>
      <c r="C6" s="28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9"/>
    </row>
    <row r="7" spans="1:16" s="22" customFormat="1" ht="18" customHeight="1">
      <c r="A7" s="28"/>
      <c r="B7" s="28" t="s">
        <v>104</v>
      </c>
      <c r="C7" s="28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9"/>
    </row>
    <row r="8" spans="1:16" s="22" customFormat="1" ht="18" customHeight="1">
      <c r="A8" s="28"/>
      <c r="B8" s="30" t="s">
        <v>3</v>
      </c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9"/>
    </row>
    <row r="9" spans="1:16" s="22" customFormat="1" ht="18" customHeight="1">
      <c r="A9" s="28"/>
      <c r="B9" s="30"/>
      <c r="C9" s="30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9"/>
    </row>
    <row r="10" spans="1:16" s="22" customFormat="1" ht="18" customHeight="1">
      <c r="A10" s="28"/>
      <c r="B10" s="30"/>
      <c r="C10" s="30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9"/>
    </row>
    <row r="11" spans="1:16" s="22" customFormat="1" ht="18" customHeight="1">
      <c r="A11" s="28"/>
      <c r="B11" s="30"/>
      <c r="C11" s="30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9"/>
    </row>
    <row r="12" spans="1:16" s="22" customFormat="1" ht="18" customHeight="1">
      <c r="A12" s="28"/>
      <c r="B12" s="30"/>
      <c r="C12" s="30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9"/>
    </row>
    <row r="13" spans="1:16" s="39" customFormat="1" ht="34.15" customHeight="1">
      <c r="A13" s="100"/>
      <c r="B13" s="101" t="s">
        <v>4</v>
      </c>
      <c r="C13" s="102"/>
      <c r="D13" s="103" t="s">
        <v>29</v>
      </c>
      <c r="E13" s="104"/>
      <c r="F13" s="104"/>
      <c r="G13" s="104"/>
      <c r="H13" s="104"/>
      <c r="I13" s="105"/>
      <c r="J13" s="105"/>
      <c r="K13" s="106" t="s">
        <v>30</v>
      </c>
      <c r="L13" s="107" t="s">
        <v>31</v>
      </c>
      <c r="M13" s="107" t="s">
        <v>32</v>
      </c>
      <c r="N13" s="107" t="s">
        <v>31</v>
      </c>
      <c r="P13" s="48"/>
    </row>
    <row r="14" spans="1:16" s="39" customFormat="1" ht="58.5" customHeight="1">
      <c r="A14" s="40"/>
      <c r="B14" s="91"/>
      <c r="C14" s="91"/>
      <c r="D14" s="43" t="s">
        <v>33</v>
      </c>
      <c r="E14" s="108" t="s">
        <v>88</v>
      </c>
      <c r="F14" s="108" t="s">
        <v>89</v>
      </c>
      <c r="G14" s="108" t="s">
        <v>124</v>
      </c>
      <c r="H14" s="108" t="s">
        <v>56</v>
      </c>
      <c r="I14" s="43" t="s">
        <v>31</v>
      </c>
      <c r="J14" s="43" t="s">
        <v>34</v>
      </c>
      <c r="K14" s="109" t="s">
        <v>35</v>
      </c>
      <c r="L14" s="110" t="s">
        <v>36</v>
      </c>
      <c r="M14" s="110" t="s">
        <v>37</v>
      </c>
      <c r="N14" s="110" t="s">
        <v>92</v>
      </c>
      <c r="P14" s="48"/>
    </row>
    <row r="15" spans="1:16" s="39" customFormat="1" ht="18" customHeight="1">
      <c r="A15" s="44"/>
      <c r="B15" s="45" t="s">
        <v>38</v>
      </c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150"/>
      <c r="N15" s="150"/>
    </row>
    <row r="16" spans="1:16" s="39" customFormat="1" ht="18" customHeight="1">
      <c r="A16" s="49"/>
      <c r="B16" s="50" t="s">
        <v>106</v>
      </c>
      <c r="C16" s="51"/>
      <c r="D16" s="149"/>
      <c r="E16" s="149"/>
      <c r="F16" s="149"/>
      <c r="G16" s="149"/>
      <c r="H16" s="149"/>
      <c r="I16" s="149"/>
      <c r="J16" s="79" t="e">
        <f>+IF(#REF!&lt;&gt;"",IF((1+OUT_3_Check!$O$4)*SUM(#REF!)&lt;#REF!,1,IF((1-OUT_3_Check!$O$4)*SUM(#REF!)&gt;#REF!,1,0)),IF(SUM(#REF!)&lt;&gt;0,1,0))</f>
        <v>#REF!</v>
      </c>
      <c r="K16" s="53"/>
      <c r="L16" s="53"/>
      <c r="M16" s="149"/>
      <c r="N16" s="149"/>
    </row>
    <row r="17" spans="1:14" s="39" customFormat="1" ht="18" customHeight="1">
      <c r="A17" s="52"/>
      <c r="B17" s="50" t="s">
        <v>107</v>
      </c>
      <c r="C17" s="51"/>
      <c r="D17" s="149"/>
      <c r="E17" s="149"/>
      <c r="F17" s="149"/>
      <c r="G17" s="149"/>
      <c r="H17" s="149"/>
      <c r="I17" s="149"/>
      <c r="J17" s="79" t="e">
        <f>+IF(#REF!&lt;&gt;"",IF((1+OUT_3_Check!$O$4)*SUM(#REF!)&lt;#REF!,1,IF((1-OUT_3_Check!$O$4)*SUM(#REF!)&gt;#REF!,1,0)),IF(SUM(#REF!)&lt;&gt;0,1,0))</f>
        <v>#REF!</v>
      </c>
      <c r="K17" s="53"/>
      <c r="L17" s="53"/>
      <c r="M17" s="149"/>
      <c r="N17" s="149"/>
    </row>
    <row r="18" spans="1:14" s="39" customFormat="1" ht="18" customHeight="1">
      <c r="A18" s="52"/>
      <c r="B18" s="50" t="s">
        <v>108</v>
      </c>
      <c r="C18" s="51"/>
      <c r="D18" s="149"/>
      <c r="E18" s="149"/>
      <c r="F18" s="149"/>
      <c r="G18" s="149"/>
      <c r="H18" s="149"/>
      <c r="I18" s="149"/>
      <c r="J18" s="79" t="e">
        <f>+IF(#REF!&lt;&gt;"",IF((1+OUT_3_Check!$O$4)*SUM(#REF!)&lt;#REF!,1,IF((1-OUT_3_Check!$O$4)*SUM(#REF!)&gt;#REF!,1,0)),IF(SUM(#REF!)&lt;&gt;0,1,0))</f>
        <v>#REF!</v>
      </c>
      <c r="K18" s="53"/>
      <c r="L18" s="53"/>
      <c r="M18" s="149"/>
      <c r="N18" s="149"/>
    </row>
    <row r="19" spans="1:14" s="39" customFormat="1" ht="18" customHeight="1">
      <c r="A19" s="52"/>
      <c r="B19" s="51" t="s">
        <v>11</v>
      </c>
      <c r="C19" s="51"/>
      <c r="D19" s="69" t="e">
        <f>+IF(#REF!&lt;&gt;"", IF((1+OUT_3_Check!$O$4)*SUM(#REF!)&lt;#REF!,1,IF((1-OUT_3_Check!$O$4)*SUM(#REF!)&gt;#REF!,1,0)),IF(SUM(#REF!)&lt;&gt;0,1,0))</f>
        <v>#REF!</v>
      </c>
      <c r="E19" s="69" t="e">
        <f>+IF(#REF!&lt;&gt;"", IF((1+OUT_3_Check!$O$4)*SUM(#REF!)&lt;#REF!,1,IF((1-OUT_3_Check!$O$4)*SUM(#REF!)&gt;#REF!,1,0)),IF(SUM(#REF!)&lt;&gt;0,1,0))</f>
        <v>#REF!</v>
      </c>
      <c r="F19" s="69" t="e">
        <f>+IF(#REF!&lt;&gt;"", IF((1+OUT_3_Check!$O$4)*SUM(#REF!)&lt;#REF!,1,IF((1-OUT_3_Check!$O$4)*SUM(#REF!)&gt;#REF!,1,0)),IF(SUM(#REF!)&lt;&gt;0,1,0))</f>
        <v>#REF!</v>
      </c>
      <c r="G19" s="69" t="e">
        <f>+IF(#REF!&lt;&gt;"", IF((1+OUT_3_Check!$O$4)*SUM(#REF!)&lt;#REF!,1,IF((1-OUT_3_Check!$O$4)*SUM(#REF!)&gt;#REF!,1,0)),IF(SUM(#REF!)&lt;&gt;0,1,0))</f>
        <v>#REF!</v>
      </c>
      <c r="H19" s="69" t="e">
        <f>+IF(#REF!&lt;&gt;"", IF((1+OUT_3_Check!$O$4)*SUM(#REF!)&lt;#REF!,1,IF((1-OUT_3_Check!$O$4)*SUM(#REF!)&gt;#REF!,1,0)),IF(SUM(#REF!)&lt;&gt;0,1,0))</f>
        <v>#REF!</v>
      </c>
      <c r="I19" s="69" t="e">
        <f>+IF(#REF!&lt;&gt;"", IF((1+OUT_3_Check!$O$4)*SUM(#REF!)&lt;#REF!,1,IF((1-OUT_3_Check!$O$4)*SUM(#REF!)&gt;#REF!,1,0)),IF(SUM(#REF!)&lt;&gt;0,1,0))</f>
        <v>#REF!</v>
      </c>
      <c r="J19" s="79" t="e">
        <f>+IF(#REF!&lt;&gt;"",IF((1+OUT_3_Check!$O$4)*SUM(#REF!)&lt;#REF!,1,IF((1-OUT_3_Check!$O$4)*SUM(#REF!)&gt;#REF!,1,0)),IF(SUM(#REF!)&lt;&gt;0,1,0))</f>
        <v>#REF!</v>
      </c>
      <c r="K19" s="149"/>
      <c r="L19" s="149"/>
      <c r="M19" s="69" t="e">
        <f>+IF(#REF!&lt;&gt;"", IF((1+OUT_3_Check!$O$4)*SUM(#REF!)&lt;#REF!,1,IF((1-OUT_3_Check!$O$4)*SUM(#REF!)&gt;#REF!,1,0)),IF(SUM(#REF!)&lt;&gt;0,1,0))</f>
        <v>#REF!</v>
      </c>
      <c r="N19" s="69" t="e">
        <f>+IF(#REF!&lt;&gt;"", IF((1+OUT_3_Check!$O$4)*SUM(#REF!)&lt;#REF!,1,IF((1-OUT_3_Check!$O$4)*SUM(#REF!)&gt;#REF!,1,0)),IF(SUM(#REF!)&lt;&gt;0,1,0))</f>
        <v>#REF!</v>
      </c>
    </row>
    <row r="20" spans="1:14" s="39" customFormat="1" ht="18" customHeight="1">
      <c r="A20" s="52"/>
      <c r="B20" s="54"/>
      <c r="C20" s="54"/>
      <c r="D20" s="55"/>
      <c r="E20" s="55"/>
      <c r="F20" s="55"/>
      <c r="G20" s="55"/>
      <c r="H20" s="55"/>
      <c r="I20" s="55"/>
      <c r="J20" s="151"/>
      <c r="K20" s="151"/>
      <c r="L20" s="151"/>
      <c r="M20" s="151"/>
      <c r="N20" s="151"/>
    </row>
    <row r="21" spans="1:14" s="39" customFormat="1" ht="18" customHeight="1">
      <c r="A21" s="56"/>
      <c r="B21" s="45" t="s">
        <v>18</v>
      </c>
      <c r="C21" s="46"/>
      <c r="D21" s="47"/>
      <c r="E21" s="47"/>
      <c r="F21" s="47"/>
      <c r="G21" s="47"/>
      <c r="H21" s="47"/>
      <c r="I21" s="47"/>
      <c r="J21" s="150"/>
      <c r="K21" s="150"/>
      <c r="L21" s="150"/>
      <c r="M21" s="150"/>
      <c r="N21" s="150"/>
    </row>
    <row r="22" spans="1:14" s="39" customFormat="1" ht="18" customHeight="1">
      <c r="A22" s="56"/>
      <c r="B22" s="45" t="s">
        <v>12</v>
      </c>
      <c r="C22" s="46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</row>
    <row r="23" spans="1:14" s="39" customFormat="1" ht="18" customHeight="1">
      <c r="A23" s="56"/>
      <c r="B23" s="50" t="s">
        <v>106</v>
      </c>
      <c r="C23" s="51"/>
      <c r="D23" s="149"/>
      <c r="E23" s="149"/>
      <c r="F23" s="149"/>
      <c r="G23" s="149"/>
      <c r="H23" s="149"/>
      <c r="I23" s="149"/>
      <c r="J23" s="79" t="e">
        <f>+IF(#REF!&lt;&gt;"",IF((1+OUT_3_Check!$O$4)*SUM(#REF!)&lt;#REF!,1,IF((1-OUT_3_Check!$O$4)*SUM(#REF!)&gt;#REF!,1,0)),IF(SUM(#REF!)&lt;&gt;0,1,0))</f>
        <v>#REF!</v>
      </c>
      <c r="K23" s="53"/>
      <c r="L23" s="53"/>
      <c r="M23" s="149"/>
      <c r="N23" s="149"/>
    </row>
    <row r="24" spans="1:14" s="39" customFormat="1" ht="18" customHeight="1">
      <c r="A24" s="49"/>
      <c r="B24" s="50" t="s">
        <v>107</v>
      </c>
      <c r="C24" s="51"/>
      <c r="D24" s="149"/>
      <c r="E24" s="149"/>
      <c r="F24" s="149"/>
      <c r="G24" s="149"/>
      <c r="H24" s="149"/>
      <c r="I24" s="149"/>
      <c r="J24" s="79" t="e">
        <f>+IF(#REF!&lt;&gt;"",IF((1+OUT_3_Check!$O$4)*SUM(#REF!)&lt;#REF!,1,IF((1-OUT_3_Check!$O$4)*SUM(#REF!)&gt;#REF!,1,0)),IF(SUM(#REF!)&lt;&gt;0,1,0))</f>
        <v>#REF!</v>
      </c>
      <c r="K24" s="53"/>
      <c r="L24" s="53"/>
      <c r="M24" s="149"/>
      <c r="N24" s="149"/>
    </row>
    <row r="25" spans="1:14" s="39" customFormat="1" ht="18" customHeight="1">
      <c r="A25" s="44"/>
      <c r="B25" s="50" t="s">
        <v>108</v>
      </c>
      <c r="C25" s="51"/>
      <c r="D25" s="149"/>
      <c r="E25" s="149"/>
      <c r="F25" s="149"/>
      <c r="G25" s="149"/>
      <c r="H25" s="149"/>
      <c r="I25" s="149"/>
      <c r="J25" s="79" t="e">
        <f>+IF(#REF!&lt;&gt;"",IF((1+OUT_3_Check!$O$4)*SUM(#REF!)&lt;#REF!,1,IF((1-OUT_3_Check!$O$4)*SUM(#REF!)&gt;#REF!,1,0)),IF(SUM(#REF!)&lt;&gt;0,1,0))</f>
        <v>#REF!</v>
      </c>
      <c r="K25" s="53"/>
      <c r="L25" s="53"/>
      <c r="M25" s="149"/>
      <c r="N25" s="149"/>
    </row>
    <row r="26" spans="1:14" s="39" customFormat="1" ht="18" customHeight="1">
      <c r="A26" s="56"/>
      <c r="B26" s="51" t="s">
        <v>11</v>
      </c>
      <c r="C26" s="51"/>
      <c r="D26" s="69" t="e">
        <f>+IF(#REF!&lt;&gt;"", IF((1+OUT_3_Check!$O$4)*SUM(#REF!)&lt;#REF!,1,IF((1-OUT_3_Check!$O$4)*SUM(#REF!)&gt;#REF!,1,0)),IF(SUM(#REF!)&lt;&gt;0,1,0))</f>
        <v>#REF!</v>
      </c>
      <c r="E26" s="69" t="e">
        <f>+IF(#REF!&lt;&gt;"", IF((1+OUT_3_Check!$O$4)*SUM(#REF!)&lt;#REF!,1,IF((1-OUT_3_Check!$O$4)*SUM(#REF!)&gt;#REF!,1,0)),IF(SUM(#REF!)&lt;&gt;0,1,0))</f>
        <v>#REF!</v>
      </c>
      <c r="F26" s="69" t="e">
        <f>+IF(#REF!&lt;&gt;"", IF((1+OUT_3_Check!$O$4)*SUM(#REF!)&lt;#REF!,1,IF((1-OUT_3_Check!$O$4)*SUM(#REF!)&gt;#REF!,1,0)),IF(SUM(#REF!)&lt;&gt;0,1,0))</f>
        <v>#REF!</v>
      </c>
      <c r="G26" s="69" t="e">
        <f>+IF(#REF!&lt;&gt;"", IF((1+OUT_3_Check!$O$4)*SUM(#REF!)&lt;#REF!,1,IF((1-OUT_3_Check!$O$4)*SUM(#REF!)&gt;#REF!,1,0)),IF(SUM(#REF!)&lt;&gt;0,1,0))</f>
        <v>#REF!</v>
      </c>
      <c r="H26" s="69" t="e">
        <f>+IF(#REF!&lt;&gt;"", IF((1+OUT_3_Check!$O$4)*SUM(#REF!)&lt;#REF!,1,IF((1-OUT_3_Check!$O$4)*SUM(#REF!)&gt;#REF!,1,0)),IF(SUM(#REF!)&lt;&gt;0,1,0))</f>
        <v>#REF!</v>
      </c>
      <c r="I26" s="69" t="e">
        <f>+IF(#REF!&lt;&gt;"", IF((1+OUT_3_Check!$O$4)*SUM(#REF!)&lt;#REF!,1,IF((1-OUT_3_Check!$O$4)*SUM(#REF!)&gt;#REF!,1,0)),IF(SUM(#REF!)&lt;&gt;0,1,0))</f>
        <v>#REF!</v>
      </c>
      <c r="J26" s="79" t="e">
        <f>+IF(#REF!&lt;&gt;"",IF((1+OUT_3_Check!$O$4)*SUM(#REF!)&lt;#REF!,1,IF((1-OUT_3_Check!$O$4)*SUM(#REF!)&gt;#REF!,1,0)),IF(SUM(#REF!)&lt;&gt;0,1,0))</f>
        <v>#REF!</v>
      </c>
      <c r="K26" s="149"/>
      <c r="L26" s="149"/>
      <c r="M26" s="69" t="e">
        <f>+IF(#REF!&lt;&gt;"", IF((1+OUT_3_Check!$O$4)*SUM(#REF!)&lt;#REF!,1,IF((1-OUT_3_Check!$O$4)*SUM(#REF!)&gt;#REF!,1,0)),IF(SUM(#REF!)&lt;&gt;0,1,0))</f>
        <v>#REF!</v>
      </c>
      <c r="N26" s="69" t="e">
        <f>+IF(#REF!&lt;&gt;"", IF((1+OUT_3_Check!$O$4)*SUM(#REF!)&lt;#REF!,1,IF((1-OUT_3_Check!$O$4)*SUM(#REF!)&gt;#REF!,1,0)),IF(SUM(#REF!)&lt;&gt;0,1,0))</f>
        <v>#REF!</v>
      </c>
    </row>
    <row r="27" spans="1:14" s="39" customFormat="1" ht="18" customHeight="1">
      <c r="A27" s="56"/>
      <c r="B27" s="57"/>
      <c r="C27" s="57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8" spans="1:14" s="39" customFormat="1" ht="18" customHeight="1">
      <c r="A28" s="49"/>
      <c r="B28" s="45" t="s">
        <v>13</v>
      </c>
      <c r="C28" s="46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</row>
    <row r="29" spans="1:14" s="39" customFormat="1" ht="18" customHeight="1">
      <c r="A29" s="49"/>
      <c r="B29" s="50" t="s">
        <v>106</v>
      </c>
      <c r="C29" s="51"/>
      <c r="D29" s="149"/>
      <c r="E29" s="149"/>
      <c r="F29" s="149"/>
      <c r="G29" s="149"/>
      <c r="H29" s="149"/>
      <c r="I29" s="149"/>
      <c r="J29" s="79" t="e">
        <f>+IF(#REF!&lt;&gt;"",IF((1+OUT_3_Check!$O$4)*SUM(#REF!)&lt;#REF!,1,IF((1-OUT_3_Check!$O$4)*SUM(#REF!)&gt;#REF!,1,0)),IF(SUM(#REF!)&lt;&gt;0,1,0))</f>
        <v>#REF!</v>
      </c>
      <c r="K29" s="53"/>
      <c r="L29" s="53"/>
      <c r="M29" s="149"/>
      <c r="N29" s="149"/>
    </row>
    <row r="30" spans="1:14" s="39" customFormat="1" ht="18" customHeight="1">
      <c r="A30" s="49"/>
      <c r="B30" s="50" t="s">
        <v>107</v>
      </c>
      <c r="C30" s="51"/>
      <c r="D30" s="149"/>
      <c r="E30" s="149"/>
      <c r="F30" s="149"/>
      <c r="G30" s="149"/>
      <c r="H30" s="149"/>
      <c r="I30" s="149"/>
      <c r="J30" s="79" t="e">
        <f>+IF(#REF!&lt;&gt;"",IF((1+OUT_3_Check!$O$4)*SUM(#REF!)&lt;#REF!,1,IF((1-OUT_3_Check!$O$4)*SUM(#REF!)&gt;#REF!,1,0)),IF(SUM(#REF!)&lt;&gt;0,1,0))</f>
        <v>#REF!</v>
      </c>
      <c r="K30" s="53"/>
      <c r="L30" s="53"/>
      <c r="M30" s="149"/>
      <c r="N30" s="149"/>
    </row>
    <row r="31" spans="1:14" s="39" customFormat="1" ht="18" customHeight="1">
      <c r="A31" s="44"/>
      <c r="B31" s="50" t="s">
        <v>108</v>
      </c>
      <c r="C31" s="51"/>
      <c r="D31" s="149"/>
      <c r="E31" s="149"/>
      <c r="F31" s="149"/>
      <c r="G31" s="149"/>
      <c r="H31" s="149"/>
      <c r="I31" s="149"/>
      <c r="J31" s="79" t="e">
        <f>+IF(#REF!&lt;&gt;"",IF((1+OUT_3_Check!$O$4)*SUM(#REF!)&lt;#REF!,1,IF((1-OUT_3_Check!$O$4)*SUM(#REF!)&gt;#REF!,1,0)),IF(SUM(#REF!)&lt;&gt;0,1,0))</f>
        <v>#REF!</v>
      </c>
      <c r="K31" s="53"/>
      <c r="L31" s="53"/>
      <c r="M31" s="149"/>
      <c r="N31" s="149"/>
    </row>
    <row r="32" spans="1:14" s="39" customFormat="1" ht="18" customHeight="1">
      <c r="A32" s="49"/>
      <c r="B32" s="51" t="s">
        <v>11</v>
      </c>
      <c r="C32" s="51"/>
      <c r="D32" s="69" t="e">
        <f>+IF(#REF!&lt;&gt;"", IF((1+OUT_3_Check!$O$4)*SUM(#REF!)&lt;#REF!,1,IF((1-OUT_3_Check!$O$4)*SUM(#REF!)&gt;#REF!,1,0)),IF(SUM(#REF!)&lt;&gt;0,1,0))</f>
        <v>#REF!</v>
      </c>
      <c r="E32" s="69" t="e">
        <f>+IF(#REF!&lt;&gt;"", IF((1+OUT_3_Check!$O$4)*SUM(#REF!)&lt;#REF!,1,IF((1-OUT_3_Check!$O$4)*SUM(#REF!)&gt;#REF!,1,0)),IF(SUM(#REF!)&lt;&gt;0,1,0))</f>
        <v>#REF!</v>
      </c>
      <c r="F32" s="69" t="e">
        <f>+IF(#REF!&lt;&gt;"", IF((1+OUT_3_Check!$O$4)*SUM(#REF!)&lt;#REF!,1,IF((1-OUT_3_Check!$O$4)*SUM(#REF!)&gt;#REF!,1,0)),IF(SUM(#REF!)&lt;&gt;0,1,0))</f>
        <v>#REF!</v>
      </c>
      <c r="G32" s="69" t="e">
        <f>+IF(#REF!&lt;&gt;"", IF((1+OUT_3_Check!$O$4)*SUM(#REF!)&lt;#REF!,1,IF((1-OUT_3_Check!$O$4)*SUM(#REF!)&gt;#REF!,1,0)),IF(SUM(#REF!)&lt;&gt;0,1,0))</f>
        <v>#REF!</v>
      </c>
      <c r="H32" s="69" t="e">
        <f>+IF(#REF!&lt;&gt;"", IF((1+OUT_3_Check!$O$4)*SUM(#REF!)&lt;#REF!,1,IF((1-OUT_3_Check!$O$4)*SUM(#REF!)&gt;#REF!,1,0)),IF(SUM(#REF!)&lt;&gt;0,1,0))</f>
        <v>#REF!</v>
      </c>
      <c r="I32" s="69" t="e">
        <f>+IF(#REF!&lt;&gt;"", IF((1+OUT_3_Check!$O$4)*SUM(#REF!)&lt;#REF!,1,IF((1-OUT_3_Check!$O$4)*SUM(#REF!)&gt;#REF!,1,0)),IF(SUM(#REF!)&lt;&gt;0,1,0))</f>
        <v>#REF!</v>
      </c>
      <c r="J32" s="79" t="e">
        <f>+IF(#REF!&lt;&gt;"",IF((1+OUT_3_Check!$O$4)*SUM(#REF!)&lt;#REF!,1,IF((1-OUT_3_Check!$O$4)*SUM(#REF!)&gt;#REF!,1,0)),IF(SUM(#REF!)&lt;&gt;0,1,0))</f>
        <v>#REF!</v>
      </c>
      <c r="K32" s="149"/>
      <c r="L32" s="149"/>
      <c r="M32" s="69" t="e">
        <f>+IF(#REF!&lt;&gt;"", IF((1+OUT_3_Check!$O$4)*SUM(#REF!)&lt;#REF!,1,IF((1-OUT_3_Check!$O$4)*SUM(#REF!)&gt;#REF!,1,0)),IF(SUM(#REF!)&lt;&gt;0,1,0))</f>
        <v>#REF!</v>
      </c>
      <c r="N32" s="69" t="e">
        <f>+IF(#REF!&lt;&gt;"", IF((1+OUT_3_Check!$O$4)*SUM(#REF!)&lt;#REF!,1,IF((1-OUT_3_Check!$O$4)*SUM(#REF!)&gt;#REF!,1,0)),IF(SUM(#REF!)&lt;&gt;0,1,0))</f>
        <v>#REF!</v>
      </c>
    </row>
    <row r="33" spans="1:14" s="39" customFormat="1" ht="18" customHeight="1">
      <c r="A33" s="49"/>
      <c r="B33" s="51"/>
      <c r="C33" s="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</row>
    <row r="34" spans="1:14" s="39" customFormat="1" ht="18" customHeight="1">
      <c r="A34" s="49"/>
      <c r="B34" s="51" t="s">
        <v>14</v>
      </c>
      <c r="C34" s="51"/>
      <c r="D34" s="76" t="e">
        <f>+IF(#REF!&lt;&gt;"",IF((1+OUT_3_Check!$O$4)*SUM(#REF!,#REF!)&lt;#REF!,1,IF((1-OUT_3_Check!$O$4)*SUM(#REF!,#REF!)&gt;#REF!,1,0)),IF(SUM(#REF!,#REF!)&lt;&gt;0,1,0))</f>
        <v>#REF!</v>
      </c>
      <c r="E34" s="76" t="e">
        <f>+IF(#REF!&lt;&gt;"",IF((1+OUT_3_Check!$O$4)*SUM(#REF!,#REF!)&lt;#REF!,1,IF((1-OUT_3_Check!$O$4)*SUM(#REF!,#REF!)&gt;#REF!,1,0)),IF(SUM(#REF!,#REF!)&lt;&gt;0,1,0))</f>
        <v>#REF!</v>
      </c>
      <c r="F34" s="76" t="e">
        <f>+IF(#REF!&lt;&gt;"",IF((1+OUT_3_Check!$O$4)*SUM(#REF!,#REF!)&lt;#REF!,1,IF((1-OUT_3_Check!$O$4)*SUM(#REF!,#REF!)&gt;#REF!,1,0)),IF(SUM(#REF!,#REF!)&lt;&gt;0,1,0))</f>
        <v>#REF!</v>
      </c>
      <c r="G34" s="76" t="e">
        <f>+IF(#REF!&lt;&gt;"",IF((1+OUT_3_Check!$O$4)*SUM(#REF!,#REF!)&lt;#REF!,1,IF((1-OUT_3_Check!$O$4)*SUM(#REF!,#REF!)&gt;#REF!,1,0)),IF(SUM(#REF!,#REF!)&lt;&gt;0,1,0))</f>
        <v>#REF!</v>
      </c>
      <c r="H34" s="76" t="e">
        <f>+IF(#REF!&lt;&gt;"",IF((1+OUT_3_Check!$O$4)*SUM(#REF!,#REF!)&lt;#REF!,1,IF((1-OUT_3_Check!$O$4)*SUM(#REF!,#REF!)&gt;#REF!,1,0)),IF(SUM(#REF!,#REF!)&lt;&gt;0,1,0))</f>
        <v>#REF!</v>
      </c>
      <c r="I34" s="76" t="e">
        <f>+IF(#REF!&lt;&gt;"",IF((1+OUT_3_Check!$O$4)*SUM(#REF!,#REF!)&lt;#REF!,1,IF((1-OUT_3_Check!$O$4)*SUM(#REF!,#REF!)&gt;#REF!,1,0)),IF(SUM(#REF!,#REF!)&lt;&gt;0,1,0))</f>
        <v>#REF!</v>
      </c>
      <c r="J34" s="76" t="e">
        <f>+IF(#REF!&lt;&gt;"",IF((1+OUT_3_Check!$O$4)*SUM(#REF!,#REF!)&lt;#REF!,1,IF((1-OUT_3_Check!$O$4)*SUM(#REF!,#REF!)&gt;#REF!,1,0)),IF(SUM(#REF!,#REF!)&lt;&gt;0,1,0))</f>
        <v>#REF!</v>
      </c>
      <c r="K34" s="76" t="e">
        <f>+IF(#REF!&lt;&gt;"",IF((1+OUT_3_Check!$O$4)*SUM(#REF!,#REF!)&lt;#REF!,1,IF((1-OUT_3_Check!$O$4)*SUM(#REF!,#REF!)&gt;#REF!,1,0)),IF(SUM(#REF!,#REF!)&lt;&gt;0,1,0))</f>
        <v>#REF!</v>
      </c>
      <c r="L34" s="76" t="e">
        <f>+IF(#REF!&lt;&gt;"",IF((1+OUT_3_Check!$O$4)*SUM(#REF!,#REF!)&lt;#REF!,1,IF((1-OUT_3_Check!$O$4)*SUM(#REF!,#REF!)&gt;#REF!,1,0)),IF(SUM(#REF!,#REF!)&lt;&gt;0,1,0))</f>
        <v>#REF!</v>
      </c>
      <c r="M34" s="76" t="e">
        <f>+IF(#REF!&lt;&gt;"",IF((1+OUT_3_Check!$O$4)*SUM(#REF!,#REF!)&lt;#REF!,1,IF((1-OUT_3_Check!$O$4)*SUM(#REF!,#REF!)&gt;#REF!,1,0)),IF(SUM(#REF!,#REF!)&lt;&gt;0,1,0))</f>
        <v>#REF!</v>
      </c>
      <c r="N34" s="76" t="e">
        <f>+IF(#REF!&lt;&gt;"",IF((1+OUT_3_Check!$O$4)*SUM(#REF!,#REF!)&lt;#REF!,1,IF((1-OUT_3_Check!$O$4)*SUM(#REF!,#REF!)&gt;#REF!,1,0)),IF(SUM(#REF!,#REF!)&lt;&gt;0,1,0))</f>
        <v>#REF!</v>
      </c>
    </row>
    <row r="35" spans="1:14" s="39" customFormat="1" ht="18" customHeight="1">
      <c r="A35" s="49"/>
      <c r="B35" s="51"/>
      <c r="C35" s="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 s="39" customFormat="1" ht="18" customHeight="1">
      <c r="A36" s="49"/>
      <c r="B36" s="45" t="s">
        <v>19</v>
      </c>
      <c r="C36" s="45"/>
      <c r="D36" s="78" t="e">
        <f>+IF(#REF!&lt;&gt;"",IF((1+OUT_3_Check!$O$4)*SUM(#REF!,#REF!)&lt;#REF!,1,IF((1-OUT_3_Check!$O$4)*SUM(#REF!,#REF!)&gt;#REF!,1,0)),IF(SUM(#REF!,#REF!)&lt;&gt;0,1,0))</f>
        <v>#REF!</v>
      </c>
      <c r="E36" s="78" t="e">
        <f>+IF(#REF!&lt;&gt;"",IF((1+OUT_3_Check!$O$4)*SUM(#REF!,#REF!)&lt;#REF!,1,IF((1-OUT_3_Check!$O$4)*SUM(#REF!,#REF!)&gt;#REF!,1,0)),IF(SUM(#REF!,#REF!)&lt;&gt;0,1,0))</f>
        <v>#REF!</v>
      </c>
      <c r="F36" s="78" t="e">
        <f>+IF(#REF!&lt;&gt;"",IF((1+OUT_3_Check!$O$4)*SUM(#REF!,#REF!)&lt;#REF!,1,IF((1-OUT_3_Check!$O$4)*SUM(#REF!,#REF!)&gt;#REF!,1,0)),IF(SUM(#REF!,#REF!)&lt;&gt;0,1,0))</f>
        <v>#REF!</v>
      </c>
      <c r="G36" s="78" t="e">
        <f>+IF(#REF!&lt;&gt;"",IF((1+OUT_3_Check!$O$4)*SUM(#REF!,#REF!)&lt;#REF!,1,IF((1-OUT_3_Check!$O$4)*SUM(#REF!,#REF!)&gt;#REF!,1,0)),IF(SUM(#REF!,#REF!)&lt;&gt;0,1,0))</f>
        <v>#REF!</v>
      </c>
      <c r="H36" s="78" t="e">
        <f>+IF(#REF!&lt;&gt;"",IF((1+OUT_3_Check!$O$4)*SUM(#REF!,#REF!)&lt;#REF!,1,IF((1-OUT_3_Check!$O$4)*SUM(#REF!,#REF!)&gt;#REF!,1,0)),IF(SUM(#REF!,#REF!)&lt;&gt;0,1,0))</f>
        <v>#REF!</v>
      </c>
      <c r="I36" s="78" t="e">
        <f>+IF(#REF!&lt;&gt;"",IF((1+OUT_3_Check!$O$4)*SUM(#REF!,#REF!)&lt;#REF!,1,IF((1-OUT_3_Check!$O$4)*SUM(#REF!,#REF!)&gt;#REF!,1,0)),IF(SUM(#REF!,#REF!)&lt;&gt;0,1,0))</f>
        <v>#REF!</v>
      </c>
      <c r="J36" s="78" t="e">
        <f>+IF(#REF!&lt;&gt;"",IF((1+OUT_3_Check!$O$4)*SUM(#REF!,#REF!)&lt;#REF!,1,IF((1-OUT_3_Check!$O$4)*SUM(#REF!,#REF!)&gt;#REF!,1,0)),IF(SUM(#REF!,#REF!)&lt;&gt;0,1,0))</f>
        <v>#REF!</v>
      </c>
      <c r="K36" s="78" t="e">
        <f>+IF(#REF!&lt;&gt;"",IF((1+OUT_3_Check!$O$4)*SUM(#REF!,#REF!)&lt;#REF!,1,IF((1-OUT_3_Check!$O$4)*SUM(#REF!,#REF!)&gt;#REF!,1,0)),IF(SUM(#REF!,#REF!)&lt;&gt;0,1,0))</f>
        <v>#REF!</v>
      </c>
      <c r="L36" s="78" t="e">
        <f>+IF(#REF!&lt;&gt;"",IF((1+OUT_3_Check!$O$4)*SUM(#REF!,#REF!)&lt;#REF!,1,IF((1-OUT_3_Check!$O$4)*SUM(#REF!,#REF!)&gt;#REF!,1,0)),IF(SUM(#REF!,#REF!)&lt;&gt;0,1,0))</f>
        <v>#REF!</v>
      </c>
      <c r="M36" s="78" t="e">
        <f>+IF(#REF!&lt;&gt;"",IF((1+OUT_3_Check!$O$4)*SUM(#REF!,#REF!)&lt;#REF!,1,IF((1-OUT_3_Check!$O$4)*SUM(#REF!,#REF!)&gt;#REF!,1,0)),IF(SUM(#REF!,#REF!)&lt;&gt;0,1,0))</f>
        <v>#REF!</v>
      </c>
      <c r="N36" s="78" t="e">
        <f>+IF(#REF!&lt;&gt;"",IF((1+OUT_3_Check!$O$4)*SUM(#REF!,#REF!)&lt;#REF!,1,IF((1-OUT_3_Check!$O$4)*SUM(#REF!,#REF!)&gt;#REF!,1,0)),IF(SUM(#REF!,#REF!)&lt;&gt;0,1,0))</f>
        <v>#REF!</v>
      </c>
    </row>
    <row r="37" spans="1:14" s="39" customFormat="1" ht="18" customHeight="1">
      <c r="A37" s="56"/>
      <c r="B37" s="45" t="s">
        <v>24</v>
      </c>
      <c r="C37" s="45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</row>
    <row r="38" spans="1:14" s="39" customFormat="1" ht="18" customHeight="1">
      <c r="A38" s="56"/>
      <c r="B38" s="51" t="s">
        <v>90</v>
      </c>
      <c r="C38" s="45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</row>
    <row r="39" spans="1:14" s="39" customFormat="1" ht="18" customHeight="1">
      <c r="A39" s="59"/>
      <c r="B39" s="94" t="s">
        <v>91</v>
      </c>
      <c r="C39" s="61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</row>
    <row r="40" spans="1:14" s="39" customFormat="1" ht="18" customHeight="1">
      <c r="A40" s="51" t="s">
        <v>54</v>
      </c>
      <c r="B40" s="51"/>
      <c r="C40" s="51"/>
      <c r="M40" s="62"/>
    </row>
    <row r="41" spans="1:14" s="39" customFormat="1" ht="18" customHeight="1">
      <c r="A41" s="51" t="s">
        <v>55</v>
      </c>
      <c r="B41" s="51"/>
      <c r="C41" s="51"/>
      <c r="E41" s="62"/>
      <c r="F41" s="62"/>
      <c r="G41" s="62"/>
      <c r="H41" s="62"/>
      <c r="I41" s="62"/>
      <c r="J41" s="62"/>
      <c r="K41" s="62"/>
      <c r="L41" s="62"/>
      <c r="M41" s="62"/>
    </row>
    <row r="42" spans="1:14" s="39" customFormat="1" ht="18" customHeight="1">
      <c r="A42" s="51" t="s">
        <v>94</v>
      </c>
    </row>
    <row r="43" spans="1:14" s="39" customFormat="1" ht="18" customHeight="1">
      <c r="A43" s="51" t="s">
        <v>80</v>
      </c>
    </row>
    <row r="44" spans="1:14" s="35" customFormat="1" ht="18" customHeight="1">
      <c r="A44" s="97"/>
    </row>
    <row r="45" spans="1:14" s="35" customFormat="1" ht="18" customHeight="1"/>
    <row r="46" spans="1:14" s="35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U27"/>
  <sheetViews>
    <sheetView showGridLines="0"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M28" sqref="M28"/>
    </sheetView>
  </sheetViews>
  <sheetFormatPr defaultColWidth="0" defaultRowHeight="14.25"/>
  <cols>
    <col min="1" max="1" width="1.7109375" style="378" customWidth="1"/>
    <col min="2" max="2" width="1.7109375" style="15" customWidth="1"/>
    <col min="3" max="3" width="50.7109375" style="285" customWidth="1"/>
    <col min="4" max="4" width="13" style="15" customWidth="1"/>
    <col min="5" max="5" width="14.5703125" style="15" customWidth="1"/>
    <col min="6" max="6" width="12.85546875" style="15" bestFit="1" customWidth="1"/>
    <col min="7" max="12" width="11.7109375" style="15" customWidth="1"/>
    <col min="13" max="13" width="12.7109375" style="15" customWidth="1"/>
    <col min="14" max="14" width="12.5703125" style="15" bestFit="1" customWidth="1"/>
    <col min="15" max="15" width="11.7109375" style="15" customWidth="1"/>
    <col min="16" max="16" width="1.7109375" style="402" customWidth="1"/>
    <col min="17" max="20" width="9.140625" style="15" customWidth="1"/>
    <col min="21" max="21" width="1.7109375" style="402" customWidth="1"/>
    <col min="22" max="24" width="9.140625" style="15" customWidth="1"/>
    <col min="25" max="16384" width="0" style="15" hidden="1"/>
  </cols>
  <sheetData>
    <row r="1" spans="1:21" s="186" customFormat="1" ht="19.5" customHeight="1">
      <c r="A1" s="393"/>
      <c r="B1" s="276" t="s">
        <v>194</v>
      </c>
      <c r="C1" s="273"/>
      <c r="D1" s="185"/>
      <c r="E1" s="185"/>
      <c r="F1" s="185"/>
      <c r="G1" s="185"/>
      <c r="H1" s="185"/>
      <c r="I1" s="185"/>
      <c r="J1" s="185"/>
      <c r="O1" s="407"/>
      <c r="P1" s="400"/>
      <c r="U1" s="400"/>
    </row>
    <row r="2" spans="1:21" s="277" customFormat="1" ht="20.100000000000001" customHeight="1">
      <c r="A2" s="394"/>
      <c r="C2" s="435" t="s">
        <v>162</v>
      </c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01"/>
      <c r="U2" s="401"/>
    </row>
    <row r="3" spans="1:21" s="277" customFormat="1" ht="20.100000000000001" customHeight="1">
      <c r="A3" s="394"/>
      <c r="C3" s="435" t="s">
        <v>41</v>
      </c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01"/>
      <c r="U3" s="401"/>
    </row>
    <row r="4" spans="1:21" s="277" customFormat="1" ht="20.100000000000001" customHeight="1">
      <c r="A4" s="394"/>
      <c r="C4" s="435" t="s">
        <v>176</v>
      </c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01"/>
      <c r="U4" s="401"/>
    </row>
    <row r="5" spans="1:21" s="277" customFormat="1" ht="20.100000000000001" customHeight="1">
      <c r="A5" s="394"/>
      <c r="C5" s="435" t="s">
        <v>3</v>
      </c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01"/>
      <c r="U5" s="401"/>
    </row>
    <row r="6" spans="1:21" s="186" customFormat="1" ht="52.5" customHeight="1">
      <c r="A6" s="393"/>
      <c r="B6" s="230"/>
      <c r="C6" s="274"/>
      <c r="I6" s="187"/>
      <c r="J6" s="187"/>
      <c r="P6" s="400"/>
      <c r="U6" s="400"/>
    </row>
    <row r="7" spans="1:21" s="2" customFormat="1" ht="34.15" customHeight="1">
      <c r="A7" s="403"/>
      <c r="B7" s="16"/>
      <c r="C7" s="290"/>
      <c r="D7" s="292" t="s">
        <v>42</v>
      </c>
      <c r="E7" s="293"/>
      <c r="F7" s="294"/>
      <c r="G7" s="295" t="s">
        <v>43</v>
      </c>
      <c r="H7" s="293"/>
      <c r="I7" s="296"/>
      <c r="J7" s="292" t="s">
        <v>44</v>
      </c>
      <c r="K7" s="293"/>
      <c r="L7" s="294"/>
      <c r="M7" s="295" t="s">
        <v>34</v>
      </c>
      <c r="N7" s="297"/>
      <c r="O7" s="293"/>
      <c r="P7" s="395"/>
      <c r="U7" s="392"/>
    </row>
    <row r="8" spans="1:21" s="2" customFormat="1" ht="96.75" customHeight="1">
      <c r="A8" s="403"/>
      <c r="B8" s="3"/>
      <c r="C8" s="278" t="s">
        <v>45</v>
      </c>
      <c r="D8" s="298" t="s">
        <v>46</v>
      </c>
      <c r="E8" s="298" t="s">
        <v>47</v>
      </c>
      <c r="F8" s="298" t="s">
        <v>48</v>
      </c>
      <c r="G8" s="299" t="s">
        <v>46</v>
      </c>
      <c r="H8" s="298" t="s">
        <v>47</v>
      </c>
      <c r="I8" s="300" t="s">
        <v>48</v>
      </c>
      <c r="J8" s="298" t="s">
        <v>46</v>
      </c>
      <c r="K8" s="298" t="s">
        <v>47</v>
      </c>
      <c r="L8" s="298" t="s">
        <v>48</v>
      </c>
      <c r="M8" s="299" t="s">
        <v>46</v>
      </c>
      <c r="N8" s="298" t="s">
        <v>47</v>
      </c>
      <c r="O8" s="300" t="s">
        <v>48</v>
      </c>
      <c r="P8" s="396"/>
      <c r="U8" s="392"/>
    </row>
    <row r="9" spans="1:21" s="2" customFormat="1" ht="30" customHeight="1">
      <c r="A9" s="403"/>
      <c r="B9" s="6"/>
      <c r="C9" s="286" t="s">
        <v>155</v>
      </c>
      <c r="D9" s="301"/>
      <c r="E9" s="301"/>
      <c r="F9" s="301"/>
      <c r="G9" s="302"/>
      <c r="H9" s="301"/>
      <c r="I9" s="303"/>
      <c r="J9" s="301"/>
      <c r="K9" s="301"/>
      <c r="L9" s="301"/>
      <c r="M9" s="304">
        <v>73901.632002729282</v>
      </c>
      <c r="N9" s="305">
        <v>28892.03252512361</v>
      </c>
      <c r="O9" s="306">
        <v>3661.9766917241232</v>
      </c>
      <c r="P9" s="397"/>
      <c r="U9" s="392"/>
    </row>
    <row r="10" spans="1:21" s="257" customFormat="1" ht="30" customHeight="1">
      <c r="A10" s="404"/>
      <c r="B10" s="262"/>
      <c r="C10" s="291" t="s">
        <v>156</v>
      </c>
      <c r="D10" s="308"/>
      <c r="E10" s="309"/>
      <c r="F10" s="310"/>
      <c r="G10" s="311"/>
      <c r="H10" s="309"/>
      <c r="I10" s="312"/>
      <c r="J10" s="308"/>
      <c r="K10" s="309"/>
      <c r="L10" s="310"/>
      <c r="M10" s="311"/>
      <c r="N10" s="309"/>
      <c r="O10" s="312"/>
      <c r="P10" s="398"/>
      <c r="U10" s="405"/>
    </row>
    <row r="11" spans="1:21" s="2" customFormat="1" ht="17.100000000000001" customHeight="1">
      <c r="A11" s="403"/>
      <c r="B11" s="9"/>
      <c r="C11" s="275" t="s">
        <v>106</v>
      </c>
      <c r="D11" s="314">
        <v>21182.753556912532</v>
      </c>
      <c r="E11" s="315">
        <v>9139.2894590589422</v>
      </c>
      <c r="F11" s="316">
        <v>650</v>
      </c>
      <c r="G11" s="317">
        <v>458.75708434511478</v>
      </c>
      <c r="H11" s="315">
        <v>25.741193000000003</v>
      </c>
      <c r="I11" s="318"/>
      <c r="J11" s="314">
        <v>525.1295000124428</v>
      </c>
      <c r="K11" s="315">
        <v>21.912668</v>
      </c>
      <c r="L11" s="316"/>
      <c r="M11" s="304">
        <v>22166.640141270087</v>
      </c>
      <c r="N11" s="305">
        <v>9186.9433200589428</v>
      </c>
      <c r="O11" s="306">
        <v>650</v>
      </c>
      <c r="P11" s="397"/>
      <c r="U11" s="392"/>
    </row>
    <row r="12" spans="1:21" s="2" customFormat="1" ht="17.100000000000001" customHeight="1">
      <c r="A12" s="403"/>
      <c r="B12" s="6"/>
      <c r="C12" s="275" t="s">
        <v>107</v>
      </c>
      <c r="D12" s="314">
        <v>26143.299119189469</v>
      </c>
      <c r="E12" s="315">
        <v>6567.5239944035784</v>
      </c>
      <c r="F12" s="316">
        <v>889.51310479909876</v>
      </c>
      <c r="G12" s="317">
        <v>1185.3207910233098</v>
      </c>
      <c r="H12" s="315">
        <v>118.37852290266395</v>
      </c>
      <c r="I12" s="318"/>
      <c r="J12" s="314">
        <v>1393.4019077798598</v>
      </c>
      <c r="K12" s="315">
        <v>118.37852290266395</v>
      </c>
      <c r="L12" s="316"/>
      <c r="M12" s="304">
        <v>28722.021817992638</v>
      </c>
      <c r="N12" s="305">
        <v>6804.2810402089071</v>
      </c>
      <c r="O12" s="306">
        <v>889.51310479909876</v>
      </c>
      <c r="P12" s="397"/>
      <c r="U12" s="392"/>
    </row>
    <row r="13" spans="1:21" s="2" customFormat="1" ht="17.100000000000001" customHeight="1">
      <c r="A13" s="403"/>
      <c r="B13" s="424"/>
      <c r="C13" s="425" t="s">
        <v>177</v>
      </c>
      <c r="D13" s="314">
        <v>6327.015488</v>
      </c>
      <c r="E13" s="315">
        <v>2745.7798039999989</v>
      </c>
      <c r="F13" s="316"/>
      <c r="G13" s="317">
        <v>118.152</v>
      </c>
      <c r="H13" s="315"/>
      <c r="I13" s="318"/>
      <c r="J13" s="314">
        <v>110.441</v>
      </c>
      <c r="K13" s="315"/>
      <c r="L13" s="316"/>
      <c r="M13" s="304">
        <v>6555.6084879999999</v>
      </c>
      <c r="N13" s="305">
        <v>2745.7798039999989</v>
      </c>
      <c r="O13" s="306">
        <v>0</v>
      </c>
      <c r="P13" s="397"/>
      <c r="U13" s="392"/>
    </row>
    <row r="14" spans="1:21" s="2" customFormat="1" ht="17.100000000000001" customHeight="1">
      <c r="A14" s="403"/>
      <c r="B14" s="4"/>
      <c r="C14" s="275" t="s">
        <v>108</v>
      </c>
      <c r="D14" s="314">
        <v>19884.030666400045</v>
      </c>
      <c r="E14" s="315">
        <v>9291.2543493653193</v>
      </c>
      <c r="F14" s="316">
        <v>2017.7259685861795</v>
      </c>
      <c r="G14" s="317">
        <v>1304.4599269422267</v>
      </c>
      <c r="H14" s="315">
        <v>299.37150258194839</v>
      </c>
      <c r="I14" s="318">
        <v>52.368809169422697</v>
      </c>
      <c r="J14" s="314">
        <v>1824.4794501242945</v>
      </c>
      <c r="K14" s="315">
        <v>315.75471826518532</v>
      </c>
      <c r="L14" s="316">
        <v>52.368809169422697</v>
      </c>
      <c r="M14" s="304">
        <v>23012.970043466565</v>
      </c>
      <c r="N14" s="305">
        <v>9906.3805702124537</v>
      </c>
      <c r="O14" s="306">
        <v>2122.4635869250246</v>
      </c>
      <c r="P14" s="397"/>
      <c r="U14" s="392"/>
    </row>
    <row r="15" spans="1:21" s="2" customFormat="1" ht="18" customHeight="1">
      <c r="A15" s="403"/>
      <c r="B15" s="4"/>
      <c r="C15" s="281" t="s">
        <v>11</v>
      </c>
      <c r="D15" s="388">
        <v>67210.083342502039</v>
      </c>
      <c r="E15" s="305">
        <v>24998.067802827842</v>
      </c>
      <c r="F15" s="320">
        <v>3557.2390733852781</v>
      </c>
      <c r="G15" s="304">
        <v>2948.5378023106514</v>
      </c>
      <c r="H15" s="305">
        <v>443.49121848461232</v>
      </c>
      <c r="I15" s="306">
        <v>52.368809169422697</v>
      </c>
      <c r="J15" s="319">
        <v>3743.0108579165972</v>
      </c>
      <c r="K15" s="305">
        <v>456.04590916784923</v>
      </c>
      <c r="L15" s="320">
        <v>52.368809169422697</v>
      </c>
      <c r="M15" s="304">
        <v>73901.632002729282</v>
      </c>
      <c r="N15" s="305">
        <v>25897.604930480302</v>
      </c>
      <c r="O15" s="306">
        <v>3661.9766917241232</v>
      </c>
      <c r="P15" s="397"/>
      <c r="U15" s="392"/>
    </row>
    <row r="16" spans="1:21" s="257" customFormat="1" ht="30" customHeight="1">
      <c r="A16" s="404"/>
      <c r="B16" s="259"/>
      <c r="C16" s="291" t="s">
        <v>157</v>
      </c>
      <c r="D16" s="308"/>
      <c r="E16" s="309"/>
      <c r="F16" s="310"/>
      <c r="G16" s="311"/>
      <c r="H16" s="309"/>
      <c r="I16" s="312"/>
      <c r="J16" s="308"/>
      <c r="K16" s="309"/>
      <c r="L16" s="310"/>
      <c r="M16" s="311"/>
      <c r="N16" s="309"/>
      <c r="O16" s="312"/>
      <c r="P16" s="398"/>
      <c r="U16" s="405"/>
    </row>
    <row r="17" spans="1:21" s="2" customFormat="1" ht="17.100000000000001" customHeight="1">
      <c r="A17" s="403"/>
      <c r="B17" s="4"/>
      <c r="C17" s="275" t="s">
        <v>106</v>
      </c>
      <c r="D17" s="314">
        <v>2397.0956685190481</v>
      </c>
      <c r="E17" s="315">
        <v>2239.4084375093325</v>
      </c>
      <c r="F17" s="316">
        <v>0</v>
      </c>
      <c r="G17" s="317">
        <v>224.51742257549</v>
      </c>
      <c r="H17" s="315"/>
      <c r="I17" s="318"/>
      <c r="J17" s="314"/>
      <c r="K17" s="315"/>
      <c r="L17" s="316"/>
      <c r="M17" s="304">
        <v>2621.613091094538</v>
      </c>
      <c r="N17" s="305">
        <v>2239.4084375093325</v>
      </c>
      <c r="O17" s="306">
        <v>0</v>
      </c>
      <c r="P17" s="397"/>
      <c r="U17" s="392"/>
    </row>
    <row r="18" spans="1:21" s="2" customFormat="1" ht="17.100000000000001" customHeight="1">
      <c r="A18" s="403"/>
      <c r="B18" s="6"/>
      <c r="C18" s="275" t="s">
        <v>107</v>
      </c>
      <c r="D18" s="314">
        <v>4377.2370608945594</v>
      </c>
      <c r="E18" s="315">
        <v>6486.1753964063182</v>
      </c>
      <c r="F18" s="316">
        <v>4261.3926891948286</v>
      </c>
      <c r="G18" s="317">
        <v>275</v>
      </c>
      <c r="H18" s="315">
        <v>1829.15</v>
      </c>
      <c r="I18" s="318"/>
      <c r="J18" s="314"/>
      <c r="K18" s="315">
        <v>1265.0614439178814</v>
      </c>
      <c r="L18" s="316"/>
      <c r="M18" s="304">
        <v>4652.2370608945594</v>
      </c>
      <c r="N18" s="305">
        <v>9580.3868403241995</v>
      </c>
      <c r="O18" s="306">
        <v>4261.3926891948286</v>
      </c>
      <c r="P18" s="397"/>
      <c r="U18" s="392"/>
    </row>
    <row r="19" spans="1:21" s="2" customFormat="1" ht="17.100000000000001" customHeight="1">
      <c r="A19" s="403"/>
      <c r="B19" s="424"/>
      <c r="C19" s="425" t="s">
        <v>177</v>
      </c>
      <c r="D19" s="314"/>
      <c r="E19" s="315"/>
      <c r="F19" s="316"/>
      <c r="G19" s="317"/>
      <c r="H19" s="315"/>
      <c r="I19" s="318"/>
      <c r="J19" s="314"/>
      <c r="K19" s="315"/>
      <c r="L19" s="316"/>
      <c r="M19" s="304">
        <v>0</v>
      </c>
      <c r="N19" s="305">
        <v>0</v>
      </c>
      <c r="O19" s="306">
        <v>0</v>
      </c>
      <c r="P19" s="397"/>
      <c r="U19" s="392"/>
    </row>
    <row r="20" spans="1:21" s="2" customFormat="1" ht="17.100000000000001" customHeight="1">
      <c r="A20" s="403"/>
      <c r="B20" s="6"/>
      <c r="C20" s="275" t="s">
        <v>108</v>
      </c>
      <c r="D20" s="314">
        <v>4147.0295946797442</v>
      </c>
      <c r="E20" s="315">
        <v>8509.8958457938934</v>
      </c>
      <c r="F20" s="316">
        <v>1353.7447028406611</v>
      </c>
      <c r="G20" s="317">
        <v>388.99946010850795</v>
      </c>
      <c r="H20" s="315">
        <v>832.4239371352088</v>
      </c>
      <c r="I20" s="318"/>
      <c r="J20" s="314"/>
      <c r="K20" s="315">
        <v>70</v>
      </c>
      <c r="L20" s="316"/>
      <c r="M20" s="304">
        <v>4536.0290547882523</v>
      </c>
      <c r="N20" s="305">
        <v>9412.3197829291021</v>
      </c>
      <c r="O20" s="306">
        <v>1353.7447028406611</v>
      </c>
      <c r="P20" s="397"/>
      <c r="U20" s="392"/>
    </row>
    <row r="21" spans="1:21" s="2" customFormat="1" ht="18" customHeight="1">
      <c r="A21" s="403"/>
      <c r="B21" s="6"/>
      <c r="C21" s="281" t="s">
        <v>11</v>
      </c>
      <c r="D21" s="388">
        <v>10921.362324093352</v>
      </c>
      <c r="E21" s="305">
        <v>17235.479679709544</v>
      </c>
      <c r="F21" s="320">
        <v>5615.1373920354899</v>
      </c>
      <c r="G21" s="304">
        <v>888.51688268399789</v>
      </c>
      <c r="H21" s="305">
        <v>2661.5739371352088</v>
      </c>
      <c r="I21" s="306">
        <v>0</v>
      </c>
      <c r="J21" s="319">
        <v>0</v>
      </c>
      <c r="K21" s="305">
        <v>1335.0614439178814</v>
      </c>
      <c r="L21" s="320">
        <v>0</v>
      </c>
      <c r="M21" s="304">
        <v>11809.87920677735</v>
      </c>
      <c r="N21" s="305">
        <v>21232.115060762637</v>
      </c>
      <c r="O21" s="306">
        <v>5615.1373920354899</v>
      </c>
      <c r="P21" s="397"/>
      <c r="U21" s="392"/>
    </row>
    <row r="22" spans="1:21" s="5" customFormat="1" ht="18" customHeight="1">
      <c r="A22" s="392"/>
      <c r="B22" s="10"/>
      <c r="C22" s="288"/>
      <c r="D22" s="321"/>
      <c r="E22" s="322"/>
      <c r="F22" s="323"/>
      <c r="G22" s="324"/>
      <c r="H22" s="322"/>
      <c r="I22" s="325"/>
      <c r="J22" s="321"/>
      <c r="K22" s="322"/>
      <c r="L22" s="323"/>
      <c r="M22" s="324"/>
      <c r="N22" s="322"/>
      <c r="O22" s="325"/>
      <c r="P22" s="399"/>
      <c r="U22" s="392"/>
    </row>
    <row r="23" spans="1:21" s="2" customFormat="1" ht="18" customHeight="1">
      <c r="A23" s="403"/>
      <c r="B23" s="7"/>
      <c r="C23" s="281"/>
      <c r="E23" s="11"/>
      <c r="F23" s="11"/>
      <c r="G23" s="11"/>
      <c r="H23" s="11"/>
      <c r="I23" s="11"/>
      <c r="J23" s="11"/>
      <c r="K23" s="11"/>
      <c r="L23" s="11"/>
      <c r="M23" s="11"/>
      <c r="P23" s="392"/>
      <c r="U23" s="392"/>
    </row>
    <row r="24" spans="1:21" ht="18">
      <c r="O24" s="263"/>
    </row>
    <row r="25" spans="1:21" ht="18">
      <c r="O25" s="263"/>
    </row>
    <row r="26" spans="1:21" ht="18">
      <c r="O26" s="263"/>
    </row>
    <row r="27" spans="1:21" ht="18">
      <c r="O27" s="263"/>
    </row>
  </sheetData>
  <sheetProtection formatCells="0" formatColumns="0" formatRows="0"/>
  <mergeCells count="4">
    <mergeCell ref="C2:O2"/>
    <mergeCell ref="C3:O3"/>
    <mergeCell ref="C4:O4"/>
    <mergeCell ref="C5:O5"/>
  </mergeCells>
  <phoneticPr fontId="0" type="noConversion"/>
  <conditionalFormatting sqref="M9:P9 D17:L20 D11:P14 E15:P15 P17:P21 D22:P22">
    <cfRule type="expression" dxfId="4" priority="19" stopIfTrue="1">
      <formula>AND(D9&lt;&gt;"",OR(D9&lt;0,NOT(ISNUMBER(D9))))</formula>
    </cfRule>
  </conditionalFormatting>
  <conditionalFormatting sqref="D15">
    <cfRule type="expression" dxfId="3" priority="15" stopIfTrue="1">
      <formula>AND(D15&lt;&gt;"",OR(D15&lt;0,NOT(ISNUMBER(D15))))</formula>
    </cfRule>
  </conditionalFormatting>
  <conditionalFormatting sqref="M17:O21">
    <cfRule type="expression" dxfId="2" priority="14" stopIfTrue="1">
      <formula>AND(M17&lt;&gt;"",OR(M17&lt;0,NOT(ISNUMBER(M17))))</formula>
    </cfRule>
  </conditionalFormatting>
  <conditionalFormatting sqref="E21:L21">
    <cfRule type="expression" dxfId="1" priority="13" stopIfTrue="1">
      <formula>AND(E21&lt;&gt;"",OR(E21&lt;0,NOT(ISNUMBER(E21))))</formula>
    </cfRule>
  </conditionalFormatting>
  <conditionalFormatting sqref="D21">
    <cfRule type="expression" dxfId="0" priority="12" stopIfTrue="1">
      <formula>AND(D21&lt;&gt;"",OR(D21&lt;0,NOT(ISNUMBER(D21))))</formula>
    </cfRule>
  </conditionalFormatting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&amp;R2016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66" customWidth="1"/>
    <col min="2" max="2" width="9.140625" style="66"/>
    <col min="3" max="3" width="25.5703125" style="66" customWidth="1"/>
    <col min="4" max="19" width="9.140625" style="66"/>
    <col min="20" max="20" width="11.140625" style="66" bestFit="1" customWidth="1"/>
    <col min="21" max="16384" width="9.140625" style="66"/>
  </cols>
  <sheetData>
    <row r="1" spans="1:20" s="22" customFormat="1" ht="18" customHeight="1">
      <c r="A1" s="18" t="s">
        <v>39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20" s="22" customFormat="1" ht="18" customHeight="1">
      <c r="A2" s="23"/>
      <c r="B2" s="24"/>
      <c r="C2" s="24"/>
      <c r="D2" s="25"/>
      <c r="E2" s="2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s="22" customFormat="1" ht="18" customHeight="1" thickBot="1">
      <c r="A3" s="24"/>
      <c r="B3" s="28" t="s">
        <v>1</v>
      </c>
      <c r="C3" s="28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20" s="22" customFormat="1" ht="18" customHeight="1" thickBot="1">
      <c r="A4" s="24"/>
      <c r="B4" s="28" t="s">
        <v>2</v>
      </c>
      <c r="C4" s="28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67" t="s">
        <v>109</v>
      </c>
      <c r="R4" s="130"/>
      <c r="S4" s="68">
        <v>5.0000000000000001E-3</v>
      </c>
    </row>
    <row r="5" spans="1:20" s="22" customFormat="1" ht="18" customHeight="1">
      <c r="A5" s="23"/>
      <c r="B5" s="24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20" s="22" customFormat="1" ht="18" customHeight="1">
      <c r="A6" s="28"/>
      <c r="B6" s="28" t="s">
        <v>40</v>
      </c>
      <c r="C6" s="28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20" s="22" customFormat="1" ht="18" customHeight="1">
      <c r="A7" s="28"/>
      <c r="B7" s="28" t="s">
        <v>41</v>
      </c>
      <c r="C7" s="28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0"/>
      <c r="R7" s="25"/>
      <c r="S7" s="25"/>
    </row>
    <row r="8" spans="1:20" s="22" customFormat="1" ht="18" customHeight="1">
      <c r="A8" s="28"/>
      <c r="B8" s="28" t="s">
        <v>105</v>
      </c>
      <c r="C8" s="28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0"/>
      <c r="R8" s="25"/>
      <c r="S8" s="25"/>
    </row>
    <row r="9" spans="1:20" s="22" customFormat="1" ht="18" customHeight="1">
      <c r="A9" s="28"/>
      <c r="B9" s="30" t="s">
        <v>3</v>
      </c>
      <c r="C9" s="30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20" s="22" customFormat="1" ht="18" customHeight="1">
      <c r="A10" s="28"/>
      <c r="B10" s="30"/>
      <c r="C10" s="30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20" s="22" customFormat="1" ht="18" customHeight="1">
      <c r="A11" s="28"/>
      <c r="B11" s="30"/>
      <c r="C11" s="30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20" s="35" customFormat="1" ht="18" customHeight="1" thickBot="1">
      <c r="A12" s="31"/>
      <c r="B12" s="32"/>
      <c r="C12" s="32"/>
      <c r="D12" s="33"/>
      <c r="E12" s="33"/>
      <c r="F12" s="33"/>
      <c r="G12" s="33"/>
      <c r="H12" s="34"/>
      <c r="I12" s="34"/>
      <c r="J12" s="34"/>
      <c r="K12" s="33"/>
      <c r="L12" s="33"/>
      <c r="M12" s="33"/>
      <c r="N12" s="33"/>
      <c r="O12" s="25"/>
      <c r="P12" s="33"/>
      <c r="Q12" s="33"/>
      <c r="R12" s="33"/>
      <c r="S12" s="33"/>
    </row>
    <row r="13" spans="1:20" s="39" customFormat="1" ht="34.15" customHeight="1">
      <c r="A13" s="100"/>
      <c r="B13" s="102"/>
      <c r="C13" s="102"/>
      <c r="D13" s="116" t="s">
        <v>42</v>
      </c>
      <c r="E13" s="117"/>
      <c r="F13" s="118"/>
      <c r="G13" s="119"/>
      <c r="H13" s="116" t="s">
        <v>43</v>
      </c>
      <c r="I13" s="117"/>
      <c r="J13" s="117"/>
      <c r="K13" s="119"/>
      <c r="L13" s="116" t="s">
        <v>44</v>
      </c>
      <c r="M13" s="117"/>
      <c r="N13" s="117"/>
      <c r="O13" s="131"/>
      <c r="P13" s="129" t="s">
        <v>34</v>
      </c>
      <c r="Q13" s="117"/>
      <c r="R13" s="117"/>
      <c r="S13" s="119"/>
    </row>
    <row r="14" spans="1:20" s="39" customFormat="1" ht="96.75" customHeight="1">
      <c r="A14" s="40"/>
      <c r="B14" s="41" t="s">
        <v>45</v>
      </c>
      <c r="C14" s="91"/>
      <c r="D14" s="120" t="s">
        <v>46</v>
      </c>
      <c r="E14" s="108" t="s">
        <v>47</v>
      </c>
      <c r="F14" s="115" t="s">
        <v>48</v>
      </c>
      <c r="G14" s="121" t="s">
        <v>125</v>
      </c>
      <c r="H14" s="120" t="s">
        <v>46</v>
      </c>
      <c r="I14" s="114" t="s">
        <v>47</v>
      </c>
      <c r="J14" s="108" t="s">
        <v>48</v>
      </c>
      <c r="K14" s="121" t="s">
        <v>125</v>
      </c>
      <c r="L14" s="120" t="s">
        <v>46</v>
      </c>
      <c r="M14" s="114" t="s">
        <v>47</v>
      </c>
      <c r="N14" s="108" t="s">
        <v>48</v>
      </c>
      <c r="O14" s="132" t="s">
        <v>125</v>
      </c>
      <c r="P14" s="111" t="s">
        <v>46</v>
      </c>
      <c r="Q14" s="114" t="s">
        <v>47</v>
      </c>
      <c r="R14" s="108" t="s">
        <v>48</v>
      </c>
      <c r="S14" s="140" t="s">
        <v>125</v>
      </c>
    </row>
    <row r="15" spans="1:20" s="39" customFormat="1" ht="18" customHeight="1">
      <c r="A15" s="44"/>
      <c r="B15" s="45" t="s">
        <v>49</v>
      </c>
      <c r="C15" s="51"/>
      <c r="D15" s="122"/>
      <c r="E15" s="55"/>
      <c r="F15" s="55"/>
      <c r="G15" s="123"/>
      <c r="H15" s="122"/>
      <c r="I15" s="55"/>
      <c r="J15" s="55"/>
      <c r="K15" s="123"/>
      <c r="L15" s="122"/>
      <c r="M15" s="55"/>
      <c r="N15" s="55"/>
      <c r="O15" s="133"/>
      <c r="P15" s="112"/>
      <c r="Q15" s="47"/>
      <c r="R15" s="47"/>
      <c r="S15" s="141"/>
    </row>
    <row r="16" spans="1:20" s="39" customFormat="1" ht="18" customHeight="1">
      <c r="A16" s="49"/>
      <c r="B16" s="45" t="s">
        <v>50</v>
      </c>
      <c r="C16" s="51"/>
      <c r="D16" s="124"/>
      <c r="E16" s="147"/>
      <c r="F16" s="147"/>
      <c r="G16" s="125"/>
      <c r="H16" s="179"/>
      <c r="I16" s="147"/>
      <c r="J16" s="147"/>
      <c r="K16" s="125"/>
      <c r="L16" s="179"/>
      <c r="M16" s="147"/>
      <c r="N16" s="147"/>
      <c r="O16" s="159"/>
      <c r="P16" s="154">
        <f>+IF('O3'!M9&lt;&gt;0,IF('O3'!M9&lt;'O3'!M10,1,0),IF('O3'!M10&lt;&gt;0,2,0))</f>
        <v>0</v>
      </c>
      <c r="Q16" s="154">
        <f>+IF('O3'!N9&lt;&gt;0,IF('O3'!N9&lt;'O3'!N10,1,0),IF('O3'!N10&lt;&gt;0,2,0))</f>
        <v>0</v>
      </c>
      <c r="R16" s="154">
        <f>+IF('O3'!O9&lt;&gt;0,IF('O3'!O9&lt;'O3'!O10,1,0),IF('O3'!O10&lt;&gt;0,2,0))</f>
        <v>0</v>
      </c>
      <c r="S16" s="139"/>
      <c r="T16" s="39">
        <f>+IF('O1'!AQ39&lt;&gt;0,IF((1+OUT_4_Check!$S$4)*SUM('O3'!M9:O9)&lt;'O1'!AQ39,1,IF((1-OUT_4_Check!$S$4)*SUM('O3'!M9:O9)&gt;'O1'!AQ39,1,0)),IF(SUM('O3'!M9:O9)&lt;&gt;0,1,0))</f>
        <v>0</v>
      </c>
    </row>
    <row r="17" spans="1:21" s="39" customFormat="1" ht="18" customHeight="1">
      <c r="A17" s="52"/>
      <c r="B17" s="51"/>
      <c r="C17" s="51"/>
      <c r="D17" s="126"/>
      <c r="E17" s="145"/>
      <c r="F17" s="145"/>
      <c r="G17" s="127"/>
      <c r="H17" s="180"/>
      <c r="I17" s="145"/>
      <c r="J17" s="145"/>
      <c r="K17" s="127"/>
      <c r="L17" s="180"/>
      <c r="M17" s="145"/>
      <c r="N17" s="145"/>
      <c r="O17" s="134"/>
      <c r="P17" s="113"/>
      <c r="Q17" s="72"/>
      <c r="R17" s="70"/>
      <c r="S17" s="139"/>
    </row>
    <row r="18" spans="1:21" s="39" customFormat="1" ht="18" customHeight="1">
      <c r="A18" s="52"/>
      <c r="B18" s="45" t="s">
        <v>49</v>
      </c>
      <c r="C18" s="45"/>
      <c r="D18" s="126"/>
      <c r="E18" s="145"/>
      <c r="F18" s="145"/>
      <c r="G18" s="127"/>
      <c r="H18" s="180"/>
      <c r="I18" s="145"/>
      <c r="J18" s="145"/>
      <c r="K18" s="127"/>
      <c r="L18" s="180"/>
      <c r="M18" s="145"/>
      <c r="N18" s="145"/>
      <c r="O18" s="134"/>
      <c r="P18" s="113"/>
      <c r="Q18" s="72"/>
      <c r="R18" s="72"/>
      <c r="S18" s="142"/>
    </row>
    <row r="19" spans="1:21" s="39" customFormat="1" ht="18" customHeight="1">
      <c r="A19" s="52"/>
      <c r="B19" s="45" t="s">
        <v>27</v>
      </c>
      <c r="C19" s="45"/>
      <c r="D19" s="174"/>
      <c r="E19" s="175"/>
      <c r="F19" s="176"/>
      <c r="G19" s="135"/>
      <c r="H19" s="174"/>
      <c r="I19" s="175"/>
      <c r="J19" s="176"/>
      <c r="K19" s="135"/>
      <c r="L19" s="174"/>
      <c r="M19" s="175"/>
      <c r="N19" s="176"/>
      <c r="O19" s="137"/>
      <c r="P19" s="155"/>
      <c r="Q19" s="156"/>
      <c r="R19" s="157"/>
      <c r="S19" s="139"/>
      <c r="T19" s="99"/>
    </row>
    <row r="20" spans="1:21" s="39" customFormat="1" ht="18" customHeight="1">
      <c r="A20" s="56"/>
      <c r="B20" s="50" t="s">
        <v>106</v>
      </c>
      <c r="C20" s="51"/>
      <c r="D20" s="178"/>
      <c r="E20" s="70"/>
      <c r="F20" s="70"/>
      <c r="G20" s="135">
        <f>+IF(SUM('O1'!AQ9,'O1'!AQ16)&lt;&gt;0,IF((1+OUT_4_Check!$S$4)*SUM('O3'!D11:F11)&lt;SUM('O1'!AQ9,'O1'!AQ16),1,IF((1-OUT_4_Check!$S$4)*SUM('O3'!D11:F11)&gt;SUM('O1'!AQ9,'O1'!AQ16),1,0)),IF(SUM('O3'!D11:F11)&lt;&gt;0,1,0))</f>
        <v>0</v>
      </c>
      <c r="H20" s="128"/>
      <c r="I20" s="70"/>
      <c r="J20" s="70"/>
      <c r="K20" s="135">
        <f>+IF('O1'!AQ23&lt;&gt;0,IF((1+OUT_4_Check!$S$4)*SUM('O3'!G11:I11)&lt;'O1'!AQ23,1,IF((1-OUT_4_Check!$S$4)*SUM('O3'!G11:I11)&gt;'O1'!AQ23,1,0)),IF(SUM('O3'!G11:I11)&lt;&gt;0,1,0))</f>
        <v>0</v>
      </c>
      <c r="L20" s="128"/>
      <c r="M20" s="70"/>
      <c r="N20" s="72"/>
      <c r="O20" s="137">
        <f>+IF('O1'!AQ30&lt;&gt;0,IF((1+OUT_4_Check!$S$4)*SUM('O3'!J11:L11)&lt;'O1'!AQ30,1,IF((1-OUT_4_Check!$S$4)*SUM('O3'!J11:L11)&gt;'O1'!AQ30,1,0)),IF(SUM('O3'!J11:L11)&lt;&gt;0,1,0))</f>
        <v>0</v>
      </c>
      <c r="P20" s="155">
        <f>+IF('O3'!M11&lt;&gt;0,IF((1+OUT_4_Check!$S$4)*SUM('O3'!D11,'O3'!G11,'O3'!J11)&lt;'O3'!M11,1,IF((1-OUT_4_Check!$S$4)*SUM('O3'!D11,'O3'!G11,'O3'!J11)&gt;'O3'!M11,1,0)),IF(SUM('O3'!D11,'O3'!G11,'O3'!J11)&lt;&gt;0,1,IF(SUM('O3'!M12:M15)&lt;&gt;0,1,0)))</f>
        <v>0</v>
      </c>
      <c r="Q20" s="156">
        <f>+IF('O3'!N11&lt;&gt;0,IF((1+OUT_4_Check!$S$4)*SUM('O3'!E11,'O3'!H11,'O3'!K11)&lt;'O3'!N11,1,IF((1-OUT_4_Check!$S$4)*SUM('O3'!E11,'O3'!H11,'O3'!K11)&gt;'O3'!N11,1,0)),IF(SUM('O3'!E11,'O3'!H11,'O3'!K11)&lt;&gt;0,1,0))</f>
        <v>0</v>
      </c>
      <c r="R20" s="157">
        <f>+IF('O3'!O11&lt;&gt;0,IF((1+OUT_4_Check!$S$4)*SUM('O3'!F11,'O3'!I11,'O3'!L11)&lt;'O3'!O11,1,IF((1-OUT_4_Check!$S$4)*SUM('O3'!F11,'O3'!I11,'O3'!L11)&gt;'O3'!O11,1,0)),IF(SUM('O3'!F11,'O3'!I11,'O3'!L11)&lt;&gt;0,1,0))</f>
        <v>0</v>
      </c>
      <c r="S20" s="139"/>
      <c r="T20" s="99"/>
    </row>
    <row r="21" spans="1:21" s="39" customFormat="1" ht="18" customHeight="1">
      <c r="A21" s="49"/>
      <c r="B21" s="50" t="s">
        <v>107</v>
      </c>
      <c r="C21" s="51"/>
      <c r="D21" s="178"/>
      <c r="E21" s="70"/>
      <c r="F21" s="70"/>
      <c r="G21" s="135">
        <f>+IF(SUM('O1'!AQ10,'O1'!AQ17)&lt;&gt;0,IF((1+OUT_4_Check!$S$4)*SUM('O3'!D12:F12)&lt;SUM('O1'!AQ10,'O1'!AQ17),1,IF((1-OUT_4_Check!$S$4)*SUM('O3'!D12:F12)&gt;SUM('O1'!AQ10,'O1'!AQ17),1,0)),IF(SUM('O3'!D12:F12)&lt;&gt;0,1,0))</f>
        <v>0</v>
      </c>
      <c r="H21" s="128"/>
      <c r="I21" s="70"/>
      <c r="J21" s="70"/>
      <c r="K21" s="135">
        <f>+IF('O1'!AQ24&lt;&gt;0,IF((1+OUT_4_Check!$S$4)*SUM('O3'!G12:I12)&lt;'O1'!AQ24,1,IF((1-OUT_4_Check!$S$4)*SUM('O3'!G12:I12)&gt;'O1'!AQ24,1,0)),IF(SUM('O3'!G12:I12)&lt;&gt;0,1,0))</f>
        <v>0</v>
      </c>
      <c r="L21" s="128"/>
      <c r="M21" s="70"/>
      <c r="N21" s="72"/>
      <c r="O21" s="137">
        <f>+IF('O1'!AQ31&lt;&gt;0,IF((1+OUT_4_Check!$S$4)*SUM('O3'!J12:L12)&lt;'O1'!AQ31,1,IF((1-OUT_4_Check!$S$4)*SUM('O3'!J12:L12)&gt;'O1'!AQ31,1,0)),IF(SUM('O3'!J12:L12)&lt;&gt;0,1,0))</f>
        <v>0</v>
      </c>
      <c r="P21" s="155">
        <f>+IF('O3'!M12&lt;&gt;0,IF((1+OUT_4_Check!$S$4)*SUM('O3'!D12,'O3'!G12,'O3'!J12)&lt;'O3'!M12,1,IF((1-OUT_4_Check!$S$4)*SUM('O3'!D12,'O3'!G12,'O3'!J12)&gt;'O3'!M12,1,0)),IF(SUM('O3'!D12,'O3'!G12,'O3'!J12)&lt;&gt;0,1,0))</f>
        <v>0</v>
      </c>
      <c r="Q21" s="156">
        <f>+IF('O3'!N12&lt;&gt;0,IF((1+OUT_4_Check!$S$4)*SUM('O3'!E12,'O3'!H12,'O3'!K12)&lt;'O3'!N12,1,IF((1-OUT_4_Check!$S$4)*SUM('O3'!E12,'O3'!H12,'O3'!K12)&gt;'O3'!N12,1,0)),IF(SUM('O3'!E12,'O3'!H12,'O3'!K12)&lt;&gt;0,1,0))</f>
        <v>0</v>
      </c>
      <c r="R21" s="157">
        <f>+IF('O3'!O12&lt;&gt;0,IF((1+OUT_4_Check!$S$4)*SUM('O3'!F12,'O3'!I12,'O3'!L12)&lt;'O3'!O12,1,IF((1-OUT_4_Check!$S$4)*SUM('O3'!F12,'O3'!I12,'O3'!L12)&gt;'O3'!O12,1,0)),IF(SUM('O3'!F12,'O3'!I12,'O3'!L12)&lt;&gt;0,1,0))</f>
        <v>0</v>
      </c>
      <c r="S21" s="139"/>
      <c r="T21" s="99"/>
      <c r="U21" s="136"/>
    </row>
    <row r="22" spans="1:21" s="39" customFormat="1" ht="18" customHeight="1">
      <c r="A22" s="44"/>
      <c r="B22" s="50" t="s">
        <v>108</v>
      </c>
      <c r="C22" s="51"/>
      <c r="D22" s="178"/>
      <c r="E22" s="143"/>
      <c r="F22" s="143"/>
      <c r="G22" s="135">
        <f>+IF(SUM('O1'!AQ12,'O1'!AQ19)&lt;&gt;0,IF((1+OUT_4_Check!$S$4)*SUM('O3'!D14:F14)&lt;SUM('O1'!AQ12,'O1'!AQ19),1,IF((1-OUT_4_Check!$S$4)*SUM('O3'!D14:F14)&gt;SUM('O1'!AQ12,'O1'!AQ19),1,0)),IF(SUM('O3'!D14:F14)&lt;&gt;0,1,0))</f>
        <v>0</v>
      </c>
      <c r="H22" s="178"/>
      <c r="I22" s="143"/>
      <c r="J22" s="143"/>
      <c r="K22" s="135">
        <f>+IF('O1'!AQ26&lt;&gt;0,IF((1+OUT_4_Check!$S$4)*SUM('O3'!G14:I14)&lt;'O1'!AQ26,1,IF((1-OUT_4_Check!$S$4)*SUM('O3'!G14:I14)&gt;'O1'!AQ26,1,0)),IF(SUM('O3'!G14:I14)&lt;&gt;0,1,0))</f>
        <v>0</v>
      </c>
      <c r="L22" s="178"/>
      <c r="M22" s="143"/>
      <c r="N22" s="145"/>
      <c r="O22" s="137">
        <f>+IF('O1'!AQ33&lt;&gt;0,IF((1+OUT_4_Check!$S$4)*SUM('O3'!J14:L14)&lt;'O1'!AQ33,1,IF((1-OUT_4_Check!$S$4)*SUM('O3'!J14:L14)&gt;'O1'!AQ33,1,0)),IF(SUM('O3'!J14:L14)&lt;&gt;0,1,0))</f>
        <v>0</v>
      </c>
      <c r="P22" s="155">
        <f>+IF('O3'!M14&lt;&gt;0,IF((1+OUT_4_Check!$S$4)*SUM('O3'!D14,'O3'!G14,'O3'!J14)&lt;'O3'!M14,1,IF((1-OUT_4_Check!$S$4)*SUM('O3'!D14,'O3'!G14,'O3'!J14)&gt;'O3'!M14,1,0)),IF(SUM('O3'!D14,'O3'!G14,'O3'!J14)&lt;&gt;0,1,0))</f>
        <v>0</v>
      </c>
      <c r="Q22" s="156">
        <f>+IF('O3'!N14&lt;&gt;0,IF((1+OUT_4_Check!$S$4)*SUM('O3'!E14,'O3'!H14,'O3'!K14)&lt;'O3'!N14,1,IF((1-OUT_4_Check!$S$4)*SUM('O3'!E14,'O3'!H14,'O3'!K14)&gt;'O3'!N14,1,0)),IF(SUM('O3'!E14,'O3'!H14,'O3'!K14)&lt;&gt;0,1,0))</f>
        <v>0</v>
      </c>
      <c r="R22" s="157">
        <f>+IF('O3'!O14&lt;&gt;0,IF((1+OUT_4_Check!$S$4)*SUM('O3'!F14,'O3'!I14,'O3'!L14)&lt;'O3'!O14,1,IF((1-OUT_4_Check!$S$4)*SUM('O3'!F14,'O3'!I14,'O3'!L14)&gt;'O3'!O14,1,0)),IF(SUM('O3'!F14,'O3'!I14,'O3'!L14)&lt;&gt;0,1,0))</f>
        <v>0</v>
      </c>
      <c r="S22" s="139"/>
      <c r="U22" s="99"/>
    </row>
    <row r="23" spans="1:21" s="39" customFormat="1" ht="18" customHeight="1">
      <c r="A23" s="44"/>
      <c r="B23" s="51" t="s">
        <v>11</v>
      </c>
      <c r="C23" s="51"/>
      <c r="D23" s="174">
        <f>+IF('O3'!D15&lt;&gt;"",IF((1+OUT_4_Check!$S$4)*SUM('O3'!D11:D14)&lt;'O3'!D15,1,IF((1-OUT_4_Check!$S$4)*SUM('O3'!D11:D14)&gt;'O3'!D15,1,0)),IF(SUM('O3'!D11:D14)&lt;&gt;0,1,0))</f>
        <v>1</v>
      </c>
      <c r="E23" s="175">
        <f>+IF('O3'!E15&lt;&gt;"",IF((1+OUT_4_Check!$S$4)*SUM('O3'!E11:E14)&lt;'O3'!E15,1,IF((1-OUT_4_Check!$S$4)*SUM('O3'!E11:E14)&gt;'O3'!E15,1,0)),IF(SUM('O3'!E11:E14)&lt;&gt;0,1,0))</f>
        <v>1</v>
      </c>
      <c r="F23" s="175">
        <f>+IF('O3'!F15&lt;&gt;"",IF((1+OUT_4_Check!$S$4)*SUM('O3'!F11:F14)&lt;'O3'!F15,1,IF((1-OUT_4_Check!$S$4)*SUM('O3'!F11:F14)&gt;'O3'!F15,1,0)),IF(SUM('O3'!F11:F14)&lt;&gt;0,1,0))</f>
        <v>0</v>
      </c>
      <c r="G23" s="135">
        <f>+IF(SUM('O1'!AQ13,'O1'!AQ20)&lt;&gt;0,IF((1+OUT_4_Check!$S$4)*SUM('O3'!D15:F15)&lt;SUM('O1'!AQ13,'O1'!AQ20),1,IF((1-OUT_4_Check!$S$4)*SUM('O3'!D15:F15)&gt;SUM('O1'!AQ13,'O1'!AQ20),1,0)),IF(SUM('O3'!D15:F15)&lt;&gt;0,1,0))</f>
        <v>0</v>
      </c>
      <c r="H23" s="181">
        <f>+IF('O3'!H15&lt;&gt;"",IF((1+OUT_4_Check!$S$4)*SUM('O3'!G11:G14)&lt;'O3'!G15,1,IF((1-OUT_4_Check!$S$4)*SUM('O3'!G11:G14)&gt;'O3'!G15,1,0)),IF(SUM('O3'!G11:G14)&lt;&gt;0,1,0))</f>
        <v>1</v>
      </c>
      <c r="I23" s="181">
        <f>+IF('O3'!I15&lt;&gt;"",IF((1+OUT_4_Check!$S$4)*SUM('O3'!H11:H14)&lt;'O3'!H15,1,IF((1-OUT_4_Check!$S$4)*SUM('O3'!H11:H14)&gt;'O3'!H15,1,0)),IF(SUM('O3'!H11:H14)&lt;&gt;0,1,0))</f>
        <v>0</v>
      </c>
      <c r="J23" s="181">
        <f>+IF('O3'!J15&lt;&gt;"",IF((1+OUT_4_Check!$S$4)*SUM('O3'!I11:I14)&lt;'O3'!I15,1,IF((1-OUT_4_Check!$S$4)*SUM('O3'!I11:I14)&gt;'O3'!I15,1,0)),IF(SUM('O3'!I11:I14)&lt;&gt;0,1,0))</f>
        <v>0</v>
      </c>
      <c r="K23" s="135">
        <f>+IF('O1'!AQ27&lt;&gt;0,IF((1+OUT_4_Check!$S$4)*SUM('O3'!G15:I15)&lt;'O1'!AQ27,1,IF((1-OUT_4_Check!$S$4)*SUM('O3'!G15:I15)&gt;'O1'!AQ27,1,0)),IF(SUM('O3'!G15:I15)&lt;&gt;0,1,0))</f>
        <v>0</v>
      </c>
      <c r="L23" s="175">
        <f>+IF('O3'!J15&lt;&gt;"",IF((1+OUT_4_Check!$S$4)*SUM('O3'!J11:J14)&lt;'O3'!J15,1,IF((1-OUT_4_Check!$S$4)*SUM('O3'!J11:J14)&gt;'O3'!J15,1,0)),IF(SUM('O3'!J11:J14)&lt;&gt;0,1,0))</f>
        <v>1</v>
      </c>
      <c r="M23" s="175">
        <f>+IF('O3'!K15&lt;&gt;"",IF((1+OUT_4_Check!$S$4)*SUM('O3'!K11:K14)&lt;'O3'!K15,1,IF((1-OUT_4_Check!$S$4)*SUM('O3'!K11:K14)&gt;'O3'!K15,1,0)),IF(SUM('O3'!K11:K14)&lt;&gt;0,1,0))</f>
        <v>0</v>
      </c>
      <c r="N23" s="175">
        <f>+IF('O3'!L15&lt;&gt;"",IF((1+OUT_4_Check!$S$4)*SUM('O3'!L11:L14)&lt;'O3'!L15,1,IF((1-OUT_4_Check!$S$4)*SUM('O3'!L11:L14)&gt;'O3'!L15,1,0)),IF(SUM('O3'!L11:L14)&lt;&gt;0,1,0))</f>
        <v>0</v>
      </c>
      <c r="O23" s="137">
        <f>+IF('O1'!AQ34&lt;&gt;0,IF((1+OUT_4_Check!$S$4)*SUM('O3'!J15:L15)&lt;'O1'!AQ34,1,IF((1-OUT_4_Check!$S$4)*SUM('O3'!J15:L15)&gt;'O1'!AQ34,1,0)),IF(SUM('O3'!J15:L15)&lt;&gt;0,1,0))</f>
        <v>0</v>
      </c>
      <c r="P23" s="175">
        <f>+IF('O3'!M15&lt;&gt;"",IF((1+OUT_4_Check!$S$4)*SUM('O3'!M11:M14)&lt;'O3'!M15,1,IF((1-OUT_4_Check!$S$4)*SUM('O3'!M11:M14)&gt;'O3'!M15,1,0)),IF(SUM('O3'!M11:M14)&lt;&gt;0,1,0))</f>
        <v>1</v>
      </c>
      <c r="Q23" s="175">
        <f>+IF('O3'!N15&lt;&gt;"",IF((1+OUT_4_Check!$S$4)*SUM('O3'!N11:N14)&lt;'O3'!N15,1,IF((1-OUT_4_Check!$S$4)*SUM('O3'!N11:N14)&gt;'O3'!N15,1,0)),IF(SUM('O3'!N11:N14)&lt;&gt;0,1,0))</f>
        <v>1</v>
      </c>
      <c r="R23" s="175">
        <f>+IF('O3'!O15&lt;&gt;"",IF((1+OUT_4_Check!$S$4)*SUM('O3'!O11:O14)&lt;'O3'!O15,1,IF((1-OUT_4_Check!$S$4)*SUM('O3'!O11:O14)&gt;'O3'!O15,1,0)),IF(SUM('O3'!O11:O14)&lt;&gt;0,1,0))</f>
        <v>0</v>
      </c>
      <c r="S23" s="139"/>
      <c r="U23" s="99"/>
    </row>
    <row r="24" spans="1:21" s="39" customFormat="1" ht="18" customHeight="1">
      <c r="A24" s="56"/>
      <c r="B24" s="57"/>
      <c r="C24" s="57"/>
      <c r="D24" s="180"/>
      <c r="E24" s="145"/>
      <c r="F24" s="145"/>
      <c r="G24" s="127"/>
      <c r="H24" s="180"/>
      <c r="I24" s="145"/>
      <c r="J24" s="145"/>
      <c r="K24" s="127"/>
      <c r="L24" s="180"/>
      <c r="M24" s="145"/>
      <c r="N24" s="145"/>
      <c r="O24" s="138"/>
      <c r="P24" s="158"/>
      <c r="Q24" s="156"/>
      <c r="R24" s="157"/>
      <c r="S24" s="142"/>
      <c r="U24" s="99"/>
    </row>
    <row r="25" spans="1:21" s="39" customFormat="1" ht="18" customHeight="1">
      <c r="A25" s="49"/>
      <c r="B25" s="45" t="s">
        <v>51</v>
      </c>
      <c r="C25" s="45"/>
      <c r="D25" s="180"/>
      <c r="E25" s="145"/>
      <c r="F25" s="145"/>
      <c r="G25" s="127"/>
      <c r="H25" s="180"/>
      <c r="I25" s="145"/>
      <c r="J25" s="145"/>
      <c r="K25" s="127"/>
      <c r="L25" s="180"/>
      <c r="M25" s="145"/>
      <c r="N25" s="145"/>
      <c r="O25" s="138"/>
      <c r="P25" s="158"/>
      <c r="Q25" s="156"/>
      <c r="R25" s="157"/>
      <c r="S25" s="142"/>
    </row>
    <row r="26" spans="1:21" s="39" customFormat="1" ht="18" customHeight="1">
      <c r="A26" s="49"/>
      <c r="B26" s="45" t="s">
        <v>27</v>
      </c>
      <c r="C26" s="45"/>
      <c r="D26" s="174"/>
      <c r="E26" s="175"/>
      <c r="F26" s="176"/>
      <c r="G26" s="135"/>
      <c r="H26" s="174"/>
      <c r="I26" s="175"/>
      <c r="J26" s="176"/>
      <c r="K26" s="135"/>
      <c r="L26" s="174"/>
      <c r="M26" s="175"/>
      <c r="N26" s="176"/>
      <c r="O26" s="137"/>
      <c r="P26" s="155"/>
      <c r="Q26" s="156"/>
      <c r="R26" s="157"/>
      <c r="S26" s="139"/>
      <c r="T26" s="99"/>
    </row>
    <row r="27" spans="1:21" s="39" customFormat="1" ht="18" customHeight="1">
      <c r="A27" s="44"/>
      <c r="B27" s="50" t="s">
        <v>106</v>
      </c>
      <c r="C27" s="51"/>
      <c r="D27" s="128"/>
      <c r="E27" s="70"/>
      <c r="F27" s="70"/>
      <c r="G27" s="135">
        <f>+IF(SUM('O2'!AP9,'O2'!AP15)&lt;&gt;0,IF((1+OUT_4_Check!$S$4)*SUM('O3'!D17:F17)&lt;SUM('O2'!AP9,'O2'!AP15),1,IF((1-OUT_4_Check!$S$4)*SUM('O3'!D17:F17)&gt;SUM('O2'!AP9,'O2'!AP15),1,0)),IF(SUM('O3'!D17:F17)&lt;&gt;0,1,0))</f>
        <v>1</v>
      </c>
      <c r="H27" s="128"/>
      <c r="I27" s="70"/>
      <c r="J27" s="70"/>
      <c r="K27" s="135">
        <f>+IF('O2'!AP22&lt;&gt;0,IF((1+OUT_4_Check!$S$4)*SUM('O3'!G17:I17)&lt;'O2'!AP22,1,IF((1-OUT_4_Check!$S$4)*SUM('O3'!G17:I17)&gt;'O2'!AP22,1,0)),IF(SUM('O3'!G17:I17)&lt;&gt;0,1,0))</f>
        <v>1</v>
      </c>
      <c r="L27" s="128"/>
      <c r="M27" s="70"/>
      <c r="N27" s="72"/>
      <c r="O27" s="137">
        <f>+IF('O2'!AP28&lt;&gt;0,IF((1+OUT_4_Check!$S$4)*SUM('O3'!J17:L17)&lt;'O2'!AP28,1,IF((1-OUT_4_Check!$S$4)*SUM('O3'!J17:L17)&gt;'O2'!AP28,1,0)),IF(SUM('O3'!J17:L17)&lt;&gt;0,1,0))</f>
        <v>0</v>
      </c>
      <c r="P27" s="155">
        <f>+IF('O3'!M17&lt;&gt;0,IF((1+OUT_4_Check!$S$4)*SUM('O3'!D17,'O3'!G17,'O3'!J17)&lt;'O3'!M17,1,IF((1-OUT_4_Check!$S$4)*SUM('O3'!D17,'O3'!G17,'O3'!J17)&gt;'O3'!M17,1,0)),IF(SUM('O3'!D17,'O3'!G17,'O3'!J17)&lt;&gt;0,1,IF(SUM('O3'!M18:M21)&lt;&gt;0,1,0)))</f>
        <v>0</v>
      </c>
      <c r="Q27" s="156">
        <f>+IF('O3'!N17&lt;&gt;0,IF((1+OUT_4_Check!$S$4)*SUM('O3'!E17,'O3'!H17,'O3'!K17)&lt;'O3'!N17,1,IF((1-OUT_4_Check!$S$4)*SUM('O3'!E17,'O3'!H17,'O3'!K17)&gt;'O3'!N17,1,0)),IF(SUM('O3'!E17,'O3'!H17,'O3'!K17)&lt;&gt;0,1,0))</f>
        <v>0</v>
      </c>
      <c r="R27" s="157">
        <f>+IF('O3'!O17&lt;&gt;0,IF((1+OUT_4_Check!$S$4)*SUM('O3'!F17,'O3'!I17,'O3'!L17)&lt;'O3'!O17,1,IF((1-OUT_4_Check!$S$4)*SUM('O3'!F17,'O3'!I17,'O3'!L17)&gt;'O3'!O17,1,0)),IF(SUM('O3'!F17,'O3'!I17,'O3'!L17)&lt;&gt;0,1,0))</f>
        <v>0</v>
      </c>
      <c r="S27" s="139"/>
      <c r="T27" s="99"/>
    </row>
    <row r="28" spans="1:21" s="39" customFormat="1" ht="18" customHeight="1">
      <c r="A28" s="49"/>
      <c r="B28" s="50" t="s">
        <v>107</v>
      </c>
      <c r="C28" s="51"/>
      <c r="D28" s="128"/>
      <c r="E28" s="70"/>
      <c r="F28" s="70"/>
      <c r="G28" s="135">
        <f>+IF(SUM('O2'!AP10,'O2'!AP16)&lt;&gt;0,IF((1+OUT_4_Check!$S$4)*SUM('O3'!D18:F18)&lt;SUM('O2'!AP10,'O2'!AP16),1,IF((1-OUT_4_Check!$S$4)*SUM('O3'!D18:F18)&gt;SUM('O2'!AP10,'O2'!AP16),1,0)),IF(SUM('O3'!D18:F18)&lt;&gt;0,1,0))</f>
        <v>1</v>
      </c>
      <c r="H28" s="128"/>
      <c r="I28" s="70"/>
      <c r="J28" s="70"/>
      <c r="K28" s="135">
        <f>+IF('O2'!AP23&lt;&gt;0,IF((1+OUT_4_Check!$S$4)*SUM('O3'!G18:I18)&lt;'O2'!AP23,1,IF((1-OUT_4_Check!$S$4)*SUM('O3'!G18:I18)&gt;'O2'!AP23,1,0)),IF(SUM('O3'!G18:I18)&lt;&gt;0,1,0))</f>
        <v>1</v>
      </c>
      <c r="L28" s="128"/>
      <c r="M28" s="70"/>
      <c r="N28" s="72"/>
      <c r="O28" s="137">
        <f>+IF('O2'!AP29&lt;&gt;0,IF((1+OUT_4_Check!$S$4)*SUM('O3'!J18:L18)&lt;'O2'!AP29,1,IF((1-OUT_4_Check!$S$4)*SUM('O3'!J18:L18)&gt;'O2'!AP29,1,0)),IF(SUM('O3'!J18:L18)&lt;&gt;0,1,0))</f>
        <v>1</v>
      </c>
      <c r="P28" s="155">
        <f>+IF('O3'!M18&lt;&gt;0,IF((1+OUT_4_Check!$S$4)*SUM('O3'!D18,'O3'!G18,'O3'!J18)&lt;'O3'!M18,1,IF((1-OUT_4_Check!$S$4)*SUM('O3'!D18,'O3'!G18,'O3'!J18)&gt;'O3'!M18,1,0)),IF(SUM('O3'!D18,'O3'!G18,'O3'!J18)&lt;&gt;0,1,0))</f>
        <v>0</v>
      </c>
      <c r="Q28" s="156">
        <f>+IF('O3'!N18&lt;&gt;0,IF((1+OUT_4_Check!$S$4)*SUM('O3'!E18,'O3'!H18,'O3'!K18)&lt;'O3'!N18,1,IF((1-OUT_4_Check!$S$4)*SUM('O3'!E18,'O3'!H18,'O3'!K18)&gt;'O3'!N18,1,0)),IF(SUM('O3'!E18,'O3'!H18,'O3'!K18)&lt;&gt;0,1,0))</f>
        <v>0</v>
      </c>
      <c r="R28" s="157">
        <f>+IF('O3'!O18&lt;&gt;0,IF((1+OUT_4_Check!$S$4)*SUM('O3'!F18,'O3'!I18,'O3'!L18)&lt;'O3'!O18,1,IF((1-OUT_4_Check!$S$4)*SUM('O3'!F18,'O3'!I18,'O3'!L18)&gt;'O3'!O18,1,0)),IF(SUM('O3'!F18,'O3'!I18,'O3'!L18)&lt;&gt;0,1,0))</f>
        <v>0</v>
      </c>
      <c r="S28" s="139"/>
      <c r="T28" s="99"/>
    </row>
    <row r="29" spans="1:21" s="39" customFormat="1" ht="18" customHeight="1">
      <c r="A29" s="49"/>
      <c r="B29" s="50" t="s">
        <v>108</v>
      </c>
      <c r="C29" s="51"/>
      <c r="D29" s="178"/>
      <c r="E29" s="143"/>
      <c r="F29" s="70"/>
      <c r="G29" s="135">
        <f>+IF(SUM('O2'!AP12,'O2'!AP18)&lt;&gt;0,IF((1+OUT_4_Check!$S$4)*SUM('O3'!D20:F20)&lt;SUM('O2'!AP12,'O2'!AP18),1,IF((1-OUT_4_Check!$S$4)*SUM('O3'!D20:F20)&gt;SUM('O2'!AP12,'O2'!AP18),1,0)),IF(SUM('O3'!D20:F20)&lt;&gt;0,1,0))</f>
        <v>1</v>
      </c>
      <c r="H29" s="178"/>
      <c r="I29" s="70"/>
      <c r="J29" s="143"/>
      <c r="K29" s="135">
        <f>+IF('O2'!AP25&lt;&gt;0,IF((1+OUT_4_Check!$S$4)*SUM('O3'!G20:I20)&lt;'O2'!AP25,1,IF((1-OUT_4_Check!$S$4)*SUM('O3'!G20:I20)&gt;'O2'!AP25,1,0)),IF(SUM('O3'!G20:I20)&lt;&gt;0,1,0))</f>
        <v>1</v>
      </c>
      <c r="L29" s="128"/>
      <c r="M29" s="143"/>
      <c r="N29" s="145"/>
      <c r="O29" s="137">
        <f>+IF('O2'!AP31&lt;&gt;0,IF((1+OUT_4_Check!$S$4)*SUM('O3'!J20:L20)&lt;'O2'!AP31,1,IF((1-OUT_4_Check!$S$4)*SUM('O3'!J20:L20)&gt;'O2'!AP31,1,0)),IF(SUM('O3'!J20:L20)&lt;&gt;0,1,0))</f>
        <v>1</v>
      </c>
      <c r="P29" s="155">
        <f>+IF('O3'!M20&lt;&gt;0,IF((1+OUT_4_Check!$S$4)*SUM('O3'!D20,'O3'!G20,'O3'!J20)&lt;'O3'!M20,1,IF((1-OUT_4_Check!$S$4)*SUM('O3'!D20,'O3'!G20,'O3'!J20)&gt;'O3'!M20,1,0)),IF(SUM('O3'!D20,'O3'!G20,'O3'!J20)&lt;&gt;0,1,0))</f>
        <v>0</v>
      </c>
      <c r="Q29" s="156">
        <f>+IF('O3'!N20&lt;&gt;0,IF((1+OUT_4_Check!$S$4)*SUM('O3'!E20,'O3'!H20,'O3'!K20)&lt;'O3'!N20,1,IF((1-OUT_4_Check!$S$4)*SUM('O3'!E20,'O3'!H20,'O3'!K20)&gt;'O3'!N20,1,0)),IF(SUM('O3'!E20,'O3'!H20,'O3'!K20)&lt;&gt;0,1,0))</f>
        <v>0</v>
      </c>
      <c r="R29" s="157">
        <f>+IF('O3'!O20&lt;&gt;0,IF((1+OUT_4_Check!$S$4)*SUM('O3'!F20,'O3'!I20,'O3'!L20)&lt;'O3'!O20,1,IF((1-OUT_4_Check!$S$4)*SUM('O3'!F20,'O3'!I20,'O3'!L20)&gt;'O3'!O20,1,0)),IF(SUM('O3'!F20,'O3'!I20,'O3'!L20)&lt;&gt;0,1,0))</f>
        <v>0</v>
      </c>
      <c r="S29" s="139"/>
    </row>
    <row r="30" spans="1:21" s="39" customFormat="1" ht="18" customHeight="1">
      <c r="A30" s="49"/>
      <c r="B30" s="51" t="s">
        <v>11</v>
      </c>
      <c r="C30" s="51"/>
      <c r="D30" s="174">
        <f>+IF('O3'!D21&lt;&gt;"",IF((1+OUT_4_Check!$S$4)*SUM('O3'!D17:D20)&lt;'O3'!D21,1,IF((1-OUT_4_Check!$S$4)*SUM('O3'!D17:D20)&gt;'O3'!D21,1,0)),IF(SUM('O3'!D17:D20)&lt;&gt;0,1,0))</f>
        <v>0</v>
      </c>
      <c r="E30" s="175">
        <f>+IF('O3'!E21&lt;&gt;"",IF((1+OUT_4_Check!$S$4)*SUM('O3'!E17:E20)&lt;'O3'!E21,1,IF((1-OUT_4_Check!$S$4)*SUM('O3'!E17:E20)&gt;'O3'!E21,1,0)),IF(SUM('O3'!E17:E20)&lt;&gt;0,1,0))</f>
        <v>0</v>
      </c>
      <c r="F30" s="175">
        <f>+IF('O3'!F21&lt;&gt;"",IF((1+OUT_4_Check!$S$4)*SUM('O3'!F17:F20)&lt;'O3'!F21,1,IF((1-OUT_4_Check!$S$4)*SUM('O3'!F17:F20)&gt;'O3'!F21,1,0)),IF(SUM('O3'!F17:F20)&lt;&gt;0,1,0))</f>
        <v>0</v>
      </c>
      <c r="G30" s="135">
        <f>+IF(SUM('O2'!AP13,'O2'!AP19)&lt;&gt;0,IF((1+OUT_4_Check!$S$4)*SUM('O3'!D21:F21)&lt;SUM('O2'!AP13,'O2'!AP19),1,IF((1-OUT_4_Check!$S$4)*SUM('O3'!D21:F21)&gt;SUM('O2'!AP13,'O2'!AP19),1,0)),IF(SUM('O3'!D21:F21)&lt;&gt;0,1,0))</f>
        <v>1</v>
      </c>
      <c r="H30" s="181">
        <f>+IF('O3'!H21&lt;&gt;"",IF((1+OUT_4_Check!$S$4)*SUM('O3'!G17:G20)&lt;'O3'!G21,1,IF((1-OUT_4_Check!$S$4)*SUM('O3'!G17:G20)&gt;'O3'!G21,1,0)),IF(SUM('O3'!G17:G20)&lt;&gt;0,1,0))</f>
        <v>0</v>
      </c>
      <c r="I30" s="181">
        <f>+IF('O3'!I21&lt;&gt;"",IF((1+OUT_4_Check!$S$4)*SUM('O3'!H17:H20)&lt;'O3'!H21,1,IF((1-OUT_4_Check!$S$4)*SUM('O3'!H17:H20)&gt;'O3'!H21,1,0)),IF(SUM('O3'!H17:H20)&lt;&gt;0,1,0))</f>
        <v>0</v>
      </c>
      <c r="J30" s="181">
        <f>+IF('O3'!J21&lt;&gt;"",IF((1+OUT_4_Check!$S$4)*SUM('O3'!I17:I20)&lt;'O3'!I21,1,IF((1-OUT_4_Check!$S$4)*SUM('O3'!I17:I20)&gt;'O3'!I21,1,0)),IF(SUM('O3'!I17:I20)&lt;&gt;0,1,0))</f>
        <v>0</v>
      </c>
      <c r="K30" s="135">
        <f>+IF('O2'!AP26&lt;&gt;0,IF((1+OUT_4_Check!$S$4)*SUM('O3'!G21:I21)&lt;'O2'!AP26,1,IF((1-OUT_4_Check!$S$4)*SUM('O3'!G21:I21)&gt;'O2'!AP26,1,0)),IF(SUM('O3'!G21:I21)&lt;&gt;0,1,0))</f>
        <v>1</v>
      </c>
      <c r="L30" s="175">
        <f>+IF('O3'!J21&lt;&gt;"",IF((1+OUT_4_Check!$S$4)*SUM('O3'!J17:J20)&lt;'O3'!J21,1,IF((1-OUT_4_Check!$S$4)*SUM('O3'!J17:J20)&gt;'O3'!J21,1,0)),IF(SUM('O3'!J17:J20)&lt;&gt;0,1,0))</f>
        <v>0</v>
      </c>
      <c r="M30" s="175">
        <f>+IF('O3'!K21&lt;&gt;"",IF((1+OUT_4_Check!$S$4)*SUM('O3'!K17:K20)&lt;'O3'!K21,1,IF((1-OUT_4_Check!$S$4)*SUM('O3'!K17:K20)&gt;'O3'!K21,1,0)),IF(SUM('O3'!K17:K20)&lt;&gt;0,1,0))</f>
        <v>0</v>
      </c>
      <c r="N30" s="175">
        <f>+IF('O3'!L21&lt;&gt;"",IF((1+OUT_4_Check!$S$4)*SUM('O3'!L17:L20)&lt;'O3'!L21,1,IF((1-OUT_4_Check!$S$4)*SUM('O3'!L17:L20)&gt;'O3'!L21,1,0)),IF(SUM('O3'!L17:L20)&lt;&gt;0,1,0))</f>
        <v>0</v>
      </c>
      <c r="O30" s="137">
        <f>+IF('O2'!AP32&lt;&gt;0,IF((1+OUT_4_Check!$S$4)*SUM('O3'!J21:L21)&lt;'O2'!AP32,1,IF((1-OUT_4_Check!$S$4)*SUM('O3'!J21:L21)&gt;'O2'!AP32,1,0)),IF(SUM('O3'!J21:L21)&lt;&gt;0,1,0))</f>
        <v>1</v>
      </c>
      <c r="P30" s="175">
        <f>+IF('O3'!M21&lt;&gt;"",IF((1+OUT_4_Check!$S$4)*SUM('O3'!M17:M20)&lt;'O3'!M21,1,IF((1-OUT_4_Check!$S$4)*SUM('O3'!M17:M20)&gt;'O3'!M21,1,0)),IF(SUM('O3'!M17:M20)&lt;&gt;0,1,0))</f>
        <v>0</v>
      </c>
      <c r="Q30" s="175">
        <f>+IF('O3'!N21&lt;&gt;"",IF((1+OUT_4_Check!$S$4)*SUM('O3'!N17:N20)&lt;'O3'!N21,1,IF((1-OUT_4_Check!$S$4)*SUM('O3'!N17:N20)&gt;'O3'!N21,1,0)),IF(SUM('O3'!N17:N20)&lt;&gt;0,1,0))</f>
        <v>0</v>
      </c>
      <c r="R30" s="175">
        <f>+IF('O3'!O21&lt;&gt;"",IF((1+OUT_4_Check!$S$4)*SUM('O3'!O17:O20)&lt;'O3'!O21,1,IF((1-OUT_4_Check!$S$4)*SUM('O3'!O17:O20)&gt;'O3'!O21,1,0)),IF(SUM('O3'!O17:O20)&lt;&gt;0,1,0))</f>
        <v>0</v>
      </c>
      <c r="S30" s="139"/>
    </row>
    <row r="31" spans="1:21" s="39" customFormat="1" ht="18" customHeight="1">
      <c r="A31" s="49"/>
      <c r="B31" s="57"/>
      <c r="C31" s="57"/>
      <c r="D31" s="180"/>
      <c r="E31" s="145"/>
      <c r="F31" s="72"/>
      <c r="G31" s="127"/>
      <c r="H31" s="180"/>
      <c r="I31" s="72"/>
      <c r="J31" s="145"/>
      <c r="K31" s="127"/>
      <c r="L31" s="126"/>
      <c r="M31" s="145"/>
      <c r="N31" s="145"/>
      <c r="O31" s="138"/>
      <c r="P31" s="158"/>
      <c r="Q31" s="156"/>
      <c r="R31" s="157"/>
      <c r="S31" s="142"/>
    </row>
    <row r="32" spans="1:21" s="39" customFormat="1" ht="18" customHeight="1">
      <c r="A32" s="49"/>
      <c r="B32" s="45" t="s">
        <v>52</v>
      </c>
      <c r="C32" s="45"/>
      <c r="D32" s="180"/>
      <c r="E32" s="145"/>
      <c r="F32" s="72"/>
      <c r="G32" s="127"/>
      <c r="H32" s="180"/>
      <c r="I32" s="72"/>
      <c r="J32" s="145"/>
      <c r="K32" s="127"/>
      <c r="L32" s="126"/>
      <c r="M32" s="145"/>
      <c r="N32" s="145"/>
      <c r="O32" s="138"/>
      <c r="P32" s="158"/>
      <c r="Q32" s="156"/>
      <c r="R32" s="157"/>
      <c r="S32" s="142"/>
    </row>
    <row r="33" spans="1:20" s="39" customFormat="1" ht="18" customHeight="1">
      <c r="A33" s="49"/>
      <c r="B33" s="45" t="s">
        <v>27</v>
      </c>
      <c r="C33" s="45"/>
      <c r="D33" s="174"/>
      <c r="E33" s="175"/>
      <c r="F33" s="176"/>
      <c r="G33" s="135"/>
      <c r="H33" s="174"/>
      <c r="I33" s="175"/>
      <c r="J33" s="176"/>
      <c r="K33" s="135"/>
      <c r="L33" s="174"/>
      <c r="M33" s="175"/>
      <c r="N33" s="176"/>
      <c r="O33" s="137"/>
      <c r="P33" s="155"/>
      <c r="Q33" s="156"/>
      <c r="R33" s="157"/>
      <c r="S33" s="139"/>
      <c r="T33" s="99"/>
    </row>
    <row r="34" spans="1:20" s="39" customFormat="1" ht="18" customHeight="1">
      <c r="A34" s="56"/>
      <c r="B34" s="50" t="s">
        <v>106</v>
      </c>
      <c r="C34" s="51"/>
      <c r="D34" s="128"/>
      <c r="E34" s="70"/>
      <c r="F34" s="70"/>
      <c r="G34" s="135" t="e">
        <f>+IF(#REF!&lt;&gt;0,IF((1+OUT_4_Check!$S$4)*SUM('O3'!#REF!)&lt;#REF!,1,IF((1-OUT_4_Check!$S$4)*SUM('O3'!#REF!)&gt;#REF!,1,0)),IF(SUM('O3'!#REF!)&lt;&gt;0,1,0))</f>
        <v>#REF!</v>
      </c>
      <c r="H34" s="128"/>
      <c r="I34" s="70"/>
      <c r="J34" s="70"/>
      <c r="K34" s="135" t="e">
        <f>+IF(#REF!&lt;&gt;0,IF((1+OUT_4_Check!$S$4)*SUM('O3'!#REF!)&lt;#REF!,1,IF((1-OUT_4_Check!$S$4)*SUM('O3'!#REF!)&gt;#REF!,1,0)),IF(SUM('O3'!#REF!)&lt;&gt;0,1,0))</f>
        <v>#REF!</v>
      </c>
      <c r="L34" s="128"/>
      <c r="M34" s="70"/>
      <c r="N34" s="72"/>
      <c r="O34" s="137" t="e">
        <f>+IF(#REF!&lt;&gt;0,IF((1+OUT_4_Check!$S$4)*SUM('O3'!#REF!)&lt;#REF!,1,IF((1-OUT_4_Check!$S$4)*SUM('O3'!#REF!)&gt;#REF!,1,0)),IF(SUM('O3'!#REF!)&lt;&gt;0,1,0))</f>
        <v>#REF!</v>
      </c>
      <c r="P34" s="155" t="e">
        <f>+IF('O3'!#REF!&lt;&gt;0,IF((1+OUT_4_Check!$S$4)*SUM('O3'!#REF!,'O3'!#REF!,'O3'!#REF!)&lt;'O3'!#REF!,1,IF((1-OUT_4_Check!$S$4)*SUM('O3'!#REF!,'O3'!#REF!,'O3'!#REF!)&gt;'O3'!#REF!,1,0)),IF(SUM('O3'!#REF!,'O3'!#REF!,'O3'!#REF!)&lt;&gt;0,1,IF(SUM('O3'!M22:M23)&lt;&gt;0,1,0)))</f>
        <v>#REF!</v>
      </c>
      <c r="Q34" s="15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5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39"/>
      <c r="T34" s="99"/>
    </row>
    <row r="35" spans="1:20" s="39" customFormat="1" ht="18" customHeight="1">
      <c r="A35" s="56"/>
      <c r="B35" s="50" t="s">
        <v>107</v>
      </c>
      <c r="C35" s="51"/>
      <c r="D35" s="128"/>
      <c r="E35" s="70"/>
      <c r="F35" s="70"/>
      <c r="G35" s="135" t="e">
        <f>+IF(#REF!&lt;&gt;0,IF((1+OUT_4_Check!$S$4)*SUM('O3'!#REF!)&lt;#REF!,1,IF((1-OUT_4_Check!$S$4)*SUM('O3'!#REF!)&gt;#REF!,1,0)),IF(SUM('O3'!#REF!)&lt;&gt;0,1,0))</f>
        <v>#REF!</v>
      </c>
      <c r="H35" s="128"/>
      <c r="I35" s="70"/>
      <c r="J35" s="70"/>
      <c r="K35" s="135" t="e">
        <f>+IF(#REF!&lt;&gt;0,IF((1+OUT_4_Check!$S$4)*SUM('O3'!#REF!)&lt;#REF!,1,IF((1-OUT_4_Check!$S$4)*SUM('O3'!#REF!)&gt;#REF!,1,0)),IF(SUM('O3'!#REF!)&lt;&gt;0,1,0))</f>
        <v>#REF!</v>
      </c>
      <c r="L35" s="128"/>
      <c r="M35" s="70"/>
      <c r="N35" s="72"/>
      <c r="O35" s="137" t="e">
        <f>+IF(#REF!&lt;&gt;0,IF((1+OUT_4_Check!$S$4)*SUM('O3'!#REF!)&lt;#REF!,1,IF((1-OUT_4_Check!$S$4)*SUM('O3'!#REF!)&gt;#REF!,1,0)),IF(SUM('O3'!#REF!)&lt;&gt;0,1,0))</f>
        <v>#REF!</v>
      </c>
      <c r="P35" s="15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5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5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39"/>
      <c r="T35" s="99"/>
    </row>
    <row r="36" spans="1:20" s="39" customFormat="1" ht="18" customHeight="1">
      <c r="A36" s="56"/>
      <c r="B36" s="50" t="s">
        <v>108</v>
      </c>
      <c r="C36" s="51"/>
      <c r="D36" s="126"/>
      <c r="E36" s="72"/>
      <c r="F36" s="72"/>
      <c r="G36" s="135" t="e">
        <f>+IF(#REF!&lt;&gt;0,IF((1+OUT_4_Check!$S$4)*SUM('O3'!#REF!)&lt;#REF!,1,IF((1-OUT_4_Check!$S$4)*SUM('O3'!#REF!)&gt;#REF!,1,0)),IF(SUM('O3'!#REF!)&lt;&gt;0,1,0))</f>
        <v>#REF!</v>
      </c>
      <c r="H36" s="126"/>
      <c r="I36" s="72"/>
      <c r="J36" s="72"/>
      <c r="K36" s="135" t="e">
        <f>+IF(#REF!&lt;&gt;0,IF((1+OUT_4_Check!$S$4)*SUM('O3'!#REF!)&lt;#REF!,1,IF((1-OUT_4_Check!$S$4)*SUM('O3'!#REF!)&gt;#REF!,1,0)),IF(SUM('O3'!#REF!)&lt;&gt;0,1,0))</f>
        <v>#REF!</v>
      </c>
      <c r="L36" s="126"/>
      <c r="M36" s="72"/>
      <c r="N36" s="72"/>
      <c r="O36" s="137" t="e">
        <f>+IF(#REF!&lt;&gt;0,IF((1+OUT_4_Check!$S$4)*SUM('O3'!#REF!)&lt;#REF!,1,IF((1-OUT_4_Check!$S$4)*SUM('O3'!#REF!)&gt;#REF!,1,0)),IF(SUM('O3'!#REF!)&lt;&gt;0,1,0))</f>
        <v>#REF!</v>
      </c>
      <c r="P36" s="15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56">
        <f>+IF('O3'!N22&lt;&gt;0,IF((1+OUT_4_Check!$S$4)*SUM('O3'!E22,'O3'!H22,'O3'!K22)&lt;'O3'!N22,1,IF((1-OUT_4_Check!$S$4)*SUM('O3'!E22,'O3'!H22,'O3'!K22)&gt;'O3'!N22,1,0)),IF(SUM('O3'!E22,'O3'!H22,'O3'!K22)&lt;&gt;0,1,0))</f>
        <v>0</v>
      </c>
      <c r="R36" s="157">
        <f>+IF('O3'!O22&lt;&gt;0,IF((1+OUT_4_Check!$S$4)*SUM('O3'!F22,'O3'!I22,'O3'!L22)&lt;'O3'!O22,1,IF((1-OUT_4_Check!$S$4)*SUM('O3'!F22,'O3'!I22,'O3'!L22)&gt;'O3'!O22,1,0)),IF(SUM('O3'!F22,'O3'!I22,'O3'!L22)&lt;&gt;0,1,0))</f>
        <v>0</v>
      </c>
      <c r="S36" s="139"/>
    </row>
    <row r="37" spans="1:20" s="39" customFormat="1" ht="18" customHeight="1" thickBot="1">
      <c r="A37" s="59"/>
      <c r="B37" s="94" t="s">
        <v>11</v>
      </c>
      <c r="C37" s="94"/>
      <c r="D37" s="182" t="e">
        <f>+IF('O3'!D22&lt;&gt;"",IF((1+OUT_4_Check!$S$4)*SUM('O3'!#REF!)&lt;'O3'!D22,1,IF((1-OUT_4_Check!$S$4)*SUM('O3'!#REF!)&gt;'O3'!D22,1,0)),IF(SUM('O3'!#REF!)&lt;&gt;0,1,0))</f>
        <v>#REF!</v>
      </c>
      <c r="E37" s="183" t="e">
        <f>+IF('O3'!E22&lt;&gt;"",IF((1+OUT_4_Check!$S$4)*SUM('O3'!#REF!)&lt;'O3'!E22,1,IF((1-OUT_4_Check!$S$4)*SUM('O3'!#REF!)&gt;'O3'!E22,1,0)),IF(SUM('O3'!#REF!)&lt;&gt;0,1,0))</f>
        <v>#REF!</v>
      </c>
      <c r="F37" s="183" t="e">
        <f>+IF('O3'!F22&lt;&gt;"",IF((1+OUT_4_Check!$S$4)*SUM('O3'!#REF!)&lt;'O3'!F22,1,IF((1-OUT_4_Check!$S$4)*SUM('O3'!#REF!)&gt;'O3'!F22,1,0)),IF(SUM('O3'!#REF!)&lt;&gt;0,1,0))</f>
        <v>#REF!</v>
      </c>
      <c r="G37" s="238" t="e">
        <f>+IF(#REF!&lt;&gt;0,IF((1+OUT_4_Check!$S$4)*SUM('O3'!D22:F22)&lt;#REF!,1,IF((1-OUT_4_Check!$S$4)*SUM('O3'!D22:F22)&gt;#REF!,1,0)),IF(SUM('O3'!D22:F22)&lt;&gt;0,1,0))</f>
        <v>#REF!</v>
      </c>
      <c r="H37" s="182" t="e">
        <f>+IF('O3'!H22&lt;&gt;"",IF((1+OUT_4_Check!$S$4)*SUM('O3'!#REF!)&lt;'O3'!G22,1,IF((1-OUT_4_Check!$S$4)*SUM('O3'!#REF!)&gt;'O3'!G22,1,0)),IF(SUM('O3'!#REF!)&lt;&gt;0,1,0))</f>
        <v>#REF!</v>
      </c>
      <c r="I37" s="184" t="e">
        <f>+IF('O3'!I22&lt;&gt;"",IF((1+OUT_4_Check!$S$4)*SUM('O3'!#REF!)&lt;'O3'!H22,1,IF((1-OUT_4_Check!$S$4)*SUM('O3'!#REF!)&gt;'O3'!H22,1,0)),IF(SUM('O3'!#REF!)&lt;&gt;0,1,0))</f>
        <v>#REF!</v>
      </c>
      <c r="J37" s="184" t="e">
        <f>+IF('O3'!J22&lt;&gt;"",IF((1+OUT_4_Check!$S$4)*SUM('O3'!#REF!)&lt;'O3'!I22,1,IF((1-OUT_4_Check!$S$4)*SUM('O3'!#REF!)&gt;'O3'!I22,1,0)),IF(SUM('O3'!#REF!)&lt;&gt;0,1,0))</f>
        <v>#REF!</v>
      </c>
      <c r="K37" s="238" t="e">
        <f>+IF(#REF!&lt;&gt;0,IF((1+OUT_4_Check!$S$4)*SUM('O3'!G22:I22)&lt;#REF!,1,IF((1-OUT_4_Check!$S$4)*SUM('O3'!G22:I22)&gt;#REF!,1,0)),IF(SUM('O3'!G22:I22)&lt;&gt;0,1,0))</f>
        <v>#REF!</v>
      </c>
      <c r="L37" s="183" t="e">
        <f>+IF('O3'!J22&lt;&gt;"",IF((1+OUT_4_Check!$S$4)*SUM('O3'!#REF!)&lt;'O3'!J22,1,IF((1-OUT_4_Check!$S$4)*SUM('O3'!#REF!)&gt;'O3'!J22,1,0)),IF(SUM('O3'!#REF!)&lt;&gt;0,1,0))</f>
        <v>#REF!</v>
      </c>
      <c r="M37" s="183" t="e">
        <f>+IF('O3'!K22&lt;&gt;"",IF((1+OUT_4_Check!$S$4)*SUM('O3'!#REF!)&lt;'O3'!K22,1,IF((1-OUT_4_Check!$S$4)*SUM('O3'!#REF!)&gt;'O3'!K22,1,0)),IF(SUM('O3'!#REF!)&lt;&gt;0,1,0))</f>
        <v>#REF!</v>
      </c>
      <c r="N37" s="183" t="e">
        <f>+IF('O3'!L22&lt;&gt;"",IF((1+OUT_4_Check!$S$4)*SUM('O3'!#REF!)&lt;'O3'!L22,1,IF((1-OUT_4_Check!$S$4)*SUM('O3'!#REF!)&gt;'O3'!L22,1,0)),IF(SUM('O3'!#REF!)&lt;&gt;0,1,0))</f>
        <v>#REF!</v>
      </c>
      <c r="O37" s="239" t="e">
        <f>+IF(#REF!&lt;&gt;0,IF((1+OUT_4_Check!$S$4)*SUM('O3'!J22:L22)&lt;#REF!,1,IF((1-OUT_4_Check!$S$4)*SUM('O3'!J22:L22)&gt;#REF!,1,0)),IF(SUM('O3'!J22:L22)&lt;&gt;0,1,0))</f>
        <v>#REF!</v>
      </c>
      <c r="P37" s="183" t="e">
        <f>+IF('O3'!M22&lt;&gt;"",IF((1+OUT_4_Check!$S$4)*SUM('O3'!#REF!)&lt;'O3'!M22,1,IF((1-OUT_4_Check!$S$4)*SUM('O3'!#REF!)&gt;'O3'!M22,1,0)),IF(SUM('O3'!#REF!)&lt;&gt;0,1,0))</f>
        <v>#REF!</v>
      </c>
      <c r="Q37" s="183" t="e">
        <f>+IF('O3'!N22&lt;&gt;"",IF((1+OUT_4_Check!$S$4)*SUM('O3'!#REF!)&lt;'O3'!N22,1,IF((1-OUT_4_Check!$S$4)*SUM('O3'!#REF!)&gt;'O3'!N22,1,0)),IF(SUM('O3'!#REF!)&lt;&gt;0,1,0))</f>
        <v>#REF!</v>
      </c>
      <c r="R37" s="183" t="e">
        <f>+IF('O3'!O22&lt;&gt;"",IF((1+OUT_4_Check!$S$4)*SUM('O3'!#REF!)&lt;'O3'!O22,1,IF((1-OUT_4_Check!$S$4)*SUM('O3'!#REF!)&gt;'O3'!O22,1,0)),IF(SUM('O3'!#REF!)&lt;&gt;0,1,0))</f>
        <v>#REF!</v>
      </c>
      <c r="S37" s="238"/>
    </row>
    <row r="38" spans="1:20" s="35" customFormat="1" ht="18" customHeight="1"/>
    <row r="39" spans="1:20" s="35" customFormat="1" ht="18" customHeight="1"/>
    <row r="40" spans="1:20" s="35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191" customWidth="1"/>
    <col min="2" max="2" width="5.5703125" style="221" customWidth="1"/>
    <col min="3" max="3" width="35.140625" style="221" customWidth="1"/>
    <col min="4" max="5" width="9.85546875" style="191" customWidth="1"/>
    <col min="6" max="8" width="9.85546875" style="204" customWidth="1"/>
    <col min="9" max="9" width="10.42578125" style="204" customWidth="1"/>
    <col min="10" max="10" width="11.28515625" style="204" customWidth="1"/>
    <col min="11" max="11" width="13" style="204" customWidth="1"/>
    <col min="12" max="16384" width="9.140625" style="204"/>
  </cols>
  <sheetData>
    <row r="1" spans="1:22" s="191" customFormat="1" ht="27" customHeight="1">
      <c r="A1" s="188" t="s">
        <v>139</v>
      </c>
      <c r="B1" s="189"/>
      <c r="C1" s="189"/>
      <c r="D1" s="190"/>
      <c r="E1" s="190"/>
      <c r="F1" s="190"/>
      <c r="G1" s="190"/>
      <c r="H1" s="190"/>
      <c r="I1" s="190"/>
      <c r="J1" s="190"/>
      <c r="K1" s="190"/>
    </row>
    <row r="2" spans="1:22" s="191" customFormat="1" ht="18.75">
      <c r="A2" s="188"/>
      <c r="B2" s="189"/>
      <c r="C2" s="189"/>
      <c r="D2" s="190"/>
      <c r="F2" s="192" t="s">
        <v>1</v>
      </c>
      <c r="H2" s="190"/>
      <c r="I2" s="190"/>
      <c r="J2" s="190"/>
      <c r="K2" s="190"/>
    </row>
    <row r="3" spans="1:22" s="191" customFormat="1" ht="19.5" thickBot="1">
      <c r="A3" s="190"/>
      <c r="B3" s="190"/>
      <c r="C3" s="190"/>
      <c r="D3" s="190"/>
      <c r="F3" s="192" t="s">
        <v>2</v>
      </c>
      <c r="H3" s="190"/>
      <c r="I3" s="190"/>
      <c r="J3" s="190"/>
      <c r="K3" s="190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</row>
    <row r="4" spans="1:22" s="191" customFormat="1" ht="19.5" thickBot="1">
      <c r="A4" s="190"/>
      <c r="B4" s="190"/>
      <c r="C4" s="190"/>
      <c r="D4" s="190"/>
      <c r="E4" s="190"/>
      <c r="F4" s="190"/>
      <c r="H4" s="190"/>
      <c r="I4" s="190"/>
      <c r="J4" s="190"/>
      <c r="K4" s="190"/>
      <c r="L4" s="188"/>
      <c r="M4" s="188"/>
      <c r="N4" s="188"/>
      <c r="O4" s="188"/>
      <c r="P4" s="188"/>
      <c r="Q4" s="67" t="s">
        <v>109</v>
      </c>
      <c r="R4" s="130"/>
      <c r="S4" s="68">
        <v>5.0000000000000001E-3</v>
      </c>
      <c r="T4" s="188"/>
      <c r="U4" s="188"/>
      <c r="V4" s="188"/>
    </row>
    <row r="5" spans="1:22" s="191" customFormat="1" ht="18.75">
      <c r="B5" s="193"/>
      <c r="C5" s="193"/>
      <c r="D5" s="193"/>
      <c r="F5" s="192" t="s">
        <v>134</v>
      </c>
      <c r="H5" s="193"/>
      <c r="I5" s="193"/>
      <c r="J5" s="193"/>
      <c r="K5" s="193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</row>
    <row r="6" spans="1:22" s="191" customFormat="1" ht="18.75">
      <c r="B6" s="193"/>
      <c r="C6" s="193"/>
      <c r="D6" s="193"/>
      <c r="F6" s="192" t="s">
        <v>140</v>
      </c>
      <c r="H6" s="193"/>
      <c r="I6" s="193"/>
      <c r="J6" s="193"/>
      <c r="K6" s="193"/>
    </row>
    <row r="7" spans="1:22" s="191" customFormat="1" ht="18.75" customHeight="1">
      <c r="C7" s="193"/>
      <c r="D7" s="193"/>
      <c r="F7" s="194" t="s">
        <v>3</v>
      </c>
      <c r="H7" s="193"/>
      <c r="I7" s="193"/>
      <c r="J7" s="193"/>
      <c r="K7" s="193"/>
    </row>
    <row r="8" spans="1:22" s="191" customFormat="1" ht="18.75" customHeight="1">
      <c r="C8" s="193"/>
      <c r="D8" s="193"/>
      <c r="F8" s="194"/>
      <c r="H8" s="193"/>
      <c r="I8" s="193"/>
      <c r="J8" s="193"/>
      <c r="K8" s="193"/>
    </row>
    <row r="9" spans="1:22" s="191" customFormat="1" ht="18.75" customHeight="1">
      <c r="C9" s="193"/>
      <c r="D9" s="193"/>
      <c r="F9" s="194"/>
      <c r="H9" s="193"/>
      <c r="I9" s="193"/>
      <c r="J9" s="193"/>
      <c r="K9" s="193"/>
    </row>
    <row r="10" spans="1:22" s="191" customFormat="1" ht="18.75" customHeight="1">
      <c r="C10" s="193"/>
      <c r="D10" s="193"/>
      <c r="F10" s="194"/>
      <c r="H10" s="193"/>
      <c r="I10" s="193"/>
      <c r="J10" s="193"/>
      <c r="K10" s="193"/>
    </row>
    <row r="11" spans="1:22" s="191" customFormat="1" ht="19.5">
      <c r="A11" s="195"/>
      <c r="B11" s="196"/>
      <c r="C11" s="196"/>
      <c r="J11" s="197"/>
      <c r="K11" s="197"/>
    </row>
    <row r="12" spans="1:22" s="191" customFormat="1" ht="40.15" customHeight="1">
      <c r="A12" s="195"/>
      <c r="B12" s="196"/>
      <c r="C12" s="196"/>
      <c r="D12" s="198"/>
      <c r="E12" s="199"/>
      <c r="F12" s="199"/>
      <c r="G12" s="200" t="s">
        <v>141</v>
      </c>
      <c r="H12" s="201"/>
      <c r="I12" s="202"/>
      <c r="J12" s="456" t="s">
        <v>142</v>
      </c>
      <c r="K12" s="458"/>
    </row>
    <row r="13" spans="1:22" ht="42" customHeight="1">
      <c r="A13" s="203"/>
      <c r="B13" s="450" t="s">
        <v>4</v>
      </c>
      <c r="C13" s="451"/>
      <c r="D13" s="456" t="s">
        <v>34</v>
      </c>
      <c r="E13" s="457"/>
      <c r="F13" s="456" t="s">
        <v>135</v>
      </c>
      <c r="G13" s="458"/>
      <c r="H13" s="456" t="s">
        <v>143</v>
      </c>
      <c r="I13" s="458"/>
      <c r="J13" s="462" t="s">
        <v>90</v>
      </c>
      <c r="K13" s="465" t="s">
        <v>91</v>
      </c>
    </row>
    <row r="14" spans="1:22">
      <c r="A14" s="205"/>
      <c r="B14" s="452"/>
      <c r="C14" s="453"/>
      <c r="D14" s="459" t="s">
        <v>13</v>
      </c>
      <c r="E14" s="459" t="s">
        <v>12</v>
      </c>
      <c r="F14" s="461" t="s">
        <v>13</v>
      </c>
      <c r="G14" s="461" t="s">
        <v>12</v>
      </c>
      <c r="H14" s="461" t="s">
        <v>13</v>
      </c>
      <c r="I14" s="461" t="s">
        <v>12</v>
      </c>
      <c r="J14" s="463"/>
      <c r="K14" s="466"/>
    </row>
    <row r="15" spans="1:22">
      <c r="A15" s="206"/>
      <c r="B15" s="454"/>
      <c r="C15" s="455"/>
      <c r="D15" s="460"/>
      <c r="E15" s="460"/>
      <c r="F15" s="460"/>
      <c r="G15" s="460"/>
      <c r="H15" s="460"/>
      <c r="I15" s="460"/>
      <c r="J15" s="464"/>
      <c r="K15" s="467"/>
    </row>
    <row r="16" spans="1:22" ht="18" customHeight="1">
      <c r="A16" s="207"/>
      <c r="B16" s="208" t="s">
        <v>136</v>
      </c>
      <c r="C16" s="209"/>
      <c r="D16" s="210"/>
      <c r="E16" s="210"/>
      <c r="F16" s="210"/>
      <c r="G16" s="210"/>
      <c r="H16" s="210"/>
      <c r="I16" s="210"/>
      <c r="J16" s="210"/>
      <c r="K16" s="210"/>
    </row>
    <row r="17" spans="1:15" ht="18" customHeight="1">
      <c r="A17" s="211"/>
      <c r="B17" s="50" t="s">
        <v>106</v>
      </c>
      <c r="C17" s="209"/>
      <c r="D17" s="229" t="e">
        <f>+IF(#REF!&lt;&gt;"",IF((1+CDS_Check!$S$4)*SUM(#REF!,#REF!)&lt;#REF!,1,IF((1-CDS_Check!$S$4)*SUM(#REF!,#REF!)&gt;#REF!,1,0)),IF(SUM(#REF!,#REF!)&lt;&gt;0,1,0))</f>
        <v>#REF!</v>
      </c>
      <c r="E17" s="229" t="e">
        <f>+IF(#REF!&lt;&gt;"",IF((1+CDS_Check!$S$4)*SUM(#REF!,#REF!)&lt;#REF!,1,IF((1-CDS_Check!$S$4)*SUM(#REF!,#REF!)&gt;#REF!,1,0)),IF(SUM(#REF!,#REF!)&lt;&gt;0,1,0))</f>
        <v>#REF!</v>
      </c>
      <c r="F17" s="228"/>
      <c r="G17" s="228"/>
      <c r="H17" s="228"/>
      <c r="I17" s="228"/>
      <c r="J17" s="212"/>
      <c r="K17" s="212"/>
    </row>
    <row r="18" spans="1:15" ht="18" customHeight="1">
      <c r="A18" s="213"/>
      <c r="B18" s="50" t="s">
        <v>107</v>
      </c>
      <c r="C18" s="209"/>
      <c r="D18" s="229" t="e">
        <f>+IF(#REF!&lt;&gt;"",IF((1+CDS_Check!$S$4)*SUM(#REF!,#REF!)&lt;#REF!,1,IF((1-CDS_Check!$S$4)*SUM(#REF!,#REF!)&gt;#REF!,1,0)),IF(SUM(#REF!,#REF!)&lt;&gt;0,1,0))</f>
        <v>#REF!</v>
      </c>
      <c r="E18" s="229" t="e">
        <f>+IF(#REF!&lt;&gt;"",IF((1+CDS_Check!$S$4)*SUM(#REF!,#REF!)&lt;#REF!,1,IF((1-CDS_Check!$S$4)*SUM(#REF!,#REF!)&gt;#REF!,1,0)),IF(SUM(#REF!,#REF!)&lt;&gt;0,1,0))</f>
        <v>#REF!</v>
      </c>
      <c r="F18" s="228"/>
      <c r="G18" s="228"/>
      <c r="H18" s="228"/>
      <c r="I18" s="228"/>
      <c r="J18" s="212"/>
      <c r="K18" s="212"/>
    </row>
    <row r="19" spans="1:15" ht="18" customHeight="1">
      <c r="A19" s="214"/>
      <c r="B19" s="50" t="s">
        <v>108</v>
      </c>
      <c r="C19" s="209"/>
      <c r="D19" s="229" t="e">
        <f>+IF(#REF!&lt;&gt;"",IF((1+CDS_Check!$S$4)*SUM(#REF!,#REF!)&lt;#REF!,1,IF((1-CDS_Check!$S$4)*SUM(#REF!,#REF!)&gt;#REF!,1,0)),IF(SUM(#REF!,#REF!)&lt;&gt;0,1,0))</f>
        <v>#REF!</v>
      </c>
      <c r="E19" s="229" t="e">
        <f>+IF(#REF!&lt;&gt;"",IF((1+CDS_Check!$S$4)*SUM(#REF!,#REF!)&lt;#REF!,1,IF((1-CDS_Check!$S$4)*SUM(#REF!,#REF!)&gt;#REF!,1,0)),IF(SUM(#REF!,#REF!)&lt;&gt;0,1,0))</f>
        <v>#REF!</v>
      </c>
      <c r="F19" s="228"/>
      <c r="G19" s="228"/>
      <c r="H19" s="228"/>
      <c r="I19" s="228"/>
      <c r="J19" s="212"/>
      <c r="K19" s="212"/>
      <c r="O19" s="227"/>
    </row>
    <row r="20" spans="1:15" ht="18" customHeight="1">
      <c r="A20" s="214"/>
      <c r="B20" s="51" t="s">
        <v>11</v>
      </c>
      <c r="C20" s="209"/>
      <c r="D20" s="175" t="e">
        <f>+IF(#REF!&lt;&gt;"", IF((1+CDS_Check!$S$4)*SUM(#REF!)&lt;#REF!,1,IF((1-CDS_Check!$S$4)*SUM(#REF!)&gt;#REF!,1,0)),IF(SUM(#REF!)&lt;&gt;0,1,0))</f>
        <v>#REF!</v>
      </c>
      <c r="E20" s="175" t="e">
        <f>+IF(#REF!&lt;&gt;"", IF((1+CDS_Check!$S$4)*SUM(#REF!)&lt;#REF!,1,IF((1-CDS_Check!$S$4)*SUM(#REF!)&gt;#REF!,1,0)),IF(SUM(#REF!)&lt;&gt;0,1,0))</f>
        <v>#REF!</v>
      </c>
      <c r="F20" s="175" t="e">
        <f>+IF(#REF!&lt;&gt;"", IF((1+CDS_Check!$S$4)*SUM(#REF!)&lt;#REF!,1,IF((1-CDS_Check!$S$4)*SUM(#REF!)&gt;#REF!,1,0)),IF(SUM(#REF!)&lt;&gt;0,1,0))</f>
        <v>#REF!</v>
      </c>
      <c r="G20" s="175" t="e">
        <f>+IF(#REF!&lt;&gt;"", IF((1+CDS_Check!$S$4)*SUM(#REF!)&lt;#REF!,1,IF((1-CDS_Check!$S$4)*SUM(#REF!)&gt;#REF!,1,0)),IF(SUM(#REF!)&lt;&gt;0,1,0))</f>
        <v>#REF!</v>
      </c>
      <c r="H20" s="175" t="e">
        <f>+IF(#REF!&lt;&gt;"", IF((1+CDS_Check!$S$4)*SUM(#REF!)&lt;#REF!,1,IF((1-CDS_Check!$S$4)*SUM(#REF!)&gt;#REF!,1,0)),IF(SUM(#REF!)&lt;&gt;0,1,0))</f>
        <v>#REF!</v>
      </c>
      <c r="I20" s="175" t="e">
        <f>+IF(#REF!&lt;&gt;"", IF((1+CDS_Check!$S$4)*SUM(#REF!)&lt;#REF!,1,IF((1-CDS_Check!$S$4)*SUM(#REF!)&gt;#REF!,1,0)),IF(SUM(#REF!)&lt;&gt;0,1,0))</f>
        <v>#REF!</v>
      </c>
      <c r="J20" s="175"/>
      <c r="K20" s="175"/>
    </row>
    <row r="21" spans="1:15" ht="18" customHeight="1">
      <c r="A21" s="214"/>
      <c r="B21" s="51"/>
      <c r="C21" s="209"/>
      <c r="D21" s="175"/>
      <c r="E21" s="175"/>
      <c r="F21" s="175"/>
      <c r="G21" s="175"/>
      <c r="H21" s="175"/>
      <c r="I21" s="175"/>
      <c r="J21" s="175"/>
      <c r="K21" s="175"/>
    </row>
    <row r="22" spans="1:15" ht="18" customHeight="1">
      <c r="A22" s="207"/>
      <c r="B22" s="208" t="s">
        <v>137</v>
      </c>
      <c r="C22" s="209"/>
      <c r="D22" s="210"/>
      <c r="E22" s="210"/>
      <c r="F22" s="210"/>
      <c r="G22" s="210"/>
      <c r="H22" s="210"/>
      <c r="I22" s="210"/>
      <c r="J22" s="210"/>
      <c r="K22" s="210"/>
    </row>
    <row r="23" spans="1:15" ht="18" customHeight="1">
      <c r="A23" s="211"/>
      <c r="B23" s="50" t="s">
        <v>106</v>
      </c>
      <c r="C23" s="209"/>
      <c r="D23" s="210"/>
      <c r="E23" s="210"/>
      <c r="F23" s="212"/>
      <c r="G23" s="212"/>
      <c r="H23" s="212"/>
      <c r="I23" s="212"/>
      <c r="J23" s="212"/>
      <c r="K23" s="212"/>
    </row>
    <row r="24" spans="1:15" ht="18" customHeight="1">
      <c r="A24" s="213"/>
      <c r="B24" s="50" t="s">
        <v>107</v>
      </c>
      <c r="C24" s="209"/>
      <c r="D24" s="210"/>
      <c r="E24" s="210"/>
      <c r="F24" s="212"/>
      <c r="G24" s="212"/>
      <c r="H24" s="212"/>
      <c r="I24" s="212"/>
      <c r="J24" s="212"/>
      <c r="K24" s="212"/>
    </row>
    <row r="25" spans="1:15" ht="18" customHeight="1">
      <c r="A25" s="214"/>
      <c r="B25" s="50" t="s">
        <v>108</v>
      </c>
      <c r="C25" s="209"/>
      <c r="D25" s="175"/>
      <c r="E25" s="175"/>
      <c r="F25" s="212"/>
      <c r="G25" s="212"/>
      <c r="H25" s="212"/>
      <c r="I25" s="212"/>
      <c r="J25" s="212"/>
      <c r="K25" s="212"/>
    </row>
    <row r="26" spans="1:15" ht="18" customHeight="1">
      <c r="A26" s="214"/>
      <c r="B26" s="51" t="s">
        <v>11</v>
      </c>
      <c r="C26" s="224"/>
      <c r="D26" s="175" t="e">
        <f>+IF(#REF!&lt;&gt;"", IF((1+CDS_Check!$S$4)*SUM(#REF!)&lt;#REF!,1,IF((1-CDS_Check!$S$4)*SUM(#REF!)&gt;#REF!,1,0)),IF(SUM(#REF!)&lt;&gt;0,1,0))</f>
        <v>#REF!</v>
      </c>
      <c r="E26" s="175" t="e">
        <f>+IF(#REF!&lt;&gt;"", IF((1+CDS_Check!$S$4)*SUM(#REF!)&lt;#REF!,1,IF((1-CDS_Check!$S$4)*SUM(#REF!)&gt;#REF!,1,0)),IF(SUM(#REF!)&lt;&gt;0,1,0))</f>
        <v>#REF!</v>
      </c>
      <c r="F26" s="212"/>
      <c r="G26" s="212"/>
      <c r="H26" s="212"/>
      <c r="I26" s="212"/>
      <c r="J26" s="175"/>
      <c r="K26" s="175"/>
    </row>
    <row r="27" spans="1:15" ht="18" customHeight="1">
      <c r="A27" s="214"/>
      <c r="B27" s="50"/>
      <c r="C27" s="224"/>
      <c r="D27" s="210"/>
      <c r="E27" s="210"/>
      <c r="F27" s="210"/>
      <c r="G27" s="210"/>
      <c r="H27" s="210"/>
      <c r="I27" s="210"/>
      <c r="J27" s="210"/>
      <c r="K27" s="210"/>
    </row>
    <row r="28" spans="1:15" ht="18" customHeight="1">
      <c r="A28" s="215"/>
      <c r="B28" s="225" t="s">
        <v>144</v>
      </c>
      <c r="C28" s="216"/>
      <c r="D28" s="226" t="e">
        <f>+IF(#REF!&lt;&gt;"", IF((1+CDS_Check!$S$4)*SUM(#REF!,#REF!)&lt;#REF!,1,IF((1-CDS_Check!$S$4)*SUM(#REF!,#REF!)&gt;#REF!,1,0)),IF(SUM(#REF!,#REF!)&lt;&gt;0,1,0))</f>
        <v>#REF!</v>
      </c>
      <c r="E28" s="226" t="e">
        <f>+IF(#REF!&lt;&gt;"", IF((1+CDS_Check!$S$4)*SUM(#REF!,#REF!)&lt;#REF!,1,IF((1-CDS_Check!$S$4)*SUM(#REF!,#REF!)&gt;#REF!,1,0)),IF(SUM(#REF!,#REF!)&lt;&gt;0,1,0))</f>
        <v>#REF!</v>
      </c>
      <c r="F28" s="217"/>
      <c r="G28" s="217"/>
      <c r="H28" s="217"/>
      <c r="I28" s="217"/>
      <c r="J28" s="226" t="e">
        <f>+IF(#REF!&lt;&gt;"", IF((1+CDS_Check!$S$4)*SUM(#REF!,#REF!)&lt;#REF!,1,IF((1-CDS_Check!$S$4)*SUM(#REF!,#REF!)&gt;#REF!,1,0)),IF(SUM(#REF!,#REF!)&lt;&gt;0,1,0))</f>
        <v>#REF!</v>
      </c>
      <c r="K28" s="226" t="e">
        <f>+IF(#REF!&lt;&gt;"", IF((1+CDS_Check!$S$4)*SUM(#REF!,#REF!)&lt;#REF!,1,IF((1-CDS_Check!$S$4)*SUM(#REF!,#REF!)&gt;#REF!,1,0)),IF(SUM(#REF!,#REF!)&lt;&gt;0,1,0))</f>
        <v>#REF!</v>
      </c>
    </row>
    <row r="29" spans="1:15" s="191" customFormat="1" ht="18">
      <c r="A29" s="218"/>
      <c r="B29" s="219"/>
      <c r="C29" s="220"/>
      <c r="D29" s="218"/>
      <c r="E29" s="218"/>
      <c r="F29" s="218"/>
      <c r="G29" s="218"/>
      <c r="H29" s="218"/>
      <c r="I29" s="218"/>
      <c r="J29" s="218"/>
      <c r="K29" s="218"/>
    </row>
    <row r="30" spans="1:15" ht="15.75">
      <c r="D30" s="222"/>
      <c r="E30" s="222"/>
    </row>
    <row r="31" spans="1:15" ht="15.75">
      <c r="D31" s="222"/>
      <c r="E31" s="222"/>
    </row>
    <row r="32" spans="1:15" ht="15.75">
      <c r="D32" s="222"/>
      <c r="E32" s="222"/>
    </row>
    <row r="33" spans="4:5" ht="15.75">
      <c r="D33" s="222"/>
      <c r="E33" s="222"/>
    </row>
    <row r="34" spans="4:5" ht="15.75">
      <c r="D34" s="222"/>
      <c r="E34" s="222"/>
    </row>
    <row r="35" spans="4:5" ht="15.75">
      <c r="D35" s="222"/>
      <c r="E35" s="222"/>
    </row>
    <row r="36" spans="4:5" ht="15.75">
      <c r="D36" s="222"/>
      <c r="E36" s="222"/>
    </row>
    <row r="37" spans="4:5" ht="15.75">
      <c r="D37" s="222"/>
      <c r="E37" s="222"/>
    </row>
    <row r="38" spans="4:5" ht="15.75">
      <c r="D38" s="222"/>
      <c r="E38" s="222"/>
    </row>
    <row r="39" spans="4:5" ht="15.75">
      <c r="D39" s="222"/>
      <c r="E39" s="222"/>
    </row>
    <row r="40" spans="4:5" ht="15.75">
      <c r="D40" s="222"/>
      <c r="E40" s="222"/>
    </row>
    <row r="41" spans="4:5" ht="15.75">
      <c r="D41" s="222"/>
      <c r="E41" s="222"/>
    </row>
    <row r="42" spans="4:5" ht="15.75">
      <c r="D42" s="222"/>
      <c r="E42" s="222"/>
    </row>
    <row r="43" spans="4:5" ht="15.75">
      <c r="D43" s="222"/>
      <c r="E43" s="222"/>
    </row>
    <row r="44" spans="4:5" ht="15.75">
      <c r="D44" s="222"/>
      <c r="E44" s="222"/>
    </row>
    <row r="45" spans="4:5" ht="15.75">
      <c r="D45" s="222"/>
      <c r="E45" s="222"/>
    </row>
    <row r="46" spans="4:5" ht="15.75">
      <c r="D46" s="222"/>
      <c r="E46" s="222"/>
    </row>
    <row r="47" spans="4:5" ht="15.75">
      <c r="D47" s="222"/>
      <c r="E47" s="222"/>
    </row>
    <row r="48" spans="4:5" ht="15.75">
      <c r="D48" s="222"/>
      <c r="E48" s="222"/>
    </row>
    <row r="49" spans="4:5" ht="15.75">
      <c r="D49" s="222"/>
      <c r="E49" s="222"/>
    </row>
    <row r="50" spans="4:5" ht="15.75">
      <c r="D50" s="222"/>
      <c r="E50" s="222"/>
    </row>
    <row r="51" spans="4:5" ht="15.75">
      <c r="D51" s="222"/>
      <c r="E51" s="222"/>
    </row>
    <row r="52" spans="4:5" ht="15.75">
      <c r="D52" s="222"/>
      <c r="E52" s="222"/>
    </row>
    <row r="53" spans="4:5" ht="15.75">
      <c r="D53" s="222"/>
      <c r="E53" s="222"/>
    </row>
    <row r="54" spans="4:5" ht="15.75">
      <c r="D54" s="222"/>
      <c r="E54" s="222"/>
    </row>
    <row r="55" spans="4:5" ht="15.75">
      <c r="D55" s="222"/>
      <c r="E55" s="222"/>
    </row>
    <row r="56" spans="4:5" ht="15.75">
      <c r="D56" s="222"/>
      <c r="E56" s="222"/>
    </row>
    <row r="57" spans="4:5" ht="15.75">
      <c r="D57" s="222"/>
      <c r="E57" s="222"/>
    </row>
    <row r="58" spans="4:5" ht="15.75">
      <c r="D58" s="222"/>
      <c r="E58" s="222"/>
    </row>
    <row r="59" spans="4:5" ht="15.75">
      <c r="D59" s="222"/>
      <c r="E59" s="222"/>
    </row>
    <row r="60" spans="4:5" ht="15.75">
      <c r="D60" s="222"/>
      <c r="E60" s="222"/>
    </row>
    <row r="61" spans="4:5" ht="15.75">
      <c r="D61" s="222"/>
      <c r="E61" s="222"/>
    </row>
    <row r="62" spans="4:5" ht="15.75">
      <c r="D62" s="222"/>
      <c r="E62" s="222"/>
    </row>
    <row r="63" spans="4:5" ht="15.75">
      <c r="D63" s="222"/>
      <c r="E63" s="222"/>
    </row>
    <row r="64" spans="4:5" ht="15.75">
      <c r="D64" s="222"/>
      <c r="E64" s="222"/>
    </row>
    <row r="65" spans="4:5" ht="15.75">
      <c r="D65" s="223"/>
      <c r="E65" s="223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43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BH44"/>
  <sheetViews>
    <sheetView showGridLines="0" view="pageBreakPreview" zoomScale="60" zoomScaleNormal="70" workbookViewId="0">
      <selection activeCell="C38" sqref="C38"/>
    </sheetView>
  </sheetViews>
  <sheetFormatPr defaultColWidth="0" defaultRowHeight="14.25"/>
  <cols>
    <col min="1" max="2" width="1.7109375" style="15" customWidth="1"/>
    <col min="3" max="3" width="67.7109375" style="285" customWidth="1"/>
    <col min="4" max="5" width="7.28515625" style="15" customWidth="1"/>
    <col min="6" max="6" width="7.28515625" style="153" customWidth="1"/>
    <col min="7" max="9" width="7.28515625" style="15" customWidth="1"/>
    <col min="10" max="10" width="10" style="15" customWidth="1"/>
    <col min="11" max="15" width="7.28515625" style="15" customWidth="1"/>
    <col min="16" max="16" width="10.7109375" style="15" customWidth="1"/>
    <col min="17" max="27" width="7.28515625" style="15" customWidth="1"/>
    <col min="28" max="28" width="8.85546875" style="15" customWidth="1"/>
    <col min="29" max="32" width="7.28515625" style="15" customWidth="1"/>
    <col min="33" max="33" width="11.7109375" style="15" customWidth="1"/>
    <col min="34" max="39" width="7.28515625" style="15" customWidth="1"/>
    <col min="40" max="40" width="9.5703125" style="15" customWidth="1"/>
    <col min="41" max="41" width="7.28515625" style="15" customWidth="1"/>
    <col min="42" max="42" width="11.42578125" style="15" customWidth="1"/>
    <col min="43" max="43" width="11.140625" style="15" customWidth="1"/>
    <col min="44" max="44" width="1.7109375" style="15" customWidth="1"/>
    <col min="45" max="45" width="10.140625" style="15" customWidth="1"/>
    <col min="46" max="46" width="9.140625" style="15" customWidth="1"/>
    <col min="47" max="16384" width="0" style="15" hidden="1"/>
  </cols>
  <sheetData>
    <row r="1" spans="2:60" s="186" customFormat="1" ht="19.5" customHeight="1">
      <c r="B1" s="276" t="s">
        <v>179</v>
      </c>
      <c r="C1" s="273"/>
      <c r="D1" s="185"/>
      <c r="E1" s="185"/>
      <c r="F1" s="185"/>
      <c r="G1" s="185"/>
      <c r="H1" s="185"/>
      <c r="I1" s="185"/>
      <c r="J1" s="185"/>
      <c r="AQ1" s="407"/>
    </row>
    <row r="2" spans="2:60" s="277" customFormat="1" ht="20.100000000000001" customHeight="1">
      <c r="C2" s="435" t="s">
        <v>184</v>
      </c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  <c r="AJ2" s="435"/>
      <c r="AK2" s="435"/>
      <c r="AL2" s="435"/>
      <c r="AM2" s="435"/>
      <c r="AN2" s="435"/>
      <c r="AO2" s="435"/>
      <c r="AP2" s="435"/>
      <c r="AQ2" s="435"/>
    </row>
    <row r="3" spans="2:60" s="277" customFormat="1" ht="20.100000000000001" customHeight="1">
      <c r="C3" s="435" t="s">
        <v>190</v>
      </c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</row>
    <row r="4" spans="2:60" s="277" customFormat="1" ht="20.100000000000001" customHeight="1">
      <c r="C4" s="435" t="s">
        <v>180</v>
      </c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  <c r="AP4" s="435"/>
      <c r="AQ4" s="435"/>
    </row>
    <row r="5" spans="2:60" s="277" customFormat="1" ht="20.100000000000001" customHeight="1">
      <c r="C5" s="435" t="s">
        <v>181</v>
      </c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  <c r="AM5" s="435"/>
      <c r="AN5" s="435"/>
      <c r="AO5" s="435"/>
      <c r="AP5" s="435"/>
      <c r="AQ5" s="435"/>
    </row>
    <row r="6" spans="2:60" s="186" customFormat="1" ht="39.950000000000003" customHeight="1">
      <c r="B6" s="230"/>
      <c r="C6" s="274"/>
      <c r="D6" s="187"/>
      <c r="J6" s="187"/>
      <c r="K6" s="187"/>
    </row>
    <row r="7" spans="2:60" s="2" customFormat="1" ht="37.5" customHeight="1">
      <c r="B7" s="342"/>
      <c r="C7" s="369" t="s">
        <v>208</v>
      </c>
      <c r="D7" s="344" t="s">
        <v>110</v>
      </c>
      <c r="E7" s="344" t="s">
        <v>153</v>
      </c>
      <c r="F7" s="344" t="s">
        <v>149</v>
      </c>
      <c r="G7" s="344" t="s">
        <v>111</v>
      </c>
      <c r="H7" s="344" t="s">
        <v>62</v>
      </c>
      <c r="I7" s="344" t="s">
        <v>152</v>
      </c>
      <c r="J7" s="344" t="s">
        <v>8</v>
      </c>
      <c r="K7" s="344" t="s">
        <v>112</v>
      </c>
      <c r="L7" s="344" t="s">
        <v>75</v>
      </c>
      <c r="M7" s="344" t="s">
        <v>113</v>
      </c>
      <c r="N7" s="344" t="s">
        <v>63</v>
      </c>
      <c r="O7" s="344" t="s">
        <v>61</v>
      </c>
      <c r="P7" s="344" t="s">
        <v>53</v>
      </c>
      <c r="Q7" s="344" t="s">
        <v>7</v>
      </c>
      <c r="R7" s="344" t="s">
        <v>64</v>
      </c>
      <c r="S7" s="344" t="s">
        <v>65</v>
      </c>
      <c r="T7" s="344" t="s">
        <v>76</v>
      </c>
      <c r="U7" s="344" t="s">
        <v>115</v>
      </c>
      <c r="V7" s="344" t="s">
        <v>77</v>
      </c>
      <c r="W7" s="344" t="s">
        <v>6</v>
      </c>
      <c r="X7" s="344" t="s">
        <v>66</v>
      </c>
      <c r="Y7" s="344" t="s">
        <v>67</v>
      </c>
      <c r="Z7" s="344" t="s">
        <v>118</v>
      </c>
      <c r="AA7" s="344" t="s">
        <v>81</v>
      </c>
      <c r="AB7" s="344" t="s">
        <v>78</v>
      </c>
      <c r="AC7" s="344" t="s">
        <v>119</v>
      </c>
      <c r="AD7" s="344" t="s">
        <v>68</v>
      </c>
      <c r="AE7" s="344" t="s">
        <v>69</v>
      </c>
      <c r="AF7" s="344" t="s">
        <v>150</v>
      </c>
      <c r="AG7" s="344" t="s">
        <v>70</v>
      </c>
      <c r="AH7" s="344" t="s">
        <v>120</v>
      </c>
      <c r="AI7" s="344" t="s">
        <v>151</v>
      </c>
      <c r="AJ7" s="344" t="s">
        <v>82</v>
      </c>
      <c r="AK7" s="344" t="s">
        <v>71</v>
      </c>
      <c r="AL7" s="344" t="s">
        <v>171</v>
      </c>
      <c r="AM7" s="344" t="s">
        <v>73</v>
      </c>
      <c r="AN7" s="344" t="s">
        <v>5</v>
      </c>
      <c r="AO7" s="344" t="s">
        <v>74</v>
      </c>
      <c r="AP7" s="428" t="s">
        <v>192</v>
      </c>
      <c r="AQ7" s="345" t="s">
        <v>201</v>
      </c>
      <c r="AR7" s="346"/>
    </row>
    <row r="8" spans="2:60" s="257" customFormat="1" ht="45" customHeight="1">
      <c r="B8" s="256"/>
      <c r="C8" s="280" t="s">
        <v>191</v>
      </c>
      <c r="D8" s="333"/>
      <c r="E8" s="334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5"/>
      <c r="AR8" s="336"/>
    </row>
    <row r="9" spans="2:60" s="2" customFormat="1" ht="17.100000000000001" customHeight="1">
      <c r="B9" s="6"/>
      <c r="C9" s="275" t="s">
        <v>197</v>
      </c>
      <c r="D9" s="315"/>
      <c r="E9" s="315">
        <v>37.130927999999997</v>
      </c>
      <c r="F9" s="337"/>
      <c r="G9" s="315"/>
      <c r="H9" s="315"/>
      <c r="I9" s="315">
        <v>61.790826000000003</v>
      </c>
      <c r="J9" s="315">
        <v>790.02295381192698</v>
      </c>
      <c r="K9" s="315"/>
      <c r="L9" s="315">
        <v>1447.460401779729</v>
      </c>
      <c r="M9" s="315"/>
      <c r="N9" s="315"/>
      <c r="O9" s="315"/>
      <c r="P9" s="315">
        <v>3197.1397625090763</v>
      </c>
      <c r="Q9" s="315">
        <v>409.43219824022538</v>
      </c>
      <c r="R9" s="315">
        <v>26.422293000000003</v>
      </c>
      <c r="S9" s="315"/>
      <c r="T9" s="315"/>
      <c r="U9" s="315"/>
      <c r="V9" s="315"/>
      <c r="W9" s="315">
        <v>30.78892033349441</v>
      </c>
      <c r="X9" s="315"/>
      <c r="Y9" s="315"/>
      <c r="Z9" s="315"/>
      <c r="AA9" s="315">
        <v>1.417300657251594</v>
      </c>
      <c r="AB9" s="315"/>
      <c r="AC9" s="315"/>
      <c r="AD9" s="315"/>
      <c r="AE9" s="315"/>
      <c r="AF9" s="315"/>
      <c r="AG9" s="315">
        <v>20506.508105077315</v>
      </c>
      <c r="AH9" s="315"/>
      <c r="AI9" s="315"/>
      <c r="AJ9" s="315"/>
      <c r="AK9" s="315"/>
      <c r="AL9" s="315"/>
      <c r="AM9" s="315"/>
      <c r="AN9" s="315">
        <v>22830.861582129924</v>
      </c>
      <c r="AO9" s="315"/>
      <c r="AP9" s="315">
        <v>16.764171454244206</v>
      </c>
      <c r="AQ9" s="306">
        <v>24677.869721496594</v>
      </c>
      <c r="AR9" s="332"/>
    </row>
    <row r="10" spans="2:60" s="5" customFormat="1" ht="17.100000000000001" customHeight="1">
      <c r="B10" s="8"/>
      <c r="C10" s="275" t="s">
        <v>198</v>
      </c>
      <c r="D10" s="315"/>
      <c r="E10" s="315">
        <v>174.06102000000001</v>
      </c>
      <c r="F10" s="315"/>
      <c r="G10" s="315"/>
      <c r="H10" s="315"/>
      <c r="I10" s="315">
        <v>23.610389000000001</v>
      </c>
      <c r="J10" s="315">
        <v>4446.8713505424912</v>
      </c>
      <c r="K10" s="315"/>
      <c r="L10" s="315">
        <v>912.65347784409846</v>
      </c>
      <c r="M10" s="315"/>
      <c r="N10" s="315">
        <v>20.793527080196451</v>
      </c>
      <c r="O10" s="315">
        <v>2.3971396039955746</v>
      </c>
      <c r="P10" s="315">
        <v>4067.4941663036193</v>
      </c>
      <c r="Q10" s="315">
        <v>327.34030701196605</v>
      </c>
      <c r="R10" s="315">
        <v>169.18813583460181</v>
      </c>
      <c r="S10" s="315"/>
      <c r="T10" s="315"/>
      <c r="U10" s="315"/>
      <c r="V10" s="315">
        <v>19.254555467486501</v>
      </c>
      <c r="W10" s="315">
        <v>40.803888477142166</v>
      </c>
      <c r="X10" s="315"/>
      <c r="Y10" s="315"/>
      <c r="Z10" s="315"/>
      <c r="AA10" s="315">
        <v>1.8727302055254531</v>
      </c>
      <c r="AB10" s="315">
        <v>0.83</v>
      </c>
      <c r="AC10" s="315"/>
      <c r="AD10" s="315"/>
      <c r="AE10" s="315">
        <v>1.4037445270853715</v>
      </c>
      <c r="AF10" s="315"/>
      <c r="AG10" s="315">
        <v>18903.310322317207</v>
      </c>
      <c r="AH10" s="315"/>
      <c r="AI10" s="315">
        <v>9.4082256459315367E-2</v>
      </c>
      <c r="AJ10" s="315">
        <v>1.451377323015296</v>
      </c>
      <c r="AK10" s="315"/>
      <c r="AL10" s="315"/>
      <c r="AM10" s="315"/>
      <c r="AN10" s="315">
        <v>25791.339543125872</v>
      </c>
      <c r="AO10" s="315"/>
      <c r="AP10" s="315">
        <v>25.650790226914978</v>
      </c>
      <c r="AQ10" s="306">
        <v>27465.210273573837</v>
      </c>
      <c r="AR10" s="332"/>
      <c r="AS10" s="144"/>
      <c r="AT10" s="144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2:60" s="5" customFormat="1" ht="17.100000000000001" customHeight="1">
      <c r="B11" s="424"/>
      <c r="C11" s="425" t="s">
        <v>200</v>
      </c>
      <c r="D11" s="315"/>
      <c r="E11" s="315"/>
      <c r="F11" s="315"/>
      <c r="G11" s="315"/>
      <c r="H11" s="315"/>
      <c r="I11" s="315"/>
      <c r="J11" s="315"/>
      <c r="K11" s="315"/>
      <c r="L11" s="315">
        <v>24.537967999999999</v>
      </c>
      <c r="M11" s="315"/>
      <c r="N11" s="315"/>
      <c r="O11" s="315"/>
      <c r="P11" s="315">
        <v>732.56482099999994</v>
      </c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>
        <v>9005.8098250000003</v>
      </c>
      <c r="AH11" s="315"/>
      <c r="AI11" s="315"/>
      <c r="AJ11" s="315"/>
      <c r="AK11" s="315"/>
      <c r="AL11" s="315"/>
      <c r="AM11" s="315"/>
      <c r="AN11" s="315">
        <v>8382.6779700000006</v>
      </c>
      <c r="AO11" s="315"/>
      <c r="AP11" s="315"/>
      <c r="AQ11" s="306">
        <v>9072.7952920000007</v>
      </c>
      <c r="AR11" s="332"/>
      <c r="AS11" s="144"/>
      <c r="AT11" s="144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2:60" s="5" customFormat="1" ht="17.100000000000001" customHeight="1">
      <c r="B12" s="8"/>
      <c r="C12" s="275" t="s">
        <v>199</v>
      </c>
      <c r="D12" s="315"/>
      <c r="E12" s="315">
        <v>0.61531400000000003</v>
      </c>
      <c r="F12" s="315"/>
      <c r="G12" s="315"/>
      <c r="H12" s="315"/>
      <c r="I12" s="315">
        <v>1.0891200000000001</v>
      </c>
      <c r="J12" s="315">
        <v>1055.0966043728183</v>
      </c>
      <c r="K12" s="315"/>
      <c r="L12" s="315">
        <v>11.554778589410109</v>
      </c>
      <c r="M12" s="315"/>
      <c r="N12" s="315"/>
      <c r="O12" s="315"/>
      <c r="P12" s="315">
        <v>1230.2288599063857</v>
      </c>
      <c r="Q12" s="315">
        <v>53.298600248622328</v>
      </c>
      <c r="R12" s="315">
        <v>0</v>
      </c>
      <c r="S12" s="315"/>
      <c r="T12" s="315"/>
      <c r="U12" s="315"/>
      <c r="V12" s="315"/>
      <c r="W12" s="315">
        <v>23.422893478194933</v>
      </c>
      <c r="X12" s="315"/>
      <c r="Y12" s="315"/>
      <c r="Z12" s="315"/>
      <c r="AA12" s="315"/>
      <c r="AB12" s="315"/>
      <c r="AC12" s="315"/>
      <c r="AD12" s="315"/>
      <c r="AE12" s="315"/>
      <c r="AF12" s="315"/>
      <c r="AG12" s="315">
        <v>16219.339126308241</v>
      </c>
      <c r="AH12" s="315"/>
      <c r="AI12" s="315"/>
      <c r="AJ12" s="315"/>
      <c r="AK12" s="315"/>
      <c r="AL12" s="315"/>
      <c r="AM12" s="315"/>
      <c r="AN12" s="315">
        <v>17301.863309312681</v>
      </c>
      <c r="AO12" s="315"/>
      <c r="AP12" s="315">
        <v>0</v>
      </c>
      <c r="AQ12" s="306">
        <v>17948.254303108177</v>
      </c>
      <c r="AR12" s="332"/>
      <c r="AS12" s="177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2:60" s="2" customFormat="1" ht="20.100000000000001" customHeight="1">
      <c r="B13" s="6"/>
      <c r="C13" s="281" t="s">
        <v>201</v>
      </c>
      <c r="D13" s="305">
        <v>0</v>
      </c>
      <c r="E13" s="305">
        <v>211.80726200000004</v>
      </c>
      <c r="F13" s="305">
        <v>0</v>
      </c>
      <c r="G13" s="305">
        <v>0</v>
      </c>
      <c r="H13" s="305">
        <v>0</v>
      </c>
      <c r="I13" s="305">
        <v>86.490335000000002</v>
      </c>
      <c r="J13" s="305">
        <v>6291.9909087272372</v>
      </c>
      <c r="K13" s="305">
        <v>0</v>
      </c>
      <c r="L13" s="305">
        <v>2371.6686582132374</v>
      </c>
      <c r="M13" s="305">
        <v>0</v>
      </c>
      <c r="N13" s="305">
        <v>20.793527080196451</v>
      </c>
      <c r="O13" s="305">
        <v>2.3971396039955746</v>
      </c>
      <c r="P13" s="305">
        <v>8494.8627887190814</v>
      </c>
      <c r="Q13" s="305">
        <v>790.0711055008137</v>
      </c>
      <c r="R13" s="305">
        <v>195.61042883460181</v>
      </c>
      <c r="S13" s="305">
        <v>0</v>
      </c>
      <c r="T13" s="305">
        <v>0</v>
      </c>
      <c r="U13" s="305">
        <v>0</v>
      </c>
      <c r="V13" s="305">
        <v>19.254555467486501</v>
      </c>
      <c r="W13" s="305">
        <v>95.015702288831505</v>
      </c>
      <c r="X13" s="305">
        <v>0</v>
      </c>
      <c r="Y13" s="305">
        <v>0</v>
      </c>
      <c r="Z13" s="305">
        <v>0</v>
      </c>
      <c r="AA13" s="305">
        <v>3.2900308627770469</v>
      </c>
      <c r="AB13" s="305">
        <v>0.83</v>
      </c>
      <c r="AC13" s="305">
        <v>0</v>
      </c>
      <c r="AD13" s="305">
        <v>0</v>
      </c>
      <c r="AE13" s="305">
        <v>1.4037445270853715</v>
      </c>
      <c r="AF13" s="305">
        <v>0</v>
      </c>
      <c r="AG13" s="305">
        <v>55629.157553702767</v>
      </c>
      <c r="AH13" s="305">
        <v>0</v>
      </c>
      <c r="AI13" s="305">
        <v>9.4082256459315367E-2</v>
      </c>
      <c r="AJ13" s="305">
        <v>1.451377323015296</v>
      </c>
      <c r="AK13" s="305">
        <v>0</v>
      </c>
      <c r="AL13" s="305">
        <v>0</v>
      </c>
      <c r="AM13" s="305">
        <v>0</v>
      </c>
      <c r="AN13" s="305">
        <v>65924.064434568485</v>
      </c>
      <c r="AO13" s="305">
        <v>0</v>
      </c>
      <c r="AP13" s="305">
        <v>42.414961681159184</v>
      </c>
      <c r="AQ13" s="306">
        <v>70091.334298178612</v>
      </c>
      <c r="AR13" s="332"/>
      <c r="AS13" s="144"/>
      <c r="AT13" s="5"/>
    </row>
    <row r="14" spans="2:60" s="386" customFormat="1" ht="30" customHeight="1">
      <c r="B14" s="379"/>
      <c r="C14" s="380" t="s">
        <v>206</v>
      </c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81"/>
      <c r="AL14" s="381"/>
      <c r="AM14" s="381"/>
      <c r="AN14" s="381"/>
      <c r="AO14" s="381"/>
      <c r="AP14" s="381"/>
      <c r="AQ14" s="382">
        <v>71829.295084601443</v>
      </c>
      <c r="AR14" s="383"/>
      <c r="AS14" s="384"/>
      <c r="AT14" s="385"/>
    </row>
    <row r="15" spans="2:60" s="257" customFormat="1" ht="30" customHeight="1">
      <c r="B15" s="256"/>
      <c r="C15" s="282" t="s">
        <v>193</v>
      </c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9"/>
      <c r="AR15" s="336"/>
      <c r="AS15" s="258"/>
    </row>
    <row r="16" spans="2:60" s="2" customFormat="1" ht="17.100000000000001" customHeight="1">
      <c r="B16" s="6"/>
      <c r="C16" s="275" t="s">
        <v>197</v>
      </c>
      <c r="D16" s="315"/>
      <c r="E16" s="315">
        <v>398.61</v>
      </c>
      <c r="F16" s="315"/>
      <c r="G16" s="315"/>
      <c r="H16" s="315"/>
      <c r="I16" s="315"/>
      <c r="J16" s="315">
        <v>722.19302505082305</v>
      </c>
      <c r="K16" s="315"/>
      <c r="L16" s="315">
        <v>41.440813999999996</v>
      </c>
      <c r="M16" s="315"/>
      <c r="N16" s="315"/>
      <c r="O16" s="315"/>
      <c r="P16" s="315">
        <v>576.63038942407115</v>
      </c>
      <c r="Q16" s="315">
        <v>72.193025050822996</v>
      </c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>
        <v>4597.6894554240707</v>
      </c>
      <c r="AH16" s="315"/>
      <c r="AI16" s="315"/>
      <c r="AJ16" s="315"/>
      <c r="AK16" s="315"/>
      <c r="AL16" s="315"/>
      <c r="AM16" s="315"/>
      <c r="AN16" s="315">
        <v>6179.5898799999995</v>
      </c>
      <c r="AO16" s="315"/>
      <c r="AP16" s="315"/>
      <c r="AQ16" s="306">
        <v>6294.1732944748937</v>
      </c>
      <c r="AR16" s="332"/>
      <c r="AS16" s="5"/>
    </row>
    <row r="17" spans="2:60" s="2" customFormat="1" ht="17.100000000000001" customHeight="1">
      <c r="B17" s="8"/>
      <c r="C17" s="275" t="s">
        <v>198</v>
      </c>
      <c r="D17" s="315"/>
      <c r="E17" s="315">
        <v>72.900000000000006</v>
      </c>
      <c r="F17" s="315"/>
      <c r="G17" s="315"/>
      <c r="H17" s="315"/>
      <c r="I17" s="315"/>
      <c r="J17" s="315">
        <v>1938.1896355439965</v>
      </c>
      <c r="K17" s="315"/>
      <c r="L17" s="315">
        <v>61.250048000000007</v>
      </c>
      <c r="M17" s="315"/>
      <c r="N17" s="315"/>
      <c r="O17" s="315"/>
      <c r="P17" s="315">
        <v>597.12385727430126</v>
      </c>
      <c r="Q17" s="315">
        <v>564.18963554399647</v>
      </c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>
        <v>3524.1462612743017</v>
      </c>
      <c r="AH17" s="315"/>
      <c r="AI17" s="315"/>
      <c r="AJ17" s="315"/>
      <c r="AK17" s="315"/>
      <c r="AL17" s="315"/>
      <c r="AM17" s="315"/>
      <c r="AN17" s="315">
        <v>5512.4524519999995</v>
      </c>
      <c r="AO17" s="315"/>
      <c r="AP17" s="315"/>
      <c r="AQ17" s="306">
        <v>6135.1259448182973</v>
      </c>
      <c r="AR17" s="332"/>
      <c r="AS17" s="5"/>
    </row>
    <row r="18" spans="2:60" s="5" customFormat="1" ht="17.100000000000001" customHeight="1">
      <c r="B18" s="424"/>
      <c r="C18" s="425" t="s">
        <v>200</v>
      </c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06">
        <v>0</v>
      </c>
      <c r="AR18" s="332"/>
      <c r="AS18" s="144"/>
      <c r="AT18" s="144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2:60" s="2" customFormat="1" ht="17.100000000000001" customHeight="1">
      <c r="B19" s="8"/>
      <c r="C19" s="275" t="s">
        <v>199</v>
      </c>
      <c r="D19" s="315"/>
      <c r="E19" s="315">
        <v>0</v>
      </c>
      <c r="F19" s="315"/>
      <c r="G19" s="315"/>
      <c r="H19" s="315"/>
      <c r="I19" s="315"/>
      <c r="J19" s="315">
        <v>1618.5145259646517</v>
      </c>
      <c r="K19" s="315"/>
      <c r="L19" s="315">
        <v>110.366518</v>
      </c>
      <c r="M19" s="315"/>
      <c r="N19" s="315"/>
      <c r="O19" s="315"/>
      <c r="P19" s="315">
        <v>1072.1635693387207</v>
      </c>
      <c r="Q19" s="315">
        <v>554.22999534902488</v>
      </c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>
        <v>10926.368167894347</v>
      </c>
      <c r="AH19" s="315"/>
      <c r="AI19" s="315"/>
      <c r="AJ19" s="315"/>
      <c r="AK19" s="315"/>
      <c r="AL19" s="315"/>
      <c r="AM19" s="315"/>
      <c r="AN19" s="315">
        <v>12207.87058594</v>
      </c>
      <c r="AO19" s="315"/>
      <c r="AP19" s="315"/>
      <c r="AQ19" s="306">
        <v>13244.756681243372</v>
      </c>
      <c r="AR19" s="332"/>
      <c r="AS19" s="144"/>
    </row>
    <row r="20" spans="2:60" s="386" customFormat="1" ht="30" customHeight="1">
      <c r="B20" s="387"/>
      <c r="C20" s="281" t="s">
        <v>201</v>
      </c>
      <c r="D20" s="305">
        <v>0</v>
      </c>
      <c r="E20" s="305">
        <v>471.51</v>
      </c>
      <c r="F20" s="305">
        <v>0</v>
      </c>
      <c r="G20" s="305">
        <v>0</v>
      </c>
      <c r="H20" s="305">
        <v>0</v>
      </c>
      <c r="I20" s="305">
        <v>0</v>
      </c>
      <c r="J20" s="305">
        <v>4278.8971865594713</v>
      </c>
      <c r="K20" s="305">
        <v>0</v>
      </c>
      <c r="L20" s="305">
        <v>213.05738000000002</v>
      </c>
      <c r="M20" s="305">
        <v>0</v>
      </c>
      <c r="N20" s="305">
        <v>0</v>
      </c>
      <c r="O20" s="305">
        <v>0</v>
      </c>
      <c r="P20" s="305">
        <v>2245.917816037093</v>
      </c>
      <c r="Q20" s="305">
        <v>1190.6126559438444</v>
      </c>
      <c r="R20" s="305">
        <v>0</v>
      </c>
      <c r="S20" s="305">
        <v>0</v>
      </c>
      <c r="T20" s="305">
        <v>0</v>
      </c>
      <c r="U20" s="305">
        <v>0</v>
      </c>
      <c r="V20" s="305">
        <v>0</v>
      </c>
      <c r="W20" s="305">
        <v>0</v>
      </c>
      <c r="X20" s="305">
        <v>0</v>
      </c>
      <c r="Y20" s="305">
        <v>0</v>
      </c>
      <c r="Z20" s="305">
        <v>0</v>
      </c>
      <c r="AA20" s="305">
        <v>0</v>
      </c>
      <c r="AB20" s="305">
        <v>0</v>
      </c>
      <c r="AC20" s="305">
        <v>0</v>
      </c>
      <c r="AD20" s="305">
        <v>0</v>
      </c>
      <c r="AE20" s="305">
        <v>0</v>
      </c>
      <c r="AF20" s="305">
        <v>0</v>
      </c>
      <c r="AG20" s="305">
        <v>19048.20388459272</v>
      </c>
      <c r="AH20" s="305">
        <v>0</v>
      </c>
      <c r="AI20" s="305">
        <v>0</v>
      </c>
      <c r="AJ20" s="305">
        <v>0</v>
      </c>
      <c r="AK20" s="305">
        <v>0</v>
      </c>
      <c r="AL20" s="305">
        <v>0</v>
      </c>
      <c r="AM20" s="305">
        <v>0</v>
      </c>
      <c r="AN20" s="305">
        <v>23899.912917939997</v>
      </c>
      <c r="AO20" s="305">
        <v>0</v>
      </c>
      <c r="AP20" s="305">
        <v>0</v>
      </c>
      <c r="AQ20" s="306">
        <v>25674.055920536564</v>
      </c>
      <c r="AR20" s="383"/>
    </row>
    <row r="21" spans="2:60" s="257" customFormat="1" ht="30" customHeight="1">
      <c r="B21" s="256"/>
      <c r="C21" s="282" t="s">
        <v>209</v>
      </c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9"/>
      <c r="AR21" s="336"/>
      <c r="AS21" s="258"/>
    </row>
    <row r="22" spans="2:60" s="257" customFormat="1" ht="30" customHeight="1">
      <c r="B22" s="256"/>
      <c r="C22" s="282" t="s">
        <v>204</v>
      </c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9"/>
      <c r="AR22" s="336"/>
      <c r="AS22" s="258"/>
    </row>
    <row r="23" spans="2:60" s="2" customFormat="1" ht="17.100000000000001" customHeight="1">
      <c r="B23" s="9"/>
      <c r="C23" s="275" t="s">
        <v>197</v>
      </c>
      <c r="D23" s="315"/>
      <c r="E23" s="315"/>
      <c r="F23" s="315"/>
      <c r="G23" s="315"/>
      <c r="H23" s="315"/>
      <c r="I23" s="315">
        <v>6.9928812024651279</v>
      </c>
      <c r="J23" s="315"/>
      <c r="K23" s="315"/>
      <c r="L23" s="315">
        <v>2.134725649390468</v>
      </c>
      <c r="M23" s="315"/>
      <c r="N23" s="315"/>
      <c r="O23" s="315"/>
      <c r="P23" s="315">
        <v>150.15478251752478</v>
      </c>
      <c r="Q23" s="315">
        <v>0</v>
      </c>
      <c r="R23" s="315"/>
      <c r="S23" s="315"/>
      <c r="T23" s="315"/>
      <c r="U23" s="315"/>
      <c r="V23" s="315"/>
      <c r="W23" s="315">
        <v>0</v>
      </c>
      <c r="X23" s="315"/>
      <c r="Y23" s="315"/>
      <c r="Z23" s="315"/>
      <c r="AA23" s="315"/>
      <c r="AB23" s="315"/>
      <c r="AC23" s="315"/>
      <c r="AD23" s="315"/>
      <c r="AE23" s="315"/>
      <c r="AF23" s="315"/>
      <c r="AG23" s="315">
        <v>373.98069977585874</v>
      </c>
      <c r="AH23" s="315"/>
      <c r="AI23" s="315"/>
      <c r="AJ23" s="315"/>
      <c r="AK23" s="315"/>
      <c r="AL23" s="315"/>
      <c r="AM23" s="315"/>
      <c r="AN23" s="315">
        <v>435.73346554499028</v>
      </c>
      <c r="AO23" s="315"/>
      <c r="AP23" s="315"/>
      <c r="AQ23" s="306">
        <v>484.49827734511467</v>
      </c>
      <c r="AR23" s="332"/>
    </row>
    <row r="24" spans="2:60" s="2" customFormat="1" ht="17.100000000000001" customHeight="1">
      <c r="B24" s="6"/>
      <c r="C24" s="275" t="s">
        <v>198</v>
      </c>
      <c r="D24" s="315"/>
      <c r="E24" s="315"/>
      <c r="F24" s="315"/>
      <c r="G24" s="315"/>
      <c r="H24" s="315"/>
      <c r="I24" s="315">
        <v>11.519170391925309</v>
      </c>
      <c r="J24" s="315"/>
      <c r="K24" s="315"/>
      <c r="L24" s="315">
        <v>97.667656779690802</v>
      </c>
      <c r="M24" s="315"/>
      <c r="N24" s="315"/>
      <c r="O24" s="315"/>
      <c r="P24" s="315">
        <v>138.08979395590566</v>
      </c>
      <c r="Q24" s="315">
        <v>13.984103135912649</v>
      </c>
      <c r="R24" s="315"/>
      <c r="S24" s="315"/>
      <c r="T24" s="315"/>
      <c r="U24" s="315"/>
      <c r="V24" s="315"/>
      <c r="W24" s="315">
        <v>0</v>
      </c>
      <c r="X24" s="315"/>
      <c r="Y24" s="315"/>
      <c r="Z24" s="315"/>
      <c r="AA24" s="315"/>
      <c r="AB24" s="315"/>
      <c r="AC24" s="315"/>
      <c r="AD24" s="315"/>
      <c r="AE24" s="315"/>
      <c r="AF24" s="315"/>
      <c r="AG24" s="315">
        <v>1058.0907329088884</v>
      </c>
      <c r="AH24" s="315"/>
      <c r="AI24" s="315"/>
      <c r="AJ24" s="315"/>
      <c r="AK24" s="315"/>
      <c r="AL24" s="315"/>
      <c r="AM24" s="315"/>
      <c r="AN24" s="315">
        <v>1288.0471706796243</v>
      </c>
      <c r="AO24" s="315"/>
      <c r="AP24" s="315"/>
      <c r="AQ24" s="306">
        <v>1303.6993139259735</v>
      </c>
      <c r="AR24" s="332"/>
    </row>
    <row r="25" spans="2:60" s="5" customFormat="1" ht="17.100000000000001" customHeight="1">
      <c r="B25" s="424"/>
      <c r="C25" s="425" t="s">
        <v>200</v>
      </c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>
        <v>118.152</v>
      </c>
      <c r="AH25" s="315"/>
      <c r="AI25" s="315"/>
      <c r="AJ25" s="315"/>
      <c r="AK25" s="315"/>
      <c r="AL25" s="315"/>
      <c r="AM25" s="315"/>
      <c r="AN25" s="315">
        <v>118.152</v>
      </c>
      <c r="AO25" s="315"/>
      <c r="AP25" s="315"/>
      <c r="AQ25" s="306">
        <v>118.152</v>
      </c>
      <c r="AR25" s="332"/>
      <c r="AS25" s="144"/>
      <c r="AT25" s="144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2:60" s="2" customFormat="1" ht="17.100000000000001" customHeight="1">
      <c r="B26" s="4"/>
      <c r="C26" s="275" t="s">
        <v>199</v>
      </c>
      <c r="D26" s="315"/>
      <c r="E26" s="315"/>
      <c r="F26" s="315"/>
      <c r="G26" s="315"/>
      <c r="H26" s="315"/>
      <c r="I26" s="315">
        <v>0</v>
      </c>
      <c r="J26" s="315"/>
      <c r="K26" s="315"/>
      <c r="L26" s="315">
        <v>6.6420359165704994</v>
      </c>
      <c r="M26" s="315"/>
      <c r="N26" s="315"/>
      <c r="O26" s="315"/>
      <c r="P26" s="315">
        <v>902.36536335403707</v>
      </c>
      <c r="Q26" s="315">
        <v>0</v>
      </c>
      <c r="R26" s="315"/>
      <c r="S26" s="315"/>
      <c r="T26" s="315"/>
      <c r="U26" s="315"/>
      <c r="V26" s="315"/>
      <c r="W26" s="315">
        <v>1.9218564398217604</v>
      </c>
      <c r="X26" s="315"/>
      <c r="Y26" s="315"/>
      <c r="Z26" s="315"/>
      <c r="AA26" s="315"/>
      <c r="AB26" s="315"/>
      <c r="AC26" s="315"/>
      <c r="AD26" s="315"/>
      <c r="AE26" s="315"/>
      <c r="AF26" s="315"/>
      <c r="AG26" s="315">
        <v>878.96446012963622</v>
      </c>
      <c r="AH26" s="315"/>
      <c r="AI26" s="315"/>
      <c r="AJ26" s="315"/>
      <c r="AK26" s="315"/>
      <c r="AL26" s="315"/>
      <c r="AM26" s="315"/>
      <c r="AN26" s="315">
        <v>1522.5067615471289</v>
      </c>
      <c r="AO26" s="315"/>
      <c r="AP26" s="315"/>
      <c r="AQ26" s="306">
        <v>1656.2002386935974</v>
      </c>
      <c r="AR26" s="332"/>
    </row>
    <row r="27" spans="2:60" s="5" customFormat="1" ht="20.100000000000001" customHeight="1">
      <c r="B27" s="9"/>
      <c r="C27" s="281" t="s">
        <v>201</v>
      </c>
      <c r="D27" s="305">
        <v>0</v>
      </c>
      <c r="E27" s="305">
        <v>0</v>
      </c>
      <c r="F27" s="305">
        <v>0</v>
      </c>
      <c r="G27" s="305">
        <v>0</v>
      </c>
      <c r="H27" s="305">
        <v>0</v>
      </c>
      <c r="I27" s="305">
        <v>18.512051594390435</v>
      </c>
      <c r="J27" s="305">
        <v>0</v>
      </c>
      <c r="K27" s="305">
        <v>0</v>
      </c>
      <c r="L27" s="305">
        <v>106.44441834565177</v>
      </c>
      <c r="M27" s="305">
        <v>0</v>
      </c>
      <c r="N27" s="305">
        <v>0</v>
      </c>
      <c r="O27" s="305">
        <v>0</v>
      </c>
      <c r="P27" s="305">
        <v>1190.6099398274675</v>
      </c>
      <c r="Q27" s="305">
        <v>13.984103135912649</v>
      </c>
      <c r="R27" s="305">
        <v>0</v>
      </c>
      <c r="S27" s="305">
        <v>0</v>
      </c>
      <c r="T27" s="305">
        <v>0</v>
      </c>
      <c r="U27" s="305">
        <v>0</v>
      </c>
      <c r="V27" s="305">
        <v>0</v>
      </c>
      <c r="W27" s="305">
        <v>1.9218564398217604</v>
      </c>
      <c r="X27" s="305">
        <v>0</v>
      </c>
      <c r="Y27" s="305">
        <v>0</v>
      </c>
      <c r="Z27" s="305">
        <v>0</v>
      </c>
      <c r="AA27" s="305">
        <v>0</v>
      </c>
      <c r="AB27" s="305">
        <v>0</v>
      </c>
      <c r="AC27" s="305">
        <v>0</v>
      </c>
      <c r="AD27" s="305">
        <v>0</v>
      </c>
      <c r="AE27" s="305">
        <v>0</v>
      </c>
      <c r="AF27" s="305">
        <v>0</v>
      </c>
      <c r="AG27" s="305">
        <v>2311.0358928143833</v>
      </c>
      <c r="AH27" s="305">
        <v>0</v>
      </c>
      <c r="AI27" s="305">
        <v>0</v>
      </c>
      <c r="AJ27" s="305">
        <v>0</v>
      </c>
      <c r="AK27" s="305">
        <v>0</v>
      </c>
      <c r="AL27" s="305">
        <v>0</v>
      </c>
      <c r="AM27" s="305">
        <v>0</v>
      </c>
      <c r="AN27" s="305">
        <v>3246.2873977717436</v>
      </c>
      <c r="AO27" s="305">
        <v>0</v>
      </c>
      <c r="AP27" s="305">
        <v>0</v>
      </c>
      <c r="AQ27" s="306">
        <v>3444.3978299646856</v>
      </c>
      <c r="AR27" s="33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2:60" s="386" customFormat="1" ht="30" customHeight="1">
      <c r="B28" s="387"/>
      <c r="C28" s="380" t="s">
        <v>206</v>
      </c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381"/>
      <c r="AF28" s="381"/>
      <c r="AG28" s="381"/>
      <c r="AH28" s="381"/>
      <c r="AI28" s="381"/>
      <c r="AJ28" s="381"/>
      <c r="AK28" s="381"/>
      <c r="AL28" s="381"/>
      <c r="AM28" s="381"/>
      <c r="AN28" s="381"/>
      <c r="AO28" s="381"/>
      <c r="AP28" s="381"/>
      <c r="AQ28" s="382">
        <v>4016.1299159277296</v>
      </c>
      <c r="AR28" s="383"/>
    </row>
    <row r="29" spans="2:60" s="257" customFormat="1" ht="30" customHeight="1">
      <c r="B29" s="256"/>
      <c r="C29" s="282" t="s">
        <v>207</v>
      </c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9"/>
      <c r="AR29" s="336"/>
      <c r="AS29" s="258"/>
    </row>
    <row r="30" spans="2:60" s="2" customFormat="1" ht="17.100000000000001" customHeight="1">
      <c r="B30" s="6"/>
      <c r="C30" s="275" t="s">
        <v>197</v>
      </c>
      <c r="D30" s="315"/>
      <c r="E30" s="315"/>
      <c r="F30" s="315"/>
      <c r="G30" s="315"/>
      <c r="H30" s="315"/>
      <c r="I30" s="315">
        <v>0</v>
      </c>
      <c r="J30" s="315">
        <v>0</v>
      </c>
      <c r="K30" s="315"/>
      <c r="L30" s="315">
        <v>2.134725649390468</v>
      </c>
      <c r="M30" s="315"/>
      <c r="N30" s="315"/>
      <c r="O30" s="315"/>
      <c r="P30" s="315">
        <v>130.3900125308555</v>
      </c>
      <c r="Q30" s="315">
        <v>0</v>
      </c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>
        <v>414.51742983219674</v>
      </c>
      <c r="AH30" s="315"/>
      <c r="AI30" s="315"/>
      <c r="AJ30" s="315"/>
      <c r="AK30" s="315"/>
      <c r="AL30" s="315"/>
      <c r="AM30" s="315"/>
      <c r="AN30" s="315">
        <v>547.04216801244286</v>
      </c>
      <c r="AO30" s="315"/>
      <c r="AP30" s="315"/>
      <c r="AQ30" s="306">
        <v>547.04216801244274</v>
      </c>
      <c r="AR30" s="332"/>
    </row>
    <row r="31" spans="2:60" s="2" customFormat="1" ht="17.100000000000001" customHeight="1">
      <c r="B31" s="6"/>
      <c r="C31" s="275" t="s">
        <v>198</v>
      </c>
      <c r="D31" s="315"/>
      <c r="E31" s="315"/>
      <c r="F31" s="315"/>
      <c r="G31" s="315"/>
      <c r="H31" s="315"/>
      <c r="I31" s="315">
        <v>18.455791802810978</v>
      </c>
      <c r="J31" s="315">
        <v>0</v>
      </c>
      <c r="K31" s="315"/>
      <c r="L31" s="315">
        <v>108.74063741543111</v>
      </c>
      <c r="M31" s="315"/>
      <c r="N31" s="315"/>
      <c r="O31" s="315"/>
      <c r="P31" s="315">
        <v>158.68685438583447</v>
      </c>
      <c r="Q31" s="315">
        <v>10.1418977405073</v>
      </c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>
        <v>1225.4815669039208</v>
      </c>
      <c r="AH31" s="315"/>
      <c r="AI31" s="315"/>
      <c r="AJ31" s="315"/>
      <c r="AK31" s="315"/>
      <c r="AL31" s="315"/>
      <c r="AM31" s="315"/>
      <c r="AN31" s="315">
        <v>1502.0541131165419</v>
      </c>
      <c r="AO31" s="315"/>
      <c r="AP31" s="315"/>
      <c r="AQ31" s="306">
        <v>1511.7804306825233</v>
      </c>
      <c r="AR31" s="332"/>
    </row>
    <row r="32" spans="2:60" s="5" customFormat="1" ht="17.100000000000001" customHeight="1">
      <c r="B32" s="424"/>
      <c r="C32" s="425" t="s">
        <v>200</v>
      </c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>
        <v>110.441</v>
      </c>
      <c r="AH32" s="315"/>
      <c r="AI32" s="315"/>
      <c r="AJ32" s="315"/>
      <c r="AK32" s="315"/>
      <c r="AL32" s="315"/>
      <c r="AM32" s="315"/>
      <c r="AN32" s="315">
        <v>110.441</v>
      </c>
      <c r="AO32" s="315"/>
      <c r="AP32" s="315"/>
      <c r="AQ32" s="306">
        <v>110.441</v>
      </c>
      <c r="AR32" s="332"/>
      <c r="AS32" s="144"/>
      <c r="AT32" s="144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2:46" s="2" customFormat="1" ht="17.100000000000001" customHeight="1">
      <c r="B33" s="4"/>
      <c r="C33" s="275" t="s">
        <v>199</v>
      </c>
      <c r="D33" s="315"/>
      <c r="E33" s="315"/>
      <c r="F33" s="315"/>
      <c r="G33" s="315"/>
      <c r="H33" s="315"/>
      <c r="I33" s="315">
        <v>0</v>
      </c>
      <c r="J33" s="315">
        <v>274.41876173869389</v>
      </c>
      <c r="K33" s="315"/>
      <c r="L33" s="315">
        <v>6.2641869587534957</v>
      </c>
      <c r="M33" s="315"/>
      <c r="N33" s="315"/>
      <c r="O33" s="315"/>
      <c r="P33" s="315">
        <v>982.40415190714589</v>
      </c>
      <c r="Q33" s="315">
        <v>0.5674514303233541</v>
      </c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>
        <v>1465.2507237390744</v>
      </c>
      <c r="AH33" s="315"/>
      <c r="AI33" s="315"/>
      <c r="AJ33" s="315"/>
      <c r="AK33" s="315"/>
      <c r="AL33" s="315"/>
      <c r="AM33" s="315"/>
      <c r="AN33" s="315">
        <v>1656.3006793438117</v>
      </c>
      <c r="AO33" s="315"/>
      <c r="AP33" s="315"/>
      <c r="AQ33" s="306">
        <v>2192.6029775589013</v>
      </c>
      <c r="AR33" s="332"/>
    </row>
    <row r="34" spans="2:46" s="2" customFormat="1" ht="20.100000000000001" customHeight="1">
      <c r="B34" s="6"/>
      <c r="C34" s="281" t="s">
        <v>201</v>
      </c>
      <c r="D34" s="305">
        <v>0</v>
      </c>
      <c r="E34" s="305">
        <v>0</v>
      </c>
      <c r="F34" s="305">
        <v>0</v>
      </c>
      <c r="G34" s="305">
        <v>0</v>
      </c>
      <c r="H34" s="305">
        <v>0</v>
      </c>
      <c r="I34" s="305">
        <v>18.455791802810978</v>
      </c>
      <c r="J34" s="305">
        <v>274.41876173869389</v>
      </c>
      <c r="K34" s="305">
        <v>0</v>
      </c>
      <c r="L34" s="305">
        <v>117.13955002357508</v>
      </c>
      <c r="M34" s="305">
        <v>0</v>
      </c>
      <c r="N34" s="305">
        <v>0</v>
      </c>
      <c r="O34" s="305">
        <v>0</v>
      </c>
      <c r="P34" s="305">
        <v>1271.4810188238357</v>
      </c>
      <c r="Q34" s="305">
        <v>10.709349170830654</v>
      </c>
      <c r="R34" s="305">
        <v>0</v>
      </c>
      <c r="S34" s="305">
        <v>0</v>
      </c>
      <c r="T34" s="305">
        <v>0</v>
      </c>
      <c r="U34" s="305">
        <v>0</v>
      </c>
      <c r="V34" s="305">
        <v>0</v>
      </c>
      <c r="W34" s="305">
        <v>0</v>
      </c>
      <c r="X34" s="305">
        <v>0</v>
      </c>
      <c r="Y34" s="305">
        <v>0</v>
      </c>
      <c r="Z34" s="305">
        <v>0</v>
      </c>
      <c r="AA34" s="305">
        <v>0</v>
      </c>
      <c r="AB34" s="305">
        <v>0</v>
      </c>
      <c r="AC34" s="305">
        <v>0</v>
      </c>
      <c r="AD34" s="305">
        <v>0</v>
      </c>
      <c r="AE34" s="305">
        <v>0</v>
      </c>
      <c r="AF34" s="305">
        <v>0</v>
      </c>
      <c r="AG34" s="305">
        <v>3105.2497204751917</v>
      </c>
      <c r="AH34" s="305">
        <v>0</v>
      </c>
      <c r="AI34" s="305">
        <v>0</v>
      </c>
      <c r="AJ34" s="305">
        <v>0</v>
      </c>
      <c r="AK34" s="305">
        <v>0</v>
      </c>
      <c r="AL34" s="305">
        <v>0</v>
      </c>
      <c r="AM34" s="305">
        <v>0</v>
      </c>
      <c r="AN34" s="305">
        <v>3705.3969604727963</v>
      </c>
      <c r="AO34" s="305">
        <v>0</v>
      </c>
      <c r="AP34" s="305">
        <v>0</v>
      </c>
      <c r="AQ34" s="306">
        <v>4251.4255762538669</v>
      </c>
      <c r="AR34" s="332"/>
    </row>
    <row r="35" spans="2:46" s="386" customFormat="1" ht="30" customHeight="1">
      <c r="B35" s="387"/>
      <c r="C35" s="380" t="s">
        <v>206</v>
      </c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  <c r="AE35" s="381"/>
      <c r="AF35" s="381"/>
      <c r="AG35" s="381"/>
      <c r="AH35" s="381"/>
      <c r="AI35" s="381"/>
      <c r="AJ35" s="381"/>
      <c r="AK35" s="381"/>
      <c r="AL35" s="381"/>
      <c r="AM35" s="381"/>
      <c r="AN35" s="381"/>
      <c r="AO35" s="381"/>
      <c r="AP35" s="381"/>
      <c r="AQ35" s="382">
        <v>4936.1602985113041</v>
      </c>
      <c r="AR35" s="383"/>
    </row>
    <row r="36" spans="2:46" s="2" customFormat="1" ht="30" customHeight="1">
      <c r="B36" s="6"/>
      <c r="C36" s="281" t="s">
        <v>205</v>
      </c>
      <c r="D36" s="305">
        <v>0</v>
      </c>
      <c r="E36" s="305">
        <v>0</v>
      </c>
      <c r="F36" s="305">
        <v>0</v>
      </c>
      <c r="G36" s="305">
        <v>0</v>
      </c>
      <c r="H36" s="305">
        <v>0</v>
      </c>
      <c r="I36" s="305">
        <v>36.967843397201413</v>
      </c>
      <c r="J36" s="305">
        <v>274.41876173869389</v>
      </c>
      <c r="K36" s="305">
        <v>0</v>
      </c>
      <c r="L36" s="305">
        <v>223.58396836922685</v>
      </c>
      <c r="M36" s="305">
        <v>0</v>
      </c>
      <c r="N36" s="305">
        <v>0</v>
      </c>
      <c r="O36" s="305">
        <v>0</v>
      </c>
      <c r="P36" s="305">
        <v>2462.0909586513035</v>
      </c>
      <c r="Q36" s="305">
        <v>24.693452306743303</v>
      </c>
      <c r="R36" s="305">
        <v>0</v>
      </c>
      <c r="S36" s="305">
        <v>0</v>
      </c>
      <c r="T36" s="305">
        <v>0</v>
      </c>
      <c r="U36" s="305">
        <v>0</v>
      </c>
      <c r="V36" s="305">
        <v>0</v>
      </c>
      <c r="W36" s="305">
        <v>1.9218564398217604</v>
      </c>
      <c r="X36" s="305">
        <v>0</v>
      </c>
      <c r="Y36" s="305">
        <v>0</v>
      </c>
      <c r="Z36" s="305">
        <v>0</v>
      </c>
      <c r="AA36" s="305">
        <v>0</v>
      </c>
      <c r="AB36" s="305">
        <v>0</v>
      </c>
      <c r="AC36" s="305">
        <v>0</v>
      </c>
      <c r="AD36" s="305">
        <v>0</v>
      </c>
      <c r="AE36" s="305">
        <v>0</v>
      </c>
      <c r="AF36" s="305">
        <v>0</v>
      </c>
      <c r="AG36" s="305">
        <v>5416.2856132895749</v>
      </c>
      <c r="AH36" s="305">
        <v>0</v>
      </c>
      <c r="AI36" s="305">
        <v>0</v>
      </c>
      <c r="AJ36" s="305">
        <v>0</v>
      </c>
      <c r="AK36" s="305">
        <v>0</v>
      </c>
      <c r="AL36" s="305">
        <v>0</v>
      </c>
      <c r="AM36" s="305">
        <v>0</v>
      </c>
      <c r="AN36" s="305">
        <v>6951.6843582445399</v>
      </c>
      <c r="AO36" s="305">
        <v>0</v>
      </c>
      <c r="AP36" s="305">
        <v>0</v>
      </c>
      <c r="AQ36" s="306">
        <v>7695.8234062185529</v>
      </c>
      <c r="AR36" s="332"/>
      <c r="AT36" s="144"/>
    </row>
    <row r="37" spans="2:46" s="2" customFormat="1" ht="17.100000000000001" customHeight="1">
      <c r="B37" s="9"/>
      <c r="C37" s="283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6"/>
      <c r="AR37" s="332"/>
    </row>
    <row r="38" spans="2:46" s="2" customFormat="1" ht="30" customHeight="1">
      <c r="B38" s="6"/>
      <c r="C38" s="279" t="s">
        <v>212</v>
      </c>
      <c r="D38" s="305">
        <v>0</v>
      </c>
      <c r="E38" s="305">
        <v>683.31726200000003</v>
      </c>
      <c r="F38" s="305">
        <v>0</v>
      </c>
      <c r="G38" s="305">
        <v>0</v>
      </c>
      <c r="H38" s="305">
        <v>0</v>
      </c>
      <c r="I38" s="305">
        <v>123.45817839720141</v>
      </c>
      <c r="J38" s="305">
        <v>10845.306857025404</v>
      </c>
      <c r="K38" s="305">
        <v>0</v>
      </c>
      <c r="L38" s="305">
        <v>2808.3100065824642</v>
      </c>
      <c r="M38" s="305">
        <v>0</v>
      </c>
      <c r="N38" s="305">
        <v>20.793527080196451</v>
      </c>
      <c r="O38" s="305">
        <v>2.3971396039955746</v>
      </c>
      <c r="P38" s="305">
        <v>13202.871563407478</v>
      </c>
      <c r="Q38" s="305">
        <v>2005.3772137514013</v>
      </c>
      <c r="R38" s="305">
        <v>195.61042883460181</v>
      </c>
      <c r="S38" s="305">
        <v>0</v>
      </c>
      <c r="T38" s="305">
        <v>0</v>
      </c>
      <c r="U38" s="305">
        <v>0</v>
      </c>
      <c r="V38" s="305">
        <v>19.254555467486501</v>
      </c>
      <c r="W38" s="305">
        <v>96.937558728653272</v>
      </c>
      <c r="X38" s="305">
        <v>0</v>
      </c>
      <c r="Y38" s="305">
        <v>0</v>
      </c>
      <c r="Z38" s="305">
        <v>0</v>
      </c>
      <c r="AA38" s="305">
        <v>3.2900308627770469</v>
      </c>
      <c r="AB38" s="305">
        <v>0.83</v>
      </c>
      <c r="AC38" s="305">
        <v>0</v>
      </c>
      <c r="AD38" s="305">
        <v>0</v>
      </c>
      <c r="AE38" s="305">
        <v>1.4037445270853715</v>
      </c>
      <c r="AF38" s="305">
        <v>0</v>
      </c>
      <c r="AG38" s="305">
        <v>80093.647051585067</v>
      </c>
      <c r="AH38" s="305">
        <v>0</v>
      </c>
      <c r="AI38" s="305">
        <v>9.4082256459315367E-2</v>
      </c>
      <c r="AJ38" s="305">
        <v>1.451377323015296</v>
      </c>
      <c r="AK38" s="305">
        <v>0</v>
      </c>
      <c r="AL38" s="305">
        <v>0</v>
      </c>
      <c r="AM38" s="305">
        <v>0</v>
      </c>
      <c r="AN38" s="305">
        <v>96775.661710753018</v>
      </c>
      <c r="AO38" s="305">
        <v>0</v>
      </c>
      <c r="AP38" s="305">
        <v>42.414961681159184</v>
      </c>
      <c r="AQ38" s="306">
        <v>103461.21362493373</v>
      </c>
      <c r="AR38" s="332"/>
    </row>
    <row r="39" spans="2:46" s="2" customFormat="1" ht="30" customHeight="1">
      <c r="B39" s="6"/>
      <c r="C39" s="275" t="s">
        <v>211</v>
      </c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6">
        <v>106455.64121957704</v>
      </c>
      <c r="AR39" s="332"/>
    </row>
    <row r="40" spans="2:46" s="257" customFormat="1" ht="30" customHeight="1">
      <c r="B40" s="261"/>
      <c r="C40" s="282" t="s">
        <v>202</v>
      </c>
      <c r="D40" s="338"/>
      <c r="E40" s="340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41"/>
      <c r="AR40" s="336"/>
    </row>
    <row r="41" spans="2:46" s="2" customFormat="1" ht="17.100000000000001" customHeight="1">
      <c r="B41" s="9"/>
      <c r="C41" s="283" t="s">
        <v>213</v>
      </c>
      <c r="D41" s="315"/>
      <c r="E41" s="315">
        <v>15.45074168385012</v>
      </c>
      <c r="F41" s="315"/>
      <c r="G41" s="315"/>
      <c r="H41" s="315"/>
      <c r="I41" s="315">
        <v>0.78170000000000006</v>
      </c>
      <c r="J41" s="315">
        <v>259.38671332734157</v>
      </c>
      <c r="K41" s="315"/>
      <c r="L41" s="315">
        <v>164.92615063852435</v>
      </c>
      <c r="M41" s="315"/>
      <c r="N41" s="315">
        <v>0</v>
      </c>
      <c r="O41" s="315">
        <v>4.1477391480440037E-2</v>
      </c>
      <c r="P41" s="315">
        <v>385.87487239180649</v>
      </c>
      <c r="Q41" s="315">
        <v>121.35140692826067</v>
      </c>
      <c r="R41" s="315">
        <v>1.314061916241174</v>
      </c>
      <c r="S41" s="315"/>
      <c r="T41" s="315"/>
      <c r="U41" s="315"/>
      <c r="V41" s="315">
        <v>0.36598862464285198</v>
      </c>
      <c r="W41" s="315">
        <v>2.2035070861098398</v>
      </c>
      <c r="X41" s="315"/>
      <c r="Y41" s="315"/>
      <c r="Z41" s="315"/>
      <c r="AA41" s="315">
        <v>3.1166556045166355E-2</v>
      </c>
      <c r="AB41" s="315">
        <v>8.7656352799283851E-3</v>
      </c>
      <c r="AC41" s="315"/>
      <c r="AD41" s="315"/>
      <c r="AE41" s="315">
        <v>1.7610414539340136E-2</v>
      </c>
      <c r="AF41" s="315"/>
      <c r="AG41" s="315">
        <v>1713.307329669316</v>
      </c>
      <c r="AH41" s="315"/>
      <c r="AI41" s="315">
        <v>8.082076888385227E-4</v>
      </c>
      <c r="AJ41" s="315">
        <v>2.1428186069246617E-2</v>
      </c>
      <c r="AK41" s="315"/>
      <c r="AL41" s="315"/>
      <c r="AM41" s="315"/>
      <c r="AN41" s="315">
        <v>2348.1307871090848</v>
      </c>
      <c r="AO41" s="315"/>
      <c r="AP41" s="315">
        <v>0.51559480654004741</v>
      </c>
      <c r="AQ41" s="306">
        <v>2506.8650552864106</v>
      </c>
      <c r="AR41" s="332"/>
    </row>
    <row r="42" spans="2:46" s="2" customFormat="1" ht="17.100000000000001" customHeight="1">
      <c r="B42" s="10"/>
      <c r="C42" s="284" t="s">
        <v>214</v>
      </c>
      <c r="D42" s="315"/>
      <c r="E42" s="315">
        <v>3.0600000000000001E-4</v>
      </c>
      <c r="F42" s="315"/>
      <c r="G42" s="315"/>
      <c r="H42" s="315"/>
      <c r="I42" s="315">
        <v>4.2599999999999999E-3</v>
      </c>
      <c r="J42" s="315">
        <v>2045.0372343109341</v>
      </c>
      <c r="K42" s="315"/>
      <c r="L42" s="315">
        <v>83.628363232103169</v>
      </c>
      <c r="M42" s="315"/>
      <c r="N42" s="315">
        <v>1.1476687257148945</v>
      </c>
      <c r="O42" s="315">
        <v>0</v>
      </c>
      <c r="P42" s="315">
        <v>516.3625507439192</v>
      </c>
      <c r="Q42" s="315">
        <v>0.5912475847836336</v>
      </c>
      <c r="R42" s="315">
        <v>3.208304901684636E-2</v>
      </c>
      <c r="S42" s="315"/>
      <c r="T42" s="315"/>
      <c r="U42" s="315"/>
      <c r="V42" s="315"/>
      <c r="W42" s="315">
        <v>4.7805118174306604E-2</v>
      </c>
      <c r="X42" s="315"/>
      <c r="Y42" s="315"/>
      <c r="Z42" s="315"/>
      <c r="AA42" s="315">
        <v>5.0112656061032949E-4</v>
      </c>
      <c r="AB42" s="315"/>
      <c r="AC42" s="315"/>
      <c r="AD42" s="315"/>
      <c r="AE42" s="315"/>
      <c r="AF42" s="315"/>
      <c r="AG42" s="315">
        <v>8740.87678013808</v>
      </c>
      <c r="AH42" s="315"/>
      <c r="AI42" s="315"/>
      <c r="AJ42" s="315"/>
      <c r="AK42" s="315"/>
      <c r="AL42" s="315"/>
      <c r="AM42" s="315"/>
      <c r="AN42" s="315">
        <v>10867.389555458009</v>
      </c>
      <c r="AO42" s="315"/>
      <c r="AP42" s="315">
        <v>1.4856486868658631E-2</v>
      </c>
      <c r="AQ42" s="306">
        <v>11127.566605987082</v>
      </c>
      <c r="AR42" s="331"/>
    </row>
    <row r="43" spans="2:46" s="289" customFormat="1" ht="69" customHeight="1">
      <c r="B43" s="327"/>
      <c r="C43" s="436" t="s">
        <v>233</v>
      </c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436"/>
      <c r="AH43" s="436"/>
      <c r="AI43" s="436"/>
      <c r="AJ43" s="436"/>
      <c r="AK43" s="436"/>
      <c r="AL43" s="436"/>
      <c r="AM43" s="436"/>
      <c r="AN43" s="436"/>
      <c r="AO43" s="436"/>
      <c r="AP43" s="436"/>
      <c r="AQ43" s="436"/>
      <c r="AR43" s="330"/>
    </row>
    <row r="44" spans="2:46" s="2" customFormat="1" ht="18" customHeight="1">
      <c r="B44" s="17" t="s">
        <v>159</v>
      </c>
      <c r="C44" s="28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</sheetData>
  <sheetProtection formatCells="0" formatColumns="0"/>
  <mergeCells count="5">
    <mergeCell ref="C2:AQ2"/>
    <mergeCell ref="C3:AQ3"/>
    <mergeCell ref="C4:AQ4"/>
    <mergeCell ref="C5:AQ5"/>
    <mergeCell ref="C43:AQ43"/>
  </mergeCells>
  <conditionalFormatting sqref="AQ28 AQ35 AQ39 AQ37 AQ9:AQ14 D23:AQ27 D30:AQ34 D36:AQ36 D38:AQ38 D9:AP13 D16:AQ20 D41:AQ42">
    <cfRule type="expression" dxfId="30" priority="13" stopIfTrue="1">
      <formula>AND(D9&lt;&gt;"",OR(D9&lt;0,NOT(ISNUMBER(D9))))</formula>
    </cfRule>
  </conditionalFormatting>
  <pageMargins left="0.74803149606299213" right="0.39370078740157483" top="0.98425196850393704" bottom="0.98425196850393704" header="0.51181102362204722" footer="0.51181102362204722"/>
  <pageSetup paperSize="8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AR44"/>
  <sheetViews>
    <sheetView showGridLines="0" view="pageBreakPreview" topLeftCell="A9" zoomScale="60" zoomScaleNormal="70" workbookViewId="0">
      <selection activeCell="C10" sqref="C9:C10"/>
    </sheetView>
  </sheetViews>
  <sheetFormatPr defaultColWidth="0" defaultRowHeight="14.25"/>
  <cols>
    <col min="1" max="2" width="1.7109375" style="15" customWidth="1"/>
    <col min="3" max="3" width="57.7109375" style="285" bestFit="1" customWidth="1"/>
    <col min="4" max="32" width="7.28515625" style="15" customWidth="1"/>
    <col min="33" max="33" width="10.5703125" style="15" customWidth="1"/>
    <col min="34" max="34" width="7.42578125" style="15" customWidth="1"/>
    <col min="35" max="39" width="7.28515625" style="15" customWidth="1"/>
    <col min="40" max="40" width="9.5703125" style="15" customWidth="1"/>
    <col min="41" max="41" width="7.28515625" style="15" customWidth="1"/>
    <col min="42" max="42" width="12.140625" style="15" customWidth="1"/>
    <col min="43" max="43" width="8.7109375" style="15" customWidth="1"/>
    <col min="44" max="44" width="1.7109375" style="15" customWidth="1"/>
    <col min="45" max="45" width="7.28515625" style="15" customWidth="1"/>
    <col min="46" max="47" width="9.140625" style="15" customWidth="1"/>
    <col min="48" max="16384" width="0" style="15" hidden="1"/>
  </cols>
  <sheetData>
    <row r="1" spans="2:44" s="186" customFormat="1" ht="19.5" customHeight="1">
      <c r="B1" s="276" t="s">
        <v>183</v>
      </c>
      <c r="C1" s="273"/>
      <c r="D1" s="185"/>
      <c r="E1" s="185"/>
      <c r="F1" s="185"/>
      <c r="G1" s="185"/>
      <c r="H1" s="185"/>
      <c r="I1" s="185"/>
      <c r="J1" s="185"/>
      <c r="AQ1" s="407"/>
    </row>
    <row r="2" spans="2:44" s="277" customFormat="1" ht="20.100000000000001" customHeight="1">
      <c r="C2" s="435" t="s">
        <v>184</v>
      </c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  <c r="AJ2" s="435"/>
      <c r="AK2" s="435"/>
      <c r="AL2" s="435"/>
      <c r="AM2" s="435"/>
      <c r="AN2" s="435"/>
      <c r="AO2" s="435"/>
      <c r="AP2" s="435"/>
      <c r="AQ2" s="435"/>
    </row>
    <row r="3" spans="2:44" s="277" customFormat="1" ht="20.100000000000001" customHeight="1">
      <c r="C3" s="435" t="s">
        <v>210</v>
      </c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</row>
    <row r="4" spans="2:44" s="277" customFormat="1" ht="20.100000000000001" customHeight="1">
      <c r="C4" s="435" t="s">
        <v>180</v>
      </c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  <c r="AP4" s="435"/>
      <c r="AQ4" s="435"/>
    </row>
    <row r="5" spans="2:44" s="277" customFormat="1" ht="20.100000000000001" customHeight="1">
      <c r="C5" s="435" t="s">
        <v>181</v>
      </c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  <c r="AM5" s="435"/>
      <c r="AN5" s="435"/>
      <c r="AO5" s="435"/>
      <c r="AP5" s="435"/>
      <c r="AQ5" s="435"/>
    </row>
    <row r="6" spans="2:44" s="186" customFormat="1" ht="52.5" customHeight="1">
      <c r="B6" s="230"/>
      <c r="C6" s="274"/>
      <c r="I6" s="187"/>
      <c r="J6" s="187"/>
    </row>
    <row r="7" spans="2:44" s="2" customFormat="1" ht="27.95" customHeight="1">
      <c r="B7" s="342"/>
      <c r="C7" s="343" t="s">
        <v>208</v>
      </c>
      <c r="D7" s="344" t="s">
        <v>110</v>
      </c>
      <c r="E7" s="344" t="s">
        <v>153</v>
      </c>
      <c r="F7" s="344" t="s">
        <v>149</v>
      </c>
      <c r="G7" s="344" t="s">
        <v>111</v>
      </c>
      <c r="H7" s="344" t="s">
        <v>62</v>
      </c>
      <c r="I7" s="344" t="s">
        <v>152</v>
      </c>
      <c r="J7" s="344" t="s">
        <v>8</v>
      </c>
      <c r="K7" s="344" t="s">
        <v>112</v>
      </c>
      <c r="L7" s="344" t="s">
        <v>75</v>
      </c>
      <c r="M7" s="344" t="s">
        <v>113</v>
      </c>
      <c r="N7" s="344" t="s">
        <v>63</v>
      </c>
      <c r="O7" s="344" t="s">
        <v>61</v>
      </c>
      <c r="P7" s="344" t="s">
        <v>53</v>
      </c>
      <c r="Q7" s="344" t="s">
        <v>7</v>
      </c>
      <c r="R7" s="344" t="s">
        <v>64</v>
      </c>
      <c r="S7" s="344" t="s">
        <v>65</v>
      </c>
      <c r="T7" s="344" t="s">
        <v>76</v>
      </c>
      <c r="U7" s="344" t="s">
        <v>115</v>
      </c>
      <c r="V7" s="344" t="s">
        <v>77</v>
      </c>
      <c r="W7" s="344" t="s">
        <v>6</v>
      </c>
      <c r="X7" s="344" t="s">
        <v>66</v>
      </c>
      <c r="Y7" s="344" t="s">
        <v>67</v>
      </c>
      <c r="Z7" s="344" t="s">
        <v>118</v>
      </c>
      <c r="AA7" s="344" t="s">
        <v>81</v>
      </c>
      <c r="AB7" s="344" t="s">
        <v>78</v>
      </c>
      <c r="AC7" s="344" t="s">
        <v>119</v>
      </c>
      <c r="AD7" s="344" t="s">
        <v>68</v>
      </c>
      <c r="AE7" s="344" t="s">
        <v>69</v>
      </c>
      <c r="AF7" s="344" t="s">
        <v>150</v>
      </c>
      <c r="AG7" s="344" t="s">
        <v>70</v>
      </c>
      <c r="AH7" s="344" t="s">
        <v>120</v>
      </c>
      <c r="AI7" s="344" t="s">
        <v>151</v>
      </c>
      <c r="AJ7" s="344" t="s">
        <v>82</v>
      </c>
      <c r="AK7" s="344" t="s">
        <v>71</v>
      </c>
      <c r="AL7" s="344" t="s">
        <v>171</v>
      </c>
      <c r="AM7" s="344" t="s">
        <v>73</v>
      </c>
      <c r="AN7" s="344" t="s">
        <v>5</v>
      </c>
      <c r="AO7" s="344" t="s">
        <v>74</v>
      </c>
      <c r="AP7" s="428" t="s">
        <v>192</v>
      </c>
      <c r="AQ7" s="345" t="s">
        <v>201</v>
      </c>
      <c r="AR7" s="346"/>
    </row>
    <row r="8" spans="2:44" s="2" customFormat="1" ht="30" customHeight="1">
      <c r="B8" s="4"/>
      <c r="C8" s="286" t="s">
        <v>203</v>
      </c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  <c r="AK8" s="305"/>
      <c r="AL8" s="305"/>
      <c r="AM8" s="305"/>
      <c r="AN8" s="305"/>
      <c r="AO8" s="305"/>
      <c r="AP8" s="305"/>
      <c r="AQ8" s="306"/>
      <c r="AR8" s="307"/>
    </row>
    <row r="9" spans="2:44" s="2" customFormat="1" ht="17.100000000000001" customHeight="1">
      <c r="B9" s="6"/>
      <c r="C9" s="275" t="s">
        <v>197</v>
      </c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315"/>
      <c r="AQ9" s="306">
        <v>0</v>
      </c>
      <c r="AR9" s="307"/>
    </row>
    <row r="10" spans="2:44" s="2" customFormat="1" ht="17.100000000000001" customHeight="1">
      <c r="B10" s="8"/>
      <c r="C10" s="275" t="s">
        <v>198</v>
      </c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06">
        <v>0</v>
      </c>
      <c r="AR10" s="307"/>
    </row>
    <row r="11" spans="2:44" s="2" customFormat="1" ht="17.100000000000001" customHeight="1">
      <c r="B11" s="424"/>
      <c r="C11" s="425" t="s">
        <v>200</v>
      </c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06">
        <v>0</v>
      </c>
      <c r="AR11" s="307"/>
    </row>
    <row r="12" spans="2:44" s="2" customFormat="1" ht="17.100000000000001" customHeight="1">
      <c r="B12" s="8"/>
      <c r="C12" s="275" t="s">
        <v>199</v>
      </c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06">
        <v>0</v>
      </c>
      <c r="AR12" s="307"/>
    </row>
    <row r="13" spans="2:44" s="386" customFormat="1" ht="30" customHeight="1">
      <c r="B13" s="379"/>
      <c r="C13" s="281" t="s">
        <v>201</v>
      </c>
      <c r="D13" s="388">
        <v>0</v>
      </c>
      <c r="E13" s="388">
        <v>0</v>
      </c>
      <c r="F13" s="388">
        <v>0</v>
      </c>
      <c r="G13" s="388">
        <v>0</v>
      </c>
      <c r="H13" s="388">
        <v>0</v>
      </c>
      <c r="I13" s="388">
        <v>0</v>
      </c>
      <c r="J13" s="388">
        <v>0</v>
      </c>
      <c r="K13" s="388">
        <v>0</v>
      </c>
      <c r="L13" s="388">
        <v>0</v>
      </c>
      <c r="M13" s="388">
        <v>0</v>
      </c>
      <c r="N13" s="388">
        <v>0</v>
      </c>
      <c r="O13" s="388">
        <v>0</v>
      </c>
      <c r="P13" s="388">
        <v>0</v>
      </c>
      <c r="Q13" s="388">
        <v>0</v>
      </c>
      <c r="R13" s="388">
        <v>0</v>
      </c>
      <c r="S13" s="388">
        <v>0</v>
      </c>
      <c r="T13" s="388">
        <v>0</v>
      </c>
      <c r="U13" s="388">
        <v>0</v>
      </c>
      <c r="V13" s="388">
        <v>0</v>
      </c>
      <c r="W13" s="388">
        <v>0</v>
      </c>
      <c r="X13" s="388">
        <v>0</v>
      </c>
      <c r="Y13" s="388">
        <v>0</v>
      </c>
      <c r="Z13" s="388">
        <v>0</v>
      </c>
      <c r="AA13" s="388">
        <v>0</v>
      </c>
      <c r="AB13" s="388">
        <v>0</v>
      </c>
      <c r="AC13" s="388">
        <v>0</v>
      </c>
      <c r="AD13" s="388">
        <v>0</v>
      </c>
      <c r="AE13" s="388">
        <v>0</v>
      </c>
      <c r="AF13" s="388">
        <v>0</v>
      </c>
      <c r="AG13" s="388">
        <v>0</v>
      </c>
      <c r="AH13" s="388">
        <v>0</v>
      </c>
      <c r="AI13" s="388">
        <v>0</v>
      </c>
      <c r="AJ13" s="388">
        <v>0</v>
      </c>
      <c r="AK13" s="388">
        <v>0</v>
      </c>
      <c r="AL13" s="388">
        <v>0</v>
      </c>
      <c r="AM13" s="388">
        <v>0</v>
      </c>
      <c r="AN13" s="388">
        <v>0</v>
      </c>
      <c r="AO13" s="388">
        <v>0</v>
      </c>
      <c r="AP13" s="388">
        <v>0</v>
      </c>
      <c r="AQ13" s="382">
        <v>0</v>
      </c>
      <c r="AR13" s="390"/>
    </row>
    <row r="14" spans="2:44" s="2" customFormat="1" ht="30" customHeight="1">
      <c r="B14" s="4"/>
      <c r="C14" s="279" t="s">
        <v>215</v>
      </c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6"/>
      <c r="AR14" s="307"/>
    </row>
    <row r="15" spans="2:44" s="2" customFormat="1" ht="17.100000000000001" customHeight="1">
      <c r="B15" s="6"/>
      <c r="C15" s="275" t="s">
        <v>197</v>
      </c>
      <c r="D15" s="315"/>
      <c r="E15" s="315"/>
      <c r="F15" s="315"/>
      <c r="G15" s="315"/>
      <c r="H15" s="315"/>
      <c r="I15" s="315"/>
      <c r="J15" s="315"/>
      <c r="K15" s="315"/>
      <c r="L15" s="315">
        <v>70.081630699237948</v>
      </c>
      <c r="M15" s="315"/>
      <c r="N15" s="315">
        <v>20.808454893213</v>
      </c>
      <c r="O15" s="315"/>
      <c r="P15" s="315">
        <v>410.60396373023946</v>
      </c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>
        <v>2236.0100567056875</v>
      </c>
      <c r="AH15" s="315"/>
      <c r="AI15" s="315"/>
      <c r="AJ15" s="315"/>
      <c r="AK15" s="315"/>
      <c r="AL15" s="315"/>
      <c r="AM15" s="315"/>
      <c r="AN15" s="315">
        <v>1899</v>
      </c>
      <c r="AO15" s="315"/>
      <c r="AP15" s="315"/>
      <c r="AQ15" s="306">
        <v>4636.5041060283784</v>
      </c>
      <c r="AR15" s="307"/>
    </row>
    <row r="16" spans="2:44" s="2" customFormat="1" ht="17.100000000000001" customHeight="1">
      <c r="B16" s="8"/>
      <c r="C16" s="275" t="s">
        <v>198</v>
      </c>
      <c r="D16" s="315"/>
      <c r="E16" s="315"/>
      <c r="F16" s="315"/>
      <c r="G16" s="315"/>
      <c r="H16" s="315"/>
      <c r="I16" s="315"/>
      <c r="J16" s="315">
        <v>504.37453093745103</v>
      </c>
      <c r="K16" s="315"/>
      <c r="L16" s="315"/>
      <c r="M16" s="315"/>
      <c r="N16" s="315">
        <v>63.871802814710307</v>
      </c>
      <c r="O16" s="315"/>
      <c r="P16" s="315">
        <v>478.73976566115942</v>
      </c>
      <c r="Q16" s="315">
        <v>598.03003391169864</v>
      </c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>
        <v>4552.3790871706906</v>
      </c>
      <c r="AH16" s="315"/>
      <c r="AI16" s="315"/>
      <c r="AJ16" s="315"/>
      <c r="AK16" s="315"/>
      <c r="AL16" s="315"/>
      <c r="AM16" s="315"/>
      <c r="AN16" s="315">
        <v>8927.4099260000003</v>
      </c>
      <c r="AO16" s="315"/>
      <c r="AP16" s="315"/>
      <c r="AQ16" s="306">
        <v>15124.80514649571</v>
      </c>
      <c r="AR16" s="307"/>
    </row>
    <row r="17" spans="2:44" s="2" customFormat="1" ht="17.100000000000001" customHeight="1">
      <c r="B17" s="424"/>
      <c r="C17" s="425" t="s">
        <v>200</v>
      </c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15"/>
      <c r="AQ17" s="306">
        <v>0</v>
      </c>
      <c r="AR17" s="307"/>
    </row>
    <row r="18" spans="2:44" s="2" customFormat="1" ht="16.5" customHeight="1">
      <c r="B18" s="8"/>
      <c r="C18" s="275" t="s">
        <v>199</v>
      </c>
      <c r="D18" s="315"/>
      <c r="E18" s="315"/>
      <c r="F18" s="315"/>
      <c r="G18" s="315"/>
      <c r="H18" s="315"/>
      <c r="I18" s="315"/>
      <c r="J18" s="315">
        <v>692.07728188348244</v>
      </c>
      <c r="K18" s="315"/>
      <c r="L18" s="315"/>
      <c r="M18" s="315"/>
      <c r="N18" s="315"/>
      <c r="O18" s="315"/>
      <c r="P18" s="315">
        <v>1350.4414917677739</v>
      </c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>
        <v>3379.8847246630521</v>
      </c>
      <c r="AH18" s="315"/>
      <c r="AI18" s="315"/>
      <c r="AJ18" s="315"/>
      <c r="AK18" s="315"/>
      <c r="AL18" s="315"/>
      <c r="AM18" s="315"/>
      <c r="AN18" s="315">
        <v>8588.2666449999997</v>
      </c>
      <c r="AO18" s="315"/>
      <c r="AP18" s="315"/>
      <c r="AQ18" s="306">
        <v>14010.670143314308</v>
      </c>
      <c r="AR18" s="307"/>
    </row>
    <row r="19" spans="2:44" s="386" customFormat="1" ht="30" customHeight="1">
      <c r="B19" s="387"/>
      <c r="C19" s="281" t="s">
        <v>201</v>
      </c>
      <c r="D19" s="388">
        <v>0</v>
      </c>
      <c r="E19" s="388">
        <v>0</v>
      </c>
      <c r="F19" s="388">
        <v>0</v>
      </c>
      <c r="G19" s="388">
        <v>0</v>
      </c>
      <c r="H19" s="388">
        <v>0</v>
      </c>
      <c r="I19" s="388">
        <v>0</v>
      </c>
      <c r="J19" s="388">
        <v>1196.4518128209334</v>
      </c>
      <c r="K19" s="388">
        <v>0</v>
      </c>
      <c r="L19" s="388">
        <v>70.081630699237948</v>
      </c>
      <c r="M19" s="388">
        <v>0</v>
      </c>
      <c r="N19" s="388">
        <v>84.680257707923303</v>
      </c>
      <c r="O19" s="388">
        <v>0</v>
      </c>
      <c r="P19" s="388">
        <v>2239.7852211591726</v>
      </c>
      <c r="Q19" s="388">
        <v>598.03003391169864</v>
      </c>
      <c r="R19" s="388">
        <v>0</v>
      </c>
      <c r="S19" s="388">
        <v>0</v>
      </c>
      <c r="T19" s="388">
        <v>0</v>
      </c>
      <c r="U19" s="388">
        <v>0</v>
      </c>
      <c r="V19" s="388">
        <v>0</v>
      </c>
      <c r="W19" s="388">
        <v>0</v>
      </c>
      <c r="X19" s="388">
        <v>0</v>
      </c>
      <c r="Y19" s="388">
        <v>0</v>
      </c>
      <c r="Z19" s="388">
        <v>0</v>
      </c>
      <c r="AA19" s="388">
        <v>0</v>
      </c>
      <c r="AB19" s="388">
        <v>0</v>
      </c>
      <c r="AC19" s="388">
        <v>0</v>
      </c>
      <c r="AD19" s="388">
        <v>0</v>
      </c>
      <c r="AE19" s="388">
        <v>0</v>
      </c>
      <c r="AF19" s="388">
        <v>0</v>
      </c>
      <c r="AG19" s="388">
        <v>10168.273868539431</v>
      </c>
      <c r="AH19" s="388">
        <v>0</v>
      </c>
      <c r="AI19" s="388">
        <v>0</v>
      </c>
      <c r="AJ19" s="388">
        <v>0</v>
      </c>
      <c r="AK19" s="388">
        <v>0</v>
      </c>
      <c r="AL19" s="388">
        <v>0</v>
      </c>
      <c r="AM19" s="388">
        <v>0</v>
      </c>
      <c r="AN19" s="388">
        <v>19414.676571</v>
      </c>
      <c r="AO19" s="388">
        <v>0</v>
      </c>
      <c r="AP19" s="388">
        <v>0</v>
      </c>
      <c r="AQ19" s="382">
        <v>33771.979395838396</v>
      </c>
      <c r="AR19" s="390"/>
    </row>
    <row r="20" spans="2:44" s="257" customFormat="1" ht="30" customHeight="1">
      <c r="B20" s="261"/>
      <c r="C20" s="282" t="s">
        <v>209</v>
      </c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309"/>
      <c r="AP20" s="309"/>
      <c r="AQ20" s="312"/>
      <c r="AR20" s="313"/>
    </row>
    <row r="21" spans="2:44" s="257" customFormat="1" ht="30" customHeight="1">
      <c r="B21" s="261"/>
      <c r="C21" s="282" t="s">
        <v>204</v>
      </c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9"/>
      <c r="AQ21" s="312"/>
      <c r="AR21" s="313"/>
    </row>
    <row r="22" spans="2:44" s="2" customFormat="1" ht="17.100000000000001" customHeight="1">
      <c r="B22" s="9"/>
      <c r="C22" s="275" t="s">
        <v>197</v>
      </c>
      <c r="D22" s="315"/>
      <c r="E22" s="315"/>
      <c r="F22" s="315"/>
      <c r="G22" s="315"/>
      <c r="H22" s="315"/>
      <c r="I22" s="315"/>
      <c r="J22" s="315">
        <v>224.51742257549</v>
      </c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06">
        <v>224.51742257549</v>
      </c>
      <c r="AR22" s="307"/>
    </row>
    <row r="23" spans="2:44" s="2" customFormat="1" ht="17.100000000000001" customHeight="1">
      <c r="B23" s="6"/>
      <c r="C23" s="275" t="s">
        <v>198</v>
      </c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>
        <v>2104.15</v>
      </c>
      <c r="AO23" s="315"/>
      <c r="AP23" s="315"/>
      <c r="AQ23" s="306">
        <v>2104.15</v>
      </c>
      <c r="AR23" s="307"/>
    </row>
    <row r="24" spans="2:44" s="2" customFormat="1" ht="16.5" customHeight="1">
      <c r="B24" s="424"/>
      <c r="C24" s="425" t="s">
        <v>200</v>
      </c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06">
        <v>0</v>
      </c>
      <c r="AR24" s="307"/>
    </row>
    <row r="25" spans="2:44" s="2" customFormat="1" ht="17.100000000000001" customHeight="1">
      <c r="B25" s="4"/>
      <c r="C25" s="275" t="s">
        <v>199</v>
      </c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>
        <v>33.992112000044997</v>
      </c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>
        <v>515.36878524367182</v>
      </c>
      <c r="AH25" s="315"/>
      <c r="AI25" s="315"/>
      <c r="AJ25" s="315"/>
      <c r="AK25" s="315"/>
      <c r="AL25" s="315"/>
      <c r="AM25" s="315"/>
      <c r="AN25" s="315">
        <v>672.0625</v>
      </c>
      <c r="AO25" s="315"/>
      <c r="AP25" s="315"/>
      <c r="AQ25" s="306">
        <v>1221.4233972437169</v>
      </c>
      <c r="AR25" s="307"/>
    </row>
    <row r="26" spans="2:44" s="386" customFormat="1" ht="30" customHeight="1">
      <c r="B26" s="391"/>
      <c r="C26" s="281" t="s">
        <v>201</v>
      </c>
      <c r="D26" s="388">
        <v>0</v>
      </c>
      <c r="E26" s="388">
        <v>0</v>
      </c>
      <c r="F26" s="388">
        <v>0</v>
      </c>
      <c r="G26" s="388">
        <v>0</v>
      </c>
      <c r="H26" s="388">
        <v>0</v>
      </c>
      <c r="I26" s="388">
        <v>0</v>
      </c>
      <c r="J26" s="388">
        <v>224.51742257549</v>
      </c>
      <c r="K26" s="388">
        <v>0</v>
      </c>
      <c r="L26" s="388">
        <v>0</v>
      </c>
      <c r="M26" s="388">
        <v>0</v>
      </c>
      <c r="N26" s="388">
        <v>0</v>
      </c>
      <c r="O26" s="388">
        <v>0</v>
      </c>
      <c r="P26" s="388">
        <v>33.992112000044997</v>
      </c>
      <c r="Q26" s="388">
        <v>0</v>
      </c>
      <c r="R26" s="388">
        <v>0</v>
      </c>
      <c r="S26" s="388">
        <v>0</v>
      </c>
      <c r="T26" s="388">
        <v>0</v>
      </c>
      <c r="U26" s="388">
        <v>0</v>
      </c>
      <c r="V26" s="388">
        <v>0</v>
      </c>
      <c r="W26" s="388">
        <v>0</v>
      </c>
      <c r="X26" s="388">
        <v>0</v>
      </c>
      <c r="Y26" s="388">
        <v>0</v>
      </c>
      <c r="Z26" s="388">
        <v>0</v>
      </c>
      <c r="AA26" s="388">
        <v>0</v>
      </c>
      <c r="AB26" s="388">
        <v>0</v>
      </c>
      <c r="AC26" s="388">
        <v>0</v>
      </c>
      <c r="AD26" s="388">
        <v>0</v>
      </c>
      <c r="AE26" s="388">
        <v>0</v>
      </c>
      <c r="AF26" s="388">
        <v>0</v>
      </c>
      <c r="AG26" s="388">
        <v>515.36878524367182</v>
      </c>
      <c r="AH26" s="388">
        <v>0</v>
      </c>
      <c r="AI26" s="388">
        <v>0</v>
      </c>
      <c r="AJ26" s="388">
        <v>0</v>
      </c>
      <c r="AK26" s="388">
        <v>0</v>
      </c>
      <c r="AL26" s="388">
        <v>0</v>
      </c>
      <c r="AM26" s="388">
        <v>0</v>
      </c>
      <c r="AN26" s="388">
        <v>2776.2125000000001</v>
      </c>
      <c r="AO26" s="388">
        <v>0</v>
      </c>
      <c r="AP26" s="388">
        <v>0</v>
      </c>
      <c r="AQ26" s="382">
        <v>3550.0908198192069</v>
      </c>
      <c r="AR26" s="390"/>
    </row>
    <row r="27" spans="2:44" s="257" customFormat="1" ht="30" customHeight="1">
      <c r="B27" s="259"/>
      <c r="C27" s="282" t="s">
        <v>207</v>
      </c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  <c r="AJ27" s="309"/>
      <c r="AK27" s="309"/>
      <c r="AL27" s="309"/>
      <c r="AM27" s="309"/>
      <c r="AN27" s="309"/>
      <c r="AO27" s="309"/>
      <c r="AP27" s="309"/>
      <c r="AQ27" s="312"/>
      <c r="AR27" s="313"/>
    </row>
    <row r="28" spans="2:44" s="2" customFormat="1" ht="17.100000000000001" customHeight="1">
      <c r="B28" s="6"/>
      <c r="C28" s="275" t="s">
        <v>197</v>
      </c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06">
        <v>0</v>
      </c>
      <c r="AR28" s="307"/>
    </row>
    <row r="29" spans="2:44" s="2" customFormat="1" ht="17.100000000000001" customHeight="1">
      <c r="B29" s="6"/>
      <c r="C29" s="275" t="s">
        <v>198</v>
      </c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>
        <v>63.061443917881398</v>
      </c>
      <c r="AH29" s="315"/>
      <c r="AI29" s="315"/>
      <c r="AJ29" s="315"/>
      <c r="AK29" s="315"/>
      <c r="AL29" s="315"/>
      <c r="AM29" s="315"/>
      <c r="AN29" s="315">
        <v>1202</v>
      </c>
      <c r="AO29" s="315"/>
      <c r="AP29" s="315"/>
      <c r="AQ29" s="306">
        <v>1265.0614439178814</v>
      </c>
      <c r="AR29" s="307"/>
    </row>
    <row r="30" spans="2:44" s="2" customFormat="1" ht="17.100000000000001" customHeight="1">
      <c r="B30" s="424"/>
      <c r="C30" s="425" t="s">
        <v>200</v>
      </c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06">
        <v>0</v>
      </c>
      <c r="AR30" s="307"/>
    </row>
    <row r="31" spans="2:44" s="2" customFormat="1" ht="17.100000000000001" customHeight="1">
      <c r="B31" s="4"/>
      <c r="C31" s="275" t="s">
        <v>199</v>
      </c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>
        <v>70</v>
      </c>
      <c r="AO31" s="315"/>
      <c r="AP31" s="315"/>
      <c r="AQ31" s="306">
        <v>70</v>
      </c>
      <c r="AR31" s="307"/>
    </row>
    <row r="32" spans="2:44" s="386" customFormat="1" ht="30" customHeight="1">
      <c r="B32" s="387"/>
      <c r="C32" s="281" t="s">
        <v>201</v>
      </c>
      <c r="D32" s="388">
        <v>0</v>
      </c>
      <c r="E32" s="388">
        <v>0</v>
      </c>
      <c r="F32" s="388">
        <v>0</v>
      </c>
      <c r="G32" s="388">
        <v>0</v>
      </c>
      <c r="H32" s="388">
        <v>0</v>
      </c>
      <c r="I32" s="388">
        <v>0</v>
      </c>
      <c r="J32" s="388">
        <v>0</v>
      </c>
      <c r="K32" s="388">
        <v>0</v>
      </c>
      <c r="L32" s="388">
        <v>0</v>
      </c>
      <c r="M32" s="388">
        <v>0</v>
      </c>
      <c r="N32" s="388">
        <v>0</v>
      </c>
      <c r="O32" s="388">
        <v>0</v>
      </c>
      <c r="P32" s="388">
        <v>0</v>
      </c>
      <c r="Q32" s="388">
        <v>0</v>
      </c>
      <c r="R32" s="388">
        <v>0</v>
      </c>
      <c r="S32" s="388">
        <v>0</v>
      </c>
      <c r="T32" s="388">
        <v>0</v>
      </c>
      <c r="U32" s="388">
        <v>0</v>
      </c>
      <c r="V32" s="388">
        <v>0</v>
      </c>
      <c r="W32" s="388">
        <v>0</v>
      </c>
      <c r="X32" s="388">
        <v>0</v>
      </c>
      <c r="Y32" s="388">
        <v>0</v>
      </c>
      <c r="Z32" s="388">
        <v>0</v>
      </c>
      <c r="AA32" s="388">
        <v>0</v>
      </c>
      <c r="AB32" s="388">
        <v>0</v>
      </c>
      <c r="AC32" s="388">
        <v>0</v>
      </c>
      <c r="AD32" s="388">
        <v>0</v>
      </c>
      <c r="AE32" s="388">
        <v>0</v>
      </c>
      <c r="AF32" s="388">
        <v>0</v>
      </c>
      <c r="AG32" s="388">
        <v>63.061443917881398</v>
      </c>
      <c r="AH32" s="388">
        <v>0</v>
      </c>
      <c r="AI32" s="388">
        <v>0</v>
      </c>
      <c r="AJ32" s="388">
        <v>0</v>
      </c>
      <c r="AK32" s="388">
        <v>0</v>
      </c>
      <c r="AL32" s="388">
        <v>0</v>
      </c>
      <c r="AM32" s="388">
        <v>0</v>
      </c>
      <c r="AN32" s="388">
        <v>1272</v>
      </c>
      <c r="AO32" s="388">
        <v>0</v>
      </c>
      <c r="AP32" s="388">
        <v>0</v>
      </c>
      <c r="AQ32" s="382">
        <v>1335.0614439178814</v>
      </c>
      <c r="AR32" s="390"/>
    </row>
    <row r="33" spans="2:44" s="2" customFormat="1" ht="30" customHeight="1">
      <c r="B33" s="6"/>
      <c r="C33" s="281" t="s">
        <v>205</v>
      </c>
      <c r="D33" s="305">
        <v>0</v>
      </c>
      <c r="E33" s="305">
        <v>0</v>
      </c>
      <c r="F33" s="305">
        <v>0</v>
      </c>
      <c r="G33" s="305">
        <v>0</v>
      </c>
      <c r="H33" s="305">
        <v>0</v>
      </c>
      <c r="I33" s="305">
        <v>0</v>
      </c>
      <c r="J33" s="305">
        <v>224.51742257549</v>
      </c>
      <c r="K33" s="305">
        <v>0</v>
      </c>
      <c r="L33" s="305">
        <v>0</v>
      </c>
      <c r="M33" s="305">
        <v>0</v>
      </c>
      <c r="N33" s="305">
        <v>0</v>
      </c>
      <c r="O33" s="305">
        <v>0</v>
      </c>
      <c r="P33" s="305">
        <v>33.992112000044997</v>
      </c>
      <c r="Q33" s="305">
        <v>0</v>
      </c>
      <c r="R33" s="305">
        <v>0</v>
      </c>
      <c r="S33" s="305">
        <v>0</v>
      </c>
      <c r="T33" s="305">
        <v>0</v>
      </c>
      <c r="U33" s="305">
        <v>0</v>
      </c>
      <c r="V33" s="305">
        <v>0</v>
      </c>
      <c r="W33" s="305">
        <v>0</v>
      </c>
      <c r="X33" s="305">
        <v>0</v>
      </c>
      <c r="Y33" s="305">
        <v>0</v>
      </c>
      <c r="Z33" s="305">
        <v>0</v>
      </c>
      <c r="AA33" s="305">
        <v>0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578.43022916155326</v>
      </c>
      <c r="AH33" s="305">
        <v>0</v>
      </c>
      <c r="AI33" s="305">
        <v>0</v>
      </c>
      <c r="AJ33" s="305">
        <v>0</v>
      </c>
      <c r="AK33" s="305">
        <v>0</v>
      </c>
      <c r="AL33" s="305">
        <v>0</v>
      </c>
      <c r="AM33" s="305">
        <v>0</v>
      </c>
      <c r="AN33" s="305">
        <v>4048.2125000000001</v>
      </c>
      <c r="AO33" s="305">
        <v>0</v>
      </c>
      <c r="AP33" s="305">
        <v>0</v>
      </c>
      <c r="AQ33" s="306">
        <v>4885.1522637370881</v>
      </c>
      <c r="AR33" s="307"/>
    </row>
    <row r="34" spans="2:44" s="2" customFormat="1" ht="18" customHeight="1">
      <c r="B34" s="9"/>
      <c r="C34" s="28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6"/>
      <c r="AR34" s="307"/>
    </row>
    <row r="35" spans="2:44" s="2" customFormat="1" ht="30" customHeight="1">
      <c r="B35" s="6"/>
      <c r="C35" s="287" t="s">
        <v>212</v>
      </c>
      <c r="D35" s="305">
        <v>0</v>
      </c>
      <c r="E35" s="305">
        <v>0</v>
      </c>
      <c r="F35" s="305">
        <v>0</v>
      </c>
      <c r="G35" s="305">
        <v>0</v>
      </c>
      <c r="H35" s="305">
        <v>0</v>
      </c>
      <c r="I35" s="305">
        <v>0</v>
      </c>
      <c r="J35" s="305">
        <v>1420.9692353964233</v>
      </c>
      <c r="K35" s="305">
        <v>0</v>
      </c>
      <c r="L35" s="305">
        <v>70.081630699237948</v>
      </c>
      <c r="M35" s="305">
        <v>0</v>
      </c>
      <c r="N35" s="305">
        <v>84.680257707923303</v>
      </c>
      <c r="O35" s="305">
        <v>0</v>
      </c>
      <c r="P35" s="305">
        <v>2273.7773331592175</v>
      </c>
      <c r="Q35" s="305">
        <v>598.03003391169864</v>
      </c>
      <c r="R35" s="305">
        <v>0</v>
      </c>
      <c r="S35" s="305">
        <v>0</v>
      </c>
      <c r="T35" s="305">
        <v>0</v>
      </c>
      <c r="U35" s="305">
        <v>0</v>
      </c>
      <c r="V35" s="305">
        <v>0</v>
      </c>
      <c r="W35" s="305">
        <v>0</v>
      </c>
      <c r="X35" s="305">
        <v>0</v>
      </c>
      <c r="Y35" s="305">
        <v>0</v>
      </c>
      <c r="Z35" s="305">
        <v>0</v>
      </c>
      <c r="AA35" s="305">
        <v>0</v>
      </c>
      <c r="AB35" s="305">
        <v>0</v>
      </c>
      <c r="AC35" s="305">
        <v>0</v>
      </c>
      <c r="AD35" s="305">
        <v>0</v>
      </c>
      <c r="AE35" s="305">
        <v>0</v>
      </c>
      <c r="AF35" s="305">
        <v>0</v>
      </c>
      <c r="AG35" s="305">
        <v>10746.704097700984</v>
      </c>
      <c r="AH35" s="305">
        <v>0</v>
      </c>
      <c r="AI35" s="305">
        <v>0</v>
      </c>
      <c r="AJ35" s="305">
        <v>0</v>
      </c>
      <c r="AK35" s="305">
        <v>0</v>
      </c>
      <c r="AL35" s="305">
        <v>0</v>
      </c>
      <c r="AM35" s="305">
        <v>0</v>
      </c>
      <c r="AN35" s="305">
        <v>23462.889071000001</v>
      </c>
      <c r="AO35" s="305">
        <v>0</v>
      </c>
      <c r="AP35" s="305">
        <v>0</v>
      </c>
      <c r="AQ35" s="306">
        <v>38657.131659575483</v>
      </c>
      <c r="AR35" s="307"/>
    </row>
    <row r="36" spans="2:44" s="257" customFormat="1" ht="30" customHeight="1">
      <c r="B36" s="261"/>
      <c r="C36" s="282" t="s">
        <v>202</v>
      </c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09"/>
      <c r="AQ36" s="312"/>
      <c r="AR36" s="313"/>
    </row>
    <row r="37" spans="2:44" s="2" customFormat="1" ht="18" customHeight="1">
      <c r="B37" s="9"/>
      <c r="C37" s="283" t="s">
        <v>223</v>
      </c>
      <c r="D37" s="315"/>
      <c r="E37" s="315"/>
      <c r="F37" s="315"/>
      <c r="G37" s="315"/>
      <c r="H37" s="315"/>
      <c r="I37" s="315"/>
      <c r="J37" s="315">
        <v>164.69</v>
      </c>
      <c r="K37" s="315"/>
      <c r="L37" s="315"/>
      <c r="M37" s="315"/>
      <c r="N37" s="315">
        <v>1.76</v>
      </c>
      <c r="O37" s="315"/>
      <c r="P37" s="315">
        <v>16.91</v>
      </c>
      <c r="Q37" s="315">
        <v>12.34</v>
      </c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>
        <v>214.22</v>
      </c>
      <c r="AH37" s="315"/>
      <c r="AI37" s="315"/>
      <c r="AJ37" s="315"/>
      <c r="AK37" s="315"/>
      <c r="AL37" s="315"/>
      <c r="AM37" s="315"/>
      <c r="AN37" s="315"/>
      <c r="AO37" s="315"/>
      <c r="AP37" s="315"/>
      <c r="AQ37" s="306">
        <v>409.91999999999996</v>
      </c>
      <c r="AR37" s="307"/>
    </row>
    <row r="38" spans="2:44" s="2" customFormat="1" ht="18" customHeight="1">
      <c r="B38" s="10"/>
      <c r="C38" s="284" t="s">
        <v>224</v>
      </c>
      <c r="D38" s="329"/>
      <c r="E38" s="329"/>
      <c r="F38" s="329"/>
      <c r="G38" s="329"/>
      <c r="H38" s="329"/>
      <c r="I38" s="329"/>
      <c r="J38" s="329">
        <v>35.25</v>
      </c>
      <c r="K38" s="329"/>
      <c r="L38" s="329">
        <v>33.03</v>
      </c>
      <c r="M38" s="329"/>
      <c r="N38" s="329">
        <v>22.14</v>
      </c>
      <c r="O38" s="329"/>
      <c r="P38" s="329">
        <v>673.87</v>
      </c>
      <c r="Q38" s="329">
        <v>13.23</v>
      </c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>
        <v>2858.72</v>
      </c>
      <c r="AH38" s="329"/>
      <c r="AI38" s="329"/>
      <c r="AJ38" s="329"/>
      <c r="AK38" s="329"/>
      <c r="AL38" s="329"/>
      <c r="AM38" s="329"/>
      <c r="AN38" s="329"/>
      <c r="AO38" s="329"/>
      <c r="AP38" s="329"/>
      <c r="AQ38" s="306">
        <v>3636.24</v>
      </c>
      <c r="AR38" s="326"/>
    </row>
    <row r="39" spans="2:44" s="2" customFormat="1" ht="66.75" customHeight="1">
      <c r="B39" s="327"/>
      <c r="C39" s="437" t="s">
        <v>228</v>
      </c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  <c r="Y39" s="437"/>
      <c r="Z39" s="437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37"/>
      <c r="AM39" s="437"/>
      <c r="AN39" s="437"/>
      <c r="AO39" s="437"/>
      <c r="AP39" s="437"/>
      <c r="AQ39" s="437"/>
      <c r="AR39" s="328"/>
    </row>
    <row r="40" spans="2:44" s="2" customFormat="1" ht="18" customHeight="1">
      <c r="B40" s="7"/>
      <c r="C40" s="28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"/>
      <c r="AQ40" s="1"/>
      <c r="AR40" s="1"/>
    </row>
    <row r="41" spans="2:44" s="2" customFormat="1" ht="18" customHeight="1">
      <c r="B41" s="7"/>
      <c r="C41" s="28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"/>
      <c r="AQ41" s="1"/>
      <c r="AR41" s="1"/>
    </row>
    <row r="42" spans="2:44" s="2" customFormat="1" ht="18" customHeight="1">
      <c r="B42" s="7"/>
      <c r="C42" s="28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"/>
      <c r="AQ42" s="1"/>
      <c r="AR42" s="1"/>
    </row>
    <row r="43" spans="2:44" s="2" customFormat="1" ht="18" customHeight="1">
      <c r="B43" s="7"/>
      <c r="C43" s="28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"/>
      <c r="AQ43" s="1"/>
      <c r="AR43" s="1"/>
    </row>
    <row r="44" spans="2:44" s="2" customFormat="1" ht="18" customHeight="1">
      <c r="B44" s="17" t="s">
        <v>159</v>
      </c>
      <c r="C44" s="28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</sheetData>
  <sheetProtection formatCells="0" formatColumns="0" formatRows="0"/>
  <mergeCells count="5">
    <mergeCell ref="C2:AQ2"/>
    <mergeCell ref="C3:AQ3"/>
    <mergeCell ref="C4:AQ4"/>
    <mergeCell ref="C5:AQ5"/>
    <mergeCell ref="C39:AQ39"/>
  </mergeCells>
  <conditionalFormatting sqref="AQ34:AR34 D35:AR35 D37:AR38 D9:AR13 D15:AR19 D22:AR26 D28:AR33">
    <cfRule type="expression" dxfId="29" priority="15" stopIfTrue="1">
      <formula>AND(D9&lt;&gt;"",OR(D9&lt;0,NOT(ISNUMBER(D9))))</formula>
    </cfRule>
  </conditionalFormatting>
  <pageMargins left="0.74803149606299213" right="0.39370078740157483" top="0.98425196850393704" bottom="0.98425196850393704" header="0.51181102362204722" footer="0.51181102362204722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27"/>
  <sheetViews>
    <sheetView showGridLines="0" tabSelected="1" view="pageBreakPreview" topLeftCell="A3" zoomScale="60" zoomScaleNormal="70" workbookViewId="0">
      <selection activeCell="C3" sqref="C3:O3"/>
    </sheetView>
  </sheetViews>
  <sheetFormatPr defaultColWidth="0" defaultRowHeight="14.25"/>
  <cols>
    <col min="1" max="1" width="1.7109375" style="378" customWidth="1"/>
    <col min="2" max="2" width="1.7109375" style="15" customWidth="1"/>
    <col min="3" max="3" width="56" style="285" customWidth="1"/>
    <col min="4" max="4" width="13" style="15" customWidth="1"/>
    <col min="5" max="5" width="14.5703125" style="15" customWidth="1"/>
    <col min="6" max="6" width="12.85546875" style="15" bestFit="1" customWidth="1"/>
    <col min="7" max="12" width="11.7109375" style="15" customWidth="1"/>
    <col min="13" max="13" width="12.7109375" style="15" customWidth="1"/>
    <col min="14" max="14" width="12.5703125" style="15" bestFit="1" customWidth="1"/>
    <col min="15" max="15" width="11.7109375" style="15" customWidth="1"/>
    <col min="16" max="16" width="1.7109375" style="402" customWidth="1"/>
    <col min="17" max="20" width="9.140625" style="15" customWidth="1"/>
    <col min="21" max="21" width="1.7109375" style="402" customWidth="1"/>
    <col min="22" max="24" width="9.140625" style="15" customWidth="1"/>
    <col min="25" max="16384" width="0" style="15" hidden="1"/>
  </cols>
  <sheetData>
    <row r="1" spans="1:21" s="186" customFormat="1" ht="19.5" customHeight="1">
      <c r="A1" s="393"/>
      <c r="B1" s="276" t="s">
        <v>195</v>
      </c>
      <c r="C1" s="273"/>
      <c r="D1" s="185"/>
      <c r="E1" s="185"/>
      <c r="F1" s="185"/>
      <c r="G1" s="185"/>
      <c r="H1" s="185"/>
      <c r="I1" s="185"/>
      <c r="J1" s="185"/>
      <c r="O1" s="407"/>
      <c r="P1" s="400"/>
      <c r="U1" s="400"/>
    </row>
    <row r="2" spans="1:21" s="277" customFormat="1" ht="20.100000000000001" customHeight="1">
      <c r="A2" s="394"/>
      <c r="C2" s="435" t="s">
        <v>184</v>
      </c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01"/>
      <c r="U2" s="401"/>
    </row>
    <row r="3" spans="1:21" s="277" customFormat="1" ht="20.100000000000001" customHeight="1">
      <c r="A3" s="394"/>
      <c r="C3" s="435" t="s">
        <v>229</v>
      </c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01"/>
      <c r="U3" s="401"/>
    </row>
    <row r="4" spans="1:21" s="277" customFormat="1" ht="20.100000000000001" customHeight="1">
      <c r="A4" s="394"/>
      <c r="C4" s="435" t="s">
        <v>180</v>
      </c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01"/>
      <c r="U4" s="401"/>
    </row>
    <row r="5" spans="1:21" s="277" customFormat="1" ht="20.100000000000001" customHeight="1">
      <c r="A5" s="394"/>
      <c r="C5" s="435" t="s">
        <v>181</v>
      </c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01"/>
      <c r="U5" s="401"/>
    </row>
    <row r="6" spans="1:21" s="186" customFormat="1" ht="52.5" customHeight="1">
      <c r="A6" s="393"/>
      <c r="B6" s="230"/>
      <c r="C6" s="274"/>
      <c r="I6" s="187"/>
      <c r="J6" s="187"/>
      <c r="P6" s="400"/>
      <c r="U6" s="400"/>
    </row>
    <row r="7" spans="1:21" s="2" customFormat="1" ht="34.15" customHeight="1">
      <c r="A7" s="403"/>
      <c r="B7" s="16"/>
      <c r="C7" s="290"/>
      <c r="D7" s="300" t="s">
        <v>216</v>
      </c>
      <c r="E7" s="293"/>
      <c r="F7" s="294"/>
      <c r="G7" s="295" t="s">
        <v>218</v>
      </c>
      <c r="H7" s="293"/>
      <c r="I7" s="296"/>
      <c r="J7" s="292" t="s">
        <v>219</v>
      </c>
      <c r="K7" s="293"/>
      <c r="L7" s="294"/>
      <c r="M7" s="295" t="s">
        <v>201</v>
      </c>
      <c r="N7" s="297"/>
      <c r="O7" s="293"/>
      <c r="P7" s="395"/>
      <c r="U7" s="392"/>
    </row>
    <row r="8" spans="1:21" s="2" customFormat="1" ht="96.75" customHeight="1">
      <c r="A8" s="403"/>
      <c r="B8" s="3"/>
      <c r="C8" s="278" t="s">
        <v>217</v>
      </c>
      <c r="D8" s="298" t="s">
        <v>220</v>
      </c>
      <c r="E8" s="298" t="s">
        <v>221</v>
      </c>
      <c r="F8" s="298" t="s">
        <v>222</v>
      </c>
      <c r="G8" s="299" t="s">
        <v>220</v>
      </c>
      <c r="H8" s="298" t="s">
        <v>221</v>
      </c>
      <c r="I8" s="300" t="s">
        <v>222</v>
      </c>
      <c r="J8" s="298" t="s">
        <v>220</v>
      </c>
      <c r="K8" s="298" t="s">
        <v>221</v>
      </c>
      <c r="L8" s="298" t="s">
        <v>222</v>
      </c>
      <c r="M8" s="299" t="s">
        <v>220</v>
      </c>
      <c r="N8" s="298" t="s">
        <v>221</v>
      </c>
      <c r="O8" s="300" t="s">
        <v>222</v>
      </c>
      <c r="P8" s="396"/>
      <c r="U8" s="392"/>
    </row>
    <row r="9" spans="1:21" s="2" customFormat="1" ht="30" customHeight="1">
      <c r="A9" s="403"/>
      <c r="B9" s="6"/>
      <c r="C9" s="286" t="s">
        <v>227</v>
      </c>
      <c r="D9" s="301"/>
      <c r="E9" s="301"/>
      <c r="F9" s="301"/>
      <c r="G9" s="302"/>
      <c r="H9" s="301"/>
      <c r="I9" s="303"/>
      <c r="J9" s="301"/>
      <c r="K9" s="301"/>
      <c r="L9" s="301"/>
      <c r="M9" s="304">
        <v>73901.632002729282</v>
      </c>
      <c r="N9" s="305">
        <v>28892.03252512361</v>
      </c>
      <c r="O9" s="306">
        <v>3661.9766917241232</v>
      </c>
      <c r="P9" s="397"/>
      <c r="U9" s="392"/>
    </row>
    <row r="10" spans="1:21" s="257" customFormat="1" ht="30" customHeight="1">
      <c r="A10" s="404"/>
      <c r="B10" s="262"/>
      <c r="C10" s="291" t="s">
        <v>226</v>
      </c>
      <c r="D10" s="308"/>
      <c r="E10" s="309"/>
      <c r="F10" s="310"/>
      <c r="G10" s="311"/>
      <c r="H10" s="309"/>
      <c r="I10" s="312"/>
      <c r="J10" s="308"/>
      <c r="K10" s="309"/>
      <c r="L10" s="310"/>
      <c r="M10" s="311"/>
      <c r="N10" s="309"/>
      <c r="O10" s="312"/>
      <c r="P10" s="398"/>
      <c r="U10" s="405"/>
    </row>
    <row r="11" spans="1:21" s="2" customFormat="1" ht="17.100000000000001" customHeight="1">
      <c r="A11" s="403"/>
      <c r="B11" s="9"/>
      <c r="C11" s="275" t="s">
        <v>197</v>
      </c>
      <c r="D11" s="314">
        <v>21182.753556912532</v>
      </c>
      <c r="E11" s="315">
        <v>9139.2894590589422</v>
      </c>
      <c r="F11" s="316">
        <v>650</v>
      </c>
      <c r="G11" s="317">
        <v>458.75708434511478</v>
      </c>
      <c r="H11" s="315">
        <v>25.741193000000003</v>
      </c>
      <c r="I11" s="318"/>
      <c r="J11" s="314">
        <v>525.1295000124428</v>
      </c>
      <c r="K11" s="315">
        <v>21.912668</v>
      </c>
      <c r="L11" s="316"/>
      <c r="M11" s="304">
        <v>22166.640141270087</v>
      </c>
      <c r="N11" s="305">
        <v>9186.9433200589428</v>
      </c>
      <c r="O11" s="306">
        <v>650</v>
      </c>
      <c r="P11" s="397"/>
      <c r="U11" s="392"/>
    </row>
    <row r="12" spans="1:21" s="2" customFormat="1" ht="17.100000000000001" customHeight="1">
      <c r="A12" s="403"/>
      <c r="B12" s="6"/>
      <c r="C12" s="275" t="s">
        <v>198</v>
      </c>
      <c r="D12" s="314">
        <v>26143.299119189469</v>
      </c>
      <c r="E12" s="315">
        <v>6567.5239944035784</v>
      </c>
      <c r="F12" s="316">
        <v>889.51310479909876</v>
      </c>
      <c r="G12" s="317">
        <v>1185.3207910233098</v>
      </c>
      <c r="H12" s="315">
        <v>118.37852290266395</v>
      </c>
      <c r="I12" s="318"/>
      <c r="J12" s="314">
        <v>1393.4019077798598</v>
      </c>
      <c r="K12" s="315">
        <v>118.37852290266395</v>
      </c>
      <c r="L12" s="316"/>
      <c r="M12" s="304">
        <v>28722.021817992638</v>
      </c>
      <c r="N12" s="305">
        <v>6804.2810402089071</v>
      </c>
      <c r="O12" s="306">
        <v>889.51310479909876</v>
      </c>
      <c r="P12" s="397"/>
      <c r="U12" s="392"/>
    </row>
    <row r="13" spans="1:21" s="2" customFormat="1" ht="17.100000000000001" customHeight="1">
      <c r="A13" s="403"/>
      <c r="B13" s="424"/>
      <c r="C13" s="425" t="s">
        <v>200</v>
      </c>
      <c r="D13" s="314">
        <v>6327.015488</v>
      </c>
      <c r="E13" s="315">
        <v>2745.7798039999989</v>
      </c>
      <c r="F13" s="316"/>
      <c r="G13" s="317">
        <v>118.152</v>
      </c>
      <c r="H13" s="315"/>
      <c r="I13" s="318"/>
      <c r="J13" s="314">
        <v>110.441</v>
      </c>
      <c r="K13" s="315"/>
      <c r="L13" s="316"/>
      <c r="M13" s="304">
        <v>6555.6084879999999</v>
      </c>
      <c r="N13" s="305">
        <v>2745.7798039999989</v>
      </c>
      <c r="O13" s="306">
        <v>0</v>
      </c>
      <c r="P13" s="397"/>
      <c r="U13" s="392"/>
    </row>
    <row r="14" spans="1:21" s="2" customFormat="1" ht="17.100000000000001" customHeight="1">
      <c r="A14" s="403"/>
      <c r="B14" s="4"/>
      <c r="C14" s="275" t="s">
        <v>199</v>
      </c>
      <c r="D14" s="314">
        <v>19884.030666400045</v>
      </c>
      <c r="E14" s="315">
        <v>9291.2543493653193</v>
      </c>
      <c r="F14" s="316">
        <v>2017.7259685861795</v>
      </c>
      <c r="G14" s="317">
        <v>1304.4599269422267</v>
      </c>
      <c r="H14" s="315">
        <v>299.37150258194839</v>
      </c>
      <c r="I14" s="318">
        <v>52.368809169422697</v>
      </c>
      <c r="J14" s="314">
        <v>1824.4794501242945</v>
      </c>
      <c r="K14" s="315">
        <v>315.75471826518532</v>
      </c>
      <c r="L14" s="316">
        <v>52.368809169422697</v>
      </c>
      <c r="M14" s="304">
        <v>23012.970043466565</v>
      </c>
      <c r="N14" s="305">
        <v>9906.3805702124537</v>
      </c>
      <c r="O14" s="306">
        <v>2122.4635869250246</v>
      </c>
      <c r="P14" s="397"/>
      <c r="U14" s="392"/>
    </row>
    <row r="15" spans="1:21" s="2" customFormat="1" ht="18" customHeight="1">
      <c r="A15" s="403"/>
      <c r="B15" s="4"/>
      <c r="C15" s="281" t="s">
        <v>201</v>
      </c>
      <c r="D15" s="388">
        <v>67210.083342502039</v>
      </c>
      <c r="E15" s="305">
        <v>24998.067802827842</v>
      </c>
      <c r="F15" s="320">
        <v>3557.2390733852781</v>
      </c>
      <c r="G15" s="304">
        <v>2948.5378023106514</v>
      </c>
      <c r="H15" s="305">
        <v>443.49121848461232</v>
      </c>
      <c r="I15" s="306">
        <v>52.368809169422697</v>
      </c>
      <c r="J15" s="319">
        <v>3743.0108579165972</v>
      </c>
      <c r="K15" s="305">
        <v>456.04590916784923</v>
      </c>
      <c r="L15" s="320">
        <v>52.368809169422697</v>
      </c>
      <c r="M15" s="304">
        <v>73901.632002729282</v>
      </c>
      <c r="N15" s="305">
        <v>25897.604930480302</v>
      </c>
      <c r="O15" s="306">
        <v>3661.9766917241232</v>
      </c>
      <c r="P15" s="397"/>
      <c r="U15" s="392"/>
    </row>
    <row r="16" spans="1:21" s="257" customFormat="1" ht="30" customHeight="1">
      <c r="A16" s="404"/>
      <c r="B16" s="259"/>
      <c r="C16" s="291" t="s">
        <v>225</v>
      </c>
      <c r="D16" s="308"/>
      <c r="E16" s="309"/>
      <c r="F16" s="310"/>
      <c r="G16" s="311"/>
      <c r="H16" s="309"/>
      <c r="I16" s="312"/>
      <c r="J16" s="308"/>
      <c r="K16" s="309"/>
      <c r="L16" s="310"/>
      <c r="M16" s="311"/>
      <c r="N16" s="309"/>
      <c r="O16" s="312"/>
      <c r="P16" s="398"/>
      <c r="U16" s="405"/>
    </row>
    <row r="17" spans="1:21" s="2" customFormat="1" ht="17.100000000000001" customHeight="1">
      <c r="A17" s="403"/>
      <c r="B17" s="4"/>
      <c r="C17" s="275" t="s">
        <v>197</v>
      </c>
      <c r="D17" s="314">
        <v>2397.0956685190481</v>
      </c>
      <c r="E17" s="315">
        <v>2239.4084375093325</v>
      </c>
      <c r="F17" s="316">
        <v>0</v>
      </c>
      <c r="G17" s="317">
        <v>224.51742257549</v>
      </c>
      <c r="H17" s="315"/>
      <c r="I17" s="318"/>
      <c r="J17" s="314"/>
      <c r="K17" s="315"/>
      <c r="L17" s="316"/>
      <c r="M17" s="304">
        <v>2621.613091094538</v>
      </c>
      <c r="N17" s="305">
        <v>2239.4084375093325</v>
      </c>
      <c r="O17" s="306">
        <v>0</v>
      </c>
      <c r="P17" s="397"/>
      <c r="U17" s="392"/>
    </row>
    <row r="18" spans="1:21" s="2" customFormat="1" ht="17.100000000000001" customHeight="1">
      <c r="A18" s="403"/>
      <c r="B18" s="6"/>
      <c r="C18" s="275" t="s">
        <v>198</v>
      </c>
      <c r="D18" s="314">
        <v>4377.2370608945594</v>
      </c>
      <c r="E18" s="315">
        <v>6486.1753964063182</v>
      </c>
      <c r="F18" s="316">
        <v>4261.3926891948286</v>
      </c>
      <c r="G18" s="317">
        <v>275</v>
      </c>
      <c r="H18" s="315">
        <v>1829.15</v>
      </c>
      <c r="I18" s="318"/>
      <c r="J18" s="314"/>
      <c r="K18" s="315">
        <v>1265.0614439178814</v>
      </c>
      <c r="L18" s="316"/>
      <c r="M18" s="304">
        <v>4652.2370608945594</v>
      </c>
      <c r="N18" s="305">
        <v>9580.3868403241995</v>
      </c>
      <c r="O18" s="306">
        <v>4261.3926891948286</v>
      </c>
      <c r="P18" s="397"/>
      <c r="U18" s="392"/>
    </row>
    <row r="19" spans="1:21" s="2" customFormat="1" ht="17.100000000000001" customHeight="1">
      <c r="A19" s="403"/>
      <c r="B19" s="424"/>
      <c r="C19" s="425" t="s">
        <v>200</v>
      </c>
      <c r="D19" s="314"/>
      <c r="E19" s="315"/>
      <c r="F19" s="316"/>
      <c r="G19" s="317"/>
      <c r="H19" s="315"/>
      <c r="I19" s="318"/>
      <c r="J19" s="314"/>
      <c r="K19" s="315"/>
      <c r="L19" s="316"/>
      <c r="M19" s="304">
        <v>0</v>
      </c>
      <c r="N19" s="305">
        <v>0</v>
      </c>
      <c r="O19" s="306">
        <v>0</v>
      </c>
      <c r="P19" s="397"/>
      <c r="U19" s="392"/>
    </row>
    <row r="20" spans="1:21" s="2" customFormat="1" ht="17.100000000000001" customHeight="1">
      <c r="A20" s="403"/>
      <c r="B20" s="6"/>
      <c r="C20" s="275" t="s">
        <v>199</v>
      </c>
      <c r="D20" s="314">
        <v>4147.0295946797442</v>
      </c>
      <c r="E20" s="315">
        <v>8509.8958457938934</v>
      </c>
      <c r="F20" s="316">
        <v>1353.7447028406611</v>
      </c>
      <c r="G20" s="317">
        <v>388.99946010850795</v>
      </c>
      <c r="H20" s="315">
        <v>832.4239371352088</v>
      </c>
      <c r="I20" s="318"/>
      <c r="J20" s="314"/>
      <c r="K20" s="315">
        <v>70</v>
      </c>
      <c r="L20" s="316"/>
      <c r="M20" s="304">
        <v>4536.0290547882523</v>
      </c>
      <c r="N20" s="305">
        <v>9412.3197829291021</v>
      </c>
      <c r="O20" s="306">
        <v>1353.7447028406611</v>
      </c>
      <c r="P20" s="397"/>
      <c r="U20" s="392"/>
    </row>
    <row r="21" spans="1:21" s="2" customFormat="1" ht="18" customHeight="1">
      <c r="A21" s="403"/>
      <c r="B21" s="6"/>
      <c r="C21" s="281" t="s">
        <v>201</v>
      </c>
      <c r="D21" s="388">
        <v>10921.362324093352</v>
      </c>
      <c r="E21" s="305">
        <v>17235.479679709544</v>
      </c>
      <c r="F21" s="320">
        <v>5615.1373920354899</v>
      </c>
      <c r="G21" s="304">
        <v>888.51688268399789</v>
      </c>
      <c r="H21" s="305">
        <v>2661.5739371352088</v>
      </c>
      <c r="I21" s="306">
        <v>0</v>
      </c>
      <c r="J21" s="319">
        <v>0</v>
      </c>
      <c r="K21" s="305">
        <v>1335.0614439178814</v>
      </c>
      <c r="L21" s="320">
        <v>0</v>
      </c>
      <c r="M21" s="304">
        <v>11809.87920677735</v>
      </c>
      <c r="N21" s="305">
        <v>21232.115060762637</v>
      </c>
      <c r="O21" s="306">
        <v>5615.1373920354899</v>
      </c>
      <c r="P21" s="397"/>
      <c r="U21" s="392"/>
    </row>
    <row r="22" spans="1:21" s="5" customFormat="1" ht="18" customHeight="1">
      <c r="A22" s="392"/>
      <c r="B22" s="10"/>
      <c r="C22" s="288"/>
      <c r="D22" s="321"/>
      <c r="E22" s="322"/>
      <c r="F22" s="323"/>
      <c r="G22" s="324"/>
      <c r="H22" s="322"/>
      <c r="I22" s="325"/>
      <c r="J22" s="321"/>
      <c r="K22" s="322"/>
      <c r="L22" s="323"/>
      <c r="M22" s="324"/>
      <c r="N22" s="322"/>
      <c r="O22" s="325"/>
      <c r="P22" s="399"/>
      <c r="U22" s="392"/>
    </row>
    <row r="23" spans="1:21" s="2" customFormat="1" ht="18" customHeight="1">
      <c r="A23" s="403"/>
      <c r="B23" s="7"/>
      <c r="C23" s="281"/>
      <c r="E23" s="11"/>
      <c r="F23" s="11"/>
      <c r="G23" s="11"/>
      <c r="H23" s="11"/>
      <c r="I23" s="11"/>
      <c r="J23" s="11"/>
      <c r="K23" s="11"/>
      <c r="L23" s="11"/>
      <c r="M23" s="11"/>
      <c r="P23" s="392"/>
      <c r="U23" s="392"/>
    </row>
    <row r="24" spans="1:21" ht="18">
      <c r="O24" s="263"/>
    </row>
    <row r="25" spans="1:21" ht="18">
      <c r="O25" s="263"/>
    </row>
    <row r="26" spans="1:21" ht="18">
      <c r="O26" s="263"/>
    </row>
    <row r="27" spans="1:21" ht="18">
      <c r="O27" s="263"/>
    </row>
  </sheetData>
  <sheetProtection formatCells="0" formatColumns="0" formatRows="0"/>
  <mergeCells count="4">
    <mergeCell ref="C2:O2"/>
    <mergeCell ref="C3:O3"/>
    <mergeCell ref="C4:O4"/>
    <mergeCell ref="C5:O5"/>
  </mergeCells>
  <conditionalFormatting sqref="M9:P9 D17:L20 D11:P14 E15:P15 P17:P21 D22:P22">
    <cfRule type="expression" dxfId="28" priority="19" stopIfTrue="1">
      <formula>AND(D9&lt;&gt;"",OR(D9&lt;0,NOT(ISNUMBER(D9))))</formula>
    </cfRule>
  </conditionalFormatting>
  <conditionalFormatting sqref="D15">
    <cfRule type="expression" dxfId="27" priority="15" stopIfTrue="1">
      <formula>AND(D15&lt;&gt;"",OR(D15&lt;0,NOT(ISNUMBER(D15))))</formula>
    </cfRule>
  </conditionalFormatting>
  <conditionalFormatting sqref="M17:O21">
    <cfRule type="expression" dxfId="26" priority="14" stopIfTrue="1">
      <formula>AND(M17&lt;&gt;"",OR(M17&lt;0,NOT(ISNUMBER(M17))))</formula>
    </cfRule>
  </conditionalFormatting>
  <conditionalFormatting sqref="E21:L21">
    <cfRule type="expression" dxfId="25" priority="13" stopIfTrue="1">
      <formula>AND(E21&lt;&gt;"",OR(E21&lt;0,NOT(ISNUMBER(E21))))</formula>
    </cfRule>
  </conditionalFormatting>
  <conditionalFormatting sqref="D21">
    <cfRule type="expression" dxfId="24" priority="12" stopIfTrue="1">
      <formula>AND(D21&lt;&gt;"",OR(D21&lt;0,NOT(ISNUMBER(D21))))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zoomScale="85" workbookViewId="0">
      <selection activeCell="H18" sqref="H18"/>
    </sheetView>
  </sheetViews>
  <sheetFormatPr defaultColWidth="0" defaultRowHeight="12.75" zeroHeight="1"/>
  <cols>
    <col min="1" max="1" width="2" style="232" customWidth="1"/>
    <col min="2" max="2" width="1.5703125" style="232" customWidth="1"/>
    <col min="3" max="3" width="65.5703125" style="232" customWidth="1"/>
    <col min="4" max="4" width="7.140625" style="232" customWidth="1"/>
    <col min="5" max="5" width="15.7109375" style="232" customWidth="1"/>
    <col min="6" max="6" width="1.5703125" style="232" customWidth="1"/>
    <col min="7" max="7" width="2.140625" style="232" customWidth="1"/>
    <col min="8" max="8" width="61.28515625" style="232" bestFit="1" customWidth="1"/>
    <col min="9" max="9" width="2.42578125" style="232" customWidth="1"/>
    <col min="10" max="254" width="0" style="232" hidden="1" customWidth="1"/>
    <col min="255" max="16384" width="10.85546875" style="232" hidden="1"/>
  </cols>
  <sheetData>
    <row r="1" spans="2:9" ht="20.25">
      <c r="E1" s="408"/>
      <c r="H1" s="407"/>
    </row>
    <row r="2" spans="2:9" ht="20.25">
      <c r="B2" s="412"/>
      <c r="C2" s="413"/>
      <c r="D2" s="264"/>
      <c r="E2" s="408"/>
      <c r="F2" s="264"/>
    </row>
    <row r="3" spans="2:9">
      <c r="B3" s="414"/>
      <c r="C3" s="264"/>
      <c r="D3" s="264"/>
      <c r="E3" s="264"/>
      <c r="F3" s="264"/>
    </row>
    <row r="4" spans="2:9" ht="18">
      <c r="B4" s="414"/>
      <c r="C4" s="429" t="s">
        <v>174</v>
      </c>
      <c r="D4" s="430"/>
      <c r="E4" s="430"/>
      <c r="F4" s="430"/>
    </row>
    <row r="5" spans="2:9" ht="18">
      <c r="B5" s="414"/>
      <c r="C5" s="430" t="s">
        <v>2</v>
      </c>
      <c r="D5" s="430"/>
      <c r="E5" s="430"/>
      <c r="F5" s="430"/>
    </row>
    <row r="6" spans="2:9">
      <c r="B6" s="414"/>
      <c r="C6" s="272"/>
      <c r="D6" s="272"/>
      <c r="E6" s="272"/>
      <c r="F6" s="272"/>
    </row>
    <row r="7" spans="2:9" ht="18">
      <c r="B7" s="415"/>
      <c r="C7" s="430" t="s">
        <v>145</v>
      </c>
      <c r="D7" s="430"/>
      <c r="E7" s="430"/>
      <c r="F7" s="430"/>
    </row>
    <row r="8" spans="2:9" ht="12" customHeight="1">
      <c r="B8" s="264"/>
      <c r="C8" s="265"/>
      <c r="D8" s="264"/>
      <c r="E8" s="264"/>
      <c r="F8" s="416"/>
    </row>
    <row r="9" spans="2:9" ht="15.75" customHeight="1">
      <c r="B9" s="415"/>
      <c r="C9" s="272"/>
      <c r="D9" s="272"/>
      <c r="E9" s="272"/>
      <c r="F9" s="272"/>
    </row>
    <row r="10" spans="2:9" ht="18">
      <c r="B10" s="264"/>
      <c r="C10" s="272"/>
      <c r="D10" s="272"/>
      <c r="E10" s="272"/>
      <c r="F10" s="266"/>
    </row>
    <row r="11" spans="2:9" ht="23.25" customHeight="1">
      <c r="B11" s="264"/>
      <c r="C11" s="431" t="s">
        <v>158</v>
      </c>
      <c r="D11" s="432"/>
      <c r="E11" s="433"/>
      <c r="F11" s="266"/>
    </row>
    <row r="12" spans="2:9" ht="18">
      <c r="B12" s="264"/>
      <c r="C12" s="264"/>
      <c r="D12" s="266"/>
      <c r="E12" s="266"/>
      <c r="F12" s="266"/>
    </row>
    <row r="13" spans="2:9">
      <c r="B13" s="264"/>
      <c r="C13" s="267"/>
      <c r="D13" s="267"/>
      <c r="E13" s="267"/>
      <c r="F13" s="267"/>
    </row>
    <row r="14" spans="2:9" ht="34.5" customHeight="1">
      <c r="B14" s="264"/>
      <c r="C14" s="268" t="s">
        <v>148</v>
      </c>
      <c r="D14" s="269"/>
      <c r="E14" s="406" t="s">
        <v>146</v>
      </c>
      <c r="F14" s="267"/>
    </row>
    <row r="15" spans="2:9" s="418" customFormat="1" ht="24.95" customHeight="1">
      <c r="B15" s="267"/>
      <c r="C15" s="270" t="s">
        <v>147</v>
      </c>
      <c r="D15" s="271"/>
      <c r="E15" s="417">
        <v>12</v>
      </c>
      <c r="F15" s="267"/>
      <c r="H15" s="419"/>
      <c r="I15" s="420"/>
    </row>
    <row r="16" spans="2:9" s="418" customFormat="1" ht="24.95" customHeight="1">
      <c r="B16" s="267"/>
      <c r="C16" s="270" t="s">
        <v>160</v>
      </c>
      <c r="D16" s="271"/>
      <c r="E16" s="421">
        <v>76.560980000000001</v>
      </c>
      <c r="F16" s="267"/>
      <c r="H16" s="422"/>
      <c r="I16" s="420"/>
    </row>
    <row r="17" spans="2:8" s="418" customFormat="1" ht="24.95" customHeight="1">
      <c r="B17" s="267"/>
      <c r="C17" s="270" t="s">
        <v>161</v>
      </c>
      <c r="D17" s="271"/>
      <c r="E17" s="423">
        <v>4</v>
      </c>
      <c r="F17" s="267"/>
      <c r="H17" s="419"/>
    </row>
    <row r="18" spans="2:8">
      <c r="B18" s="264"/>
      <c r="C18" s="270"/>
      <c r="D18" s="271"/>
      <c r="E18" s="231"/>
      <c r="F18" s="231"/>
    </row>
    <row r="19" spans="2:8" ht="19.5" customHeight="1">
      <c r="B19" s="272"/>
      <c r="C19" s="426" t="s">
        <v>178</v>
      </c>
      <c r="D19" s="272"/>
      <c r="E19" s="272"/>
      <c r="F19" s="272"/>
    </row>
    <row r="20" spans="2:8" hidden="1"/>
    <row r="21" spans="2:8" hidden="1"/>
    <row r="22" spans="2:8" hidden="1"/>
    <row r="23" spans="2:8" hidden="1"/>
    <row r="24" spans="2:8" hidden="1"/>
    <row r="25" spans="2:8"/>
  </sheetData>
  <mergeCells count="4">
    <mergeCell ref="C4:F4"/>
    <mergeCell ref="C5:F5"/>
    <mergeCell ref="C7:F7"/>
    <mergeCell ref="C11:E11"/>
  </mergeCells>
  <phoneticPr fontId="43" type="noConversion"/>
  <conditionalFormatting sqref="E15 E17">
    <cfRule type="expression" dxfId="23" priority="1" stopIfTrue="1">
      <formula>AND(E15&lt;&gt;"",E15&lt;&gt;"-",OR(E15&lt;0,NOT(ISNUMBER(E15))))</formula>
    </cfRule>
  </conditionalFormatting>
  <conditionalFormatting sqref="H15 H17">
    <cfRule type="expression" dxfId="22" priority="2" stopIfTrue="1">
      <formula>AND(E15&lt;&gt;"",E15&lt;&gt;"-",OR(E15&lt;0,NOT(ISNUMBER(E15))))</formula>
    </cfRule>
  </conditionalFormatting>
  <conditionalFormatting sqref="E16">
    <cfRule type="expression" dxfId="21" priority="3" stopIfTrue="1">
      <formula>AND(E16&lt;&gt;"",E16&lt;&gt;"-",OR(E16&lt;0,E16&gt;100,NOT(ISNUMBER(E16))))</formula>
    </cfRule>
  </conditionalFormatting>
  <conditionalFormatting sqref="H16">
    <cfRule type="expression" dxfId="20" priority="4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>
    <oddFooter>&amp;R2016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66" customWidth="1"/>
    <col min="2" max="2" width="4.5703125" style="66" customWidth="1"/>
    <col min="3" max="3" width="0.5703125" style="66" customWidth="1"/>
    <col min="4" max="4" width="20.28515625" style="66" customWidth="1"/>
    <col min="5" max="5" width="15.85546875" style="160" customWidth="1"/>
    <col min="6" max="6" width="0.85546875" style="66" customWidth="1"/>
    <col min="7" max="16384" width="9.140625" style="66"/>
  </cols>
  <sheetData>
    <row r="1" spans="2:6" ht="12.75" thickBot="1"/>
    <row r="2" spans="2:6">
      <c r="C2" s="161"/>
      <c r="D2" s="438" t="s">
        <v>128</v>
      </c>
      <c r="E2" s="440" t="s">
        <v>129</v>
      </c>
      <c r="F2" s="162"/>
    </row>
    <row r="3" spans="2:6" ht="12.75" thickBot="1">
      <c r="C3" s="163"/>
      <c r="D3" s="439"/>
      <c r="E3" s="441"/>
      <c r="F3" s="164"/>
    </row>
    <row r="4" spans="2:6" ht="4.5" customHeight="1">
      <c r="C4" s="165"/>
      <c r="D4" s="166"/>
      <c r="E4" s="167"/>
      <c r="F4" s="168"/>
    </row>
    <row r="5" spans="2:6">
      <c r="B5" s="442"/>
      <c r="C5" s="170"/>
      <c r="D5" s="171" t="s">
        <v>130</v>
      </c>
      <c r="E5" s="173" t="e">
        <f>+SUM(OUT_1_Check!AG16:AS52)</f>
        <v>#REF!</v>
      </c>
      <c r="F5" s="172"/>
    </row>
    <row r="6" spans="2:6">
      <c r="B6" s="442"/>
      <c r="C6" s="170"/>
      <c r="D6" s="171" t="s">
        <v>131</v>
      </c>
      <c r="E6" s="173" t="e">
        <f>+SUM(OUT_1_Check!AG16:AS52)</f>
        <v>#REF!</v>
      </c>
      <c r="F6" s="172"/>
    </row>
    <row r="7" spans="2:6">
      <c r="B7" s="442"/>
      <c r="C7" s="170"/>
      <c r="D7" s="171" t="s">
        <v>132</v>
      </c>
      <c r="E7" s="173" t="e">
        <f>+SUM(OUT_3_Check!D16:N39)</f>
        <v>#REF!</v>
      </c>
      <c r="F7" s="172"/>
    </row>
    <row r="8" spans="2:6">
      <c r="B8" s="442"/>
      <c r="C8" s="170"/>
      <c r="D8" s="171" t="s">
        <v>133</v>
      </c>
      <c r="E8" s="173" t="e">
        <f>+SUM(OUT_4_Check!D15:S36)</f>
        <v>#REF!</v>
      </c>
      <c r="F8" s="172"/>
    </row>
    <row r="9" spans="2:6">
      <c r="B9" s="169"/>
      <c r="C9" s="170"/>
      <c r="D9" s="171" t="s">
        <v>138</v>
      </c>
      <c r="E9" s="173" t="e">
        <f>+SUM(CDS_Check!D17:K28)</f>
        <v>#REF!</v>
      </c>
      <c r="F9" s="172"/>
    </row>
    <row r="10" spans="2:6" ht="4.5" customHeight="1">
      <c r="B10" s="169"/>
      <c r="C10" s="234"/>
      <c r="D10" s="235"/>
      <c r="E10" s="236"/>
      <c r="F10" s="237"/>
    </row>
  </sheetData>
  <mergeCells count="3">
    <mergeCell ref="D2:D3"/>
    <mergeCell ref="E2:E3"/>
    <mergeCell ref="B5:B8"/>
  </mergeCells>
  <phoneticPr fontId="37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B1:BH213"/>
  <sheetViews>
    <sheetView showGridLines="0" zoomScale="70" zoomScaleNormal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53" sqref="C53"/>
    </sheetView>
  </sheetViews>
  <sheetFormatPr defaultColWidth="0" defaultRowHeight="14.25"/>
  <cols>
    <col min="1" max="2" width="1.7109375" style="15" customWidth="1"/>
    <col min="3" max="3" width="50.7109375" style="285" customWidth="1"/>
    <col min="4" max="5" width="7.28515625" style="15" customWidth="1"/>
    <col min="6" max="6" width="7.28515625" style="153" customWidth="1"/>
    <col min="7" max="9" width="7.28515625" style="15" customWidth="1"/>
    <col min="10" max="10" width="10" style="15" customWidth="1"/>
    <col min="11" max="15" width="7.28515625" style="15" customWidth="1"/>
    <col min="16" max="16" width="10.7109375" style="15" customWidth="1"/>
    <col min="17" max="27" width="7.28515625" style="15" customWidth="1"/>
    <col min="28" max="28" width="8.85546875" style="15" customWidth="1"/>
    <col min="29" max="32" width="7.28515625" style="15" customWidth="1"/>
    <col min="33" max="33" width="11.7109375" style="15" customWidth="1"/>
    <col min="34" max="39" width="7.28515625" style="15" customWidth="1"/>
    <col min="40" max="40" width="9.5703125" style="15" customWidth="1"/>
    <col min="41" max="41" width="7.28515625" style="15" customWidth="1"/>
    <col min="42" max="42" width="9.85546875" style="15" customWidth="1"/>
    <col min="43" max="43" width="11.140625" style="15" customWidth="1"/>
    <col min="44" max="44" width="1.7109375" style="15" customWidth="1"/>
    <col min="45" max="45" width="10.140625" style="15" customWidth="1"/>
    <col min="46" max="46" width="9.140625" style="15" customWidth="1"/>
    <col min="47" max="16384" width="0" style="15" hidden="1"/>
  </cols>
  <sheetData>
    <row r="1" spans="2:60" s="186" customFormat="1" ht="19.5" customHeight="1">
      <c r="B1" s="276" t="s">
        <v>172</v>
      </c>
      <c r="C1" s="273"/>
      <c r="D1" s="185"/>
      <c r="E1" s="185"/>
      <c r="F1" s="185"/>
      <c r="G1" s="185"/>
      <c r="H1" s="185"/>
      <c r="I1" s="185"/>
      <c r="J1" s="185"/>
      <c r="AQ1" s="407"/>
    </row>
    <row r="2" spans="2:60" s="277" customFormat="1" ht="20.100000000000001" customHeight="1">
      <c r="C2" s="435" t="s">
        <v>162</v>
      </c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  <c r="AJ2" s="435"/>
      <c r="AK2" s="435"/>
      <c r="AL2" s="435"/>
      <c r="AM2" s="435"/>
      <c r="AN2" s="435"/>
      <c r="AO2" s="435"/>
      <c r="AP2" s="435"/>
      <c r="AQ2" s="435"/>
    </row>
    <row r="3" spans="2:60" s="277" customFormat="1" ht="20.100000000000001" customHeight="1">
      <c r="C3" s="435" t="s">
        <v>79</v>
      </c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</row>
    <row r="4" spans="2:60" s="277" customFormat="1" ht="20.100000000000001" customHeight="1">
      <c r="C4" s="435" t="s">
        <v>175</v>
      </c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  <c r="AP4" s="435"/>
      <c r="AQ4" s="435"/>
    </row>
    <row r="5" spans="2:60" s="277" customFormat="1" ht="20.100000000000001" customHeight="1">
      <c r="C5" s="435" t="s">
        <v>3</v>
      </c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  <c r="AM5" s="435"/>
      <c r="AN5" s="435"/>
      <c r="AO5" s="435"/>
      <c r="AP5" s="435"/>
      <c r="AQ5" s="435"/>
    </row>
    <row r="6" spans="2:60" s="186" customFormat="1" ht="39.950000000000003" customHeight="1">
      <c r="B6" s="230"/>
      <c r="C6" s="274"/>
      <c r="D6" s="187"/>
      <c r="J6" s="187"/>
      <c r="K6" s="187"/>
    </row>
    <row r="7" spans="2:60" s="2" customFormat="1" ht="27.95" customHeight="1">
      <c r="B7" s="342"/>
      <c r="C7" s="369" t="s">
        <v>4</v>
      </c>
      <c r="D7" s="344" t="s">
        <v>110</v>
      </c>
      <c r="E7" s="344" t="s">
        <v>153</v>
      </c>
      <c r="F7" s="344" t="s">
        <v>149</v>
      </c>
      <c r="G7" s="344" t="s">
        <v>111</v>
      </c>
      <c r="H7" s="344" t="s">
        <v>62</v>
      </c>
      <c r="I7" s="344" t="s">
        <v>152</v>
      </c>
      <c r="J7" s="344" t="s">
        <v>8</v>
      </c>
      <c r="K7" s="344" t="s">
        <v>112</v>
      </c>
      <c r="L7" s="344" t="s">
        <v>75</v>
      </c>
      <c r="M7" s="344" t="s">
        <v>113</v>
      </c>
      <c r="N7" s="344" t="s">
        <v>63</v>
      </c>
      <c r="O7" s="344" t="s">
        <v>61</v>
      </c>
      <c r="P7" s="344" t="s">
        <v>53</v>
      </c>
      <c r="Q7" s="344" t="s">
        <v>7</v>
      </c>
      <c r="R7" s="344" t="s">
        <v>64</v>
      </c>
      <c r="S7" s="344" t="s">
        <v>65</v>
      </c>
      <c r="T7" s="344" t="s">
        <v>76</v>
      </c>
      <c r="U7" s="344" t="s">
        <v>115</v>
      </c>
      <c r="V7" s="344" t="s">
        <v>77</v>
      </c>
      <c r="W7" s="344" t="s">
        <v>6</v>
      </c>
      <c r="X7" s="344" t="s">
        <v>66</v>
      </c>
      <c r="Y7" s="344" t="s">
        <v>67</v>
      </c>
      <c r="Z7" s="344" t="s">
        <v>118</v>
      </c>
      <c r="AA7" s="344" t="s">
        <v>81</v>
      </c>
      <c r="AB7" s="344" t="s">
        <v>78</v>
      </c>
      <c r="AC7" s="344" t="s">
        <v>119</v>
      </c>
      <c r="AD7" s="344" t="s">
        <v>68</v>
      </c>
      <c r="AE7" s="344" t="s">
        <v>69</v>
      </c>
      <c r="AF7" s="344" t="s">
        <v>150</v>
      </c>
      <c r="AG7" s="344" t="s">
        <v>70</v>
      </c>
      <c r="AH7" s="344" t="s">
        <v>120</v>
      </c>
      <c r="AI7" s="344" t="s">
        <v>151</v>
      </c>
      <c r="AJ7" s="344" t="s">
        <v>82</v>
      </c>
      <c r="AK7" s="344" t="s">
        <v>71</v>
      </c>
      <c r="AL7" s="344" t="s">
        <v>171</v>
      </c>
      <c r="AM7" s="344" t="s">
        <v>73</v>
      </c>
      <c r="AN7" s="344" t="s">
        <v>5</v>
      </c>
      <c r="AO7" s="344" t="s">
        <v>74</v>
      </c>
      <c r="AP7" s="344" t="s">
        <v>85</v>
      </c>
      <c r="AQ7" s="345" t="s">
        <v>9</v>
      </c>
      <c r="AR7" s="346"/>
    </row>
    <row r="8" spans="2:60" s="257" customFormat="1" ht="45" customHeight="1">
      <c r="B8" s="256"/>
      <c r="C8" s="280" t="s">
        <v>0</v>
      </c>
      <c r="D8" s="333"/>
      <c r="E8" s="334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5"/>
      <c r="AR8" s="336"/>
    </row>
    <row r="9" spans="2:60" s="2" customFormat="1" ht="17.100000000000001" customHeight="1">
      <c r="B9" s="6"/>
      <c r="C9" s="275" t="s">
        <v>106</v>
      </c>
      <c r="D9" s="315"/>
      <c r="E9" s="315">
        <v>37.130927999999997</v>
      </c>
      <c r="F9" s="337"/>
      <c r="G9" s="315"/>
      <c r="H9" s="315"/>
      <c r="I9" s="315">
        <v>61.790826000000003</v>
      </c>
      <c r="J9" s="315">
        <v>790.02295381192698</v>
      </c>
      <c r="K9" s="315"/>
      <c r="L9" s="315">
        <v>1447.460401779729</v>
      </c>
      <c r="M9" s="315"/>
      <c r="N9" s="315"/>
      <c r="O9" s="315"/>
      <c r="P9" s="315">
        <v>3197.1397625090763</v>
      </c>
      <c r="Q9" s="315">
        <v>409.43219824022538</v>
      </c>
      <c r="R9" s="315">
        <v>26.422293000000003</v>
      </c>
      <c r="S9" s="315"/>
      <c r="T9" s="315"/>
      <c r="U9" s="315"/>
      <c r="V9" s="315"/>
      <c r="W9" s="315">
        <v>30.78892033349441</v>
      </c>
      <c r="X9" s="315"/>
      <c r="Y9" s="315"/>
      <c r="Z9" s="315"/>
      <c r="AA9" s="315">
        <v>1.417300657251594</v>
      </c>
      <c r="AB9" s="315"/>
      <c r="AC9" s="315"/>
      <c r="AD9" s="315"/>
      <c r="AE9" s="315"/>
      <c r="AF9" s="315"/>
      <c r="AG9" s="315">
        <v>20506.508105077315</v>
      </c>
      <c r="AH9" s="315"/>
      <c r="AI9" s="315"/>
      <c r="AJ9" s="315"/>
      <c r="AK9" s="315"/>
      <c r="AL9" s="315"/>
      <c r="AM9" s="315"/>
      <c r="AN9" s="315">
        <v>22830.861582129924</v>
      </c>
      <c r="AO9" s="315"/>
      <c r="AP9" s="315">
        <v>16.764171454244206</v>
      </c>
      <c r="AQ9" s="306">
        <v>24677.869721496594</v>
      </c>
      <c r="AR9" s="332"/>
    </row>
    <row r="10" spans="2:60" s="5" customFormat="1" ht="17.100000000000001" customHeight="1">
      <c r="B10" s="8"/>
      <c r="C10" s="275" t="s">
        <v>107</v>
      </c>
      <c r="D10" s="315"/>
      <c r="E10" s="315">
        <v>174.06102000000001</v>
      </c>
      <c r="F10" s="315"/>
      <c r="G10" s="315"/>
      <c r="H10" s="315"/>
      <c r="I10" s="315">
        <v>23.610389000000001</v>
      </c>
      <c r="J10" s="315">
        <v>4446.8713505424912</v>
      </c>
      <c r="K10" s="315"/>
      <c r="L10" s="315">
        <v>912.65347784409846</v>
      </c>
      <c r="M10" s="315"/>
      <c r="N10" s="315">
        <v>20.793527080196451</v>
      </c>
      <c r="O10" s="315">
        <v>2.3971396039955746</v>
      </c>
      <c r="P10" s="315">
        <v>4067.4941663036193</v>
      </c>
      <c r="Q10" s="315">
        <v>327.34030701196605</v>
      </c>
      <c r="R10" s="315">
        <v>169.18813583460181</v>
      </c>
      <c r="S10" s="315"/>
      <c r="T10" s="315"/>
      <c r="U10" s="315"/>
      <c r="V10" s="315">
        <v>19.254555467486501</v>
      </c>
      <c r="W10" s="315">
        <v>40.803888477142166</v>
      </c>
      <c r="X10" s="315"/>
      <c r="Y10" s="315"/>
      <c r="Z10" s="315"/>
      <c r="AA10" s="315">
        <v>1.8727302055254531</v>
      </c>
      <c r="AB10" s="315">
        <v>0.83</v>
      </c>
      <c r="AC10" s="315"/>
      <c r="AD10" s="315"/>
      <c r="AE10" s="315">
        <v>1.4037445270853715</v>
      </c>
      <c r="AF10" s="315"/>
      <c r="AG10" s="315">
        <v>18903.310322317207</v>
      </c>
      <c r="AH10" s="315"/>
      <c r="AI10" s="315">
        <v>9.4082256459315367E-2</v>
      </c>
      <c r="AJ10" s="315">
        <v>1.451377323015296</v>
      </c>
      <c r="AK10" s="315"/>
      <c r="AL10" s="315"/>
      <c r="AM10" s="315"/>
      <c r="AN10" s="315">
        <v>25791.339543125872</v>
      </c>
      <c r="AO10" s="315"/>
      <c r="AP10" s="315">
        <v>25.650790226914978</v>
      </c>
      <c r="AQ10" s="306">
        <v>27465.210273573837</v>
      </c>
      <c r="AR10" s="332"/>
      <c r="AS10" s="144"/>
      <c r="AT10" s="144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2:60" s="5" customFormat="1" ht="17.100000000000001" customHeight="1">
      <c r="B11" s="424"/>
      <c r="C11" s="425" t="s">
        <v>177</v>
      </c>
      <c r="D11" s="315"/>
      <c r="E11" s="315"/>
      <c r="F11" s="315"/>
      <c r="G11" s="315"/>
      <c r="H11" s="315"/>
      <c r="I11" s="315"/>
      <c r="J11" s="315"/>
      <c r="K11" s="315"/>
      <c r="L11" s="315">
        <v>24.537967999999999</v>
      </c>
      <c r="M11" s="315"/>
      <c r="N11" s="315"/>
      <c r="O11" s="315"/>
      <c r="P11" s="315">
        <v>732.56482099999994</v>
      </c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>
        <v>9005.8098250000003</v>
      </c>
      <c r="AH11" s="315"/>
      <c r="AI11" s="315"/>
      <c r="AJ11" s="315"/>
      <c r="AK11" s="315"/>
      <c r="AL11" s="315"/>
      <c r="AM11" s="315"/>
      <c r="AN11" s="315">
        <v>8382.6779700000006</v>
      </c>
      <c r="AO11" s="315"/>
      <c r="AP11" s="315"/>
      <c r="AQ11" s="306">
        <v>9072.7952920000007</v>
      </c>
      <c r="AR11" s="332"/>
      <c r="AS11" s="144"/>
      <c r="AT11" s="144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2:60" s="5" customFormat="1" ht="17.100000000000001" customHeight="1">
      <c r="B12" s="8"/>
      <c r="C12" s="275" t="s">
        <v>108</v>
      </c>
      <c r="D12" s="315"/>
      <c r="E12" s="315">
        <v>0.61531400000000003</v>
      </c>
      <c r="F12" s="315"/>
      <c r="G12" s="315"/>
      <c r="H12" s="315"/>
      <c r="I12" s="315">
        <v>1.0891200000000001</v>
      </c>
      <c r="J12" s="315">
        <v>1055.0966043728183</v>
      </c>
      <c r="K12" s="315"/>
      <c r="L12" s="315">
        <v>11.554778589410109</v>
      </c>
      <c r="M12" s="315"/>
      <c r="N12" s="315"/>
      <c r="O12" s="315"/>
      <c r="P12" s="315">
        <v>1230.2288599063857</v>
      </c>
      <c r="Q12" s="315">
        <v>53.298600248622328</v>
      </c>
      <c r="R12" s="315">
        <v>0</v>
      </c>
      <c r="S12" s="315"/>
      <c r="T12" s="315"/>
      <c r="U12" s="315"/>
      <c r="V12" s="315"/>
      <c r="W12" s="315">
        <v>23.422893478194933</v>
      </c>
      <c r="X12" s="315"/>
      <c r="Y12" s="315"/>
      <c r="Z12" s="315"/>
      <c r="AA12" s="315"/>
      <c r="AB12" s="315"/>
      <c r="AC12" s="315"/>
      <c r="AD12" s="315"/>
      <c r="AE12" s="315"/>
      <c r="AF12" s="315"/>
      <c r="AG12" s="315">
        <v>16219.339126308241</v>
      </c>
      <c r="AH12" s="315"/>
      <c r="AI12" s="315"/>
      <c r="AJ12" s="315"/>
      <c r="AK12" s="315"/>
      <c r="AL12" s="315"/>
      <c r="AM12" s="315"/>
      <c r="AN12" s="315">
        <v>17301.863309312681</v>
      </c>
      <c r="AO12" s="315"/>
      <c r="AP12" s="315">
        <v>0</v>
      </c>
      <c r="AQ12" s="306">
        <v>17948.254303108177</v>
      </c>
      <c r="AR12" s="332"/>
      <c r="AS12" s="177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2:60" s="2" customFormat="1" ht="20.100000000000001" customHeight="1">
      <c r="B13" s="6"/>
      <c r="C13" s="281" t="s">
        <v>11</v>
      </c>
      <c r="D13" s="305">
        <v>0</v>
      </c>
      <c r="E13" s="305">
        <v>211.80726200000004</v>
      </c>
      <c r="F13" s="305">
        <v>0</v>
      </c>
      <c r="G13" s="305">
        <v>0</v>
      </c>
      <c r="H13" s="305">
        <v>0</v>
      </c>
      <c r="I13" s="305">
        <v>86.490335000000002</v>
      </c>
      <c r="J13" s="305">
        <v>6291.9909087272372</v>
      </c>
      <c r="K13" s="305">
        <v>0</v>
      </c>
      <c r="L13" s="305">
        <v>2371.6686582132374</v>
      </c>
      <c r="M13" s="305">
        <v>0</v>
      </c>
      <c r="N13" s="305">
        <v>20.793527080196451</v>
      </c>
      <c r="O13" s="305">
        <v>2.3971396039955746</v>
      </c>
      <c r="P13" s="305">
        <v>8494.8627887190814</v>
      </c>
      <c r="Q13" s="305">
        <v>790.0711055008137</v>
      </c>
      <c r="R13" s="305">
        <v>195.61042883460181</v>
      </c>
      <c r="S13" s="305">
        <v>0</v>
      </c>
      <c r="T13" s="305">
        <v>0</v>
      </c>
      <c r="U13" s="305">
        <v>0</v>
      </c>
      <c r="V13" s="305">
        <v>19.254555467486501</v>
      </c>
      <c r="W13" s="305">
        <v>95.015702288831505</v>
      </c>
      <c r="X13" s="305">
        <v>0</v>
      </c>
      <c r="Y13" s="305">
        <v>0</v>
      </c>
      <c r="Z13" s="305">
        <v>0</v>
      </c>
      <c r="AA13" s="305">
        <v>3.2900308627770469</v>
      </c>
      <c r="AB13" s="305">
        <v>0.83</v>
      </c>
      <c r="AC13" s="305">
        <v>0</v>
      </c>
      <c r="AD13" s="305">
        <v>0</v>
      </c>
      <c r="AE13" s="305">
        <v>1.4037445270853715</v>
      </c>
      <c r="AF13" s="305">
        <v>0</v>
      </c>
      <c r="AG13" s="305">
        <v>55629.157553702767</v>
      </c>
      <c r="AH13" s="305">
        <v>0</v>
      </c>
      <c r="AI13" s="305">
        <v>9.4082256459315367E-2</v>
      </c>
      <c r="AJ13" s="305">
        <v>1.451377323015296</v>
      </c>
      <c r="AK13" s="305">
        <v>0</v>
      </c>
      <c r="AL13" s="305">
        <v>0</v>
      </c>
      <c r="AM13" s="305">
        <v>0</v>
      </c>
      <c r="AN13" s="305">
        <v>65924.064434568485</v>
      </c>
      <c r="AO13" s="305">
        <v>0</v>
      </c>
      <c r="AP13" s="305">
        <v>42.414961681159184</v>
      </c>
      <c r="AQ13" s="306">
        <v>70091.334298178612</v>
      </c>
      <c r="AR13" s="332"/>
      <c r="AS13" s="144"/>
      <c r="AT13" s="5"/>
    </row>
    <row r="14" spans="2:60" s="386" customFormat="1" ht="30" customHeight="1">
      <c r="B14" s="379"/>
      <c r="C14" s="380" t="s">
        <v>22</v>
      </c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81"/>
      <c r="AL14" s="381"/>
      <c r="AM14" s="381"/>
      <c r="AN14" s="381"/>
      <c r="AO14" s="381"/>
      <c r="AP14" s="381"/>
      <c r="AQ14" s="382">
        <v>71829.295084601443</v>
      </c>
      <c r="AR14" s="383"/>
      <c r="AS14" s="384"/>
      <c r="AT14" s="385"/>
    </row>
    <row r="15" spans="2:60" s="257" customFormat="1" ht="30" customHeight="1">
      <c r="B15" s="256"/>
      <c r="C15" s="282" t="s">
        <v>23</v>
      </c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9"/>
      <c r="AR15" s="336"/>
      <c r="AS15" s="258"/>
    </row>
    <row r="16" spans="2:60" s="2" customFormat="1" ht="17.100000000000001" customHeight="1">
      <c r="B16" s="6"/>
      <c r="C16" s="275" t="s">
        <v>106</v>
      </c>
      <c r="D16" s="315"/>
      <c r="E16" s="315">
        <v>398.61</v>
      </c>
      <c r="F16" s="315"/>
      <c r="G16" s="315"/>
      <c r="H16" s="315"/>
      <c r="I16" s="315"/>
      <c r="J16" s="315">
        <v>722.19302505082305</v>
      </c>
      <c r="K16" s="315"/>
      <c r="L16" s="315">
        <v>41.440813999999996</v>
      </c>
      <c r="M16" s="315"/>
      <c r="N16" s="315"/>
      <c r="O16" s="315"/>
      <c r="P16" s="315">
        <v>576.63038942407115</v>
      </c>
      <c r="Q16" s="315">
        <v>72.193025050822996</v>
      </c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>
        <v>4597.6894554240707</v>
      </c>
      <c r="AH16" s="315"/>
      <c r="AI16" s="315"/>
      <c r="AJ16" s="315"/>
      <c r="AK16" s="315"/>
      <c r="AL16" s="315"/>
      <c r="AM16" s="315"/>
      <c r="AN16" s="315">
        <v>6179.5898799999995</v>
      </c>
      <c r="AO16" s="315"/>
      <c r="AP16" s="315"/>
      <c r="AQ16" s="306">
        <v>6294.1732944748937</v>
      </c>
      <c r="AR16" s="332"/>
      <c r="AS16" s="5"/>
    </row>
    <row r="17" spans="2:60" s="2" customFormat="1" ht="17.100000000000001" customHeight="1">
      <c r="B17" s="8"/>
      <c r="C17" s="275" t="s">
        <v>107</v>
      </c>
      <c r="D17" s="315"/>
      <c r="E17" s="315">
        <v>72.900000000000006</v>
      </c>
      <c r="F17" s="315"/>
      <c r="G17" s="315"/>
      <c r="H17" s="315"/>
      <c r="I17" s="315"/>
      <c r="J17" s="315">
        <v>1938.1896355439965</v>
      </c>
      <c r="K17" s="315"/>
      <c r="L17" s="315">
        <v>61.250048000000007</v>
      </c>
      <c r="M17" s="315"/>
      <c r="N17" s="315"/>
      <c r="O17" s="315"/>
      <c r="P17" s="315">
        <v>597.12385727430126</v>
      </c>
      <c r="Q17" s="315">
        <v>564.18963554399647</v>
      </c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>
        <v>3524.1462612743017</v>
      </c>
      <c r="AH17" s="315"/>
      <c r="AI17" s="315"/>
      <c r="AJ17" s="315"/>
      <c r="AK17" s="315"/>
      <c r="AL17" s="315"/>
      <c r="AM17" s="315"/>
      <c r="AN17" s="315">
        <v>5512.4524519999995</v>
      </c>
      <c r="AO17" s="315"/>
      <c r="AP17" s="315"/>
      <c r="AQ17" s="306">
        <v>6135.1259448182973</v>
      </c>
      <c r="AR17" s="332"/>
      <c r="AS17" s="5"/>
    </row>
    <row r="18" spans="2:60" s="5" customFormat="1" ht="17.100000000000001" customHeight="1">
      <c r="B18" s="424"/>
      <c r="C18" s="425" t="s">
        <v>177</v>
      </c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06">
        <v>0</v>
      </c>
      <c r="AR18" s="332"/>
      <c r="AS18" s="144"/>
      <c r="AT18" s="144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2:60" s="2" customFormat="1" ht="17.100000000000001" customHeight="1">
      <c r="B19" s="8"/>
      <c r="C19" s="275" t="s">
        <v>108</v>
      </c>
      <c r="D19" s="315"/>
      <c r="E19" s="315">
        <v>0</v>
      </c>
      <c r="F19" s="315"/>
      <c r="G19" s="315"/>
      <c r="H19" s="315"/>
      <c r="I19" s="315"/>
      <c r="J19" s="315">
        <v>1618.5145259646517</v>
      </c>
      <c r="K19" s="315"/>
      <c r="L19" s="315">
        <v>110.366518</v>
      </c>
      <c r="M19" s="315"/>
      <c r="N19" s="315"/>
      <c r="O19" s="315"/>
      <c r="P19" s="315">
        <v>1072.1635693387207</v>
      </c>
      <c r="Q19" s="315">
        <v>554.22999534902488</v>
      </c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>
        <v>10926.368167894347</v>
      </c>
      <c r="AH19" s="315"/>
      <c r="AI19" s="315"/>
      <c r="AJ19" s="315"/>
      <c r="AK19" s="315"/>
      <c r="AL19" s="315"/>
      <c r="AM19" s="315"/>
      <c r="AN19" s="315">
        <v>12207.87058594</v>
      </c>
      <c r="AO19" s="315"/>
      <c r="AP19" s="315"/>
      <c r="AQ19" s="306">
        <v>13244.756681243372</v>
      </c>
      <c r="AR19" s="332"/>
      <c r="AS19" s="144"/>
    </row>
    <row r="20" spans="2:60" s="386" customFormat="1" ht="30" customHeight="1">
      <c r="B20" s="387"/>
      <c r="C20" s="380" t="s">
        <v>11</v>
      </c>
      <c r="D20" s="305">
        <v>0</v>
      </c>
      <c r="E20" s="305">
        <v>471.51</v>
      </c>
      <c r="F20" s="305">
        <v>0</v>
      </c>
      <c r="G20" s="305">
        <v>0</v>
      </c>
      <c r="H20" s="305">
        <v>0</v>
      </c>
      <c r="I20" s="305">
        <v>0</v>
      </c>
      <c r="J20" s="305">
        <v>4278.8971865594713</v>
      </c>
      <c r="K20" s="305">
        <v>0</v>
      </c>
      <c r="L20" s="305">
        <v>213.05738000000002</v>
      </c>
      <c r="M20" s="305">
        <v>0</v>
      </c>
      <c r="N20" s="305">
        <v>0</v>
      </c>
      <c r="O20" s="305">
        <v>0</v>
      </c>
      <c r="P20" s="305">
        <v>2245.917816037093</v>
      </c>
      <c r="Q20" s="305">
        <v>1190.6126559438444</v>
      </c>
      <c r="R20" s="305">
        <v>0</v>
      </c>
      <c r="S20" s="305">
        <v>0</v>
      </c>
      <c r="T20" s="305">
        <v>0</v>
      </c>
      <c r="U20" s="305">
        <v>0</v>
      </c>
      <c r="V20" s="305">
        <v>0</v>
      </c>
      <c r="W20" s="305">
        <v>0</v>
      </c>
      <c r="X20" s="305">
        <v>0</v>
      </c>
      <c r="Y20" s="305">
        <v>0</v>
      </c>
      <c r="Z20" s="305">
        <v>0</v>
      </c>
      <c r="AA20" s="305">
        <v>0</v>
      </c>
      <c r="AB20" s="305">
        <v>0</v>
      </c>
      <c r="AC20" s="305">
        <v>0</v>
      </c>
      <c r="AD20" s="305">
        <v>0</v>
      </c>
      <c r="AE20" s="305">
        <v>0</v>
      </c>
      <c r="AF20" s="305">
        <v>0</v>
      </c>
      <c r="AG20" s="305">
        <v>19048.20388459272</v>
      </c>
      <c r="AH20" s="305">
        <v>0</v>
      </c>
      <c r="AI20" s="305">
        <v>0</v>
      </c>
      <c r="AJ20" s="305">
        <v>0</v>
      </c>
      <c r="AK20" s="305">
        <v>0</v>
      </c>
      <c r="AL20" s="305">
        <v>0</v>
      </c>
      <c r="AM20" s="305">
        <v>0</v>
      </c>
      <c r="AN20" s="305">
        <v>23899.912917939997</v>
      </c>
      <c r="AO20" s="305">
        <v>0</v>
      </c>
      <c r="AP20" s="305">
        <v>0</v>
      </c>
      <c r="AQ20" s="306">
        <v>25674.055920536564</v>
      </c>
      <c r="AR20" s="383"/>
    </row>
    <row r="21" spans="2:60" s="257" customFormat="1" ht="30" customHeight="1">
      <c r="B21" s="256"/>
      <c r="C21" s="282" t="s">
        <v>163</v>
      </c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9"/>
      <c r="AR21" s="336"/>
      <c r="AS21" s="258"/>
    </row>
    <row r="22" spans="2:60" s="257" customFormat="1" ht="30" customHeight="1">
      <c r="B22" s="256"/>
      <c r="C22" s="282" t="s">
        <v>12</v>
      </c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9"/>
      <c r="AR22" s="336"/>
      <c r="AS22" s="258"/>
    </row>
    <row r="23" spans="2:60" s="2" customFormat="1" ht="17.100000000000001" customHeight="1">
      <c r="B23" s="9"/>
      <c r="C23" s="275" t="s">
        <v>106</v>
      </c>
      <c r="D23" s="315"/>
      <c r="E23" s="315"/>
      <c r="F23" s="315"/>
      <c r="G23" s="315"/>
      <c r="H23" s="315"/>
      <c r="I23" s="315">
        <v>6.9928812024651279</v>
      </c>
      <c r="J23" s="315"/>
      <c r="K23" s="315"/>
      <c r="L23" s="315">
        <v>2.134725649390468</v>
      </c>
      <c r="M23" s="315"/>
      <c r="N23" s="315"/>
      <c r="O23" s="315"/>
      <c r="P23" s="315">
        <v>150.15478251752478</v>
      </c>
      <c r="Q23" s="315">
        <v>0</v>
      </c>
      <c r="R23" s="315"/>
      <c r="S23" s="315"/>
      <c r="T23" s="315"/>
      <c r="U23" s="315"/>
      <c r="V23" s="315"/>
      <c r="W23" s="315">
        <v>0</v>
      </c>
      <c r="X23" s="315"/>
      <c r="Y23" s="315"/>
      <c r="Z23" s="315"/>
      <c r="AA23" s="315"/>
      <c r="AB23" s="315"/>
      <c r="AC23" s="315"/>
      <c r="AD23" s="315"/>
      <c r="AE23" s="315"/>
      <c r="AF23" s="315"/>
      <c r="AG23" s="315">
        <v>373.98069977585874</v>
      </c>
      <c r="AH23" s="315"/>
      <c r="AI23" s="315"/>
      <c r="AJ23" s="315"/>
      <c r="AK23" s="315"/>
      <c r="AL23" s="315"/>
      <c r="AM23" s="315"/>
      <c r="AN23" s="315">
        <v>435.73346554499028</v>
      </c>
      <c r="AO23" s="315"/>
      <c r="AP23" s="315"/>
      <c r="AQ23" s="306">
        <v>484.49827734511467</v>
      </c>
      <c r="AR23" s="332"/>
    </row>
    <row r="24" spans="2:60" s="2" customFormat="1" ht="17.100000000000001" customHeight="1">
      <c r="B24" s="6"/>
      <c r="C24" s="275" t="s">
        <v>107</v>
      </c>
      <c r="D24" s="315"/>
      <c r="E24" s="315"/>
      <c r="F24" s="315"/>
      <c r="G24" s="315"/>
      <c r="H24" s="315"/>
      <c r="I24" s="315">
        <v>11.519170391925309</v>
      </c>
      <c r="J24" s="315"/>
      <c r="K24" s="315"/>
      <c r="L24" s="315">
        <v>97.667656779690802</v>
      </c>
      <c r="M24" s="315"/>
      <c r="N24" s="315"/>
      <c r="O24" s="315"/>
      <c r="P24" s="315">
        <v>138.08979395590566</v>
      </c>
      <c r="Q24" s="315">
        <v>13.984103135912649</v>
      </c>
      <c r="R24" s="315"/>
      <c r="S24" s="315"/>
      <c r="T24" s="315"/>
      <c r="U24" s="315"/>
      <c r="V24" s="315"/>
      <c r="W24" s="315">
        <v>0</v>
      </c>
      <c r="X24" s="315"/>
      <c r="Y24" s="315"/>
      <c r="Z24" s="315"/>
      <c r="AA24" s="315"/>
      <c r="AB24" s="315"/>
      <c r="AC24" s="315"/>
      <c r="AD24" s="315"/>
      <c r="AE24" s="315"/>
      <c r="AF24" s="315"/>
      <c r="AG24" s="315">
        <v>1058.0907329088884</v>
      </c>
      <c r="AH24" s="315"/>
      <c r="AI24" s="315"/>
      <c r="AJ24" s="315"/>
      <c r="AK24" s="315"/>
      <c r="AL24" s="315"/>
      <c r="AM24" s="315"/>
      <c r="AN24" s="315">
        <v>1288.0471706796243</v>
      </c>
      <c r="AO24" s="315"/>
      <c r="AP24" s="315"/>
      <c r="AQ24" s="306">
        <v>1303.6993139259735</v>
      </c>
      <c r="AR24" s="332"/>
    </row>
    <row r="25" spans="2:60" s="5" customFormat="1" ht="17.100000000000001" customHeight="1">
      <c r="B25" s="424"/>
      <c r="C25" s="425" t="s">
        <v>177</v>
      </c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>
        <v>118.152</v>
      </c>
      <c r="AH25" s="315"/>
      <c r="AI25" s="315"/>
      <c r="AJ25" s="315"/>
      <c r="AK25" s="315"/>
      <c r="AL25" s="315"/>
      <c r="AM25" s="315"/>
      <c r="AN25" s="315">
        <v>118.152</v>
      </c>
      <c r="AO25" s="315"/>
      <c r="AP25" s="315"/>
      <c r="AQ25" s="306">
        <v>118.152</v>
      </c>
      <c r="AR25" s="332"/>
      <c r="AS25" s="144"/>
      <c r="AT25" s="144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2:60" s="2" customFormat="1" ht="17.100000000000001" customHeight="1">
      <c r="B26" s="4"/>
      <c r="C26" s="275" t="s">
        <v>108</v>
      </c>
      <c r="D26" s="315"/>
      <c r="E26" s="315"/>
      <c r="F26" s="315"/>
      <c r="G26" s="315"/>
      <c r="H26" s="315"/>
      <c r="I26" s="315">
        <v>0</v>
      </c>
      <c r="J26" s="315"/>
      <c r="K26" s="315"/>
      <c r="L26" s="315">
        <v>6.6420359165704994</v>
      </c>
      <c r="M26" s="315"/>
      <c r="N26" s="315"/>
      <c r="O26" s="315"/>
      <c r="P26" s="315">
        <v>902.36536335403707</v>
      </c>
      <c r="Q26" s="315">
        <v>0</v>
      </c>
      <c r="R26" s="315"/>
      <c r="S26" s="315"/>
      <c r="T26" s="315"/>
      <c r="U26" s="315"/>
      <c r="V26" s="315"/>
      <c r="W26" s="315">
        <v>1.9218564398217604</v>
      </c>
      <c r="X26" s="315"/>
      <c r="Y26" s="315"/>
      <c r="Z26" s="315"/>
      <c r="AA26" s="315"/>
      <c r="AB26" s="315"/>
      <c r="AC26" s="315"/>
      <c r="AD26" s="315"/>
      <c r="AE26" s="315"/>
      <c r="AF26" s="315"/>
      <c r="AG26" s="315">
        <v>878.96446012963622</v>
      </c>
      <c r="AH26" s="315"/>
      <c r="AI26" s="315"/>
      <c r="AJ26" s="315"/>
      <c r="AK26" s="315"/>
      <c r="AL26" s="315"/>
      <c r="AM26" s="315"/>
      <c r="AN26" s="315">
        <v>1522.5067615471289</v>
      </c>
      <c r="AO26" s="315"/>
      <c r="AP26" s="315"/>
      <c r="AQ26" s="306">
        <v>1656.2002386935974</v>
      </c>
      <c r="AR26" s="332"/>
    </row>
    <row r="27" spans="2:60" s="5" customFormat="1" ht="20.100000000000001" customHeight="1">
      <c r="B27" s="9"/>
      <c r="C27" s="281" t="s">
        <v>11</v>
      </c>
      <c r="D27" s="305">
        <v>0</v>
      </c>
      <c r="E27" s="305">
        <v>0</v>
      </c>
      <c r="F27" s="305">
        <v>0</v>
      </c>
      <c r="G27" s="305">
        <v>0</v>
      </c>
      <c r="H27" s="305">
        <v>0</v>
      </c>
      <c r="I27" s="305">
        <v>18.512051594390435</v>
      </c>
      <c r="J27" s="305">
        <v>0</v>
      </c>
      <c r="K27" s="305">
        <v>0</v>
      </c>
      <c r="L27" s="305">
        <v>106.44441834565177</v>
      </c>
      <c r="M27" s="305">
        <v>0</v>
      </c>
      <c r="N27" s="305">
        <v>0</v>
      </c>
      <c r="O27" s="305">
        <v>0</v>
      </c>
      <c r="P27" s="305">
        <v>1190.6099398274675</v>
      </c>
      <c r="Q27" s="305">
        <v>13.984103135912649</v>
      </c>
      <c r="R27" s="305">
        <v>0</v>
      </c>
      <c r="S27" s="305">
        <v>0</v>
      </c>
      <c r="T27" s="305">
        <v>0</v>
      </c>
      <c r="U27" s="305">
        <v>0</v>
      </c>
      <c r="V27" s="305">
        <v>0</v>
      </c>
      <c r="W27" s="305">
        <v>1.9218564398217604</v>
      </c>
      <c r="X27" s="305">
        <v>0</v>
      </c>
      <c r="Y27" s="305">
        <v>0</v>
      </c>
      <c r="Z27" s="305">
        <v>0</v>
      </c>
      <c r="AA27" s="305">
        <v>0</v>
      </c>
      <c r="AB27" s="305">
        <v>0</v>
      </c>
      <c r="AC27" s="305">
        <v>0</v>
      </c>
      <c r="AD27" s="305">
        <v>0</v>
      </c>
      <c r="AE27" s="305">
        <v>0</v>
      </c>
      <c r="AF27" s="305">
        <v>0</v>
      </c>
      <c r="AG27" s="305">
        <v>2311.0358928143833</v>
      </c>
      <c r="AH27" s="305">
        <v>0</v>
      </c>
      <c r="AI27" s="305">
        <v>0</v>
      </c>
      <c r="AJ27" s="305">
        <v>0</v>
      </c>
      <c r="AK27" s="305">
        <v>0</v>
      </c>
      <c r="AL27" s="305">
        <v>0</v>
      </c>
      <c r="AM27" s="305">
        <v>0</v>
      </c>
      <c r="AN27" s="305">
        <v>3246.2873977717436</v>
      </c>
      <c r="AO27" s="305">
        <v>0</v>
      </c>
      <c r="AP27" s="305">
        <v>0</v>
      </c>
      <c r="AQ27" s="306">
        <v>3444.3978299646856</v>
      </c>
      <c r="AR27" s="33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2:60" s="386" customFormat="1" ht="30" customHeight="1">
      <c r="B28" s="387"/>
      <c r="C28" s="380" t="s">
        <v>22</v>
      </c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  <c r="AC28" s="381"/>
      <c r="AD28" s="381"/>
      <c r="AE28" s="381"/>
      <c r="AF28" s="381"/>
      <c r="AG28" s="381"/>
      <c r="AH28" s="381"/>
      <c r="AI28" s="381"/>
      <c r="AJ28" s="381"/>
      <c r="AK28" s="381"/>
      <c r="AL28" s="381"/>
      <c r="AM28" s="381"/>
      <c r="AN28" s="381"/>
      <c r="AO28" s="381"/>
      <c r="AP28" s="381"/>
      <c r="AQ28" s="382">
        <v>4016.1299159277296</v>
      </c>
      <c r="AR28" s="383"/>
    </row>
    <row r="29" spans="2:60" s="257" customFormat="1" ht="30" customHeight="1">
      <c r="B29" s="256"/>
      <c r="C29" s="282" t="s">
        <v>13</v>
      </c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9"/>
      <c r="AR29" s="336"/>
      <c r="AS29" s="258"/>
    </row>
    <row r="30" spans="2:60" s="2" customFormat="1" ht="17.100000000000001" customHeight="1">
      <c r="B30" s="6"/>
      <c r="C30" s="275" t="s">
        <v>106</v>
      </c>
      <c r="D30" s="315"/>
      <c r="E30" s="315"/>
      <c r="F30" s="315"/>
      <c r="G30" s="315"/>
      <c r="H30" s="315"/>
      <c r="I30" s="315">
        <v>0</v>
      </c>
      <c r="J30" s="315">
        <v>0</v>
      </c>
      <c r="K30" s="315"/>
      <c r="L30" s="315">
        <v>2.134725649390468</v>
      </c>
      <c r="M30" s="315"/>
      <c r="N30" s="315"/>
      <c r="O30" s="315"/>
      <c r="P30" s="315">
        <v>130.3900125308555</v>
      </c>
      <c r="Q30" s="315">
        <v>0</v>
      </c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>
        <v>414.51742983219674</v>
      </c>
      <c r="AH30" s="315"/>
      <c r="AI30" s="315"/>
      <c r="AJ30" s="315"/>
      <c r="AK30" s="315"/>
      <c r="AL30" s="315"/>
      <c r="AM30" s="315"/>
      <c r="AN30" s="315">
        <v>547.04216801244286</v>
      </c>
      <c r="AO30" s="315"/>
      <c r="AP30" s="315"/>
      <c r="AQ30" s="306">
        <v>547.04216801244274</v>
      </c>
      <c r="AR30" s="332"/>
    </row>
    <row r="31" spans="2:60" s="2" customFormat="1" ht="17.100000000000001" customHeight="1">
      <c r="B31" s="6"/>
      <c r="C31" s="275" t="s">
        <v>107</v>
      </c>
      <c r="D31" s="315"/>
      <c r="E31" s="315"/>
      <c r="F31" s="315"/>
      <c r="G31" s="315"/>
      <c r="H31" s="315"/>
      <c r="I31" s="315">
        <v>18.455791802810978</v>
      </c>
      <c r="J31" s="315">
        <v>0</v>
      </c>
      <c r="K31" s="315"/>
      <c r="L31" s="315">
        <v>108.74063741543111</v>
      </c>
      <c r="M31" s="315"/>
      <c r="N31" s="315"/>
      <c r="O31" s="315"/>
      <c r="P31" s="315">
        <v>158.68685438583447</v>
      </c>
      <c r="Q31" s="315">
        <v>10.1418977405073</v>
      </c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>
        <v>1225.4815669039208</v>
      </c>
      <c r="AH31" s="315"/>
      <c r="AI31" s="315"/>
      <c r="AJ31" s="315"/>
      <c r="AK31" s="315"/>
      <c r="AL31" s="315"/>
      <c r="AM31" s="315"/>
      <c r="AN31" s="315">
        <v>1502.0541131165419</v>
      </c>
      <c r="AO31" s="315"/>
      <c r="AP31" s="315"/>
      <c r="AQ31" s="306">
        <v>1511.7804306825233</v>
      </c>
      <c r="AR31" s="332"/>
    </row>
    <row r="32" spans="2:60" s="5" customFormat="1" ht="17.100000000000001" customHeight="1">
      <c r="B32" s="424"/>
      <c r="C32" s="425" t="s">
        <v>177</v>
      </c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>
        <v>110.441</v>
      </c>
      <c r="AH32" s="315"/>
      <c r="AI32" s="315"/>
      <c r="AJ32" s="315"/>
      <c r="AK32" s="315"/>
      <c r="AL32" s="315"/>
      <c r="AM32" s="315"/>
      <c r="AN32" s="315">
        <v>110.441</v>
      </c>
      <c r="AO32" s="315"/>
      <c r="AP32" s="315"/>
      <c r="AQ32" s="306">
        <v>110.441</v>
      </c>
      <c r="AR32" s="332"/>
      <c r="AS32" s="144"/>
      <c r="AT32" s="144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2:46" s="2" customFormat="1" ht="17.100000000000001" customHeight="1">
      <c r="B33" s="4"/>
      <c r="C33" s="275" t="s">
        <v>108</v>
      </c>
      <c r="D33" s="315"/>
      <c r="E33" s="315"/>
      <c r="F33" s="315"/>
      <c r="G33" s="315"/>
      <c r="H33" s="315"/>
      <c r="I33" s="315">
        <v>0</v>
      </c>
      <c r="J33" s="315">
        <v>274.41876173869389</v>
      </c>
      <c r="K33" s="315"/>
      <c r="L33" s="315">
        <v>6.2641869587534957</v>
      </c>
      <c r="M33" s="315"/>
      <c r="N33" s="315"/>
      <c r="O33" s="315"/>
      <c r="P33" s="315">
        <v>982.40415190714589</v>
      </c>
      <c r="Q33" s="315">
        <v>0.5674514303233541</v>
      </c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>
        <v>1465.2507237390744</v>
      </c>
      <c r="AH33" s="315"/>
      <c r="AI33" s="315"/>
      <c r="AJ33" s="315"/>
      <c r="AK33" s="315"/>
      <c r="AL33" s="315"/>
      <c r="AM33" s="315"/>
      <c r="AN33" s="315">
        <v>1656.3006793438117</v>
      </c>
      <c r="AO33" s="315"/>
      <c r="AP33" s="315"/>
      <c r="AQ33" s="306">
        <v>2192.6029775589013</v>
      </c>
      <c r="AR33" s="332"/>
    </row>
    <row r="34" spans="2:46" s="2" customFormat="1" ht="20.100000000000001" customHeight="1">
      <c r="B34" s="6"/>
      <c r="C34" s="281" t="s">
        <v>11</v>
      </c>
      <c r="D34" s="305">
        <v>0</v>
      </c>
      <c r="E34" s="305">
        <v>0</v>
      </c>
      <c r="F34" s="305">
        <v>0</v>
      </c>
      <c r="G34" s="305">
        <v>0</v>
      </c>
      <c r="H34" s="305">
        <v>0</v>
      </c>
      <c r="I34" s="305">
        <v>18.455791802810978</v>
      </c>
      <c r="J34" s="305">
        <v>274.41876173869389</v>
      </c>
      <c r="K34" s="305">
        <v>0</v>
      </c>
      <c r="L34" s="305">
        <v>117.13955002357508</v>
      </c>
      <c r="M34" s="305">
        <v>0</v>
      </c>
      <c r="N34" s="305">
        <v>0</v>
      </c>
      <c r="O34" s="305">
        <v>0</v>
      </c>
      <c r="P34" s="305">
        <v>1271.4810188238357</v>
      </c>
      <c r="Q34" s="305">
        <v>10.709349170830654</v>
      </c>
      <c r="R34" s="305">
        <v>0</v>
      </c>
      <c r="S34" s="305">
        <v>0</v>
      </c>
      <c r="T34" s="305">
        <v>0</v>
      </c>
      <c r="U34" s="305">
        <v>0</v>
      </c>
      <c r="V34" s="305">
        <v>0</v>
      </c>
      <c r="W34" s="305">
        <v>0</v>
      </c>
      <c r="X34" s="305">
        <v>0</v>
      </c>
      <c r="Y34" s="305">
        <v>0</v>
      </c>
      <c r="Z34" s="305">
        <v>0</v>
      </c>
      <c r="AA34" s="305">
        <v>0</v>
      </c>
      <c r="AB34" s="305">
        <v>0</v>
      </c>
      <c r="AC34" s="305">
        <v>0</v>
      </c>
      <c r="AD34" s="305">
        <v>0</v>
      </c>
      <c r="AE34" s="305">
        <v>0</v>
      </c>
      <c r="AF34" s="305">
        <v>0</v>
      </c>
      <c r="AG34" s="305">
        <v>3105.2497204751917</v>
      </c>
      <c r="AH34" s="305">
        <v>0</v>
      </c>
      <c r="AI34" s="305">
        <v>0</v>
      </c>
      <c r="AJ34" s="305">
        <v>0</v>
      </c>
      <c r="AK34" s="305">
        <v>0</v>
      </c>
      <c r="AL34" s="305">
        <v>0</v>
      </c>
      <c r="AM34" s="305">
        <v>0</v>
      </c>
      <c r="AN34" s="305">
        <v>3705.3969604727963</v>
      </c>
      <c r="AO34" s="305">
        <v>0</v>
      </c>
      <c r="AP34" s="305">
        <v>0</v>
      </c>
      <c r="AQ34" s="306">
        <v>4251.4255762538669</v>
      </c>
      <c r="AR34" s="332"/>
    </row>
    <row r="35" spans="2:46" s="386" customFormat="1" ht="30" customHeight="1">
      <c r="B35" s="387"/>
      <c r="C35" s="380" t="s">
        <v>22</v>
      </c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  <c r="AE35" s="381"/>
      <c r="AF35" s="381"/>
      <c r="AG35" s="381"/>
      <c r="AH35" s="381"/>
      <c r="AI35" s="381"/>
      <c r="AJ35" s="381"/>
      <c r="AK35" s="381"/>
      <c r="AL35" s="381"/>
      <c r="AM35" s="381"/>
      <c r="AN35" s="381"/>
      <c r="AO35" s="381"/>
      <c r="AP35" s="381"/>
      <c r="AQ35" s="382">
        <v>4936.1602985113041</v>
      </c>
      <c r="AR35" s="383"/>
    </row>
    <row r="36" spans="2:46" s="2" customFormat="1" ht="30" customHeight="1">
      <c r="B36" s="6"/>
      <c r="C36" s="281" t="s">
        <v>14</v>
      </c>
      <c r="D36" s="305">
        <v>0</v>
      </c>
      <c r="E36" s="305">
        <v>0</v>
      </c>
      <c r="F36" s="305">
        <v>0</v>
      </c>
      <c r="G36" s="305">
        <v>0</v>
      </c>
      <c r="H36" s="305">
        <v>0</v>
      </c>
      <c r="I36" s="305">
        <v>36.967843397201413</v>
      </c>
      <c r="J36" s="305">
        <v>274.41876173869389</v>
      </c>
      <c r="K36" s="305">
        <v>0</v>
      </c>
      <c r="L36" s="305">
        <v>223.58396836922685</v>
      </c>
      <c r="M36" s="305">
        <v>0</v>
      </c>
      <c r="N36" s="305">
        <v>0</v>
      </c>
      <c r="O36" s="305">
        <v>0</v>
      </c>
      <c r="P36" s="305">
        <v>2462.0909586513035</v>
      </c>
      <c r="Q36" s="305">
        <v>24.693452306743303</v>
      </c>
      <c r="R36" s="305">
        <v>0</v>
      </c>
      <c r="S36" s="305">
        <v>0</v>
      </c>
      <c r="T36" s="305">
        <v>0</v>
      </c>
      <c r="U36" s="305">
        <v>0</v>
      </c>
      <c r="V36" s="305">
        <v>0</v>
      </c>
      <c r="W36" s="305">
        <v>1.9218564398217604</v>
      </c>
      <c r="X36" s="305">
        <v>0</v>
      </c>
      <c r="Y36" s="305">
        <v>0</v>
      </c>
      <c r="Z36" s="305">
        <v>0</v>
      </c>
      <c r="AA36" s="305">
        <v>0</v>
      </c>
      <c r="AB36" s="305">
        <v>0</v>
      </c>
      <c r="AC36" s="305">
        <v>0</v>
      </c>
      <c r="AD36" s="305">
        <v>0</v>
      </c>
      <c r="AE36" s="305">
        <v>0</v>
      </c>
      <c r="AF36" s="305">
        <v>0</v>
      </c>
      <c r="AG36" s="305">
        <v>5416.2856132895749</v>
      </c>
      <c r="AH36" s="305">
        <v>0</v>
      </c>
      <c r="AI36" s="305">
        <v>0</v>
      </c>
      <c r="AJ36" s="305">
        <v>0</v>
      </c>
      <c r="AK36" s="305">
        <v>0</v>
      </c>
      <c r="AL36" s="305">
        <v>0</v>
      </c>
      <c r="AM36" s="305">
        <v>0</v>
      </c>
      <c r="AN36" s="305">
        <v>6951.6843582445399</v>
      </c>
      <c r="AO36" s="305">
        <v>0</v>
      </c>
      <c r="AP36" s="305">
        <v>0</v>
      </c>
      <c r="AQ36" s="306">
        <v>7695.8234062185529</v>
      </c>
      <c r="AR36" s="332"/>
      <c r="AT36" s="144"/>
    </row>
    <row r="37" spans="2:46" s="2" customFormat="1" ht="17.100000000000001" customHeight="1">
      <c r="B37" s="9"/>
      <c r="C37" s="283" t="s">
        <v>164</v>
      </c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6"/>
      <c r="AR37" s="332"/>
    </row>
    <row r="38" spans="2:46" s="2" customFormat="1" ht="30" customHeight="1">
      <c r="B38" s="6"/>
      <c r="C38" s="279" t="s">
        <v>15</v>
      </c>
      <c r="D38" s="305">
        <v>0</v>
      </c>
      <c r="E38" s="305">
        <v>683.31726200000003</v>
      </c>
      <c r="F38" s="305">
        <v>0</v>
      </c>
      <c r="G38" s="305">
        <v>0</v>
      </c>
      <c r="H38" s="305">
        <v>0</v>
      </c>
      <c r="I38" s="305">
        <v>123.45817839720141</v>
      </c>
      <c r="J38" s="305">
        <v>10845.306857025404</v>
      </c>
      <c r="K38" s="305">
        <v>0</v>
      </c>
      <c r="L38" s="305">
        <v>2808.3100065824642</v>
      </c>
      <c r="M38" s="305">
        <v>0</v>
      </c>
      <c r="N38" s="305">
        <v>20.793527080196451</v>
      </c>
      <c r="O38" s="305">
        <v>2.3971396039955746</v>
      </c>
      <c r="P38" s="305">
        <v>13202.871563407478</v>
      </c>
      <c r="Q38" s="305">
        <v>2005.3772137514013</v>
      </c>
      <c r="R38" s="305">
        <v>195.61042883460181</v>
      </c>
      <c r="S38" s="305">
        <v>0</v>
      </c>
      <c r="T38" s="305">
        <v>0</v>
      </c>
      <c r="U38" s="305">
        <v>0</v>
      </c>
      <c r="V38" s="305">
        <v>19.254555467486501</v>
      </c>
      <c r="W38" s="305">
        <v>96.937558728653272</v>
      </c>
      <c r="X38" s="305">
        <v>0</v>
      </c>
      <c r="Y38" s="305">
        <v>0</v>
      </c>
      <c r="Z38" s="305">
        <v>0</v>
      </c>
      <c r="AA38" s="305">
        <v>3.2900308627770469</v>
      </c>
      <c r="AB38" s="305">
        <v>0.83</v>
      </c>
      <c r="AC38" s="305">
        <v>0</v>
      </c>
      <c r="AD38" s="305">
        <v>0</v>
      </c>
      <c r="AE38" s="305">
        <v>1.4037445270853715</v>
      </c>
      <c r="AF38" s="305">
        <v>0</v>
      </c>
      <c r="AG38" s="305">
        <v>80093.647051585067</v>
      </c>
      <c r="AH38" s="305">
        <v>0</v>
      </c>
      <c r="AI38" s="305">
        <v>9.4082256459315367E-2</v>
      </c>
      <c r="AJ38" s="305">
        <v>1.451377323015296</v>
      </c>
      <c r="AK38" s="305">
        <v>0</v>
      </c>
      <c r="AL38" s="305">
        <v>0</v>
      </c>
      <c r="AM38" s="305">
        <v>0</v>
      </c>
      <c r="AN38" s="305">
        <v>96775.661710753018</v>
      </c>
      <c r="AO38" s="305">
        <v>0</v>
      </c>
      <c r="AP38" s="305">
        <v>42.414961681159184</v>
      </c>
      <c r="AQ38" s="306">
        <v>103461.21362493373</v>
      </c>
      <c r="AR38" s="332"/>
    </row>
    <row r="39" spans="2:46" s="2" customFormat="1" ht="30" customHeight="1">
      <c r="B39" s="6"/>
      <c r="C39" s="275" t="s">
        <v>126</v>
      </c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6">
        <v>106455.64121957704</v>
      </c>
      <c r="AR39" s="332"/>
    </row>
    <row r="40" spans="2:46" s="257" customFormat="1" ht="30" customHeight="1">
      <c r="B40" s="261"/>
      <c r="C40" s="282" t="s">
        <v>24</v>
      </c>
      <c r="D40" s="338"/>
      <c r="E40" s="340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41"/>
      <c r="AR40" s="336"/>
    </row>
    <row r="41" spans="2:46" s="2" customFormat="1" ht="17.100000000000001" customHeight="1">
      <c r="B41" s="9"/>
      <c r="C41" s="283" t="s">
        <v>165</v>
      </c>
      <c r="D41" s="315"/>
      <c r="E41" s="315">
        <v>15.45074168385012</v>
      </c>
      <c r="F41" s="315"/>
      <c r="G41" s="315"/>
      <c r="H41" s="315"/>
      <c r="I41" s="315">
        <v>0.78170000000000006</v>
      </c>
      <c r="J41" s="315">
        <v>259.38671332734157</v>
      </c>
      <c r="K41" s="315"/>
      <c r="L41" s="315">
        <v>164.92615063852435</v>
      </c>
      <c r="M41" s="315"/>
      <c r="N41" s="315">
        <v>0</v>
      </c>
      <c r="O41" s="315">
        <v>4.1477391480440037E-2</v>
      </c>
      <c r="P41" s="315">
        <v>385.87487239180649</v>
      </c>
      <c r="Q41" s="315">
        <v>121.35140692826067</v>
      </c>
      <c r="R41" s="315">
        <v>1.314061916241174</v>
      </c>
      <c r="S41" s="315"/>
      <c r="T41" s="315"/>
      <c r="U41" s="315"/>
      <c r="V41" s="315">
        <v>0.36598862464285198</v>
      </c>
      <c r="W41" s="315">
        <v>2.2035070861098398</v>
      </c>
      <c r="X41" s="315"/>
      <c r="Y41" s="315"/>
      <c r="Z41" s="315"/>
      <c r="AA41" s="315">
        <v>3.1166556045166355E-2</v>
      </c>
      <c r="AB41" s="315">
        <v>8.7656352799283851E-3</v>
      </c>
      <c r="AC41" s="315"/>
      <c r="AD41" s="315"/>
      <c r="AE41" s="315">
        <v>1.7610414539340136E-2</v>
      </c>
      <c r="AF41" s="315"/>
      <c r="AG41" s="315">
        <v>1713.307329669316</v>
      </c>
      <c r="AH41" s="315"/>
      <c r="AI41" s="315">
        <v>8.082076888385227E-4</v>
      </c>
      <c r="AJ41" s="315">
        <v>2.1428186069246617E-2</v>
      </c>
      <c r="AK41" s="315"/>
      <c r="AL41" s="315"/>
      <c r="AM41" s="315"/>
      <c r="AN41" s="315">
        <v>2348.1307871090848</v>
      </c>
      <c r="AO41" s="315"/>
      <c r="AP41" s="315">
        <v>0.51559480654004741</v>
      </c>
      <c r="AQ41" s="306">
        <v>2506.8650552864106</v>
      </c>
      <c r="AR41" s="332"/>
    </row>
    <row r="42" spans="2:46" s="2" customFormat="1" ht="17.100000000000001" customHeight="1">
      <c r="B42" s="10"/>
      <c r="C42" s="284" t="s">
        <v>166</v>
      </c>
      <c r="D42" s="315"/>
      <c r="E42" s="315">
        <v>3.0600000000000001E-4</v>
      </c>
      <c r="F42" s="315"/>
      <c r="G42" s="315"/>
      <c r="H42" s="315"/>
      <c r="I42" s="315">
        <v>4.2599999999999999E-3</v>
      </c>
      <c r="J42" s="315">
        <v>2045.0372343109341</v>
      </c>
      <c r="K42" s="315"/>
      <c r="L42" s="315">
        <v>83.628363232103169</v>
      </c>
      <c r="M42" s="315"/>
      <c r="N42" s="315">
        <v>1.1476687257148945</v>
      </c>
      <c r="O42" s="315">
        <v>0</v>
      </c>
      <c r="P42" s="315">
        <v>516.3625507439192</v>
      </c>
      <c r="Q42" s="315">
        <v>0.5912475847836336</v>
      </c>
      <c r="R42" s="315">
        <v>3.208304901684636E-2</v>
      </c>
      <c r="S42" s="315"/>
      <c r="T42" s="315"/>
      <c r="U42" s="315"/>
      <c r="V42" s="315"/>
      <c r="W42" s="315">
        <v>4.7805118174306604E-2</v>
      </c>
      <c r="X42" s="315"/>
      <c r="Y42" s="315"/>
      <c r="Z42" s="315"/>
      <c r="AA42" s="315">
        <v>5.0112656061032949E-4</v>
      </c>
      <c r="AB42" s="315"/>
      <c r="AC42" s="315"/>
      <c r="AD42" s="315"/>
      <c r="AE42" s="315"/>
      <c r="AF42" s="315"/>
      <c r="AG42" s="315">
        <v>8740.87678013808</v>
      </c>
      <c r="AH42" s="315"/>
      <c r="AI42" s="315"/>
      <c r="AJ42" s="315"/>
      <c r="AK42" s="315"/>
      <c r="AL42" s="315"/>
      <c r="AM42" s="315"/>
      <c r="AN42" s="315">
        <v>10867.389555458009</v>
      </c>
      <c r="AO42" s="315"/>
      <c r="AP42" s="315">
        <v>1.4856486868658631E-2</v>
      </c>
      <c r="AQ42" s="306">
        <v>11127.566605987082</v>
      </c>
      <c r="AR42" s="331"/>
    </row>
    <row r="43" spans="2:46" s="289" customFormat="1" ht="59.25" customHeight="1">
      <c r="B43" s="327"/>
      <c r="C43" s="437" t="s">
        <v>170</v>
      </c>
      <c r="D43" s="437"/>
      <c r="E43" s="437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X43" s="437"/>
      <c r="Y43" s="437"/>
      <c r="Z43" s="437"/>
      <c r="AA43" s="437"/>
      <c r="AB43" s="437"/>
      <c r="AC43" s="437"/>
      <c r="AD43" s="437"/>
      <c r="AE43" s="437"/>
      <c r="AF43" s="437"/>
      <c r="AG43" s="437"/>
      <c r="AH43" s="437"/>
      <c r="AI43" s="437"/>
      <c r="AJ43" s="437"/>
      <c r="AK43" s="437"/>
      <c r="AL43" s="437"/>
      <c r="AM43" s="437"/>
      <c r="AN43" s="437"/>
      <c r="AO43" s="437"/>
      <c r="AP43" s="437"/>
      <c r="AQ43" s="437"/>
      <c r="AR43" s="330"/>
    </row>
    <row r="44" spans="2:46" s="2" customFormat="1" ht="18" customHeight="1">
      <c r="B44" s="17" t="s">
        <v>159</v>
      </c>
      <c r="C44" s="28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  <row r="45" spans="2:46" s="2" customFormat="1" ht="18" customHeight="1">
      <c r="B45" s="12"/>
      <c r="C45" s="281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  <c r="AD45" s="427"/>
      <c r="AE45" s="427"/>
      <c r="AF45" s="427"/>
      <c r="AG45" s="427"/>
      <c r="AH45" s="427"/>
      <c r="AI45" s="427"/>
      <c r="AJ45" s="427"/>
      <c r="AK45" s="427"/>
      <c r="AL45" s="427"/>
      <c r="AM45" s="427"/>
      <c r="AN45" s="427"/>
      <c r="AO45" s="427"/>
      <c r="AP45" s="427"/>
    </row>
    <row r="46" spans="2:46" s="2" customFormat="1" ht="18" customHeight="1">
      <c r="B46" s="12"/>
      <c r="C46" s="281"/>
      <c r="E46" s="427"/>
      <c r="F46" s="427"/>
      <c r="G46" s="427"/>
      <c r="H46" s="427"/>
      <c r="I46" s="427"/>
      <c r="J46" s="427"/>
      <c r="K46" s="427"/>
      <c r="L46" s="427"/>
      <c r="M46" s="427"/>
      <c r="N46" s="427"/>
      <c r="O46" s="427"/>
      <c r="P46" s="427"/>
      <c r="Q46" s="427"/>
      <c r="R46" s="427"/>
      <c r="S46" s="427"/>
      <c r="T46" s="427"/>
      <c r="U46" s="427"/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427"/>
      <c r="AM46" s="427"/>
      <c r="AN46" s="427"/>
      <c r="AO46" s="427"/>
      <c r="AP46" s="427"/>
    </row>
    <row r="47" spans="2:46" s="2" customFormat="1" ht="18" customHeight="1">
      <c r="B47" s="12"/>
      <c r="C47" s="281"/>
      <c r="E47" s="427"/>
      <c r="F47" s="427"/>
      <c r="G47" s="427"/>
      <c r="H47" s="427"/>
      <c r="I47" s="427"/>
      <c r="J47" s="427"/>
      <c r="K47" s="427"/>
      <c r="L47" s="427"/>
      <c r="M47" s="427"/>
      <c r="N47" s="427"/>
      <c r="O47" s="427"/>
      <c r="P47" s="427"/>
      <c r="Q47" s="427"/>
      <c r="R47" s="427"/>
      <c r="S47" s="427"/>
      <c r="T47" s="427"/>
      <c r="U47" s="427"/>
      <c r="V47" s="427"/>
      <c r="W47" s="427"/>
      <c r="X47" s="427"/>
      <c r="Y47" s="427"/>
      <c r="Z47" s="427"/>
      <c r="AA47" s="427"/>
      <c r="AB47" s="427"/>
      <c r="AC47" s="427"/>
      <c r="AD47" s="427"/>
      <c r="AE47" s="427"/>
      <c r="AF47" s="427"/>
      <c r="AG47" s="427"/>
      <c r="AH47" s="427"/>
      <c r="AI47" s="427"/>
      <c r="AJ47" s="427"/>
      <c r="AK47" s="427"/>
      <c r="AL47" s="427"/>
      <c r="AM47" s="427"/>
      <c r="AN47" s="427"/>
      <c r="AO47" s="427"/>
      <c r="AP47" s="427"/>
    </row>
    <row r="48" spans="2:46" s="2" customFormat="1" ht="18" customHeight="1">
      <c r="B48" s="12"/>
      <c r="C48" s="281"/>
      <c r="E48" s="427"/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27"/>
      <c r="V48" s="427"/>
      <c r="W48" s="427"/>
      <c r="X48" s="427"/>
      <c r="Y48" s="427"/>
      <c r="Z48" s="427"/>
      <c r="AA48" s="427"/>
      <c r="AB48" s="427"/>
      <c r="AC48" s="427"/>
      <c r="AD48" s="427"/>
      <c r="AE48" s="427"/>
      <c r="AF48" s="427"/>
      <c r="AG48" s="427"/>
      <c r="AH48" s="427"/>
      <c r="AI48" s="427"/>
      <c r="AJ48" s="427"/>
      <c r="AK48" s="427"/>
      <c r="AL48" s="427"/>
      <c r="AM48" s="427"/>
      <c r="AN48" s="427"/>
      <c r="AO48" s="427"/>
      <c r="AP48" s="427"/>
    </row>
    <row r="49" spans="2:42" s="2" customFormat="1" ht="18" customHeight="1">
      <c r="B49" s="12"/>
      <c r="C49" s="281"/>
      <c r="E49" s="427"/>
      <c r="F49" s="427"/>
      <c r="G49" s="427"/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  <c r="AA49" s="427"/>
      <c r="AB49" s="427"/>
      <c r="AC49" s="427"/>
      <c r="AD49" s="427"/>
      <c r="AE49" s="427"/>
      <c r="AF49" s="427"/>
      <c r="AG49" s="427"/>
      <c r="AH49" s="427"/>
      <c r="AI49" s="427"/>
      <c r="AJ49" s="427"/>
      <c r="AK49" s="427"/>
      <c r="AL49" s="427"/>
      <c r="AM49" s="427"/>
      <c r="AN49" s="427"/>
      <c r="AO49" s="427"/>
      <c r="AP49" s="427"/>
    </row>
    <row r="50" spans="2:42" s="2" customFormat="1" ht="18" customHeight="1">
      <c r="B50" s="12"/>
      <c r="C50" s="281"/>
      <c r="E50" s="427"/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427"/>
      <c r="T50" s="427"/>
      <c r="U50" s="427"/>
      <c r="V50" s="427"/>
      <c r="W50" s="427"/>
      <c r="X50" s="427"/>
      <c r="Y50" s="427"/>
      <c r="Z50" s="427"/>
      <c r="AA50" s="427"/>
      <c r="AB50" s="427"/>
      <c r="AC50" s="427"/>
      <c r="AD50" s="427"/>
      <c r="AE50" s="427"/>
      <c r="AF50" s="427"/>
      <c r="AG50" s="427"/>
      <c r="AH50" s="427"/>
      <c r="AI50" s="427"/>
      <c r="AJ50" s="427"/>
      <c r="AK50" s="427"/>
      <c r="AL50" s="427"/>
      <c r="AM50" s="427"/>
      <c r="AN50" s="427"/>
      <c r="AO50" s="427"/>
      <c r="AP50" s="427"/>
    </row>
    <row r="51" spans="2:42" s="2" customFormat="1" ht="18" customHeight="1">
      <c r="B51" s="12"/>
      <c r="C51" s="281"/>
      <c r="E51" s="427"/>
      <c r="F51" s="427"/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7"/>
      <c r="S51" s="427"/>
      <c r="T51" s="427"/>
      <c r="U51" s="427"/>
      <c r="V51" s="427"/>
      <c r="W51" s="427"/>
      <c r="X51" s="427"/>
      <c r="Y51" s="427"/>
      <c r="Z51" s="427"/>
      <c r="AA51" s="427"/>
      <c r="AB51" s="427"/>
      <c r="AC51" s="427"/>
      <c r="AD51" s="427"/>
      <c r="AE51" s="427"/>
      <c r="AF51" s="427"/>
      <c r="AG51" s="427"/>
      <c r="AH51" s="427"/>
      <c r="AI51" s="427"/>
      <c r="AJ51" s="427"/>
      <c r="AK51" s="427"/>
      <c r="AL51" s="427"/>
      <c r="AM51" s="427"/>
      <c r="AN51" s="427"/>
      <c r="AO51" s="427"/>
      <c r="AP51" s="427"/>
    </row>
    <row r="52" spans="2:42" s="2" customFormat="1" ht="18" customHeight="1">
      <c r="B52" s="12"/>
      <c r="C52" s="281"/>
      <c r="E52" s="427"/>
      <c r="F52" s="427"/>
      <c r="G52" s="427"/>
      <c r="H52" s="427"/>
      <c r="I52" s="427"/>
      <c r="J52" s="427"/>
      <c r="K52" s="427"/>
      <c r="L52" s="427"/>
      <c r="M52" s="427"/>
      <c r="N52" s="427"/>
      <c r="O52" s="427"/>
      <c r="P52" s="427"/>
      <c r="Q52" s="427"/>
      <c r="R52" s="427"/>
      <c r="S52" s="427"/>
      <c r="T52" s="427"/>
      <c r="U52" s="427"/>
      <c r="V52" s="427"/>
      <c r="W52" s="427"/>
      <c r="X52" s="427"/>
      <c r="Y52" s="427"/>
      <c r="Z52" s="427"/>
      <c r="AA52" s="427"/>
      <c r="AB52" s="427"/>
      <c r="AC52" s="427"/>
      <c r="AD52" s="427"/>
      <c r="AE52" s="427"/>
      <c r="AF52" s="427"/>
      <c r="AG52" s="427"/>
      <c r="AH52" s="427"/>
      <c r="AI52" s="427"/>
      <c r="AJ52" s="427"/>
      <c r="AK52" s="427"/>
      <c r="AL52" s="427"/>
      <c r="AM52" s="427"/>
      <c r="AN52" s="427"/>
      <c r="AO52" s="427"/>
      <c r="AP52" s="427"/>
    </row>
    <row r="53" spans="2:42" s="2" customFormat="1" ht="18" customHeight="1">
      <c r="B53" s="12"/>
      <c r="C53" s="281"/>
      <c r="E53" s="427"/>
      <c r="F53" s="427"/>
      <c r="G53" s="427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  <c r="AB53" s="427"/>
      <c r="AC53" s="427"/>
      <c r="AD53" s="427"/>
      <c r="AE53" s="427"/>
      <c r="AF53" s="427"/>
      <c r="AG53" s="427"/>
      <c r="AH53" s="427"/>
      <c r="AI53" s="427"/>
      <c r="AJ53" s="427"/>
      <c r="AK53" s="427"/>
      <c r="AL53" s="427"/>
      <c r="AM53" s="427"/>
      <c r="AN53" s="427"/>
      <c r="AO53" s="427"/>
      <c r="AP53" s="427"/>
    </row>
    <row r="54" spans="2:42" s="2" customFormat="1" ht="18" customHeight="1">
      <c r="B54" s="12"/>
      <c r="C54" s="281"/>
      <c r="E54" s="427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  <c r="AA54" s="427"/>
      <c r="AB54" s="427"/>
      <c r="AC54" s="427"/>
      <c r="AD54" s="427"/>
      <c r="AE54" s="427"/>
      <c r="AF54" s="427"/>
      <c r="AG54" s="427"/>
      <c r="AH54" s="427"/>
      <c r="AI54" s="427"/>
      <c r="AJ54" s="427"/>
      <c r="AK54" s="427"/>
      <c r="AL54" s="427"/>
      <c r="AM54" s="427"/>
      <c r="AN54" s="427"/>
      <c r="AO54" s="427"/>
      <c r="AP54" s="427"/>
    </row>
    <row r="55" spans="2:42" s="2" customFormat="1" ht="18" customHeight="1">
      <c r="B55" s="12"/>
      <c r="C55" s="281"/>
      <c r="E55" s="427"/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7"/>
      <c r="AC55" s="427"/>
      <c r="AD55" s="427"/>
      <c r="AE55" s="427"/>
      <c r="AF55" s="427"/>
      <c r="AG55" s="427"/>
      <c r="AH55" s="427"/>
      <c r="AI55" s="427"/>
      <c r="AJ55" s="427"/>
      <c r="AK55" s="427"/>
      <c r="AL55" s="427"/>
      <c r="AM55" s="427"/>
      <c r="AN55" s="427"/>
      <c r="AO55" s="427"/>
      <c r="AP55" s="427"/>
    </row>
    <row r="56" spans="2:42" s="2" customFormat="1" ht="18" customHeight="1">
      <c r="B56" s="12"/>
      <c r="C56" s="281"/>
      <c r="E56" s="427"/>
      <c r="F56" s="427"/>
      <c r="G56" s="427"/>
      <c r="H56" s="427"/>
      <c r="I56" s="427"/>
      <c r="J56" s="427"/>
      <c r="K56" s="427"/>
      <c r="L56" s="427"/>
      <c r="M56" s="427"/>
      <c r="N56" s="427"/>
      <c r="O56" s="427"/>
      <c r="P56" s="427"/>
      <c r="Q56" s="427"/>
      <c r="R56" s="427"/>
      <c r="S56" s="427"/>
      <c r="T56" s="427"/>
      <c r="U56" s="427"/>
      <c r="V56" s="427"/>
      <c r="W56" s="427"/>
      <c r="X56" s="427"/>
      <c r="Y56" s="427"/>
      <c r="Z56" s="427"/>
      <c r="AA56" s="427"/>
      <c r="AB56" s="427"/>
      <c r="AC56" s="427"/>
      <c r="AD56" s="427"/>
      <c r="AE56" s="427"/>
      <c r="AF56" s="427"/>
      <c r="AG56" s="427"/>
      <c r="AH56" s="427"/>
      <c r="AI56" s="427"/>
      <c r="AJ56" s="427"/>
      <c r="AK56" s="427"/>
      <c r="AL56" s="427"/>
      <c r="AM56" s="427"/>
      <c r="AN56" s="427"/>
      <c r="AO56" s="427"/>
      <c r="AP56" s="427"/>
    </row>
    <row r="57" spans="2:42" s="2" customFormat="1" ht="18" customHeight="1">
      <c r="B57" s="12"/>
      <c r="C57" s="281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  <c r="S57" s="427"/>
      <c r="T57" s="427"/>
      <c r="U57" s="427"/>
      <c r="V57" s="427"/>
      <c r="W57" s="427"/>
      <c r="X57" s="427"/>
      <c r="Y57" s="427"/>
      <c r="Z57" s="427"/>
      <c r="AA57" s="427"/>
      <c r="AB57" s="427"/>
      <c r="AC57" s="427"/>
      <c r="AD57" s="427"/>
      <c r="AE57" s="427"/>
      <c r="AF57" s="427"/>
      <c r="AG57" s="427"/>
      <c r="AH57" s="427"/>
      <c r="AI57" s="427"/>
      <c r="AJ57" s="427"/>
      <c r="AK57" s="427"/>
      <c r="AL57" s="427"/>
      <c r="AM57" s="427"/>
      <c r="AN57" s="427"/>
      <c r="AO57" s="427"/>
      <c r="AP57" s="427"/>
    </row>
    <row r="58" spans="2:42" s="2" customFormat="1" ht="18" customHeight="1">
      <c r="B58" s="12"/>
      <c r="C58" s="281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</row>
    <row r="59" spans="2:42" s="2" customFormat="1" ht="18" customHeight="1">
      <c r="B59" s="12"/>
      <c r="C59" s="281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7"/>
      <c r="AL59" s="427"/>
      <c r="AM59" s="427"/>
      <c r="AN59" s="427"/>
      <c r="AO59" s="427"/>
      <c r="AP59" s="427"/>
    </row>
    <row r="60" spans="2:42" s="2" customFormat="1" ht="18" customHeight="1">
      <c r="B60" s="12"/>
      <c r="C60" s="281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7"/>
      <c r="Y60" s="427"/>
      <c r="Z60" s="427"/>
      <c r="AA60" s="427"/>
      <c r="AB60" s="427"/>
      <c r="AC60" s="427"/>
      <c r="AD60" s="427"/>
      <c r="AE60" s="427"/>
      <c r="AF60" s="427"/>
      <c r="AG60" s="427"/>
      <c r="AH60" s="427"/>
      <c r="AI60" s="427"/>
      <c r="AJ60" s="427"/>
      <c r="AK60" s="427"/>
      <c r="AL60" s="427"/>
      <c r="AM60" s="427"/>
      <c r="AN60" s="427"/>
      <c r="AO60" s="427"/>
      <c r="AP60" s="427"/>
    </row>
    <row r="61" spans="2:42" s="2" customFormat="1" ht="18" customHeight="1">
      <c r="B61" s="12"/>
      <c r="C61" s="281"/>
      <c r="E61" s="427"/>
      <c r="F61" s="427"/>
      <c r="G61" s="427"/>
      <c r="H61" s="427"/>
      <c r="I61" s="427"/>
      <c r="J61" s="427"/>
      <c r="K61" s="427"/>
      <c r="L61" s="427"/>
      <c r="M61" s="427"/>
      <c r="N61" s="427"/>
      <c r="O61" s="427"/>
      <c r="P61" s="427"/>
      <c r="Q61" s="427"/>
      <c r="R61" s="427"/>
      <c r="S61" s="427"/>
      <c r="T61" s="427"/>
      <c r="U61" s="427"/>
      <c r="V61" s="427"/>
      <c r="W61" s="427"/>
      <c r="X61" s="427"/>
      <c r="Y61" s="427"/>
      <c r="Z61" s="427"/>
      <c r="AA61" s="427"/>
      <c r="AB61" s="427"/>
      <c r="AC61" s="427"/>
      <c r="AD61" s="427"/>
      <c r="AE61" s="427"/>
      <c r="AF61" s="427"/>
      <c r="AG61" s="427"/>
      <c r="AH61" s="427"/>
      <c r="AI61" s="427"/>
      <c r="AJ61" s="427"/>
      <c r="AK61" s="427"/>
      <c r="AL61" s="427"/>
      <c r="AM61" s="427"/>
      <c r="AN61" s="427"/>
      <c r="AO61" s="427"/>
      <c r="AP61" s="427"/>
    </row>
    <row r="62" spans="2:42" s="2" customFormat="1" ht="18" customHeight="1">
      <c r="B62" s="12"/>
      <c r="C62" s="281"/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7"/>
      <c r="AL62" s="427"/>
      <c r="AM62" s="427"/>
      <c r="AN62" s="427"/>
      <c r="AO62" s="427"/>
      <c r="AP62" s="427"/>
    </row>
    <row r="63" spans="2:42" s="2" customFormat="1" ht="18" customHeight="1">
      <c r="B63" s="12"/>
      <c r="C63" s="281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7"/>
      <c r="AL63" s="427"/>
      <c r="AM63" s="427"/>
      <c r="AN63" s="427"/>
      <c r="AO63" s="427"/>
      <c r="AP63" s="427"/>
    </row>
    <row r="64" spans="2:42" s="2" customFormat="1" ht="18" customHeight="1">
      <c r="B64" s="12"/>
      <c r="C64" s="281"/>
      <c r="E64" s="427"/>
      <c r="F64" s="427"/>
      <c r="G64" s="427"/>
      <c r="H64" s="427"/>
      <c r="I64" s="427"/>
      <c r="J64" s="427"/>
      <c r="K64" s="427"/>
      <c r="L64" s="427"/>
      <c r="M64" s="427"/>
      <c r="N64" s="427"/>
      <c r="O64" s="427"/>
      <c r="P64" s="427"/>
      <c r="Q64" s="427"/>
      <c r="R64" s="427"/>
      <c r="S64" s="427"/>
      <c r="T64" s="427"/>
      <c r="U64" s="427"/>
      <c r="V64" s="427"/>
      <c r="W64" s="427"/>
      <c r="X64" s="427"/>
      <c r="Y64" s="427"/>
      <c r="Z64" s="427"/>
      <c r="AA64" s="427"/>
      <c r="AB64" s="427"/>
      <c r="AC64" s="427"/>
      <c r="AD64" s="427"/>
      <c r="AE64" s="427"/>
      <c r="AF64" s="427"/>
      <c r="AG64" s="427"/>
      <c r="AH64" s="427"/>
      <c r="AI64" s="427"/>
      <c r="AJ64" s="427"/>
      <c r="AK64" s="427"/>
      <c r="AL64" s="427"/>
      <c r="AM64" s="427"/>
      <c r="AN64" s="427"/>
      <c r="AO64" s="427"/>
      <c r="AP64" s="427"/>
    </row>
    <row r="65" spans="2:42" s="2" customFormat="1" ht="18" customHeight="1">
      <c r="B65" s="12"/>
      <c r="C65" s="281"/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  <c r="AB65" s="427"/>
      <c r="AC65" s="427"/>
      <c r="AD65" s="427"/>
      <c r="AE65" s="427"/>
      <c r="AF65" s="427"/>
      <c r="AG65" s="427"/>
      <c r="AH65" s="427"/>
      <c r="AI65" s="427"/>
      <c r="AJ65" s="427"/>
      <c r="AK65" s="427"/>
      <c r="AL65" s="427"/>
      <c r="AM65" s="427"/>
      <c r="AN65" s="427"/>
      <c r="AO65" s="427"/>
      <c r="AP65" s="427"/>
    </row>
    <row r="66" spans="2:42" s="2" customFormat="1" ht="18" customHeight="1">
      <c r="B66" s="12"/>
      <c r="C66" s="281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7"/>
      <c r="AL66" s="427"/>
      <c r="AM66" s="427"/>
      <c r="AN66" s="427"/>
      <c r="AO66" s="427"/>
      <c r="AP66" s="427"/>
    </row>
    <row r="67" spans="2:42" s="2" customFormat="1" ht="18" customHeight="1">
      <c r="B67" s="12"/>
      <c r="C67" s="281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7"/>
      <c r="AL67" s="427"/>
      <c r="AM67" s="427"/>
      <c r="AN67" s="427"/>
      <c r="AO67" s="427"/>
      <c r="AP67" s="427"/>
    </row>
    <row r="68" spans="2:42" s="2" customFormat="1" ht="18" customHeight="1">
      <c r="B68" s="12"/>
      <c r="C68" s="281"/>
      <c r="E68" s="427"/>
      <c r="F68" s="427"/>
      <c r="G68" s="427"/>
      <c r="H68" s="427"/>
      <c r="I68" s="427"/>
      <c r="J68" s="427"/>
      <c r="K68" s="427"/>
      <c r="L68" s="427"/>
      <c r="M68" s="427"/>
      <c r="N68" s="427"/>
      <c r="O68" s="427"/>
      <c r="P68" s="427"/>
      <c r="Q68" s="427"/>
      <c r="R68" s="427"/>
      <c r="S68" s="427"/>
      <c r="T68" s="427"/>
      <c r="U68" s="427"/>
      <c r="V68" s="427"/>
      <c r="W68" s="427"/>
      <c r="X68" s="427"/>
      <c r="Y68" s="427"/>
      <c r="Z68" s="427"/>
      <c r="AA68" s="427"/>
      <c r="AB68" s="427"/>
      <c r="AC68" s="427"/>
      <c r="AD68" s="427"/>
      <c r="AE68" s="427"/>
      <c r="AF68" s="427"/>
      <c r="AG68" s="427"/>
      <c r="AH68" s="427"/>
      <c r="AI68" s="427"/>
      <c r="AJ68" s="427"/>
      <c r="AK68" s="427"/>
      <c r="AL68" s="427"/>
      <c r="AM68" s="427"/>
      <c r="AN68" s="427"/>
      <c r="AO68" s="427"/>
      <c r="AP68" s="427"/>
    </row>
    <row r="69" spans="2:42" s="2" customFormat="1" ht="18" customHeight="1">
      <c r="B69" s="12"/>
      <c r="C69" s="281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7"/>
      <c r="Q69" s="427"/>
      <c r="R69" s="427"/>
      <c r="S69" s="427"/>
      <c r="T69" s="427"/>
      <c r="U69" s="427"/>
      <c r="V69" s="427"/>
      <c r="W69" s="427"/>
      <c r="X69" s="427"/>
      <c r="Y69" s="427"/>
      <c r="Z69" s="427"/>
      <c r="AA69" s="427"/>
      <c r="AB69" s="427"/>
      <c r="AC69" s="427"/>
      <c r="AD69" s="427"/>
      <c r="AE69" s="427"/>
      <c r="AF69" s="427"/>
      <c r="AG69" s="427"/>
      <c r="AH69" s="427"/>
      <c r="AI69" s="427"/>
      <c r="AJ69" s="427"/>
      <c r="AK69" s="427"/>
      <c r="AL69" s="427"/>
      <c r="AM69" s="427"/>
      <c r="AN69" s="427"/>
      <c r="AO69" s="427"/>
      <c r="AP69" s="427"/>
    </row>
    <row r="70" spans="2:42" s="2" customFormat="1" ht="18" customHeight="1">
      <c r="B70" s="12"/>
      <c r="C70" s="281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7"/>
      <c r="AL70" s="427"/>
      <c r="AM70" s="427"/>
      <c r="AN70" s="427"/>
      <c r="AO70" s="427"/>
      <c r="AP70" s="427"/>
    </row>
    <row r="71" spans="2:42" s="2" customFormat="1" ht="18" customHeight="1">
      <c r="B71" s="12"/>
      <c r="C71" s="281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7"/>
      <c r="AL71" s="427"/>
      <c r="AM71" s="427"/>
      <c r="AN71" s="427"/>
      <c r="AO71" s="427"/>
      <c r="AP71" s="427"/>
    </row>
    <row r="72" spans="2:42" s="2" customFormat="1" ht="18" customHeight="1">
      <c r="B72" s="12"/>
      <c r="C72" s="281"/>
      <c r="E72" s="427"/>
      <c r="F72" s="427"/>
      <c r="G72" s="427"/>
      <c r="H72" s="427"/>
      <c r="I72" s="427"/>
      <c r="J72" s="427"/>
      <c r="K72" s="427"/>
      <c r="L72" s="427"/>
      <c r="M72" s="427"/>
      <c r="N72" s="427"/>
      <c r="O72" s="427"/>
      <c r="P72" s="427"/>
      <c r="Q72" s="427"/>
      <c r="R72" s="427"/>
      <c r="S72" s="427"/>
      <c r="T72" s="427"/>
      <c r="U72" s="427"/>
      <c r="V72" s="427"/>
      <c r="W72" s="427"/>
      <c r="X72" s="427"/>
      <c r="Y72" s="427"/>
      <c r="Z72" s="427"/>
      <c r="AA72" s="427"/>
      <c r="AB72" s="427"/>
      <c r="AC72" s="427"/>
      <c r="AD72" s="427"/>
      <c r="AE72" s="427"/>
      <c r="AF72" s="427"/>
      <c r="AG72" s="427"/>
      <c r="AH72" s="427"/>
      <c r="AI72" s="427"/>
      <c r="AJ72" s="427"/>
      <c r="AK72" s="427"/>
      <c r="AL72" s="427"/>
      <c r="AM72" s="427"/>
      <c r="AN72" s="427"/>
      <c r="AO72" s="427"/>
      <c r="AP72" s="427"/>
    </row>
    <row r="73" spans="2:42" s="2" customFormat="1" ht="18" customHeight="1">
      <c r="B73" s="12"/>
      <c r="C73" s="281"/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7"/>
      <c r="R73" s="427"/>
      <c r="S73" s="427"/>
      <c r="T73" s="427"/>
      <c r="U73" s="427"/>
      <c r="V73" s="427"/>
      <c r="W73" s="427"/>
      <c r="X73" s="427"/>
      <c r="Y73" s="427"/>
      <c r="Z73" s="427"/>
      <c r="AA73" s="427"/>
      <c r="AB73" s="427"/>
      <c r="AC73" s="427"/>
      <c r="AD73" s="427"/>
      <c r="AE73" s="427"/>
      <c r="AF73" s="427"/>
      <c r="AG73" s="427"/>
      <c r="AH73" s="427"/>
      <c r="AI73" s="427"/>
      <c r="AJ73" s="427"/>
      <c r="AK73" s="427"/>
      <c r="AL73" s="427"/>
      <c r="AM73" s="427"/>
      <c r="AN73" s="427"/>
      <c r="AO73" s="427"/>
      <c r="AP73" s="427"/>
    </row>
    <row r="74" spans="2:42" s="2" customFormat="1" ht="18" customHeight="1">
      <c r="B74" s="12"/>
      <c r="C74" s="281"/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  <c r="AA74" s="427"/>
      <c r="AB74" s="427"/>
      <c r="AC74" s="427"/>
      <c r="AD74" s="427"/>
      <c r="AE74" s="427"/>
      <c r="AF74" s="427"/>
      <c r="AG74" s="427"/>
      <c r="AH74" s="427"/>
      <c r="AI74" s="427"/>
      <c r="AJ74" s="427"/>
      <c r="AK74" s="427"/>
      <c r="AL74" s="427"/>
      <c r="AM74" s="427"/>
      <c r="AN74" s="427"/>
      <c r="AO74" s="427"/>
      <c r="AP74" s="427"/>
    </row>
    <row r="75" spans="2:42" s="2" customFormat="1" ht="18" customHeight="1">
      <c r="B75" s="12"/>
      <c r="C75" s="281"/>
      <c r="E75" s="427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427"/>
      <c r="Q75" s="427"/>
      <c r="R75" s="427"/>
      <c r="S75" s="427"/>
      <c r="T75" s="427"/>
      <c r="U75" s="427"/>
      <c r="V75" s="427"/>
      <c r="W75" s="427"/>
      <c r="X75" s="427"/>
      <c r="Y75" s="427"/>
      <c r="Z75" s="427"/>
      <c r="AA75" s="427"/>
      <c r="AB75" s="427"/>
      <c r="AC75" s="427"/>
      <c r="AD75" s="427"/>
      <c r="AE75" s="427"/>
      <c r="AF75" s="427"/>
      <c r="AG75" s="427"/>
      <c r="AH75" s="427"/>
      <c r="AI75" s="427"/>
      <c r="AJ75" s="427"/>
      <c r="AK75" s="427"/>
      <c r="AL75" s="427"/>
      <c r="AM75" s="427"/>
      <c r="AN75" s="427"/>
      <c r="AO75" s="427"/>
      <c r="AP75" s="427"/>
    </row>
    <row r="76" spans="2:42" s="2" customFormat="1" ht="18" customHeight="1">
      <c r="B76" s="12"/>
      <c r="C76" s="281"/>
      <c r="E76" s="427"/>
      <c r="F76" s="427"/>
      <c r="G76" s="427"/>
      <c r="H76" s="427"/>
      <c r="I76" s="427"/>
      <c r="J76" s="427"/>
      <c r="K76" s="427"/>
      <c r="L76" s="427"/>
      <c r="M76" s="427"/>
      <c r="N76" s="427"/>
      <c r="O76" s="427"/>
      <c r="P76" s="427"/>
      <c r="Q76" s="427"/>
      <c r="R76" s="427"/>
      <c r="S76" s="427"/>
      <c r="T76" s="427"/>
      <c r="U76" s="427"/>
      <c r="V76" s="427"/>
      <c r="W76" s="427"/>
      <c r="X76" s="427"/>
      <c r="Y76" s="427"/>
      <c r="Z76" s="427"/>
      <c r="AA76" s="427"/>
      <c r="AB76" s="427"/>
      <c r="AC76" s="427"/>
      <c r="AD76" s="427"/>
      <c r="AE76" s="427"/>
      <c r="AF76" s="427"/>
      <c r="AG76" s="427"/>
      <c r="AH76" s="427"/>
      <c r="AI76" s="427"/>
      <c r="AJ76" s="427"/>
      <c r="AK76" s="427"/>
      <c r="AL76" s="427"/>
      <c r="AM76" s="427"/>
      <c r="AN76" s="427"/>
      <c r="AO76" s="427"/>
      <c r="AP76" s="427"/>
    </row>
    <row r="77" spans="2:42" s="2" customFormat="1" ht="18" customHeight="1">
      <c r="B77" s="12"/>
      <c r="C77" s="281"/>
      <c r="E77" s="427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  <c r="X77" s="427"/>
      <c r="Y77" s="427"/>
      <c r="Z77" s="427"/>
      <c r="AA77" s="427"/>
      <c r="AB77" s="427"/>
      <c r="AC77" s="427"/>
      <c r="AD77" s="427"/>
      <c r="AE77" s="427"/>
      <c r="AF77" s="427"/>
      <c r="AG77" s="427"/>
      <c r="AH77" s="427"/>
      <c r="AI77" s="427"/>
      <c r="AJ77" s="427"/>
      <c r="AK77" s="427"/>
      <c r="AL77" s="427"/>
      <c r="AM77" s="427"/>
      <c r="AN77" s="427"/>
      <c r="AO77" s="427"/>
      <c r="AP77" s="427"/>
    </row>
    <row r="78" spans="2:42" s="2" customFormat="1" ht="18" customHeight="1">
      <c r="B78" s="12"/>
      <c r="C78" s="281"/>
      <c r="E78" s="427"/>
      <c r="F78" s="427"/>
      <c r="G78" s="427"/>
      <c r="H78" s="427"/>
      <c r="I78" s="427"/>
      <c r="J78" s="427"/>
      <c r="K78" s="427"/>
      <c r="L78" s="427"/>
      <c r="M78" s="427"/>
      <c r="N78" s="427"/>
      <c r="O78" s="427"/>
      <c r="P78" s="427"/>
      <c r="Q78" s="427"/>
      <c r="R78" s="427"/>
      <c r="S78" s="427"/>
      <c r="T78" s="427"/>
      <c r="U78" s="427"/>
      <c r="V78" s="427"/>
      <c r="W78" s="427"/>
      <c r="X78" s="427"/>
      <c r="Y78" s="427"/>
      <c r="Z78" s="427"/>
      <c r="AA78" s="427"/>
      <c r="AB78" s="427"/>
      <c r="AC78" s="427"/>
      <c r="AD78" s="427"/>
      <c r="AE78" s="427"/>
      <c r="AF78" s="427"/>
      <c r="AG78" s="427"/>
      <c r="AH78" s="427"/>
      <c r="AI78" s="427"/>
      <c r="AJ78" s="427"/>
      <c r="AK78" s="427"/>
      <c r="AL78" s="427"/>
      <c r="AM78" s="427"/>
      <c r="AN78" s="427"/>
      <c r="AO78" s="427"/>
      <c r="AP78" s="427"/>
    </row>
    <row r="79" spans="2:42" s="2" customFormat="1" ht="18" customHeight="1">
      <c r="B79" s="12"/>
      <c r="C79" s="281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427"/>
      <c r="AA79" s="427"/>
      <c r="AB79" s="427"/>
      <c r="AC79" s="427"/>
      <c r="AD79" s="427"/>
      <c r="AE79" s="427"/>
      <c r="AF79" s="427"/>
      <c r="AG79" s="427"/>
      <c r="AH79" s="427"/>
      <c r="AI79" s="427"/>
      <c r="AJ79" s="427"/>
      <c r="AK79" s="427"/>
      <c r="AL79" s="427"/>
      <c r="AM79" s="427"/>
      <c r="AN79" s="427"/>
      <c r="AO79" s="427"/>
      <c r="AP79" s="427"/>
    </row>
    <row r="80" spans="2:42" s="2" customFormat="1" ht="18" customHeight="1">
      <c r="B80" s="12"/>
      <c r="C80" s="281"/>
      <c r="E80" s="427"/>
      <c r="F80" s="427"/>
      <c r="G80" s="427"/>
      <c r="H80" s="427"/>
      <c r="I80" s="427"/>
      <c r="J80" s="427"/>
      <c r="K80" s="427"/>
      <c r="L80" s="427"/>
      <c r="M80" s="427"/>
      <c r="N80" s="427"/>
      <c r="O80" s="427"/>
      <c r="P80" s="427"/>
      <c r="Q80" s="427"/>
      <c r="R80" s="427"/>
      <c r="S80" s="427"/>
      <c r="T80" s="427"/>
      <c r="U80" s="427"/>
      <c r="V80" s="427"/>
      <c r="W80" s="427"/>
      <c r="X80" s="427"/>
      <c r="Y80" s="427"/>
      <c r="Z80" s="427"/>
      <c r="AA80" s="427"/>
      <c r="AB80" s="427"/>
      <c r="AC80" s="427"/>
      <c r="AD80" s="427"/>
      <c r="AE80" s="427"/>
      <c r="AF80" s="427"/>
      <c r="AG80" s="427"/>
      <c r="AH80" s="427"/>
      <c r="AI80" s="427"/>
      <c r="AJ80" s="427"/>
      <c r="AK80" s="427"/>
      <c r="AL80" s="427"/>
      <c r="AM80" s="427"/>
      <c r="AN80" s="427"/>
      <c r="AO80" s="427"/>
      <c r="AP80" s="427"/>
    </row>
    <row r="81" spans="2:42" s="2" customFormat="1" ht="18" customHeight="1">
      <c r="B81" s="12"/>
      <c r="C81" s="281"/>
      <c r="E81" s="427"/>
      <c r="F81" s="427"/>
      <c r="G81" s="427"/>
      <c r="H81" s="427"/>
      <c r="I81" s="427"/>
      <c r="J81" s="427"/>
      <c r="K81" s="427"/>
      <c r="L81" s="427"/>
      <c r="M81" s="427"/>
      <c r="N81" s="427"/>
      <c r="O81" s="427"/>
      <c r="P81" s="427"/>
      <c r="Q81" s="427"/>
      <c r="R81" s="427"/>
      <c r="S81" s="427"/>
      <c r="T81" s="427"/>
      <c r="U81" s="427"/>
      <c r="V81" s="427"/>
      <c r="W81" s="427"/>
      <c r="X81" s="427"/>
      <c r="Y81" s="427"/>
      <c r="Z81" s="427"/>
      <c r="AA81" s="427"/>
      <c r="AB81" s="427"/>
      <c r="AC81" s="427"/>
      <c r="AD81" s="427"/>
      <c r="AE81" s="427"/>
      <c r="AF81" s="427"/>
      <c r="AG81" s="427"/>
      <c r="AH81" s="427"/>
      <c r="AI81" s="427"/>
      <c r="AJ81" s="427"/>
      <c r="AK81" s="427"/>
      <c r="AL81" s="427"/>
      <c r="AM81" s="427"/>
      <c r="AN81" s="427"/>
      <c r="AO81" s="427"/>
      <c r="AP81" s="427"/>
    </row>
    <row r="82" spans="2:42" s="2" customFormat="1" ht="18" customHeight="1">
      <c r="B82" s="12"/>
      <c r="C82" s="281"/>
      <c r="E82" s="427"/>
      <c r="F82" s="427"/>
      <c r="G82" s="427"/>
      <c r="H82" s="427"/>
      <c r="I82" s="427"/>
      <c r="J82" s="427"/>
      <c r="K82" s="427"/>
      <c r="L82" s="427"/>
      <c r="M82" s="427"/>
      <c r="N82" s="427"/>
      <c r="O82" s="427"/>
      <c r="P82" s="427"/>
      <c r="Q82" s="427"/>
      <c r="R82" s="427"/>
      <c r="S82" s="427"/>
      <c r="T82" s="427"/>
      <c r="U82" s="427"/>
      <c r="V82" s="427"/>
      <c r="W82" s="427"/>
      <c r="X82" s="427"/>
      <c r="Y82" s="427"/>
      <c r="Z82" s="427"/>
      <c r="AA82" s="427"/>
      <c r="AB82" s="427"/>
      <c r="AC82" s="427"/>
      <c r="AD82" s="427"/>
      <c r="AE82" s="427"/>
      <c r="AF82" s="427"/>
      <c r="AG82" s="427"/>
      <c r="AH82" s="427"/>
      <c r="AI82" s="427"/>
      <c r="AJ82" s="427"/>
      <c r="AK82" s="427"/>
      <c r="AL82" s="427"/>
      <c r="AM82" s="427"/>
      <c r="AN82" s="427"/>
      <c r="AO82" s="427"/>
      <c r="AP82" s="427"/>
    </row>
    <row r="83" spans="2:42" s="2" customFormat="1" ht="18" customHeight="1">
      <c r="B83" s="12"/>
      <c r="C83" s="281"/>
      <c r="E83" s="427"/>
      <c r="F83" s="427"/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7"/>
      <c r="R83" s="427"/>
      <c r="S83" s="427"/>
      <c r="T83" s="427"/>
      <c r="U83" s="427"/>
      <c r="V83" s="427"/>
      <c r="W83" s="427"/>
      <c r="X83" s="427"/>
      <c r="Y83" s="427"/>
      <c r="Z83" s="427"/>
      <c r="AA83" s="427"/>
      <c r="AB83" s="427"/>
      <c r="AC83" s="427"/>
      <c r="AD83" s="427"/>
      <c r="AE83" s="427"/>
      <c r="AF83" s="427"/>
      <c r="AG83" s="427"/>
      <c r="AH83" s="427"/>
      <c r="AI83" s="427"/>
      <c r="AJ83" s="427"/>
      <c r="AK83" s="427"/>
      <c r="AL83" s="427"/>
      <c r="AM83" s="427"/>
      <c r="AN83" s="427"/>
      <c r="AO83" s="427"/>
      <c r="AP83" s="427"/>
    </row>
    <row r="84" spans="2:42" s="2" customFormat="1" ht="18" customHeight="1">
      <c r="B84" s="12"/>
      <c r="C84" s="281"/>
      <c r="E84" s="427"/>
      <c r="F84" s="427"/>
      <c r="G84" s="427"/>
      <c r="H84" s="427"/>
      <c r="I84" s="427"/>
      <c r="J84" s="427"/>
      <c r="K84" s="427"/>
      <c r="L84" s="427"/>
      <c r="M84" s="427"/>
      <c r="N84" s="427"/>
      <c r="O84" s="427"/>
      <c r="P84" s="427"/>
      <c r="Q84" s="427"/>
      <c r="R84" s="427"/>
      <c r="S84" s="427"/>
      <c r="T84" s="427"/>
      <c r="U84" s="427"/>
      <c r="V84" s="427"/>
      <c r="W84" s="427"/>
      <c r="X84" s="427"/>
      <c r="Y84" s="427"/>
      <c r="Z84" s="427"/>
      <c r="AA84" s="427"/>
      <c r="AB84" s="427"/>
      <c r="AC84" s="427"/>
      <c r="AD84" s="427"/>
      <c r="AE84" s="427"/>
      <c r="AF84" s="427"/>
      <c r="AG84" s="427"/>
      <c r="AH84" s="427"/>
      <c r="AI84" s="427"/>
      <c r="AJ84" s="427"/>
      <c r="AK84" s="427"/>
      <c r="AL84" s="427"/>
      <c r="AM84" s="427"/>
      <c r="AN84" s="427"/>
      <c r="AO84" s="427"/>
      <c r="AP84" s="427"/>
    </row>
    <row r="85" spans="2:42" s="2" customFormat="1" ht="18" customHeight="1">
      <c r="B85" s="12"/>
      <c r="C85" s="281"/>
      <c r="E85" s="427"/>
      <c r="F85" s="427"/>
      <c r="G85" s="427"/>
      <c r="H85" s="427"/>
      <c r="I85" s="427"/>
      <c r="J85" s="427"/>
      <c r="K85" s="427"/>
      <c r="L85" s="427"/>
      <c r="M85" s="427"/>
      <c r="N85" s="427"/>
      <c r="O85" s="427"/>
      <c r="P85" s="427"/>
      <c r="Q85" s="427"/>
      <c r="R85" s="427"/>
      <c r="S85" s="427"/>
      <c r="T85" s="427"/>
      <c r="U85" s="427"/>
      <c r="V85" s="427"/>
      <c r="W85" s="427"/>
      <c r="X85" s="427"/>
      <c r="Y85" s="427"/>
      <c r="Z85" s="427"/>
      <c r="AA85" s="427"/>
      <c r="AB85" s="427"/>
      <c r="AC85" s="427"/>
      <c r="AD85" s="427"/>
      <c r="AE85" s="427"/>
      <c r="AF85" s="427"/>
      <c r="AG85" s="427"/>
      <c r="AH85" s="427"/>
      <c r="AI85" s="427"/>
      <c r="AJ85" s="427"/>
      <c r="AK85" s="427"/>
      <c r="AL85" s="427"/>
      <c r="AM85" s="427"/>
      <c r="AN85" s="427"/>
      <c r="AO85" s="427"/>
      <c r="AP85" s="427"/>
    </row>
    <row r="86" spans="2:42" s="2" customFormat="1" ht="18" customHeight="1">
      <c r="B86" s="12"/>
      <c r="C86" s="281"/>
      <c r="E86" s="427"/>
      <c r="F86" s="427"/>
      <c r="G86" s="427"/>
      <c r="H86" s="427"/>
      <c r="I86" s="427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7"/>
      <c r="AC86" s="427"/>
      <c r="AD86" s="427"/>
      <c r="AE86" s="427"/>
      <c r="AF86" s="427"/>
      <c r="AG86" s="427"/>
      <c r="AH86" s="427"/>
      <c r="AI86" s="427"/>
      <c r="AJ86" s="427"/>
      <c r="AK86" s="427"/>
      <c r="AL86" s="427"/>
      <c r="AM86" s="427"/>
      <c r="AN86" s="427"/>
      <c r="AO86" s="427"/>
      <c r="AP86" s="427"/>
    </row>
    <row r="87" spans="2:42" s="2" customFormat="1" ht="18" customHeight="1">
      <c r="B87" s="12"/>
      <c r="C87" s="281"/>
      <c r="E87" s="427"/>
      <c r="F87" s="427"/>
      <c r="G87" s="427"/>
      <c r="H87" s="427"/>
      <c r="I87" s="427"/>
      <c r="J87" s="427"/>
      <c r="K87" s="427"/>
      <c r="L87" s="427"/>
      <c r="M87" s="427"/>
      <c r="N87" s="427"/>
      <c r="O87" s="427"/>
      <c r="P87" s="427"/>
      <c r="Q87" s="427"/>
      <c r="R87" s="427"/>
      <c r="S87" s="427"/>
      <c r="T87" s="427"/>
      <c r="U87" s="427"/>
      <c r="V87" s="427"/>
      <c r="W87" s="427"/>
      <c r="X87" s="427"/>
      <c r="Y87" s="427"/>
      <c r="Z87" s="427"/>
      <c r="AA87" s="427"/>
      <c r="AB87" s="427"/>
      <c r="AC87" s="427"/>
      <c r="AD87" s="427"/>
      <c r="AE87" s="427"/>
      <c r="AF87" s="427"/>
      <c r="AG87" s="427"/>
      <c r="AH87" s="427"/>
      <c r="AI87" s="427"/>
      <c r="AJ87" s="427"/>
      <c r="AK87" s="427"/>
      <c r="AL87" s="427"/>
      <c r="AM87" s="427"/>
      <c r="AN87" s="427"/>
      <c r="AO87" s="427"/>
      <c r="AP87" s="427"/>
    </row>
    <row r="88" spans="2:42" s="2" customFormat="1" ht="18" customHeight="1">
      <c r="B88" s="12"/>
      <c r="C88" s="281"/>
      <c r="E88" s="427"/>
      <c r="F88" s="427"/>
      <c r="G88" s="427"/>
      <c r="H88" s="427"/>
      <c r="I88" s="427"/>
      <c r="J88" s="427"/>
      <c r="K88" s="427"/>
      <c r="L88" s="427"/>
      <c r="M88" s="427"/>
      <c r="N88" s="427"/>
      <c r="O88" s="427"/>
      <c r="P88" s="427"/>
      <c r="Q88" s="427"/>
      <c r="R88" s="427"/>
      <c r="S88" s="427"/>
      <c r="T88" s="427"/>
      <c r="U88" s="427"/>
      <c r="V88" s="427"/>
      <c r="W88" s="427"/>
      <c r="X88" s="427"/>
      <c r="Y88" s="427"/>
      <c r="Z88" s="427"/>
      <c r="AA88" s="427"/>
      <c r="AB88" s="427"/>
      <c r="AC88" s="427"/>
      <c r="AD88" s="427"/>
      <c r="AE88" s="427"/>
      <c r="AF88" s="427"/>
      <c r="AG88" s="427"/>
      <c r="AH88" s="427"/>
      <c r="AI88" s="427"/>
      <c r="AJ88" s="427"/>
      <c r="AK88" s="427"/>
      <c r="AL88" s="427"/>
      <c r="AM88" s="427"/>
      <c r="AN88" s="427"/>
      <c r="AO88" s="427"/>
      <c r="AP88" s="427"/>
    </row>
    <row r="89" spans="2:42" s="2" customFormat="1" ht="18" customHeight="1">
      <c r="B89" s="12"/>
      <c r="C89" s="281"/>
      <c r="E89" s="427"/>
      <c r="F89" s="427"/>
      <c r="G89" s="427"/>
      <c r="H89" s="427"/>
      <c r="I89" s="427"/>
      <c r="J89" s="427"/>
      <c r="K89" s="427"/>
      <c r="L89" s="427"/>
      <c r="M89" s="427"/>
      <c r="N89" s="427"/>
      <c r="O89" s="427"/>
      <c r="P89" s="427"/>
      <c r="Q89" s="427"/>
      <c r="R89" s="427"/>
      <c r="S89" s="427"/>
      <c r="T89" s="427"/>
      <c r="U89" s="427"/>
      <c r="V89" s="427"/>
      <c r="W89" s="427"/>
      <c r="X89" s="427"/>
      <c r="Y89" s="427"/>
      <c r="Z89" s="427"/>
      <c r="AA89" s="427"/>
      <c r="AB89" s="427"/>
      <c r="AC89" s="427"/>
      <c r="AD89" s="427"/>
      <c r="AE89" s="427"/>
      <c r="AF89" s="427"/>
      <c r="AG89" s="427"/>
      <c r="AH89" s="427"/>
      <c r="AI89" s="427"/>
      <c r="AJ89" s="427"/>
      <c r="AK89" s="427"/>
      <c r="AL89" s="427"/>
      <c r="AM89" s="427"/>
      <c r="AN89" s="427"/>
      <c r="AO89" s="427"/>
      <c r="AP89" s="427"/>
    </row>
    <row r="90" spans="2:42" s="2" customFormat="1" ht="18" customHeight="1">
      <c r="B90" s="12"/>
      <c r="C90" s="281"/>
      <c r="E90" s="427"/>
      <c r="F90" s="427"/>
      <c r="G90" s="427"/>
      <c r="H90" s="427"/>
      <c r="I90" s="427"/>
      <c r="J90" s="427"/>
      <c r="K90" s="427"/>
      <c r="L90" s="427"/>
      <c r="M90" s="427"/>
      <c r="N90" s="427"/>
      <c r="O90" s="427"/>
      <c r="P90" s="427"/>
      <c r="Q90" s="427"/>
      <c r="R90" s="427"/>
      <c r="S90" s="427"/>
      <c r="T90" s="427"/>
      <c r="U90" s="427"/>
      <c r="V90" s="427"/>
      <c r="W90" s="427"/>
      <c r="X90" s="427"/>
      <c r="Y90" s="427"/>
      <c r="Z90" s="427"/>
      <c r="AA90" s="427"/>
      <c r="AB90" s="427"/>
      <c r="AC90" s="427"/>
      <c r="AD90" s="427"/>
      <c r="AE90" s="427"/>
      <c r="AF90" s="427"/>
      <c r="AG90" s="427"/>
      <c r="AH90" s="427"/>
      <c r="AI90" s="427"/>
      <c r="AJ90" s="427"/>
      <c r="AK90" s="427"/>
      <c r="AL90" s="427"/>
      <c r="AM90" s="427"/>
      <c r="AN90" s="427"/>
      <c r="AO90" s="427"/>
      <c r="AP90" s="427"/>
    </row>
    <row r="91" spans="2:42" s="2" customFormat="1" ht="18" customHeight="1">
      <c r="B91" s="12"/>
      <c r="C91" s="281"/>
      <c r="E91" s="427"/>
      <c r="F91" s="427"/>
      <c r="G91" s="427"/>
      <c r="H91" s="427"/>
      <c r="I91" s="427"/>
      <c r="J91" s="427"/>
      <c r="K91" s="427"/>
      <c r="L91" s="427"/>
      <c r="M91" s="427"/>
      <c r="N91" s="427"/>
      <c r="O91" s="427"/>
      <c r="P91" s="427"/>
      <c r="Q91" s="427"/>
      <c r="R91" s="427"/>
      <c r="S91" s="427"/>
      <c r="T91" s="427"/>
      <c r="U91" s="427"/>
      <c r="V91" s="427"/>
      <c r="W91" s="427"/>
      <c r="X91" s="427"/>
      <c r="Y91" s="427"/>
      <c r="Z91" s="427"/>
      <c r="AA91" s="427"/>
      <c r="AB91" s="427"/>
      <c r="AC91" s="427"/>
      <c r="AD91" s="427"/>
      <c r="AE91" s="427"/>
      <c r="AF91" s="427"/>
      <c r="AG91" s="427"/>
      <c r="AH91" s="427"/>
      <c r="AI91" s="427"/>
      <c r="AJ91" s="427"/>
      <c r="AK91" s="427"/>
      <c r="AL91" s="427"/>
      <c r="AM91" s="427"/>
      <c r="AN91" s="427"/>
      <c r="AO91" s="427"/>
      <c r="AP91" s="427"/>
    </row>
    <row r="92" spans="2:42" s="2" customFormat="1" ht="18" customHeight="1">
      <c r="B92" s="12"/>
      <c r="C92" s="281"/>
      <c r="E92" s="427"/>
      <c r="F92" s="427"/>
      <c r="G92" s="427"/>
      <c r="H92" s="427"/>
      <c r="I92" s="427"/>
      <c r="J92" s="427"/>
      <c r="K92" s="427"/>
      <c r="L92" s="427"/>
      <c r="M92" s="427"/>
      <c r="N92" s="427"/>
      <c r="O92" s="427"/>
      <c r="P92" s="427"/>
      <c r="Q92" s="427"/>
      <c r="R92" s="427"/>
      <c r="S92" s="427"/>
      <c r="T92" s="427"/>
      <c r="U92" s="427"/>
      <c r="V92" s="427"/>
      <c r="W92" s="427"/>
      <c r="X92" s="427"/>
      <c r="Y92" s="427"/>
      <c r="Z92" s="427"/>
      <c r="AA92" s="427"/>
      <c r="AB92" s="427"/>
      <c r="AC92" s="427"/>
      <c r="AD92" s="427"/>
      <c r="AE92" s="427"/>
      <c r="AF92" s="427"/>
      <c r="AG92" s="427"/>
      <c r="AH92" s="427"/>
      <c r="AI92" s="427"/>
      <c r="AJ92" s="427"/>
      <c r="AK92" s="427"/>
      <c r="AL92" s="427"/>
      <c r="AM92" s="427"/>
      <c r="AN92" s="427"/>
      <c r="AO92" s="427"/>
      <c r="AP92" s="427"/>
    </row>
    <row r="93" spans="2:42" s="2" customFormat="1" ht="18" customHeight="1">
      <c r="B93" s="12"/>
      <c r="C93" s="281"/>
      <c r="E93" s="427"/>
      <c r="F93" s="427"/>
      <c r="G93" s="427"/>
      <c r="H93" s="427"/>
      <c r="I93" s="427"/>
      <c r="J93" s="427"/>
      <c r="K93" s="427"/>
      <c r="L93" s="427"/>
      <c r="M93" s="427"/>
      <c r="N93" s="427"/>
      <c r="O93" s="427"/>
      <c r="P93" s="427"/>
      <c r="Q93" s="427"/>
      <c r="R93" s="427"/>
      <c r="S93" s="427"/>
      <c r="T93" s="427"/>
      <c r="U93" s="427"/>
      <c r="V93" s="427"/>
      <c r="W93" s="427"/>
      <c r="X93" s="427"/>
      <c r="Y93" s="427"/>
      <c r="Z93" s="427"/>
      <c r="AA93" s="427"/>
      <c r="AB93" s="427"/>
      <c r="AC93" s="427"/>
      <c r="AD93" s="427"/>
      <c r="AE93" s="427"/>
      <c r="AF93" s="427"/>
      <c r="AG93" s="427"/>
      <c r="AH93" s="427"/>
      <c r="AI93" s="427"/>
      <c r="AJ93" s="427"/>
      <c r="AK93" s="427"/>
      <c r="AL93" s="427"/>
      <c r="AM93" s="427"/>
      <c r="AN93" s="427"/>
      <c r="AO93" s="427"/>
      <c r="AP93" s="427"/>
    </row>
    <row r="94" spans="2:42" s="2" customFormat="1" ht="18" customHeight="1">
      <c r="B94" s="12"/>
      <c r="C94" s="281"/>
      <c r="E94" s="427"/>
      <c r="F94" s="427"/>
      <c r="G94" s="427"/>
      <c r="H94" s="427"/>
      <c r="I94" s="427"/>
      <c r="J94" s="427"/>
      <c r="K94" s="427"/>
      <c r="L94" s="427"/>
      <c r="M94" s="427"/>
      <c r="N94" s="427"/>
      <c r="O94" s="427"/>
      <c r="P94" s="427"/>
      <c r="Q94" s="427"/>
      <c r="R94" s="427"/>
      <c r="S94" s="427"/>
      <c r="T94" s="427"/>
      <c r="U94" s="427"/>
      <c r="V94" s="427"/>
      <c r="W94" s="427"/>
      <c r="X94" s="427"/>
      <c r="Y94" s="427"/>
      <c r="Z94" s="427"/>
      <c r="AA94" s="427"/>
      <c r="AB94" s="427"/>
      <c r="AC94" s="427"/>
      <c r="AD94" s="427"/>
      <c r="AE94" s="427"/>
      <c r="AF94" s="427"/>
      <c r="AG94" s="427"/>
      <c r="AH94" s="427"/>
      <c r="AI94" s="427"/>
      <c r="AJ94" s="427"/>
      <c r="AK94" s="427"/>
      <c r="AL94" s="427"/>
      <c r="AM94" s="427"/>
      <c r="AN94" s="427"/>
      <c r="AO94" s="427"/>
      <c r="AP94" s="427"/>
    </row>
    <row r="95" spans="2:42" s="2" customFormat="1" ht="18" customHeight="1">
      <c r="B95" s="12"/>
      <c r="C95" s="281"/>
      <c r="E95" s="427"/>
      <c r="F95" s="427"/>
      <c r="G95" s="427"/>
      <c r="H95" s="427"/>
      <c r="I95" s="427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7"/>
      <c r="AC95" s="427"/>
      <c r="AD95" s="427"/>
      <c r="AE95" s="427"/>
      <c r="AF95" s="427"/>
      <c r="AG95" s="427"/>
      <c r="AH95" s="427"/>
      <c r="AI95" s="427"/>
      <c r="AJ95" s="427"/>
      <c r="AK95" s="427"/>
      <c r="AL95" s="427"/>
      <c r="AM95" s="427"/>
      <c r="AN95" s="427"/>
      <c r="AO95" s="427"/>
      <c r="AP95" s="427"/>
    </row>
    <row r="96" spans="2:42" s="2" customFormat="1" ht="18" customHeight="1">
      <c r="B96" s="12"/>
      <c r="C96" s="281"/>
      <c r="E96" s="427"/>
      <c r="F96" s="427"/>
      <c r="G96" s="427"/>
      <c r="H96" s="427"/>
      <c r="I96" s="427"/>
      <c r="J96" s="427"/>
      <c r="K96" s="427"/>
      <c r="L96" s="427"/>
      <c r="M96" s="427"/>
      <c r="N96" s="427"/>
      <c r="O96" s="427"/>
      <c r="P96" s="427"/>
      <c r="Q96" s="427"/>
      <c r="R96" s="427"/>
      <c r="S96" s="427"/>
      <c r="T96" s="427"/>
      <c r="U96" s="427"/>
      <c r="V96" s="427"/>
      <c r="W96" s="427"/>
      <c r="X96" s="427"/>
      <c r="Y96" s="427"/>
      <c r="Z96" s="427"/>
      <c r="AA96" s="427"/>
      <c r="AB96" s="427"/>
      <c r="AC96" s="427"/>
      <c r="AD96" s="427"/>
      <c r="AE96" s="427"/>
      <c r="AF96" s="427"/>
      <c r="AG96" s="427"/>
      <c r="AH96" s="427"/>
      <c r="AI96" s="427"/>
      <c r="AJ96" s="427"/>
      <c r="AK96" s="427"/>
      <c r="AL96" s="427"/>
      <c r="AM96" s="427"/>
      <c r="AN96" s="427"/>
      <c r="AO96" s="427"/>
      <c r="AP96" s="427"/>
    </row>
    <row r="97" spans="2:42" s="2" customFormat="1" ht="18" customHeight="1">
      <c r="B97" s="12"/>
      <c r="C97" s="281"/>
      <c r="E97" s="427"/>
      <c r="F97" s="427"/>
      <c r="G97" s="427"/>
      <c r="H97" s="427"/>
      <c r="I97" s="427"/>
      <c r="J97" s="427"/>
      <c r="K97" s="427"/>
      <c r="L97" s="427"/>
      <c r="M97" s="427"/>
      <c r="N97" s="427"/>
      <c r="O97" s="427"/>
      <c r="P97" s="427"/>
      <c r="Q97" s="427"/>
      <c r="R97" s="427"/>
      <c r="S97" s="427"/>
      <c r="T97" s="427"/>
      <c r="U97" s="427"/>
      <c r="V97" s="427"/>
      <c r="W97" s="427"/>
      <c r="X97" s="427"/>
      <c r="Y97" s="427"/>
      <c r="Z97" s="427"/>
      <c r="AA97" s="427"/>
      <c r="AB97" s="427"/>
      <c r="AC97" s="427"/>
      <c r="AD97" s="427"/>
      <c r="AE97" s="427"/>
      <c r="AF97" s="427"/>
      <c r="AG97" s="427"/>
      <c r="AH97" s="427"/>
      <c r="AI97" s="427"/>
      <c r="AJ97" s="427"/>
      <c r="AK97" s="427"/>
      <c r="AL97" s="427"/>
      <c r="AM97" s="427"/>
      <c r="AN97" s="427"/>
      <c r="AO97" s="427"/>
      <c r="AP97" s="427"/>
    </row>
    <row r="98" spans="2:42" s="2" customFormat="1" ht="18" customHeight="1">
      <c r="B98" s="12"/>
      <c r="C98" s="281"/>
      <c r="E98" s="427"/>
      <c r="F98" s="427"/>
      <c r="G98" s="427"/>
      <c r="H98" s="427"/>
      <c r="I98" s="427"/>
      <c r="J98" s="427"/>
      <c r="K98" s="427"/>
      <c r="L98" s="427"/>
      <c r="M98" s="427"/>
      <c r="N98" s="427"/>
      <c r="O98" s="427"/>
      <c r="P98" s="427"/>
      <c r="Q98" s="427"/>
      <c r="R98" s="427"/>
      <c r="S98" s="427"/>
      <c r="T98" s="427"/>
      <c r="U98" s="427"/>
      <c r="V98" s="427"/>
      <c r="W98" s="427"/>
      <c r="X98" s="427"/>
      <c r="Y98" s="427"/>
      <c r="Z98" s="427"/>
      <c r="AA98" s="427"/>
      <c r="AB98" s="427"/>
      <c r="AC98" s="427"/>
      <c r="AD98" s="427"/>
      <c r="AE98" s="427"/>
      <c r="AF98" s="427"/>
      <c r="AG98" s="427"/>
      <c r="AH98" s="427"/>
      <c r="AI98" s="427"/>
      <c r="AJ98" s="427"/>
      <c r="AK98" s="427"/>
      <c r="AL98" s="427"/>
      <c r="AM98" s="427"/>
      <c r="AN98" s="427"/>
      <c r="AO98" s="427"/>
      <c r="AP98" s="427"/>
    </row>
    <row r="99" spans="2:42" s="2" customFormat="1" ht="18" customHeight="1">
      <c r="B99" s="12"/>
      <c r="C99" s="281"/>
      <c r="E99" s="427"/>
      <c r="F99" s="427"/>
      <c r="G99" s="427"/>
      <c r="H99" s="427"/>
      <c r="I99" s="427"/>
      <c r="J99" s="427"/>
      <c r="K99" s="427"/>
      <c r="L99" s="427"/>
      <c r="M99" s="427"/>
      <c r="N99" s="427"/>
      <c r="O99" s="427"/>
      <c r="P99" s="427"/>
      <c r="Q99" s="427"/>
      <c r="R99" s="427"/>
      <c r="S99" s="427"/>
      <c r="T99" s="427"/>
      <c r="U99" s="427"/>
      <c r="V99" s="427"/>
      <c r="W99" s="427"/>
      <c r="X99" s="427"/>
      <c r="Y99" s="427"/>
      <c r="Z99" s="427"/>
      <c r="AA99" s="427"/>
      <c r="AB99" s="427"/>
      <c r="AC99" s="427"/>
      <c r="AD99" s="427"/>
      <c r="AE99" s="427"/>
      <c r="AF99" s="427"/>
      <c r="AG99" s="427"/>
      <c r="AH99" s="427"/>
      <c r="AI99" s="427"/>
      <c r="AJ99" s="427"/>
      <c r="AK99" s="427"/>
      <c r="AL99" s="427"/>
      <c r="AM99" s="427"/>
      <c r="AN99" s="427"/>
      <c r="AO99" s="427"/>
      <c r="AP99" s="427"/>
    </row>
    <row r="100" spans="2:42" s="2" customFormat="1" ht="18" customHeight="1">
      <c r="B100" s="12"/>
      <c r="C100" s="281"/>
      <c r="E100" s="427"/>
      <c r="F100" s="427"/>
      <c r="G100" s="427"/>
      <c r="H100" s="427"/>
      <c r="I100" s="427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7"/>
      <c r="AC100" s="427"/>
      <c r="AD100" s="427"/>
      <c r="AE100" s="427"/>
      <c r="AF100" s="427"/>
      <c r="AG100" s="427"/>
      <c r="AH100" s="427"/>
      <c r="AI100" s="427"/>
      <c r="AJ100" s="427"/>
      <c r="AK100" s="427"/>
      <c r="AL100" s="427"/>
      <c r="AM100" s="427"/>
      <c r="AN100" s="427"/>
      <c r="AO100" s="427"/>
      <c r="AP100" s="427"/>
    </row>
    <row r="101" spans="2:42" s="2" customFormat="1" ht="18" customHeight="1">
      <c r="B101" s="12"/>
      <c r="C101" s="281"/>
      <c r="E101" s="427"/>
      <c r="F101" s="427"/>
      <c r="G101" s="427"/>
      <c r="H101" s="427"/>
      <c r="I101" s="427"/>
      <c r="J101" s="427"/>
      <c r="K101" s="427"/>
      <c r="L101" s="427"/>
      <c r="M101" s="427"/>
      <c r="N101" s="427"/>
      <c r="O101" s="427"/>
      <c r="P101" s="427"/>
      <c r="Q101" s="427"/>
      <c r="R101" s="427"/>
      <c r="S101" s="427"/>
      <c r="T101" s="427"/>
      <c r="U101" s="427"/>
      <c r="V101" s="427"/>
      <c r="W101" s="427"/>
      <c r="X101" s="427"/>
      <c r="Y101" s="427"/>
      <c r="Z101" s="427"/>
      <c r="AA101" s="427"/>
      <c r="AB101" s="427"/>
      <c r="AC101" s="427"/>
      <c r="AD101" s="427"/>
      <c r="AE101" s="427"/>
      <c r="AF101" s="427"/>
      <c r="AG101" s="427"/>
      <c r="AH101" s="427"/>
      <c r="AI101" s="427"/>
      <c r="AJ101" s="427"/>
      <c r="AK101" s="427"/>
      <c r="AL101" s="427"/>
      <c r="AM101" s="427"/>
      <c r="AN101" s="427"/>
      <c r="AO101" s="427"/>
      <c r="AP101" s="427"/>
    </row>
    <row r="102" spans="2:42" s="2" customFormat="1" ht="18" customHeight="1">
      <c r="B102" s="12"/>
      <c r="C102" s="281"/>
      <c r="E102" s="427"/>
      <c r="F102" s="427"/>
      <c r="G102" s="427"/>
      <c r="H102" s="427"/>
      <c r="I102" s="427"/>
      <c r="J102" s="427"/>
      <c r="K102" s="427"/>
      <c r="L102" s="427"/>
      <c r="M102" s="427"/>
      <c r="N102" s="427"/>
      <c r="O102" s="427"/>
      <c r="P102" s="427"/>
      <c r="Q102" s="427"/>
      <c r="R102" s="427"/>
      <c r="S102" s="427"/>
      <c r="T102" s="427"/>
      <c r="U102" s="427"/>
      <c r="V102" s="427"/>
      <c r="W102" s="427"/>
      <c r="X102" s="427"/>
      <c r="Y102" s="427"/>
      <c r="Z102" s="427"/>
      <c r="AA102" s="427"/>
      <c r="AB102" s="427"/>
      <c r="AC102" s="427"/>
      <c r="AD102" s="427"/>
      <c r="AE102" s="427"/>
      <c r="AF102" s="427"/>
      <c r="AG102" s="427"/>
      <c r="AH102" s="427"/>
      <c r="AI102" s="427"/>
      <c r="AJ102" s="427"/>
      <c r="AK102" s="427"/>
      <c r="AL102" s="427"/>
      <c r="AM102" s="427"/>
      <c r="AN102" s="427"/>
      <c r="AO102" s="427"/>
      <c r="AP102" s="427"/>
    </row>
    <row r="103" spans="2:42" s="2" customFormat="1" ht="18" customHeight="1">
      <c r="B103" s="12"/>
      <c r="C103" s="281"/>
      <c r="E103" s="427"/>
      <c r="F103" s="427"/>
      <c r="G103" s="427"/>
      <c r="H103" s="427"/>
      <c r="I103" s="427"/>
      <c r="J103" s="427"/>
      <c r="K103" s="427"/>
      <c r="L103" s="427"/>
      <c r="M103" s="427"/>
      <c r="N103" s="427"/>
      <c r="O103" s="427"/>
      <c r="P103" s="427"/>
      <c r="Q103" s="427"/>
      <c r="R103" s="427"/>
      <c r="S103" s="427"/>
      <c r="T103" s="427"/>
      <c r="U103" s="427"/>
      <c r="V103" s="427"/>
      <c r="W103" s="427"/>
      <c r="X103" s="427"/>
      <c r="Y103" s="427"/>
      <c r="Z103" s="427"/>
      <c r="AA103" s="427"/>
      <c r="AB103" s="427"/>
      <c r="AC103" s="427"/>
      <c r="AD103" s="427"/>
      <c r="AE103" s="427"/>
      <c r="AF103" s="427"/>
      <c r="AG103" s="427"/>
      <c r="AH103" s="427"/>
      <c r="AI103" s="427"/>
      <c r="AJ103" s="427"/>
      <c r="AK103" s="427"/>
      <c r="AL103" s="427"/>
      <c r="AM103" s="427"/>
      <c r="AN103" s="427"/>
      <c r="AO103" s="427"/>
      <c r="AP103" s="427"/>
    </row>
    <row r="104" spans="2:42" s="2" customFormat="1" ht="18" customHeight="1">
      <c r="B104" s="12"/>
      <c r="C104" s="281"/>
      <c r="E104" s="427"/>
      <c r="F104" s="427"/>
      <c r="G104" s="427"/>
      <c r="H104" s="427"/>
      <c r="I104" s="427"/>
      <c r="J104" s="427"/>
      <c r="K104" s="427"/>
      <c r="L104" s="427"/>
      <c r="M104" s="427"/>
      <c r="N104" s="427"/>
      <c r="O104" s="427"/>
      <c r="P104" s="427"/>
      <c r="Q104" s="427"/>
      <c r="R104" s="427"/>
      <c r="S104" s="427"/>
      <c r="T104" s="427"/>
      <c r="U104" s="427"/>
      <c r="V104" s="427"/>
      <c r="W104" s="427"/>
      <c r="X104" s="427"/>
      <c r="Y104" s="427"/>
      <c r="Z104" s="427"/>
      <c r="AA104" s="427"/>
      <c r="AB104" s="427"/>
      <c r="AC104" s="427"/>
      <c r="AD104" s="427"/>
      <c r="AE104" s="427"/>
      <c r="AF104" s="427"/>
      <c r="AG104" s="427"/>
      <c r="AH104" s="427"/>
      <c r="AI104" s="427"/>
      <c r="AJ104" s="427"/>
      <c r="AK104" s="427"/>
      <c r="AL104" s="427"/>
      <c r="AM104" s="427"/>
      <c r="AN104" s="427"/>
      <c r="AO104" s="427"/>
      <c r="AP104" s="427"/>
    </row>
    <row r="105" spans="2:42" s="2" customFormat="1" ht="18" customHeight="1">
      <c r="B105" s="12"/>
      <c r="C105" s="281"/>
      <c r="E105" s="427"/>
      <c r="F105" s="427"/>
      <c r="G105" s="427"/>
      <c r="H105" s="427"/>
      <c r="I105" s="427"/>
      <c r="J105" s="427"/>
      <c r="K105" s="427"/>
      <c r="L105" s="427"/>
      <c r="M105" s="427"/>
      <c r="N105" s="427"/>
      <c r="O105" s="427"/>
      <c r="P105" s="427"/>
      <c r="Q105" s="427"/>
      <c r="R105" s="427"/>
      <c r="S105" s="427"/>
      <c r="T105" s="427"/>
      <c r="U105" s="427"/>
      <c r="V105" s="427"/>
      <c r="W105" s="427"/>
      <c r="X105" s="427"/>
      <c r="Y105" s="427"/>
      <c r="Z105" s="427"/>
      <c r="AA105" s="427"/>
      <c r="AB105" s="427"/>
      <c r="AC105" s="427"/>
      <c r="AD105" s="427"/>
      <c r="AE105" s="427"/>
      <c r="AF105" s="427"/>
      <c r="AG105" s="427"/>
      <c r="AH105" s="427"/>
      <c r="AI105" s="427"/>
      <c r="AJ105" s="427"/>
      <c r="AK105" s="427"/>
      <c r="AL105" s="427"/>
      <c r="AM105" s="427"/>
      <c r="AN105" s="427"/>
      <c r="AO105" s="427"/>
      <c r="AP105" s="427"/>
    </row>
    <row r="106" spans="2:42" s="2" customFormat="1" ht="18" customHeight="1">
      <c r="B106" s="12"/>
      <c r="C106" s="281"/>
      <c r="E106" s="427"/>
      <c r="F106" s="427"/>
      <c r="G106" s="427"/>
      <c r="H106" s="427"/>
      <c r="I106" s="427"/>
      <c r="J106" s="427"/>
      <c r="K106" s="427"/>
      <c r="L106" s="427"/>
      <c r="M106" s="427"/>
      <c r="N106" s="427"/>
      <c r="O106" s="427"/>
      <c r="P106" s="427"/>
      <c r="Q106" s="427"/>
      <c r="R106" s="427"/>
      <c r="S106" s="427"/>
      <c r="T106" s="427"/>
      <c r="U106" s="427"/>
      <c r="V106" s="427"/>
      <c r="W106" s="427"/>
      <c r="X106" s="427"/>
      <c r="Y106" s="427"/>
      <c r="Z106" s="427"/>
      <c r="AA106" s="427"/>
      <c r="AB106" s="427"/>
      <c r="AC106" s="427"/>
      <c r="AD106" s="427"/>
      <c r="AE106" s="427"/>
      <c r="AF106" s="427"/>
      <c r="AG106" s="427"/>
      <c r="AH106" s="427"/>
      <c r="AI106" s="427"/>
      <c r="AJ106" s="427"/>
      <c r="AK106" s="427"/>
      <c r="AL106" s="427"/>
      <c r="AM106" s="427"/>
      <c r="AN106" s="427"/>
      <c r="AO106" s="427"/>
      <c r="AP106" s="427"/>
    </row>
    <row r="107" spans="2:42" s="2" customFormat="1" ht="18" customHeight="1">
      <c r="B107" s="12"/>
      <c r="C107" s="281"/>
      <c r="E107" s="427"/>
      <c r="F107" s="427"/>
      <c r="G107" s="427"/>
      <c r="H107" s="427"/>
      <c r="I107" s="427"/>
      <c r="J107" s="427"/>
      <c r="K107" s="427"/>
      <c r="L107" s="427"/>
      <c r="M107" s="427"/>
      <c r="N107" s="427"/>
      <c r="O107" s="427"/>
      <c r="P107" s="427"/>
      <c r="Q107" s="427"/>
      <c r="R107" s="427"/>
      <c r="S107" s="427"/>
      <c r="T107" s="427"/>
      <c r="U107" s="427"/>
      <c r="V107" s="427"/>
      <c r="W107" s="427"/>
      <c r="X107" s="427"/>
      <c r="Y107" s="427"/>
      <c r="Z107" s="427"/>
      <c r="AA107" s="427"/>
      <c r="AB107" s="427"/>
      <c r="AC107" s="427"/>
      <c r="AD107" s="427"/>
      <c r="AE107" s="427"/>
      <c r="AF107" s="427"/>
      <c r="AG107" s="427"/>
      <c r="AH107" s="427"/>
      <c r="AI107" s="427"/>
      <c r="AJ107" s="427"/>
      <c r="AK107" s="427"/>
      <c r="AL107" s="427"/>
      <c r="AM107" s="427"/>
      <c r="AN107" s="427"/>
      <c r="AO107" s="427"/>
      <c r="AP107" s="427"/>
    </row>
    <row r="108" spans="2:42" s="2" customFormat="1" ht="18" customHeight="1">
      <c r="B108" s="12"/>
      <c r="C108" s="281"/>
      <c r="E108" s="427"/>
      <c r="F108" s="427"/>
      <c r="G108" s="427"/>
      <c r="H108" s="427"/>
      <c r="I108" s="427"/>
      <c r="J108" s="427"/>
      <c r="K108" s="427"/>
      <c r="L108" s="427"/>
      <c r="M108" s="427"/>
      <c r="N108" s="427"/>
      <c r="O108" s="427"/>
      <c r="P108" s="427"/>
      <c r="Q108" s="427"/>
      <c r="R108" s="427"/>
      <c r="S108" s="427"/>
      <c r="T108" s="427"/>
      <c r="U108" s="427"/>
      <c r="V108" s="427"/>
      <c r="W108" s="427"/>
      <c r="X108" s="427"/>
      <c r="Y108" s="427"/>
      <c r="Z108" s="427"/>
      <c r="AA108" s="427"/>
      <c r="AB108" s="427"/>
      <c r="AC108" s="427"/>
      <c r="AD108" s="427"/>
      <c r="AE108" s="427"/>
      <c r="AF108" s="427"/>
      <c r="AG108" s="427"/>
      <c r="AH108" s="427"/>
      <c r="AI108" s="427"/>
      <c r="AJ108" s="427"/>
      <c r="AK108" s="427"/>
      <c r="AL108" s="427"/>
      <c r="AM108" s="427"/>
      <c r="AN108" s="427"/>
      <c r="AO108" s="427"/>
      <c r="AP108" s="427"/>
    </row>
    <row r="109" spans="2:42" s="2" customFormat="1" ht="18" customHeight="1">
      <c r="B109" s="12"/>
      <c r="C109" s="281"/>
      <c r="E109" s="427"/>
      <c r="F109" s="427"/>
      <c r="G109" s="427"/>
      <c r="H109" s="427"/>
      <c r="I109" s="427"/>
      <c r="J109" s="427"/>
      <c r="K109" s="427"/>
      <c r="L109" s="427"/>
      <c r="M109" s="427"/>
      <c r="N109" s="427"/>
      <c r="O109" s="427"/>
      <c r="P109" s="427"/>
      <c r="Q109" s="427"/>
      <c r="R109" s="427"/>
      <c r="S109" s="427"/>
      <c r="T109" s="427"/>
      <c r="U109" s="427"/>
      <c r="V109" s="427"/>
      <c r="W109" s="427"/>
      <c r="X109" s="427"/>
      <c r="Y109" s="427"/>
      <c r="Z109" s="427"/>
      <c r="AA109" s="427"/>
      <c r="AB109" s="427"/>
      <c r="AC109" s="427"/>
      <c r="AD109" s="427"/>
      <c r="AE109" s="427"/>
      <c r="AF109" s="427"/>
      <c r="AG109" s="427"/>
      <c r="AH109" s="427"/>
      <c r="AI109" s="427"/>
      <c r="AJ109" s="427"/>
      <c r="AK109" s="427"/>
      <c r="AL109" s="427"/>
      <c r="AM109" s="427"/>
      <c r="AN109" s="427"/>
      <c r="AO109" s="427"/>
      <c r="AP109" s="427"/>
    </row>
    <row r="110" spans="2:42" s="2" customFormat="1" ht="18" customHeight="1">
      <c r="B110" s="12"/>
      <c r="C110" s="281"/>
      <c r="E110" s="427"/>
      <c r="F110" s="427"/>
      <c r="G110" s="427"/>
      <c r="H110" s="427"/>
      <c r="I110" s="427"/>
      <c r="J110" s="427"/>
      <c r="K110" s="427"/>
      <c r="L110" s="427"/>
      <c r="M110" s="427"/>
      <c r="N110" s="427"/>
      <c r="O110" s="427"/>
      <c r="P110" s="427"/>
      <c r="Q110" s="427"/>
      <c r="R110" s="427"/>
      <c r="S110" s="427"/>
      <c r="T110" s="427"/>
      <c r="U110" s="427"/>
      <c r="V110" s="427"/>
      <c r="W110" s="427"/>
      <c r="X110" s="427"/>
      <c r="Y110" s="427"/>
      <c r="Z110" s="427"/>
      <c r="AA110" s="427"/>
      <c r="AB110" s="427"/>
      <c r="AC110" s="427"/>
      <c r="AD110" s="427"/>
      <c r="AE110" s="427"/>
      <c r="AF110" s="427"/>
      <c r="AG110" s="427"/>
      <c r="AH110" s="427"/>
      <c r="AI110" s="427"/>
      <c r="AJ110" s="427"/>
      <c r="AK110" s="427"/>
      <c r="AL110" s="427"/>
      <c r="AM110" s="427"/>
      <c r="AN110" s="427"/>
      <c r="AO110" s="427"/>
      <c r="AP110" s="427"/>
    </row>
    <row r="111" spans="2:42" s="2" customFormat="1" ht="18" customHeight="1">
      <c r="B111" s="12"/>
      <c r="C111" s="281"/>
      <c r="E111" s="427"/>
      <c r="F111" s="427"/>
      <c r="G111" s="427"/>
      <c r="H111" s="427"/>
      <c r="I111" s="427"/>
      <c r="J111" s="427"/>
      <c r="K111" s="427"/>
      <c r="L111" s="427"/>
      <c r="M111" s="427"/>
      <c r="N111" s="427"/>
      <c r="O111" s="427"/>
      <c r="P111" s="427"/>
      <c r="Q111" s="427"/>
      <c r="R111" s="427"/>
      <c r="S111" s="427"/>
      <c r="T111" s="427"/>
      <c r="U111" s="427"/>
      <c r="V111" s="427"/>
      <c r="W111" s="427"/>
      <c r="X111" s="427"/>
      <c r="Y111" s="427"/>
      <c r="Z111" s="427"/>
      <c r="AA111" s="427"/>
      <c r="AB111" s="427"/>
      <c r="AC111" s="427"/>
      <c r="AD111" s="427"/>
      <c r="AE111" s="427"/>
      <c r="AF111" s="427"/>
      <c r="AG111" s="427"/>
      <c r="AH111" s="427"/>
      <c r="AI111" s="427"/>
      <c r="AJ111" s="427"/>
      <c r="AK111" s="427"/>
      <c r="AL111" s="427"/>
      <c r="AM111" s="427"/>
      <c r="AN111" s="427"/>
      <c r="AO111" s="427"/>
      <c r="AP111" s="427"/>
    </row>
    <row r="112" spans="2:42" s="2" customFormat="1" ht="18" customHeight="1">
      <c r="B112" s="12"/>
      <c r="C112" s="281"/>
      <c r="E112" s="427"/>
      <c r="F112" s="427"/>
      <c r="G112" s="427"/>
      <c r="H112" s="427"/>
      <c r="I112" s="427"/>
      <c r="J112" s="427"/>
      <c r="K112" s="427"/>
      <c r="L112" s="427"/>
      <c r="M112" s="427"/>
      <c r="N112" s="427"/>
      <c r="O112" s="427"/>
      <c r="P112" s="427"/>
      <c r="Q112" s="427"/>
      <c r="R112" s="427"/>
      <c r="S112" s="427"/>
      <c r="T112" s="427"/>
      <c r="U112" s="427"/>
      <c r="V112" s="427"/>
      <c r="W112" s="427"/>
      <c r="X112" s="427"/>
      <c r="Y112" s="427"/>
      <c r="Z112" s="427"/>
      <c r="AA112" s="427"/>
      <c r="AB112" s="427"/>
      <c r="AC112" s="427"/>
      <c r="AD112" s="427"/>
      <c r="AE112" s="427"/>
      <c r="AF112" s="427"/>
      <c r="AG112" s="427"/>
      <c r="AH112" s="427"/>
      <c r="AI112" s="427"/>
      <c r="AJ112" s="427"/>
      <c r="AK112" s="427"/>
      <c r="AL112" s="427"/>
      <c r="AM112" s="427"/>
      <c r="AN112" s="427"/>
      <c r="AO112" s="427"/>
      <c r="AP112" s="427"/>
    </row>
    <row r="113" spans="2:42" s="2" customFormat="1" ht="18" customHeight="1">
      <c r="B113" s="12"/>
      <c r="C113" s="281"/>
      <c r="E113" s="427"/>
      <c r="F113" s="427"/>
      <c r="G113" s="427"/>
      <c r="H113" s="427"/>
      <c r="I113" s="427"/>
      <c r="J113" s="427"/>
      <c r="K113" s="427"/>
      <c r="L113" s="427"/>
      <c r="M113" s="427"/>
      <c r="N113" s="427"/>
      <c r="O113" s="427"/>
      <c r="P113" s="427"/>
      <c r="Q113" s="427"/>
      <c r="R113" s="427"/>
      <c r="S113" s="427"/>
      <c r="T113" s="427"/>
      <c r="U113" s="427"/>
      <c r="V113" s="427"/>
      <c r="W113" s="427"/>
      <c r="X113" s="427"/>
      <c r="Y113" s="427"/>
      <c r="Z113" s="427"/>
      <c r="AA113" s="427"/>
      <c r="AB113" s="427"/>
      <c r="AC113" s="427"/>
      <c r="AD113" s="427"/>
      <c r="AE113" s="427"/>
      <c r="AF113" s="427"/>
      <c r="AG113" s="427"/>
      <c r="AH113" s="427"/>
      <c r="AI113" s="427"/>
      <c r="AJ113" s="427"/>
      <c r="AK113" s="427"/>
      <c r="AL113" s="427"/>
      <c r="AM113" s="427"/>
      <c r="AN113" s="427"/>
      <c r="AO113" s="427"/>
      <c r="AP113" s="427"/>
    </row>
    <row r="114" spans="2:42" s="2" customFormat="1" ht="18" customHeight="1">
      <c r="B114" s="12"/>
      <c r="C114" s="281"/>
      <c r="E114" s="427"/>
      <c r="F114" s="427"/>
      <c r="G114" s="427"/>
      <c r="H114" s="427"/>
      <c r="I114" s="427"/>
      <c r="J114" s="427"/>
      <c r="K114" s="427"/>
      <c r="L114" s="427"/>
      <c r="M114" s="427"/>
      <c r="N114" s="427"/>
      <c r="O114" s="427"/>
      <c r="P114" s="427"/>
      <c r="Q114" s="427"/>
      <c r="R114" s="427"/>
      <c r="S114" s="427"/>
      <c r="T114" s="427"/>
      <c r="U114" s="427"/>
      <c r="V114" s="427"/>
      <c r="W114" s="427"/>
      <c r="X114" s="427"/>
      <c r="Y114" s="427"/>
      <c r="Z114" s="427"/>
      <c r="AA114" s="427"/>
      <c r="AB114" s="427"/>
      <c r="AC114" s="427"/>
      <c r="AD114" s="427"/>
      <c r="AE114" s="427"/>
      <c r="AF114" s="427"/>
      <c r="AG114" s="427"/>
      <c r="AH114" s="427"/>
      <c r="AI114" s="427"/>
      <c r="AJ114" s="427"/>
      <c r="AK114" s="427"/>
      <c r="AL114" s="427"/>
      <c r="AM114" s="427"/>
      <c r="AN114" s="427"/>
      <c r="AO114" s="427"/>
      <c r="AP114" s="427"/>
    </row>
    <row r="115" spans="2:42" s="2" customFormat="1" ht="18" customHeight="1">
      <c r="B115" s="12"/>
      <c r="C115" s="281"/>
      <c r="E115" s="427"/>
      <c r="F115" s="427"/>
      <c r="G115" s="427"/>
      <c r="H115" s="427"/>
      <c r="I115" s="427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7"/>
      <c r="AC115" s="427"/>
      <c r="AD115" s="427"/>
      <c r="AE115" s="427"/>
      <c r="AF115" s="427"/>
      <c r="AG115" s="427"/>
      <c r="AH115" s="427"/>
      <c r="AI115" s="427"/>
      <c r="AJ115" s="427"/>
      <c r="AK115" s="427"/>
      <c r="AL115" s="427"/>
      <c r="AM115" s="427"/>
      <c r="AN115" s="427"/>
      <c r="AO115" s="427"/>
      <c r="AP115" s="427"/>
    </row>
    <row r="116" spans="2:42" s="2" customFormat="1" ht="18" customHeight="1">
      <c r="B116" s="12"/>
      <c r="C116" s="281"/>
      <c r="E116" s="427"/>
      <c r="F116" s="427"/>
      <c r="G116" s="427"/>
      <c r="H116" s="427"/>
      <c r="I116" s="427"/>
      <c r="J116" s="427"/>
      <c r="K116" s="427"/>
      <c r="L116" s="427"/>
      <c r="M116" s="427"/>
      <c r="N116" s="427"/>
      <c r="O116" s="427"/>
      <c r="P116" s="427"/>
      <c r="Q116" s="427"/>
      <c r="R116" s="427"/>
      <c r="S116" s="427"/>
      <c r="T116" s="427"/>
      <c r="U116" s="427"/>
      <c r="V116" s="427"/>
      <c r="W116" s="427"/>
      <c r="X116" s="427"/>
      <c r="Y116" s="427"/>
      <c r="Z116" s="427"/>
      <c r="AA116" s="427"/>
      <c r="AB116" s="427"/>
      <c r="AC116" s="427"/>
      <c r="AD116" s="427"/>
      <c r="AE116" s="427"/>
      <c r="AF116" s="427"/>
      <c r="AG116" s="427"/>
      <c r="AH116" s="427"/>
      <c r="AI116" s="427"/>
      <c r="AJ116" s="427"/>
      <c r="AK116" s="427"/>
      <c r="AL116" s="427"/>
      <c r="AM116" s="427"/>
      <c r="AN116" s="427"/>
      <c r="AO116" s="427"/>
      <c r="AP116" s="427"/>
    </row>
    <row r="117" spans="2:42" s="2" customFormat="1" ht="18" customHeight="1">
      <c r="B117" s="12"/>
      <c r="C117" s="281"/>
      <c r="E117" s="427"/>
      <c r="F117" s="427"/>
      <c r="G117" s="427"/>
      <c r="H117" s="427"/>
      <c r="I117" s="427"/>
      <c r="J117" s="427"/>
      <c r="K117" s="427"/>
      <c r="L117" s="427"/>
      <c r="M117" s="427"/>
      <c r="N117" s="427"/>
      <c r="O117" s="427"/>
      <c r="P117" s="427"/>
      <c r="Q117" s="427"/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7"/>
      <c r="AC117" s="427"/>
      <c r="AD117" s="427"/>
      <c r="AE117" s="427"/>
      <c r="AF117" s="427"/>
      <c r="AG117" s="427"/>
      <c r="AH117" s="427"/>
      <c r="AI117" s="427"/>
      <c r="AJ117" s="427"/>
      <c r="AK117" s="427"/>
      <c r="AL117" s="427"/>
      <c r="AM117" s="427"/>
      <c r="AN117" s="427"/>
      <c r="AO117" s="427"/>
      <c r="AP117" s="427"/>
    </row>
    <row r="118" spans="2:42" s="2" customFormat="1" ht="18" customHeight="1">
      <c r="B118" s="12"/>
      <c r="C118" s="281"/>
      <c r="E118" s="427"/>
      <c r="F118" s="427"/>
      <c r="G118" s="427"/>
      <c r="H118" s="427"/>
      <c r="I118" s="427"/>
      <c r="J118" s="427"/>
      <c r="K118" s="427"/>
      <c r="L118" s="427"/>
      <c r="M118" s="427"/>
      <c r="N118" s="427"/>
      <c r="O118" s="427"/>
      <c r="P118" s="427"/>
      <c r="Q118" s="427"/>
      <c r="R118" s="427"/>
      <c r="S118" s="427"/>
      <c r="T118" s="427"/>
      <c r="U118" s="427"/>
      <c r="V118" s="427"/>
      <c r="W118" s="427"/>
      <c r="X118" s="427"/>
      <c r="Y118" s="427"/>
      <c r="Z118" s="427"/>
      <c r="AA118" s="427"/>
      <c r="AB118" s="427"/>
      <c r="AC118" s="427"/>
      <c r="AD118" s="427"/>
      <c r="AE118" s="427"/>
      <c r="AF118" s="427"/>
      <c r="AG118" s="427"/>
      <c r="AH118" s="427"/>
      <c r="AI118" s="427"/>
      <c r="AJ118" s="427"/>
      <c r="AK118" s="427"/>
      <c r="AL118" s="427"/>
      <c r="AM118" s="427"/>
      <c r="AN118" s="427"/>
      <c r="AO118" s="427"/>
      <c r="AP118" s="427"/>
    </row>
    <row r="119" spans="2:42" s="2" customFormat="1" ht="18" customHeight="1">
      <c r="B119" s="12"/>
      <c r="C119" s="281"/>
      <c r="E119" s="427"/>
      <c r="F119" s="427"/>
      <c r="G119" s="427"/>
      <c r="H119" s="427"/>
      <c r="I119" s="427"/>
      <c r="J119" s="427"/>
      <c r="K119" s="427"/>
      <c r="L119" s="427"/>
      <c r="M119" s="427"/>
      <c r="N119" s="427"/>
      <c r="O119" s="427"/>
      <c r="P119" s="427"/>
      <c r="Q119" s="427"/>
      <c r="R119" s="427"/>
      <c r="S119" s="427"/>
      <c r="T119" s="427"/>
      <c r="U119" s="427"/>
      <c r="V119" s="427"/>
      <c r="W119" s="427"/>
      <c r="X119" s="427"/>
      <c r="Y119" s="427"/>
      <c r="Z119" s="427"/>
      <c r="AA119" s="427"/>
      <c r="AB119" s="427"/>
      <c r="AC119" s="427"/>
      <c r="AD119" s="427"/>
      <c r="AE119" s="427"/>
      <c r="AF119" s="427"/>
      <c r="AG119" s="427"/>
      <c r="AH119" s="427"/>
      <c r="AI119" s="427"/>
      <c r="AJ119" s="427"/>
      <c r="AK119" s="427"/>
      <c r="AL119" s="427"/>
      <c r="AM119" s="427"/>
      <c r="AN119" s="427"/>
      <c r="AO119" s="427"/>
      <c r="AP119" s="427"/>
    </row>
    <row r="120" spans="2:42" s="2" customFormat="1" ht="18" customHeight="1">
      <c r="B120" s="12"/>
      <c r="C120" s="281"/>
      <c r="E120" s="427"/>
      <c r="F120" s="427"/>
      <c r="G120" s="427"/>
      <c r="H120" s="427"/>
      <c r="I120" s="427"/>
      <c r="J120" s="427"/>
      <c r="K120" s="427"/>
      <c r="L120" s="427"/>
      <c r="M120" s="427"/>
      <c r="N120" s="427"/>
      <c r="O120" s="427"/>
      <c r="P120" s="427"/>
      <c r="Q120" s="427"/>
      <c r="R120" s="427"/>
      <c r="S120" s="427"/>
      <c r="T120" s="427"/>
      <c r="U120" s="427"/>
      <c r="V120" s="427"/>
      <c r="W120" s="427"/>
      <c r="X120" s="427"/>
      <c r="Y120" s="427"/>
      <c r="Z120" s="427"/>
      <c r="AA120" s="427"/>
      <c r="AB120" s="427"/>
      <c r="AC120" s="427"/>
      <c r="AD120" s="427"/>
      <c r="AE120" s="427"/>
      <c r="AF120" s="427"/>
      <c r="AG120" s="427"/>
      <c r="AH120" s="427"/>
      <c r="AI120" s="427"/>
      <c r="AJ120" s="427"/>
      <c r="AK120" s="427"/>
      <c r="AL120" s="427"/>
      <c r="AM120" s="427"/>
      <c r="AN120" s="427"/>
      <c r="AO120" s="427"/>
      <c r="AP120" s="427"/>
    </row>
    <row r="121" spans="2:42" s="2" customFormat="1" ht="18" customHeight="1">
      <c r="B121" s="12"/>
      <c r="C121" s="281"/>
      <c r="E121" s="427"/>
      <c r="F121" s="427"/>
      <c r="G121" s="427"/>
      <c r="H121" s="427"/>
      <c r="I121" s="427"/>
      <c r="J121" s="427"/>
      <c r="K121" s="427"/>
      <c r="L121" s="427"/>
      <c r="M121" s="427"/>
      <c r="N121" s="427"/>
      <c r="O121" s="427"/>
      <c r="P121" s="427"/>
      <c r="Q121" s="427"/>
      <c r="R121" s="427"/>
      <c r="S121" s="427"/>
      <c r="T121" s="427"/>
      <c r="U121" s="427"/>
      <c r="V121" s="427"/>
      <c r="W121" s="427"/>
      <c r="X121" s="427"/>
      <c r="Y121" s="427"/>
      <c r="Z121" s="427"/>
      <c r="AA121" s="427"/>
      <c r="AB121" s="427"/>
      <c r="AC121" s="427"/>
      <c r="AD121" s="427"/>
      <c r="AE121" s="427"/>
      <c r="AF121" s="427"/>
      <c r="AG121" s="427"/>
      <c r="AH121" s="427"/>
      <c r="AI121" s="427"/>
      <c r="AJ121" s="427"/>
      <c r="AK121" s="427"/>
      <c r="AL121" s="427"/>
      <c r="AM121" s="427"/>
      <c r="AN121" s="427"/>
      <c r="AO121" s="427"/>
      <c r="AP121" s="427"/>
    </row>
    <row r="122" spans="2:42" s="2" customFormat="1" ht="18" customHeight="1">
      <c r="B122" s="12"/>
      <c r="C122" s="281"/>
      <c r="E122" s="427"/>
      <c r="F122" s="427"/>
      <c r="G122" s="427"/>
      <c r="H122" s="427"/>
      <c r="I122" s="427"/>
      <c r="J122" s="427"/>
      <c r="K122" s="427"/>
      <c r="L122" s="427"/>
      <c r="M122" s="427"/>
      <c r="N122" s="427"/>
      <c r="O122" s="427"/>
      <c r="P122" s="427"/>
      <c r="Q122" s="427"/>
      <c r="R122" s="427"/>
      <c r="S122" s="427"/>
      <c r="T122" s="427"/>
      <c r="U122" s="427"/>
      <c r="V122" s="427"/>
      <c r="W122" s="427"/>
      <c r="X122" s="427"/>
      <c r="Y122" s="427"/>
      <c r="Z122" s="427"/>
      <c r="AA122" s="427"/>
      <c r="AB122" s="427"/>
      <c r="AC122" s="427"/>
      <c r="AD122" s="427"/>
      <c r="AE122" s="427"/>
      <c r="AF122" s="427"/>
      <c r="AG122" s="427"/>
      <c r="AH122" s="427"/>
      <c r="AI122" s="427"/>
      <c r="AJ122" s="427"/>
      <c r="AK122" s="427"/>
      <c r="AL122" s="427"/>
      <c r="AM122" s="427"/>
      <c r="AN122" s="427"/>
      <c r="AO122" s="427"/>
      <c r="AP122" s="427"/>
    </row>
    <row r="123" spans="2:42" s="2" customFormat="1" ht="18" customHeight="1">
      <c r="B123" s="12"/>
      <c r="C123" s="281"/>
      <c r="E123" s="427"/>
      <c r="F123" s="427"/>
      <c r="G123" s="427"/>
      <c r="H123" s="427"/>
      <c r="I123" s="427"/>
      <c r="J123" s="427"/>
      <c r="K123" s="427"/>
      <c r="L123" s="427"/>
      <c r="M123" s="427"/>
      <c r="N123" s="427"/>
      <c r="O123" s="427"/>
      <c r="P123" s="427"/>
      <c r="Q123" s="427"/>
      <c r="R123" s="427"/>
      <c r="S123" s="427"/>
      <c r="T123" s="427"/>
      <c r="U123" s="427"/>
      <c r="V123" s="427"/>
      <c r="W123" s="427"/>
      <c r="X123" s="427"/>
      <c r="Y123" s="427"/>
      <c r="Z123" s="427"/>
      <c r="AA123" s="427"/>
      <c r="AB123" s="427"/>
      <c r="AC123" s="427"/>
      <c r="AD123" s="427"/>
      <c r="AE123" s="427"/>
      <c r="AF123" s="427"/>
      <c r="AG123" s="427"/>
      <c r="AH123" s="427"/>
      <c r="AI123" s="427"/>
      <c r="AJ123" s="427"/>
      <c r="AK123" s="427"/>
      <c r="AL123" s="427"/>
      <c r="AM123" s="427"/>
      <c r="AN123" s="427"/>
      <c r="AO123" s="427"/>
      <c r="AP123" s="427"/>
    </row>
    <row r="124" spans="2:42" s="2" customFormat="1" ht="18" customHeight="1">
      <c r="B124" s="12"/>
      <c r="C124" s="281"/>
      <c r="E124" s="427"/>
      <c r="F124" s="427"/>
      <c r="G124" s="427"/>
      <c r="H124" s="427"/>
      <c r="I124" s="427"/>
      <c r="J124" s="427"/>
      <c r="K124" s="427"/>
      <c r="L124" s="427"/>
      <c r="M124" s="427"/>
      <c r="N124" s="427"/>
      <c r="O124" s="427"/>
      <c r="P124" s="427"/>
      <c r="Q124" s="427"/>
      <c r="R124" s="427"/>
      <c r="S124" s="427"/>
      <c r="T124" s="427"/>
      <c r="U124" s="427"/>
      <c r="V124" s="427"/>
      <c r="W124" s="427"/>
      <c r="X124" s="427"/>
      <c r="Y124" s="427"/>
      <c r="Z124" s="427"/>
      <c r="AA124" s="427"/>
      <c r="AB124" s="427"/>
      <c r="AC124" s="427"/>
      <c r="AD124" s="427"/>
      <c r="AE124" s="427"/>
      <c r="AF124" s="427"/>
      <c r="AG124" s="427"/>
      <c r="AH124" s="427"/>
      <c r="AI124" s="427"/>
      <c r="AJ124" s="427"/>
      <c r="AK124" s="427"/>
      <c r="AL124" s="427"/>
      <c r="AM124" s="427"/>
      <c r="AN124" s="427"/>
      <c r="AO124" s="427"/>
      <c r="AP124" s="427"/>
    </row>
    <row r="125" spans="2:42" s="2" customFormat="1" ht="18" customHeight="1">
      <c r="B125" s="12"/>
      <c r="C125" s="281"/>
      <c r="E125" s="427"/>
      <c r="F125" s="427"/>
      <c r="G125" s="427"/>
      <c r="H125" s="427"/>
      <c r="I125" s="427"/>
      <c r="J125" s="427"/>
      <c r="K125" s="427"/>
      <c r="L125" s="427"/>
      <c r="M125" s="427"/>
      <c r="N125" s="427"/>
      <c r="O125" s="427"/>
      <c r="P125" s="427"/>
      <c r="Q125" s="427"/>
      <c r="R125" s="427"/>
      <c r="S125" s="427"/>
      <c r="T125" s="427"/>
      <c r="U125" s="427"/>
      <c r="V125" s="427"/>
      <c r="W125" s="427"/>
      <c r="X125" s="427"/>
      <c r="Y125" s="427"/>
      <c r="Z125" s="427"/>
      <c r="AA125" s="427"/>
      <c r="AB125" s="427"/>
      <c r="AC125" s="427"/>
      <c r="AD125" s="427"/>
      <c r="AE125" s="427"/>
      <c r="AF125" s="427"/>
      <c r="AG125" s="427"/>
      <c r="AH125" s="427"/>
      <c r="AI125" s="427"/>
      <c r="AJ125" s="427"/>
      <c r="AK125" s="427"/>
      <c r="AL125" s="427"/>
      <c r="AM125" s="427"/>
      <c r="AN125" s="427"/>
      <c r="AO125" s="427"/>
      <c r="AP125" s="427"/>
    </row>
    <row r="126" spans="2:42" s="2" customFormat="1" ht="18" customHeight="1">
      <c r="B126" s="12"/>
      <c r="C126" s="281"/>
      <c r="E126" s="427"/>
      <c r="F126" s="427"/>
      <c r="G126" s="427"/>
      <c r="H126" s="427"/>
      <c r="I126" s="427"/>
      <c r="J126" s="427"/>
      <c r="K126" s="427"/>
      <c r="L126" s="427"/>
      <c r="M126" s="427"/>
      <c r="N126" s="427"/>
      <c r="O126" s="427"/>
      <c r="P126" s="427"/>
      <c r="Q126" s="427"/>
      <c r="R126" s="427"/>
      <c r="S126" s="427"/>
      <c r="T126" s="427"/>
      <c r="U126" s="427"/>
      <c r="V126" s="427"/>
      <c r="W126" s="427"/>
      <c r="X126" s="427"/>
      <c r="Y126" s="427"/>
      <c r="Z126" s="427"/>
      <c r="AA126" s="427"/>
      <c r="AB126" s="427"/>
      <c r="AC126" s="427"/>
      <c r="AD126" s="427"/>
      <c r="AE126" s="427"/>
      <c r="AF126" s="427"/>
      <c r="AG126" s="427"/>
      <c r="AH126" s="427"/>
      <c r="AI126" s="427"/>
      <c r="AJ126" s="427"/>
      <c r="AK126" s="427"/>
      <c r="AL126" s="427"/>
      <c r="AM126" s="427"/>
      <c r="AN126" s="427"/>
      <c r="AO126" s="427"/>
      <c r="AP126" s="427"/>
    </row>
    <row r="127" spans="2:42" s="2" customFormat="1" ht="18" customHeight="1">
      <c r="B127" s="12"/>
      <c r="C127" s="281"/>
      <c r="E127" s="427"/>
      <c r="F127" s="427"/>
      <c r="G127" s="427"/>
      <c r="H127" s="427"/>
      <c r="I127" s="427"/>
      <c r="J127" s="427"/>
      <c r="K127" s="427"/>
      <c r="L127" s="427"/>
      <c r="M127" s="427"/>
      <c r="N127" s="427"/>
      <c r="O127" s="427"/>
      <c r="P127" s="427"/>
      <c r="Q127" s="427"/>
      <c r="R127" s="427"/>
      <c r="S127" s="427"/>
      <c r="T127" s="427"/>
      <c r="U127" s="427"/>
      <c r="V127" s="427"/>
      <c r="W127" s="427"/>
      <c r="X127" s="427"/>
      <c r="Y127" s="427"/>
      <c r="Z127" s="427"/>
      <c r="AA127" s="427"/>
      <c r="AB127" s="427"/>
      <c r="AC127" s="427"/>
      <c r="AD127" s="427"/>
      <c r="AE127" s="427"/>
      <c r="AF127" s="427"/>
      <c r="AG127" s="427"/>
      <c r="AH127" s="427"/>
      <c r="AI127" s="427"/>
      <c r="AJ127" s="427"/>
      <c r="AK127" s="427"/>
      <c r="AL127" s="427"/>
      <c r="AM127" s="427"/>
      <c r="AN127" s="427"/>
      <c r="AO127" s="427"/>
      <c r="AP127" s="427"/>
    </row>
    <row r="128" spans="2:42" s="2" customFormat="1" ht="18" customHeight="1">
      <c r="B128" s="12"/>
      <c r="C128" s="281"/>
      <c r="E128" s="427"/>
      <c r="F128" s="427"/>
      <c r="G128" s="427"/>
      <c r="H128" s="427"/>
      <c r="I128" s="427"/>
      <c r="J128" s="427"/>
      <c r="K128" s="427"/>
      <c r="L128" s="427"/>
      <c r="M128" s="427"/>
      <c r="N128" s="427"/>
      <c r="O128" s="427"/>
      <c r="P128" s="427"/>
      <c r="Q128" s="427"/>
      <c r="R128" s="427"/>
      <c r="S128" s="427"/>
      <c r="T128" s="427"/>
      <c r="U128" s="427"/>
      <c r="V128" s="427"/>
      <c r="W128" s="427"/>
      <c r="X128" s="427"/>
      <c r="Y128" s="427"/>
      <c r="Z128" s="427"/>
      <c r="AA128" s="427"/>
      <c r="AB128" s="427"/>
      <c r="AC128" s="427"/>
      <c r="AD128" s="427"/>
      <c r="AE128" s="427"/>
      <c r="AF128" s="427"/>
      <c r="AG128" s="427"/>
      <c r="AH128" s="427"/>
      <c r="AI128" s="427"/>
      <c r="AJ128" s="427"/>
      <c r="AK128" s="427"/>
      <c r="AL128" s="427"/>
      <c r="AM128" s="427"/>
      <c r="AN128" s="427"/>
      <c r="AO128" s="427"/>
      <c r="AP128" s="427"/>
    </row>
    <row r="129" spans="2:42" s="2" customFormat="1" ht="18" customHeight="1">
      <c r="B129" s="12"/>
      <c r="C129" s="281"/>
      <c r="E129" s="427"/>
      <c r="F129" s="427"/>
      <c r="G129" s="427"/>
      <c r="H129" s="427"/>
      <c r="I129" s="427"/>
      <c r="J129" s="427"/>
      <c r="K129" s="427"/>
      <c r="L129" s="427"/>
      <c r="M129" s="427"/>
      <c r="N129" s="427"/>
      <c r="O129" s="427"/>
      <c r="P129" s="427"/>
      <c r="Q129" s="427"/>
      <c r="R129" s="427"/>
      <c r="S129" s="427"/>
      <c r="T129" s="427"/>
      <c r="U129" s="427"/>
      <c r="V129" s="427"/>
      <c r="W129" s="427"/>
      <c r="X129" s="427"/>
      <c r="Y129" s="427"/>
      <c r="Z129" s="427"/>
      <c r="AA129" s="427"/>
      <c r="AB129" s="427"/>
      <c r="AC129" s="427"/>
      <c r="AD129" s="427"/>
      <c r="AE129" s="427"/>
      <c r="AF129" s="427"/>
      <c r="AG129" s="427"/>
      <c r="AH129" s="427"/>
      <c r="AI129" s="427"/>
      <c r="AJ129" s="427"/>
      <c r="AK129" s="427"/>
      <c r="AL129" s="427"/>
      <c r="AM129" s="427"/>
      <c r="AN129" s="427"/>
      <c r="AO129" s="427"/>
      <c r="AP129" s="427"/>
    </row>
    <row r="130" spans="2:42" s="2" customFormat="1" ht="18" customHeight="1">
      <c r="B130" s="12"/>
      <c r="C130" s="281"/>
      <c r="E130" s="427"/>
      <c r="F130" s="427"/>
      <c r="G130" s="427"/>
      <c r="H130" s="427"/>
      <c r="I130" s="427"/>
      <c r="J130" s="427"/>
      <c r="K130" s="427"/>
      <c r="L130" s="427"/>
      <c r="M130" s="427"/>
      <c r="N130" s="427"/>
      <c r="O130" s="427"/>
      <c r="P130" s="427"/>
      <c r="Q130" s="427"/>
      <c r="R130" s="427"/>
      <c r="S130" s="427"/>
      <c r="T130" s="427"/>
      <c r="U130" s="427"/>
      <c r="V130" s="427"/>
      <c r="W130" s="427"/>
      <c r="X130" s="427"/>
      <c r="Y130" s="427"/>
      <c r="Z130" s="427"/>
      <c r="AA130" s="427"/>
      <c r="AB130" s="427"/>
      <c r="AC130" s="427"/>
      <c r="AD130" s="427"/>
      <c r="AE130" s="427"/>
      <c r="AF130" s="427"/>
      <c r="AG130" s="427"/>
      <c r="AH130" s="427"/>
      <c r="AI130" s="427"/>
      <c r="AJ130" s="427"/>
      <c r="AK130" s="427"/>
      <c r="AL130" s="427"/>
      <c r="AM130" s="427"/>
      <c r="AN130" s="427"/>
      <c r="AO130" s="427"/>
      <c r="AP130" s="427"/>
    </row>
    <row r="131" spans="2:42" s="2" customFormat="1" ht="18" customHeight="1">
      <c r="B131" s="12"/>
      <c r="C131" s="281"/>
      <c r="E131" s="427"/>
      <c r="F131" s="427"/>
      <c r="G131" s="427"/>
      <c r="H131" s="427"/>
      <c r="I131" s="427"/>
      <c r="J131" s="427"/>
      <c r="K131" s="427"/>
      <c r="L131" s="427"/>
      <c r="M131" s="427"/>
      <c r="N131" s="427"/>
      <c r="O131" s="427"/>
      <c r="P131" s="427"/>
      <c r="Q131" s="427"/>
      <c r="R131" s="427"/>
      <c r="S131" s="427"/>
      <c r="T131" s="427"/>
      <c r="U131" s="427"/>
      <c r="V131" s="427"/>
      <c r="W131" s="427"/>
      <c r="X131" s="427"/>
      <c r="Y131" s="427"/>
      <c r="Z131" s="427"/>
      <c r="AA131" s="427"/>
      <c r="AB131" s="427"/>
      <c r="AC131" s="427"/>
      <c r="AD131" s="427"/>
      <c r="AE131" s="427"/>
      <c r="AF131" s="427"/>
      <c r="AG131" s="427"/>
      <c r="AH131" s="427"/>
      <c r="AI131" s="427"/>
      <c r="AJ131" s="427"/>
      <c r="AK131" s="427"/>
      <c r="AL131" s="427"/>
      <c r="AM131" s="427"/>
      <c r="AN131" s="427"/>
      <c r="AO131" s="427"/>
      <c r="AP131" s="427"/>
    </row>
    <row r="132" spans="2:42" s="2" customFormat="1" ht="18" customHeight="1">
      <c r="B132" s="12"/>
      <c r="C132" s="281"/>
      <c r="E132" s="427"/>
      <c r="F132" s="427"/>
      <c r="G132" s="427"/>
      <c r="H132" s="427"/>
      <c r="I132" s="427"/>
      <c r="J132" s="427"/>
      <c r="K132" s="427"/>
      <c r="L132" s="427"/>
      <c r="M132" s="427"/>
      <c r="N132" s="427"/>
      <c r="O132" s="427"/>
      <c r="P132" s="427"/>
      <c r="Q132" s="427"/>
      <c r="R132" s="427"/>
      <c r="S132" s="427"/>
      <c r="T132" s="427"/>
      <c r="U132" s="427"/>
      <c r="V132" s="427"/>
      <c r="W132" s="427"/>
      <c r="X132" s="427"/>
      <c r="Y132" s="427"/>
      <c r="Z132" s="427"/>
      <c r="AA132" s="427"/>
      <c r="AB132" s="427"/>
      <c r="AC132" s="427"/>
      <c r="AD132" s="427"/>
      <c r="AE132" s="427"/>
      <c r="AF132" s="427"/>
      <c r="AG132" s="427"/>
      <c r="AH132" s="427"/>
      <c r="AI132" s="427"/>
      <c r="AJ132" s="427"/>
      <c r="AK132" s="427"/>
      <c r="AL132" s="427"/>
      <c r="AM132" s="427"/>
      <c r="AN132" s="427"/>
      <c r="AO132" s="427"/>
      <c r="AP132" s="427"/>
    </row>
    <row r="133" spans="2:42" s="2" customFormat="1" ht="18" customHeight="1">
      <c r="B133" s="12"/>
      <c r="C133" s="281"/>
      <c r="E133" s="427"/>
      <c r="F133" s="427"/>
      <c r="G133" s="427"/>
      <c r="H133" s="427"/>
      <c r="I133" s="427"/>
      <c r="J133" s="427"/>
      <c r="K133" s="427"/>
      <c r="L133" s="427"/>
      <c r="M133" s="427"/>
      <c r="N133" s="427"/>
      <c r="O133" s="427"/>
      <c r="P133" s="427"/>
      <c r="Q133" s="427"/>
      <c r="R133" s="427"/>
      <c r="S133" s="427"/>
      <c r="T133" s="427"/>
      <c r="U133" s="427"/>
      <c r="V133" s="427"/>
      <c r="W133" s="427"/>
      <c r="X133" s="427"/>
      <c r="Y133" s="427"/>
      <c r="Z133" s="427"/>
      <c r="AA133" s="427"/>
      <c r="AB133" s="427"/>
      <c r="AC133" s="427"/>
      <c r="AD133" s="427"/>
      <c r="AE133" s="427"/>
      <c r="AF133" s="427"/>
      <c r="AG133" s="427"/>
      <c r="AH133" s="427"/>
      <c r="AI133" s="427"/>
      <c r="AJ133" s="427"/>
      <c r="AK133" s="427"/>
      <c r="AL133" s="427"/>
      <c r="AM133" s="427"/>
      <c r="AN133" s="427"/>
      <c r="AO133" s="427"/>
      <c r="AP133" s="427"/>
    </row>
    <row r="134" spans="2:42" s="2" customFormat="1" ht="18" customHeight="1">
      <c r="B134" s="12"/>
      <c r="C134" s="281"/>
      <c r="E134" s="427"/>
      <c r="F134" s="427"/>
      <c r="G134" s="427"/>
      <c r="H134" s="427"/>
      <c r="I134" s="427"/>
      <c r="J134" s="427"/>
      <c r="K134" s="427"/>
      <c r="L134" s="427"/>
      <c r="M134" s="427"/>
      <c r="N134" s="427"/>
      <c r="O134" s="427"/>
      <c r="P134" s="427"/>
      <c r="Q134" s="427"/>
      <c r="R134" s="427"/>
      <c r="S134" s="427"/>
      <c r="T134" s="427"/>
      <c r="U134" s="427"/>
      <c r="V134" s="427"/>
      <c r="W134" s="427"/>
      <c r="X134" s="427"/>
      <c r="Y134" s="427"/>
      <c r="Z134" s="427"/>
      <c r="AA134" s="427"/>
      <c r="AB134" s="427"/>
      <c r="AC134" s="427"/>
      <c r="AD134" s="427"/>
      <c r="AE134" s="427"/>
      <c r="AF134" s="427"/>
      <c r="AG134" s="427"/>
      <c r="AH134" s="427"/>
      <c r="AI134" s="427"/>
      <c r="AJ134" s="427"/>
      <c r="AK134" s="427"/>
      <c r="AL134" s="427"/>
      <c r="AM134" s="427"/>
      <c r="AN134" s="427"/>
      <c r="AO134" s="427"/>
      <c r="AP134" s="427"/>
    </row>
    <row r="135" spans="2:42" s="2" customFormat="1" ht="18" customHeight="1">
      <c r="B135" s="12"/>
      <c r="C135" s="281"/>
      <c r="E135" s="427"/>
      <c r="F135" s="427"/>
      <c r="G135" s="427"/>
      <c r="H135" s="427"/>
      <c r="I135" s="427"/>
      <c r="J135" s="427"/>
      <c r="K135" s="427"/>
      <c r="L135" s="427"/>
      <c r="M135" s="427"/>
      <c r="N135" s="427"/>
      <c r="O135" s="427"/>
      <c r="P135" s="427"/>
      <c r="Q135" s="427"/>
      <c r="R135" s="427"/>
      <c r="S135" s="427"/>
      <c r="T135" s="427"/>
      <c r="U135" s="427"/>
      <c r="V135" s="427"/>
      <c r="W135" s="427"/>
      <c r="X135" s="427"/>
      <c r="Y135" s="427"/>
      <c r="Z135" s="427"/>
      <c r="AA135" s="427"/>
      <c r="AB135" s="427"/>
      <c r="AC135" s="427"/>
      <c r="AD135" s="427"/>
      <c r="AE135" s="427"/>
      <c r="AF135" s="427"/>
      <c r="AG135" s="427"/>
      <c r="AH135" s="427"/>
      <c r="AI135" s="427"/>
      <c r="AJ135" s="427"/>
      <c r="AK135" s="427"/>
      <c r="AL135" s="427"/>
      <c r="AM135" s="427"/>
      <c r="AN135" s="427"/>
      <c r="AO135" s="427"/>
      <c r="AP135" s="427"/>
    </row>
    <row r="136" spans="2:42" s="2" customFormat="1" ht="18" customHeight="1">
      <c r="B136" s="12"/>
      <c r="C136" s="281"/>
      <c r="E136" s="427"/>
      <c r="F136" s="427"/>
      <c r="G136" s="427"/>
      <c r="H136" s="427"/>
      <c r="I136" s="427"/>
      <c r="J136" s="427"/>
      <c r="K136" s="427"/>
      <c r="L136" s="427"/>
      <c r="M136" s="427"/>
      <c r="N136" s="427"/>
      <c r="O136" s="427"/>
      <c r="P136" s="427"/>
      <c r="Q136" s="427"/>
      <c r="R136" s="427"/>
      <c r="S136" s="427"/>
      <c r="T136" s="427"/>
      <c r="U136" s="427"/>
      <c r="V136" s="427"/>
      <c r="W136" s="427"/>
      <c r="X136" s="427"/>
      <c r="Y136" s="427"/>
      <c r="Z136" s="427"/>
      <c r="AA136" s="427"/>
      <c r="AB136" s="427"/>
      <c r="AC136" s="427"/>
      <c r="AD136" s="427"/>
      <c r="AE136" s="427"/>
      <c r="AF136" s="427"/>
      <c r="AG136" s="427"/>
      <c r="AH136" s="427"/>
      <c r="AI136" s="427"/>
      <c r="AJ136" s="427"/>
      <c r="AK136" s="427"/>
      <c r="AL136" s="427"/>
      <c r="AM136" s="427"/>
      <c r="AN136" s="427"/>
      <c r="AO136" s="427"/>
      <c r="AP136" s="427"/>
    </row>
    <row r="137" spans="2:42" s="2" customFormat="1" ht="18" customHeight="1">
      <c r="B137" s="12"/>
      <c r="C137" s="281"/>
      <c r="E137" s="427"/>
      <c r="F137" s="427"/>
      <c r="G137" s="427"/>
      <c r="H137" s="427"/>
      <c r="I137" s="427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7"/>
      <c r="AC137" s="427"/>
      <c r="AD137" s="427"/>
      <c r="AE137" s="427"/>
      <c r="AF137" s="427"/>
      <c r="AG137" s="427"/>
      <c r="AH137" s="427"/>
      <c r="AI137" s="427"/>
      <c r="AJ137" s="427"/>
      <c r="AK137" s="427"/>
      <c r="AL137" s="427"/>
      <c r="AM137" s="427"/>
      <c r="AN137" s="427"/>
      <c r="AO137" s="427"/>
      <c r="AP137" s="427"/>
    </row>
    <row r="138" spans="2:42" s="2" customFormat="1" ht="18" customHeight="1">
      <c r="B138" s="12"/>
      <c r="C138" s="281"/>
      <c r="E138" s="427"/>
      <c r="F138" s="427"/>
      <c r="G138" s="427"/>
      <c r="H138" s="427"/>
      <c r="I138" s="427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7"/>
      <c r="AC138" s="427"/>
      <c r="AD138" s="427"/>
      <c r="AE138" s="427"/>
      <c r="AF138" s="427"/>
      <c r="AG138" s="427"/>
      <c r="AH138" s="427"/>
      <c r="AI138" s="427"/>
      <c r="AJ138" s="427"/>
      <c r="AK138" s="427"/>
      <c r="AL138" s="427"/>
      <c r="AM138" s="427"/>
      <c r="AN138" s="427"/>
      <c r="AO138" s="427"/>
      <c r="AP138" s="427"/>
    </row>
    <row r="139" spans="2:42" s="2" customFormat="1" ht="18" customHeight="1">
      <c r="B139" s="12"/>
      <c r="C139" s="281"/>
      <c r="E139" s="427"/>
      <c r="F139" s="427"/>
      <c r="G139" s="427"/>
      <c r="H139" s="427"/>
      <c r="I139" s="427"/>
      <c r="J139" s="427"/>
      <c r="K139" s="427"/>
      <c r="L139" s="427"/>
      <c r="M139" s="427"/>
      <c r="N139" s="427"/>
      <c r="O139" s="427"/>
      <c r="P139" s="427"/>
      <c r="Q139" s="427"/>
      <c r="R139" s="427"/>
      <c r="S139" s="427"/>
      <c r="T139" s="427"/>
      <c r="U139" s="427"/>
      <c r="V139" s="427"/>
      <c r="W139" s="427"/>
      <c r="X139" s="427"/>
      <c r="Y139" s="427"/>
      <c r="Z139" s="427"/>
      <c r="AA139" s="427"/>
      <c r="AB139" s="427"/>
      <c r="AC139" s="427"/>
      <c r="AD139" s="427"/>
      <c r="AE139" s="427"/>
      <c r="AF139" s="427"/>
      <c r="AG139" s="427"/>
      <c r="AH139" s="427"/>
      <c r="AI139" s="427"/>
      <c r="AJ139" s="427"/>
      <c r="AK139" s="427"/>
      <c r="AL139" s="427"/>
      <c r="AM139" s="427"/>
      <c r="AN139" s="427"/>
      <c r="AO139" s="427"/>
      <c r="AP139" s="427"/>
    </row>
    <row r="140" spans="2:42" s="2" customFormat="1" ht="18" customHeight="1">
      <c r="B140" s="12"/>
      <c r="C140" s="281"/>
      <c r="E140" s="427"/>
      <c r="F140" s="427"/>
      <c r="G140" s="427"/>
      <c r="H140" s="427"/>
      <c r="I140" s="427"/>
      <c r="J140" s="427"/>
      <c r="K140" s="427"/>
      <c r="L140" s="427"/>
      <c r="M140" s="427"/>
      <c r="N140" s="427"/>
      <c r="O140" s="427"/>
      <c r="P140" s="427"/>
      <c r="Q140" s="427"/>
      <c r="R140" s="427"/>
      <c r="S140" s="427"/>
      <c r="T140" s="427"/>
      <c r="U140" s="427"/>
      <c r="V140" s="427"/>
      <c r="W140" s="427"/>
      <c r="X140" s="427"/>
      <c r="Y140" s="427"/>
      <c r="Z140" s="427"/>
      <c r="AA140" s="427"/>
      <c r="AB140" s="427"/>
      <c r="AC140" s="427"/>
      <c r="AD140" s="427"/>
      <c r="AE140" s="427"/>
      <c r="AF140" s="427"/>
      <c r="AG140" s="427"/>
      <c r="AH140" s="427"/>
      <c r="AI140" s="427"/>
      <c r="AJ140" s="427"/>
      <c r="AK140" s="427"/>
      <c r="AL140" s="427"/>
      <c r="AM140" s="427"/>
      <c r="AN140" s="427"/>
      <c r="AO140" s="427"/>
      <c r="AP140" s="427"/>
    </row>
    <row r="141" spans="2:42" s="2" customFormat="1" ht="18" customHeight="1">
      <c r="B141" s="12"/>
      <c r="C141" s="281"/>
      <c r="E141" s="427"/>
      <c r="F141" s="427"/>
      <c r="G141" s="427"/>
      <c r="H141" s="427"/>
      <c r="I141" s="427"/>
      <c r="J141" s="427"/>
      <c r="K141" s="427"/>
      <c r="L141" s="427"/>
      <c r="M141" s="427"/>
      <c r="N141" s="427"/>
      <c r="O141" s="427"/>
      <c r="P141" s="427"/>
      <c r="Q141" s="427"/>
      <c r="R141" s="427"/>
      <c r="S141" s="427"/>
      <c r="T141" s="427"/>
      <c r="U141" s="427"/>
      <c r="V141" s="427"/>
      <c r="W141" s="427"/>
      <c r="X141" s="427"/>
      <c r="Y141" s="427"/>
      <c r="Z141" s="427"/>
      <c r="AA141" s="427"/>
      <c r="AB141" s="427"/>
      <c r="AC141" s="427"/>
      <c r="AD141" s="427"/>
      <c r="AE141" s="427"/>
      <c r="AF141" s="427"/>
      <c r="AG141" s="427"/>
      <c r="AH141" s="427"/>
      <c r="AI141" s="427"/>
      <c r="AJ141" s="427"/>
      <c r="AK141" s="427"/>
      <c r="AL141" s="427"/>
      <c r="AM141" s="427"/>
      <c r="AN141" s="427"/>
      <c r="AO141" s="427"/>
      <c r="AP141" s="427"/>
    </row>
    <row r="142" spans="2:42" s="2" customFormat="1" ht="18" customHeight="1">
      <c r="B142" s="12"/>
      <c r="C142" s="281"/>
      <c r="E142" s="427"/>
      <c r="F142" s="427"/>
      <c r="G142" s="427"/>
      <c r="H142" s="427"/>
      <c r="I142" s="427"/>
      <c r="J142" s="427"/>
      <c r="K142" s="427"/>
      <c r="L142" s="427"/>
      <c r="M142" s="427"/>
      <c r="N142" s="427"/>
      <c r="O142" s="427"/>
      <c r="P142" s="427"/>
      <c r="Q142" s="427"/>
      <c r="R142" s="427"/>
      <c r="S142" s="427"/>
      <c r="T142" s="427"/>
      <c r="U142" s="427"/>
      <c r="V142" s="427"/>
      <c r="W142" s="427"/>
      <c r="X142" s="427"/>
      <c r="Y142" s="427"/>
      <c r="Z142" s="427"/>
      <c r="AA142" s="427"/>
      <c r="AB142" s="427"/>
      <c r="AC142" s="427"/>
      <c r="AD142" s="427"/>
      <c r="AE142" s="427"/>
      <c r="AF142" s="427"/>
      <c r="AG142" s="427"/>
      <c r="AH142" s="427"/>
      <c r="AI142" s="427"/>
      <c r="AJ142" s="427"/>
      <c r="AK142" s="427"/>
      <c r="AL142" s="427"/>
      <c r="AM142" s="427"/>
      <c r="AN142" s="427"/>
      <c r="AO142" s="427"/>
      <c r="AP142" s="427"/>
    </row>
    <row r="143" spans="2:42" s="2" customFormat="1" ht="18" customHeight="1">
      <c r="B143" s="12"/>
      <c r="C143" s="281"/>
      <c r="E143" s="427"/>
      <c r="F143" s="427"/>
      <c r="G143" s="427"/>
      <c r="H143" s="427"/>
      <c r="I143" s="427"/>
      <c r="J143" s="427"/>
      <c r="K143" s="427"/>
      <c r="L143" s="427"/>
      <c r="M143" s="427"/>
      <c r="N143" s="427"/>
      <c r="O143" s="427"/>
      <c r="P143" s="427"/>
      <c r="Q143" s="427"/>
      <c r="R143" s="427"/>
      <c r="S143" s="427"/>
      <c r="T143" s="427"/>
      <c r="U143" s="427"/>
      <c r="V143" s="427"/>
      <c r="W143" s="427"/>
      <c r="X143" s="427"/>
      <c r="Y143" s="427"/>
      <c r="Z143" s="427"/>
      <c r="AA143" s="427"/>
      <c r="AB143" s="427"/>
      <c r="AC143" s="427"/>
      <c r="AD143" s="427"/>
      <c r="AE143" s="427"/>
      <c r="AF143" s="427"/>
      <c r="AG143" s="427"/>
      <c r="AH143" s="427"/>
      <c r="AI143" s="427"/>
      <c r="AJ143" s="427"/>
      <c r="AK143" s="427"/>
      <c r="AL143" s="427"/>
      <c r="AM143" s="427"/>
      <c r="AN143" s="427"/>
      <c r="AO143" s="427"/>
      <c r="AP143" s="427"/>
    </row>
    <row r="144" spans="2:42" s="2" customFormat="1" ht="18" customHeight="1">
      <c r="B144" s="12"/>
      <c r="C144" s="281"/>
      <c r="E144" s="427"/>
      <c r="F144" s="427"/>
      <c r="G144" s="427"/>
      <c r="H144" s="427"/>
      <c r="I144" s="427"/>
      <c r="J144" s="427"/>
      <c r="K144" s="427"/>
      <c r="L144" s="427"/>
      <c r="M144" s="427"/>
      <c r="N144" s="427"/>
      <c r="O144" s="427"/>
      <c r="P144" s="427"/>
      <c r="Q144" s="427"/>
      <c r="R144" s="427"/>
      <c r="S144" s="427"/>
      <c r="T144" s="427"/>
      <c r="U144" s="427"/>
      <c r="V144" s="427"/>
      <c r="W144" s="427"/>
      <c r="X144" s="427"/>
      <c r="Y144" s="427"/>
      <c r="Z144" s="427"/>
      <c r="AA144" s="427"/>
      <c r="AB144" s="427"/>
      <c r="AC144" s="427"/>
      <c r="AD144" s="427"/>
      <c r="AE144" s="427"/>
      <c r="AF144" s="427"/>
      <c r="AG144" s="427"/>
      <c r="AH144" s="427"/>
      <c r="AI144" s="427"/>
      <c r="AJ144" s="427"/>
      <c r="AK144" s="427"/>
      <c r="AL144" s="427"/>
      <c r="AM144" s="427"/>
      <c r="AN144" s="427"/>
      <c r="AO144" s="427"/>
      <c r="AP144" s="427"/>
    </row>
    <row r="145" spans="2:42" s="2" customFormat="1" ht="18" customHeight="1">
      <c r="B145" s="12"/>
      <c r="C145" s="281"/>
      <c r="E145" s="427"/>
      <c r="F145" s="427"/>
      <c r="G145" s="427"/>
      <c r="H145" s="427"/>
      <c r="I145" s="427"/>
      <c r="J145" s="427"/>
      <c r="K145" s="427"/>
      <c r="L145" s="427"/>
      <c r="M145" s="427"/>
      <c r="N145" s="427"/>
      <c r="O145" s="427"/>
      <c r="P145" s="427"/>
      <c r="Q145" s="427"/>
      <c r="R145" s="427"/>
      <c r="S145" s="427"/>
      <c r="T145" s="427"/>
      <c r="U145" s="427"/>
      <c r="V145" s="427"/>
      <c r="W145" s="427"/>
      <c r="X145" s="427"/>
      <c r="Y145" s="427"/>
      <c r="Z145" s="427"/>
      <c r="AA145" s="427"/>
      <c r="AB145" s="427"/>
      <c r="AC145" s="427"/>
      <c r="AD145" s="427"/>
      <c r="AE145" s="427"/>
      <c r="AF145" s="427"/>
      <c r="AG145" s="427"/>
      <c r="AH145" s="427"/>
      <c r="AI145" s="427"/>
      <c r="AJ145" s="427"/>
      <c r="AK145" s="427"/>
      <c r="AL145" s="427"/>
      <c r="AM145" s="427"/>
      <c r="AN145" s="427"/>
      <c r="AO145" s="427"/>
      <c r="AP145" s="427"/>
    </row>
    <row r="146" spans="2:42" s="2" customFormat="1" ht="18" customHeight="1">
      <c r="B146" s="12"/>
      <c r="C146" s="281"/>
      <c r="E146" s="427"/>
      <c r="F146" s="427"/>
      <c r="G146" s="427"/>
      <c r="H146" s="427"/>
      <c r="I146" s="427"/>
      <c r="J146" s="427"/>
      <c r="K146" s="427"/>
      <c r="L146" s="427"/>
      <c r="M146" s="427"/>
      <c r="N146" s="427"/>
      <c r="O146" s="427"/>
      <c r="P146" s="427"/>
      <c r="Q146" s="427"/>
      <c r="R146" s="427"/>
      <c r="S146" s="427"/>
      <c r="T146" s="427"/>
      <c r="U146" s="427"/>
      <c r="V146" s="427"/>
      <c r="W146" s="427"/>
      <c r="X146" s="427"/>
      <c r="Y146" s="427"/>
      <c r="Z146" s="427"/>
      <c r="AA146" s="427"/>
      <c r="AB146" s="427"/>
      <c r="AC146" s="427"/>
      <c r="AD146" s="427"/>
      <c r="AE146" s="427"/>
      <c r="AF146" s="427"/>
      <c r="AG146" s="427"/>
      <c r="AH146" s="427"/>
      <c r="AI146" s="427"/>
      <c r="AJ146" s="427"/>
      <c r="AK146" s="427"/>
      <c r="AL146" s="427"/>
      <c r="AM146" s="427"/>
      <c r="AN146" s="427"/>
      <c r="AO146" s="427"/>
      <c r="AP146" s="427"/>
    </row>
    <row r="147" spans="2:42" s="2" customFormat="1" ht="18" customHeight="1">
      <c r="B147" s="12"/>
      <c r="C147" s="281"/>
      <c r="E147" s="427"/>
      <c r="F147" s="427"/>
      <c r="G147" s="427"/>
      <c r="H147" s="427"/>
      <c r="I147" s="427"/>
      <c r="J147" s="427"/>
      <c r="K147" s="427"/>
      <c r="L147" s="427"/>
      <c r="M147" s="427"/>
      <c r="N147" s="427"/>
      <c r="O147" s="427"/>
      <c r="P147" s="427"/>
      <c r="Q147" s="427"/>
      <c r="R147" s="427"/>
      <c r="S147" s="427"/>
      <c r="T147" s="427"/>
      <c r="U147" s="427"/>
      <c r="V147" s="427"/>
      <c r="W147" s="427"/>
      <c r="X147" s="427"/>
      <c r="Y147" s="427"/>
      <c r="Z147" s="427"/>
      <c r="AA147" s="427"/>
      <c r="AB147" s="427"/>
      <c r="AC147" s="427"/>
      <c r="AD147" s="427"/>
      <c r="AE147" s="427"/>
      <c r="AF147" s="427"/>
      <c r="AG147" s="427"/>
      <c r="AH147" s="427"/>
      <c r="AI147" s="427"/>
      <c r="AJ147" s="427"/>
      <c r="AK147" s="427"/>
      <c r="AL147" s="427"/>
      <c r="AM147" s="427"/>
      <c r="AN147" s="427"/>
      <c r="AO147" s="427"/>
      <c r="AP147" s="427"/>
    </row>
    <row r="148" spans="2:42" s="2" customFormat="1" ht="18" customHeight="1">
      <c r="B148" s="12"/>
      <c r="C148" s="281"/>
      <c r="E148" s="427"/>
      <c r="F148" s="427"/>
      <c r="G148" s="427"/>
      <c r="H148" s="427"/>
      <c r="I148" s="427"/>
      <c r="J148" s="427"/>
      <c r="K148" s="427"/>
      <c r="L148" s="427"/>
      <c r="M148" s="427"/>
      <c r="N148" s="427"/>
      <c r="O148" s="427"/>
      <c r="P148" s="427"/>
      <c r="Q148" s="427"/>
      <c r="R148" s="427"/>
      <c r="S148" s="427"/>
      <c r="T148" s="427"/>
      <c r="U148" s="427"/>
      <c r="V148" s="427"/>
      <c r="W148" s="427"/>
      <c r="X148" s="427"/>
      <c r="Y148" s="427"/>
      <c r="Z148" s="427"/>
      <c r="AA148" s="427"/>
      <c r="AB148" s="427"/>
      <c r="AC148" s="427"/>
      <c r="AD148" s="427"/>
      <c r="AE148" s="427"/>
      <c r="AF148" s="427"/>
      <c r="AG148" s="427"/>
      <c r="AH148" s="427"/>
      <c r="AI148" s="427"/>
      <c r="AJ148" s="427"/>
      <c r="AK148" s="427"/>
      <c r="AL148" s="427"/>
      <c r="AM148" s="427"/>
      <c r="AN148" s="427"/>
      <c r="AO148" s="427"/>
      <c r="AP148" s="427"/>
    </row>
    <row r="149" spans="2:42" s="2" customFormat="1" ht="18" customHeight="1">
      <c r="B149" s="12"/>
      <c r="C149" s="281"/>
      <c r="E149" s="427"/>
      <c r="F149" s="427"/>
      <c r="G149" s="427"/>
      <c r="H149" s="427"/>
      <c r="I149" s="427"/>
      <c r="J149" s="427"/>
      <c r="K149" s="427"/>
      <c r="L149" s="427"/>
      <c r="M149" s="427"/>
      <c r="N149" s="427"/>
      <c r="O149" s="427"/>
      <c r="P149" s="427"/>
      <c r="Q149" s="427"/>
      <c r="R149" s="427"/>
      <c r="S149" s="427"/>
      <c r="T149" s="427"/>
      <c r="U149" s="427"/>
      <c r="V149" s="427"/>
      <c r="W149" s="427"/>
      <c r="X149" s="427"/>
      <c r="Y149" s="427"/>
      <c r="Z149" s="427"/>
      <c r="AA149" s="427"/>
      <c r="AB149" s="427"/>
      <c r="AC149" s="427"/>
      <c r="AD149" s="427"/>
      <c r="AE149" s="427"/>
      <c r="AF149" s="427"/>
      <c r="AG149" s="427"/>
      <c r="AH149" s="427"/>
      <c r="AI149" s="427"/>
      <c r="AJ149" s="427"/>
      <c r="AK149" s="427"/>
      <c r="AL149" s="427"/>
      <c r="AM149" s="427"/>
      <c r="AN149" s="427"/>
      <c r="AO149" s="427"/>
      <c r="AP149" s="427"/>
    </row>
    <row r="150" spans="2:42" s="2" customFormat="1" ht="18" customHeight="1">
      <c r="B150" s="12"/>
      <c r="C150" s="281"/>
      <c r="E150" s="427"/>
      <c r="F150" s="427"/>
      <c r="G150" s="427"/>
      <c r="H150" s="427"/>
      <c r="I150" s="427"/>
      <c r="J150" s="427"/>
      <c r="K150" s="427"/>
      <c r="L150" s="427"/>
      <c r="M150" s="427"/>
      <c r="N150" s="427"/>
      <c r="O150" s="427"/>
      <c r="P150" s="427"/>
      <c r="Q150" s="427"/>
      <c r="R150" s="427"/>
      <c r="S150" s="427"/>
      <c r="T150" s="427"/>
      <c r="U150" s="427"/>
      <c r="V150" s="427"/>
      <c r="W150" s="427"/>
      <c r="X150" s="427"/>
      <c r="Y150" s="427"/>
      <c r="Z150" s="427"/>
      <c r="AA150" s="427"/>
      <c r="AB150" s="427"/>
      <c r="AC150" s="427"/>
      <c r="AD150" s="427"/>
      <c r="AE150" s="427"/>
      <c r="AF150" s="427"/>
      <c r="AG150" s="427"/>
      <c r="AH150" s="427"/>
      <c r="AI150" s="427"/>
      <c r="AJ150" s="427"/>
      <c r="AK150" s="427"/>
      <c r="AL150" s="427"/>
      <c r="AM150" s="427"/>
      <c r="AN150" s="427"/>
      <c r="AO150" s="427"/>
      <c r="AP150" s="427"/>
    </row>
    <row r="151" spans="2:42" s="2" customFormat="1" ht="18" customHeight="1">
      <c r="B151" s="12"/>
      <c r="C151" s="281"/>
      <c r="E151" s="427"/>
      <c r="F151" s="427"/>
      <c r="G151" s="427"/>
      <c r="H151" s="427"/>
      <c r="I151" s="427"/>
      <c r="J151" s="427"/>
      <c r="K151" s="427"/>
      <c r="L151" s="427"/>
      <c r="M151" s="427"/>
      <c r="N151" s="427"/>
      <c r="O151" s="427"/>
      <c r="P151" s="427"/>
      <c r="Q151" s="427"/>
      <c r="R151" s="427"/>
      <c r="S151" s="427"/>
      <c r="T151" s="427"/>
      <c r="U151" s="427"/>
      <c r="V151" s="427"/>
      <c r="W151" s="427"/>
      <c r="X151" s="427"/>
      <c r="Y151" s="427"/>
      <c r="Z151" s="427"/>
      <c r="AA151" s="427"/>
      <c r="AB151" s="427"/>
      <c r="AC151" s="427"/>
      <c r="AD151" s="427"/>
      <c r="AE151" s="427"/>
      <c r="AF151" s="427"/>
      <c r="AG151" s="427"/>
      <c r="AH151" s="427"/>
      <c r="AI151" s="427"/>
      <c r="AJ151" s="427"/>
      <c r="AK151" s="427"/>
      <c r="AL151" s="427"/>
      <c r="AM151" s="427"/>
      <c r="AN151" s="427"/>
      <c r="AO151" s="427"/>
      <c r="AP151" s="427"/>
    </row>
    <row r="152" spans="2:42" s="2" customFormat="1" ht="18" customHeight="1">
      <c r="B152" s="12"/>
      <c r="C152" s="281"/>
      <c r="E152" s="427"/>
      <c r="F152" s="427"/>
      <c r="G152" s="427"/>
      <c r="H152" s="427"/>
      <c r="I152" s="427"/>
      <c r="J152" s="427"/>
      <c r="K152" s="427"/>
      <c r="L152" s="427"/>
      <c r="M152" s="427"/>
      <c r="N152" s="427"/>
      <c r="O152" s="427"/>
      <c r="P152" s="427"/>
      <c r="Q152" s="427"/>
      <c r="R152" s="427"/>
      <c r="S152" s="427"/>
      <c r="T152" s="427"/>
      <c r="U152" s="427"/>
      <c r="V152" s="427"/>
      <c r="W152" s="427"/>
      <c r="X152" s="427"/>
      <c r="Y152" s="427"/>
      <c r="Z152" s="427"/>
      <c r="AA152" s="427"/>
      <c r="AB152" s="427"/>
      <c r="AC152" s="427"/>
      <c r="AD152" s="427"/>
      <c r="AE152" s="427"/>
      <c r="AF152" s="427"/>
      <c r="AG152" s="427"/>
      <c r="AH152" s="427"/>
      <c r="AI152" s="427"/>
      <c r="AJ152" s="427"/>
      <c r="AK152" s="427"/>
      <c r="AL152" s="427"/>
      <c r="AM152" s="427"/>
      <c r="AN152" s="427"/>
      <c r="AO152" s="427"/>
      <c r="AP152" s="427"/>
    </row>
    <row r="153" spans="2:42" s="2" customFormat="1" ht="18" customHeight="1">
      <c r="B153" s="12"/>
      <c r="C153" s="281"/>
      <c r="E153" s="427"/>
      <c r="F153" s="427"/>
      <c r="G153" s="427"/>
      <c r="H153" s="427"/>
      <c r="I153" s="427"/>
      <c r="J153" s="427"/>
      <c r="K153" s="427"/>
      <c r="L153" s="427"/>
      <c r="M153" s="427"/>
      <c r="N153" s="427"/>
      <c r="O153" s="427"/>
      <c r="P153" s="427"/>
      <c r="Q153" s="427"/>
      <c r="R153" s="427"/>
      <c r="S153" s="427"/>
      <c r="T153" s="427"/>
      <c r="U153" s="427"/>
      <c r="V153" s="427"/>
      <c r="W153" s="427"/>
      <c r="X153" s="427"/>
      <c r="Y153" s="427"/>
      <c r="Z153" s="427"/>
      <c r="AA153" s="427"/>
      <c r="AB153" s="427"/>
      <c r="AC153" s="427"/>
      <c r="AD153" s="427"/>
      <c r="AE153" s="427"/>
      <c r="AF153" s="427"/>
      <c r="AG153" s="427"/>
      <c r="AH153" s="427"/>
      <c r="AI153" s="427"/>
      <c r="AJ153" s="427"/>
      <c r="AK153" s="427"/>
      <c r="AL153" s="427"/>
      <c r="AM153" s="427"/>
      <c r="AN153" s="427"/>
      <c r="AO153" s="427"/>
      <c r="AP153" s="427"/>
    </row>
    <row r="154" spans="2:42" s="2" customFormat="1" ht="18" customHeight="1">
      <c r="B154" s="12"/>
      <c r="C154" s="281"/>
      <c r="E154" s="427"/>
      <c r="F154" s="427"/>
      <c r="G154" s="427"/>
      <c r="H154" s="427"/>
      <c r="I154" s="427"/>
      <c r="J154" s="427"/>
      <c r="K154" s="427"/>
      <c r="L154" s="427"/>
      <c r="M154" s="427"/>
      <c r="N154" s="427"/>
      <c r="O154" s="427"/>
      <c r="P154" s="427"/>
      <c r="Q154" s="427"/>
      <c r="R154" s="427"/>
      <c r="S154" s="427"/>
      <c r="T154" s="427"/>
      <c r="U154" s="427"/>
      <c r="V154" s="427"/>
      <c r="W154" s="427"/>
      <c r="X154" s="427"/>
      <c r="Y154" s="427"/>
      <c r="Z154" s="427"/>
      <c r="AA154" s="427"/>
      <c r="AB154" s="427"/>
      <c r="AC154" s="427"/>
      <c r="AD154" s="427"/>
      <c r="AE154" s="427"/>
      <c r="AF154" s="427"/>
      <c r="AG154" s="427"/>
      <c r="AH154" s="427"/>
      <c r="AI154" s="427"/>
      <c r="AJ154" s="427"/>
      <c r="AK154" s="427"/>
      <c r="AL154" s="427"/>
      <c r="AM154" s="427"/>
      <c r="AN154" s="427"/>
      <c r="AO154" s="427"/>
      <c r="AP154" s="427"/>
    </row>
    <row r="155" spans="2:42" s="2" customFormat="1" ht="18" customHeight="1">
      <c r="B155" s="12"/>
      <c r="C155" s="281"/>
      <c r="E155" s="427"/>
      <c r="F155" s="427"/>
      <c r="G155" s="427"/>
      <c r="H155" s="427"/>
      <c r="I155" s="427"/>
      <c r="J155" s="427"/>
      <c r="K155" s="427"/>
      <c r="L155" s="427"/>
      <c r="M155" s="427"/>
      <c r="N155" s="427"/>
      <c r="O155" s="427"/>
      <c r="P155" s="427"/>
      <c r="Q155" s="427"/>
      <c r="R155" s="427"/>
      <c r="S155" s="427"/>
      <c r="T155" s="427"/>
      <c r="U155" s="427"/>
      <c r="V155" s="427"/>
      <c r="W155" s="427"/>
      <c r="X155" s="427"/>
      <c r="Y155" s="427"/>
      <c r="Z155" s="427"/>
      <c r="AA155" s="427"/>
      <c r="AB155" s="427"/>
      <c r="AC155" s="427"/>
      <c r="AD155" s="427"/>
      <c r="AE155" s="427"/>
      <c r="AF155" s="427"/>
      <c r="AG155" s="427"/>
      <c r="AH155" s="427"/>
      <c r="AI155" s="427"/>
      <c r="AJ155" s="427"/>
      <c r="AK155" s="427"/>
      <c r="AL155" s="427"/>
      <c r="AM155" s="427"/>
      <c r="AN155" s="427"/>
      <c r="AO155" s="427"/>
      <c r="AP155" s="427"/>
    </row>
    <row r="156" spans="2:42" s="2" customFormat="1" ht="18" customHeight="1">
      <c r="B156" s="12"/>
      <c r="C156" s="281"/>
      <c r="E156" s="427"/>
      <c r="F156" s="427"/>
      <c r="G156" s="427"/>
      <c r="H156" s="427"/>
      <c r="I156" s="427"/>
      <c r="J156" s="427"/>
      <c r="K156" s="427"/>
      <c r="L156" s="427"/>
      <c r="M156" s="427"/>
      <c r="N156" s="427"/>
      <c r="O156" s="427"/>
      <c r="P156" s="427"/>
      <c r="Q156" s="427"/>
      <c r="R156" s="427"/>
      <c r="S156" s="427"/>
      <c r="T156" s="427"/>
      <c r="U156" s="427"/>
      <c r="V156" s="427"/>
      <c r="W156" s="427"/>
      <c r="X156" s="427"/>
      <c r="Y156" s="427"/>
      <c r="Z156" s="427"/>
      <c r="AA156" s="427"/>
      <c r="AB156" s="427"/>
      <c r="AC156" s="427"/>
      <c r="AD156" s="427"/>
      <c r="AE156" s="427"/>
      <c r="AF156" s="427"/>
      <c r="AG156" s="427"/>
      <c r="AH156" s="427"/>
      <c r="AI156" s="427"/>
      <c r="AJ156" s="427"/>
      <c r="AK156" s="427"/>
      <c r="AL156" s="427"/>
      <c r="AM156" s="427"/>
      <c r="AN156" s="427"/>
      <c r="AO156" s="427"/>
      <c r="AP156" s="427"/>
    </row>
    <row r="157" spans="2:42" s="2" customFormat="1" ht="18" customHeight="1">
      <c r="B157" s="12"/>
      <c r="C157" s="281"/>
      <c r="E157" s="427"/>
      <c r="F157" s="427"/>
      <c r="G157" s="427"/>
      <c r="H157" s="427"/>
      <c r="I157" s="427"/>
      <c r="J157" s="427"/>
      <c r="K157" s="427"/>
      <c r="L157" s="427"/>
      <c r="M157" s="427"/>
      <c r="N157" s="427"/>
      <c r="O157" s="427"/>
      <c r="P157" s="427"/>
      <c r="Q157" s="427"/>
      <c r="R157" s="427"/>
      <c r="S157" s="427"/>
      <c r="T157" s="427"/>
      <c r="U157" s="427"/>
      <c r="V157" s="427"/>
      <c r="W157" s="427"/>
      <c r="X157" s="427"/>
      <c r="Y157" s="427"/>
      <c r="Z157" s="427"/>
      <c r="AA157" s="427"/>
      <c r="AB157" s="427"/>
      <c r="AC157" s="427"/>
      <c r="AD157" s="427"/>
      <c r="AE157" s="427"/>
      <c r="AF157" s="427"/>
      <c r="AG157" s="427"/>
      <c r="AH157" s="427"/>
      <c r="AI157" s="427"/>
      <c r="AJ157" s="427"/>
      <c r="AK157" s="427"/>
      <c r="AL157" s="427"/>
      <c r="AM157" s="427"/>
      <c r="AN157" s="427"/>
      <c r="AO157" s="427"/>
      <c r="AP157" s="427"/>
    </row>
    <row r="158" spans="2:42" s="2" customFormat="1" ht="18" customHeight="1">
      <c r="B158" s="12"/>
      <c r="C158" s="281"/>
      <c r="E158" s="427"/>
      <c r="F158" s="427"/>
      <c r="G158" s="427"/>
      <c r="H158" s="427"/>
      <c r="I158" s="427"/>
      <c r="J158" s="427"/>
      <c r="K158" s="427"/>
      <c r="L158" s="427"/>
      <c r="M158" s="427"/>
      <c r="N158" s="427"/>
      <c r="O158" s="427"/>
      <c r="P158" s="427"/>
      <c r="Q158" s="427"/>
      <c r="R158" s="427"/>
      <c r="S158" s="427"/>
      <c r="T158" s="427"/>
      <c r="U158" s="427"/>
      <c r="V158" s="427"/>
      <c r="W158" s="427"/>
      <c r="X158" s="427"/>
      <c r="Y158" s="427"/>
      <c r="Z158" s="427"/>
      <c r="AA158" s="427"/>
      <c r="AB158" s="427"/>
      <c r="AC158" s="427"/>
      <c r="AD158" s="427"/>
      <c r="AE158" s="427"/>
      <c r="AF158" s="427"/>
      <c r="AG158" s="427"/>
      <c r="AH158" s="427"/>
      <c r="AI158" s="427"/>
      <c r="AJ158" s="427"/>
      <c r="AK158" s="427"/>
      <c r="AL158" s="427"/>
      <c r="AM158" s="427"/>
      <c r="AN158" s="427"/>
      <c r="AO158" s="427"/>
      <c r="AP158" s="427"/>
    </row>
    <row r="159" spans="2:42" s="2" customFormat="1" ht="18" customHeight="1">
      <c r="B159" s="12"/>
      <c r="C159" s="281"/>
      <c r="E159" s="427"/>
      <c r="F159" s="427"/>
      <c r="G159" s="427"/>
      <c r="H159" s="427"/>
      <c r="I159" s="427"/>
      <c r="J159" s="427"/>
      <c r="K159" s="427"/>
      <c r="L159" s="427"/>
      <c r="M159" s="427"/>
      <c r="N159" s="427"/>
      <c r="O159" s="427"/>
      <c r="P159" s="427"/>
      <c r="Q159" s="427"/>
      <c r="R159" s="427"/>
      <c r="S159" s="427"/>
      <c r="T159" s="427"/>
      <c r="U159" s="427"/>
      <c r="V159" s="427"/>
      <c r="W159" s="427"/>
      <c r="X159" s="427"/>
      <c r="Y159" s="427"/>
      <c r="Z159" s="427"/>
      <c r="AA159" s="427"/>
      <c r="AB159" s="427"/>
      <c r="AC159" s="427"/>
      <c r="AD159" s="427"/>
      <c r="AE159" s="427"/>
      <c r="AF159" s="427"/>
      <c r="AG159" s="427"/>
      <c r="AH159" s="427"/>
      <c r="AI159" s="427"/>
      <c r="AJ159" s="427"/>
      <c r="AK159" s="427"/>
      <c r="AL159" s="427"/>
      <c r="AM159" s="427"/>
      <c r="AN159" s="427"/>
      <c r="AO159" s="427"/>
      <c r="AP159" s="427"/>
    </row>
    <row r="160" spans="2:42" s="2" customFormat="1" ht="18" customHeight="1">
      <c r="B160" s="12"/>
      <c r="C160" s="281"/>
      <c r="E160" s="427"/>
      <c r="F160" s="427"/>
      <c r="G160" s="427"/>
      <c r="H160" s="427"/>
      <c r="I160" s="427"/>
      <c r="J160" s="427"/>
      <c r="K160" s="427"/>
      <c r="L160" s="427"/>
      <c r="M160" s="427"/>
      <c r="N160" s="427"/>
      <c r="O160" s="427"/>
      <c r="P160" s="427"/>
      <c r="Q160" s="427"/>
      <c r="R160" s="427"/>
      <c r="S160" s="427"/>
      <c r="T160" s="427"/>
      <c r="U160" s="427"/>
      <c r="V160" s="427"/>
      <c r="W160" s="427"/>
      <c r="X160" s="427"/>
      <c r="Y160" s="427"/>
      <c r="Z160" s="427"/>
      <c r="AA160" s="427"/>
      <c r="AB160" s="427"/>
      <c r="AC160" s="427"/>
      <c r="AD160" s="427"/>
      <c r="AE160" s="427"/>
      <c r="AF160" s="427"/>
      <c r="AG160" s="427"/>
      <c r="AH160" s="427"/>
      <c r="AI160" s="427"/>
      <c r="AJ160" s="427"/>
      <c r="AK160" s="427"/>
      <c r="AL160" s="427"/>
      <c r="AM160" s="427"/>
      <c r="AN160" s="427"/>
      <c r="AO160" s="427"/>
      <c r="AP160" s="427"/>
    </row>
    <row r="161" spans="2:45" s="2" customFormat="1" ht="18" customHeight="1">
      <c r="B161" s="12"/>
      <c r="C161" s="281"/>
      <c r="E161" s="427"/>
      <c r="F161" s="427"/>
      <c r="G161" s="427"/>
      <c r="H161" s="427"/>
      <c r="I161" s="427"/>
      <c r="J161" s="427"/>
      <c r="K161" s="427"/>
      <c r="L161" s="427"/>
      <c r="M161" s="427"/>
      <c r="N161" s="427"/>
      <c r="O161" s="427"/>
      <c r="P161" s="427"/>
      <c r="Q161" s="427"/>
      <c r="R161" s="427"/>
      <c r="S161" s="427"/>
      <c r="T161" s="427"/>
      <c r="U161" s="427"/>
      <c r="V161" s="427"/>
      <c r="W161" s="427"/>
      <c r="X161" s="427"/>
      <c r="Y161" s="427"/>
      <c r="Z161" s="427"/>
      <c r="AA161" s="427"/>
      <c r="AB161" s="427"/>
      <c r="AC161" s="427"/>
      <c r="AD161" s="427"/>
      <c r="AE161" s="427"/>
      <c r="AF161" s="427"/>
      <c r="AG161" s="427"/>
      <c r="AH161" s="427"/>
      <c r="AI161" s="427"/>
      <c r="AJ161" s="427"/>
      <c r="AK161" s="427"/>
      <c r="AL161" s="427"/>
      <c r="AM161" s="427"/>
      <c r="AN161" s="427"/>
      <c r="AO161" s="427"/>
      <c r="AP161" s="427"/>
    </row>
    <row r="162" spans="2:45" s="2" customFormat="1" ht="18" customHeight="1">
      <c r="B162" s="12"/>
      <c r="C162" s="281"/>
      <c r="E162" s="427"/>
      <c r="F162" s="427"/>
      <c r="G162" s="427"/>
      <c r="H162" s="427"/>
      <c r="I162" s="427"/>
      <c r="J162" s="427"/>
      <c r="K162" s="427"/>
      <c r="L162" s="427"/>
      <c r="M162" s="427"/>
      <c r="N162" s="427"/>
      <c r="O162" s="427"/>
      <c r="P162" s="427"/>
      <c r="Q162" s="427"/>
      <c r="R162" s="427"/>
      <c r="S162" s="427"/>
      <c r="T162" s="427"/>
      <c r="U162" s="427"/>
      <c r="V162" s="427"/>
      <c r="W162" s="427"/>
      <c r="X162" s="427"/>
      <c r="Y162" s="427"/>
      <c r="Z162" s="427"/>
      <c r="AA162" s="427"/>
      <c r="AB162" s="427"/>
      <c r="AC162" s="427"/>
      <c r="AD162" s="427"/>
      <c r="AE162" s="427"/>
      <c r="AF162" s="427"/>
      <c r="AG162" s="427"/>
      <c r="AH162" s="427"/>
      <c r="AI162" s="427"/>
      <c r="AJ162" s="427"/>
      <c r="AK162" s="427"/>
      <c r="AL162" s="427"/>
      <c r="AM162" s="427"/>
      <c r="AN162" s="427"/>
      <c r="AO162" s="427"/>
      <c r="AP162" s="427"/>
    </row>
    <row r="163" spans="2:45" s="2" customFormat="1" ht="18" customHeight="1">
      <c r="B163" s="12"/>
      <c r="C163" s="281"/>
      <c r="E163" s="427"/>
      <c r="F163" s="427"/>
      <c r="G163" s="427"/>
      <c r="H163" s="427"/>
      <c r="I163" s="427"/>
      <c r="J163" s="427"/>
      <c r="K163" s="427"/>
      <c r="L163" s="427"/>
      <c r="M163" s="427"/>
      <c r="N163" s="427"/>
      <c r="O163" s="427"/>
      <c r="P163" s="427"/>
      <c r="Q163" s="427"/>
      <c r="R163" s="427"/>
      <c r="S163" s="427"/>
      <c r="T163" s="427"/>
      <c r="U163" s="427"/>
      <c r="V163" s="427"/>
      <c r="W163" s="427"/>
      <c r="X163" s="427"/>
      <c r="Y163" s="427"/>
      <c r="Z163" s="427"/>
      <c r="AA163" s="427"/>
      <c r="AB163" s="427"/>
      <c r="AC163" s="427"/>
      <c r="AD163" s="427"/>
      <c r="AE163" s="427"/>
      <c r="AF163" s="427"/>
      <c r="AG163" s="427"/>
      <c r="AH163" s="427"/>
      <c r="AI163" s="427"/>
      <c r="AJ163" s="427"/>
      <c r="AK163" s="427"/>
      <c r="AL163" s="427"/>
      <c r="AM163" s="427"/>
      <c r="AN163" s="427"/>
      <c r="AO163" s="427"/>
      <c r="AP163" s="427"/>
    </row>
    <row r="164" spans="2:45" s="2" customFormat="1" ht="18" customHeight="1">
      <c r="B164" s="12"/>
      <c r="C164" s="281"/>
      <c r="E164" s="427"/>
      <c r="F164" s="427"/>
      <c r="G164" s="427"/>
      <c r="H164" s="427"/>
      <c r="I164" s="427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7"/>
      <c r="AC164" s="427"/>
      <c r="AD164" s="427"/>
      <c r="AE164" s="427"/>
      <c r="AF164" s="427"/>
      <c r="AG164" s="427"/>
      <c r="AH164" s="427"/>
      <c r="AI164" s="427"/>
      <c r="AJ164" s="427"/>
      <c r="AK164" s="427"/>
      <c r="AL164" s="427"/>
      <c r="AM164" s="427"/>
      <c r="AN164" s="427"/>
      <c r="AO164" s="427"/>
      <c r="AP164" s="427"/>
    </row>
    <row r="165" spans="2:45" s="2" customFormat="1" ht="18" customHeight="1">
      <c r="B165" s="12"/>
      <c r="C165" s="281"/>
      <c r="E165" s="427"/>
      <c r="F165" s="427"/>
      <c r="G165" s="427"/>
      <c r="H165" s="427"/>
      <c r="I165" s="427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7"/>
      <c r="AC165" s="427"/>
      <c r="AD165" s="427"/>
      <c r="AE165" s="427"/>
      <c r="AF165" s="427"/>
      <c r="AG165" s="427"/>
      <c r="AH165" s="427"/>
      <c r="AI165" s="427"/>
      <c r="AJ165" s="427"/>
      <c r="AK165" s="427"/>
      <c r="AL165" s="427"/>
      <c r="AM165" s="427"/>
      <c r="AN165" s="427"/>
      <c r="AO165" s="427"/>
      <c r="AP165" s="427"/>
    </row>
    <row r="166" spans="2:45" s="2" customFormat="1" ht="18" customHeight="1">
      <c r="B166" s="12"/>
      <c r="C166" s="281"/>
      <c r="E166" s="427"/>
      <c r="F166" s="427"/>
      <c r="G166" s="427"/>
      <c r="H166" s="427"/>
      <c r="I166" s="427"/>
      <c r="J166" s="427"/>
      <c r="K166" s="427"/>
      <c r="L166" s="427"/>
      <c r="M166" s="427"/>
      <c r="N166" s="427"/>
      <c r="O166" s="427"/>
      <c r="P166" s="427"/>
      <c r="Q166" s="427"/>
      <c r="R166" s="427"/>
      <c r="S166" s="427"/>
      <c r="T166" s="427"/>
      <c r="U166" s="427"/>
      <c r="V166" s="427"/>
      <c r="W166" s="427"/>
      <c r="X166" s="427"/>
      <c r="Y166" s="427"/>
      <c r="Z166" s="427"/>
      <c r="AA166" s="427"/>
      <c r="AB166" s="427"/>
      <c r="AC166" s="427"/>
      <c r="AD166" s="427"/>
      <c r="AE166" s="427"/>
      <c r="AF166" s="427"/>
      <c r="AG166" s="427"/>
      <c r="AH166" s="427"/>
      <c r="AI166" s="427"/>
      <c r="AJ166" s="427"/>
      <c r="AK166" s="427"/>
      <c r="AL166" s="427"/>
      <c r="AM166" s="427"/>
      <c r="AN166" s="427"/>
      <c r="AO166" s="427"/>
      <c r="AP166" s="427"/>
    </row>
    <row r="167" spans="2:45" s="2" customFormat="1" ht="18" customHeight="1">
      <c r="B167" s="12"/>
      <c r="C167" s="281"/>
      <c r="E167" s="427"/>
      <c r="F167" s="427"/>
      <c r="G167" s="427"/>
      <c r="H167" s="427"/>
      <c r="I167" s="427"/>
      <c r="J167" s="427"/>
      <c r="K167" s="427"/>
      <c r="L167" s="427"/>
      <c r="M167" s="427"/>
      <c r="N167" s="427"/>
      <c r="O167" s="427"/>
      <c r="P167" s="427"/>
      <c r="Q167" s="427"/>
      <c r="R167" s="427"/>
      <c r="S167" s="427"/>
      <c r="T167" s="427"/>
      <c r="U167" s="427"/>
      <c r="V167" s="427"/>
      <c r="W167" s="427"/>
      <c r="X167" s="427"/>
      <c r="Y167" s="427"/>
      <c r="Z167" s="427"/>
      <c r="AA167" s="427"/>
      <c r="AB167" s="427"/>
      <c r="AC167" s="427"/>
      <c r="AD167" s="427"/>
      <c r="AE167" s="427"/>
      <c r="AF167" s="427"/>
      <c r="AG167" s="427"/>
      <c r="AH167" s="427"/>
      <c r="AI167" s="427"/>
      <c r="AJ167" s="427"/>
      <c r="AK167" s="427"/>
      <c r="AL167" s="427"/>
      <c r="AM167" s="427"/>
      <c r="AN167" s="427"/>
      <c r="AO167" s="427"/>
      <c r="AP167" s="427"/>
    </row>
    <row r="168" spans="2:45" s="2" customFormat="1" ht="18" customHeight="1">
      <c r="B168" s="12"/>
      <c r="C168" s="281"/>
      <c r="E168" s="427"/>
      <c r="F168" s="427"/>
      <c r="G168" s="427"/>
      <c r="H168" s="427"/>
      <c r="I168" s="427"/>
      <c r="J168" s="427"/>
      <c r="K168" s="427"/>
      <c r="L168" s="427"/>
      <c r="M168" s="427"/>
      <c r="N168" s="427"/>
      <c r="O168" s="427"/>
      <c r="P168" s="427"/>
      <c r="Q168" s="427"/>
      <c r="R168" s="427"/>
      <c r="S168" s="427"/>
      <c r="T168" s="427"/>
      <c r="U168" s="427"/>
      <c r="V168" s="427"/>
      <c r="W168" s="427"/>
      <c r="X168" s="427"/>
      <c r="Y168" s="427"/>
      <c r="Z168" s="427"/>
      <c r="AA168" s="427"/>
      <c r="AB168" s="427"/>
      <c r="AC168" s="427"/>
      <c r="AD168" s="427"/>
      <c r="AE168" s="427"/>
      <c r="AF168" s="427"/>
      <c r="AG168" s="427"/>
      <c r="AH168" s="427"/>
      <c r="AI168" s="427"/>
      <c r="AJ168" s="427"/>
      <c r="AK168" s="427"/>
      <c r="AL168" s="427"/>
      <c r="AM168" s="427"/>
      <c r="AN168" s="427"/>
      <c r="AO168" s="427"/>
      <c r="AP168" s="427"/>
    </row>
    <row r="169" spans="2:45" s="2" customFormat="1" ht="18" customHeight="1">
      <c r="B169" s="12"/>
      <c r="C169" s="281"/>
      <c r="E169" s="427"/>
      <c r="F169" s="427"/>
      <c r="G169" s="427"/>
      <c r="H169" s="427"/>
      <c r="I169" s="427"/>
      <c r="J169" s="427"/>
      <c r="K169" s="427"/>
      <c r="L169" s="427"/>
      <c r="M169" s="427"/>
      <c r="N169" s="427"/>
      <c r="O169" s="427"/>
      <c r="P169" s="427"/>
      <c r="Q169" s="427"/>
      <c r="R169" s="427"/>
      <c r="S169" s="427"/>
      <c r="T169" s="427"/>
      <c r="U169" s="427"/>
      <c r="V169" s="427"/>
      <c r="W169" s="427"/>
      <c r="X169" s="427"/>
      <c r="Y169" s="427"/>
      <c r="Z169" s="427"/>
      <c r="AA169" s="427"/>
      <c r="AB169" s="427"/>
      <c r="AC169" s="427"/>
      <c r="AD169" s="427"/>
      <c r="AE169" s="427"/>
      <c r="AF169" s="427"/>
      <c r="AG169" s="427"/>
      <c r="AH169" s="427"/>
      <c r="AI169" s="427"/>
      <c r="AJ169" s="427"/>
      <c r="AK169" s="427"/>
      <c r="AL169" s="427"/>
      <c r="AM169" s="427"/>
      <c r="AN169" s="427"/>
      <c r="AO169" s="427"/>
      <c r="AP169" s="427"/>
    </row>
    <row r="170" spans="2:45" s="2" customFormat="1" ht="18" customHeight="1">
      <c r="B170" s="12"/>
      <c r="C170" s="281"/>
      <c r="E170" s="427"/>
      <c r="F170" s="427"/>
      <c r="G170" s="427"/>
      <c r="H170" s="427"/>
      <c r="I170" s="427"/>
      <c r="J170" s="427"/>
      <c r="K170" s="427"/>
      <c r="L170" s="427"/>
      <c r="M170" s="427"/>
      <c r="N170" s="427"/>
      <c r="O170" s="427"/>
      <c r="P170" s="427"/>
      <c r="Q170" s="427"/>
      <c r="R170" s="427"/>
      <c r="S170" s="427"/>
      <c r="T170" s="427"/>
      <c r="U170" s="427"/>
      <c r="V170" s="427"/>
      <c r="W170" s="427"/>
      <c r="X170" s="427"/>
      <c r="Y170" s="427"/>
      <c r="Z170" s="427"/>
      <c r="AA170" s="427"/>
      <c r="AB170" s="427"/>
      <c r="AC170" s="427"/>
      <c r="AD170" s="427"/>
      <c r="AE170" s="427"/>
      <c r="AF170" s="427"/>
      <c r="AG170" s="427"/>
      <c r="AH170" s="427"/>
      <c r="AI170" s="427"/>
      <c r="AJ170" s="427"/>
      <c r="AK170" s="427"/>
      <c r="AL170" s="427"/>
      <c r="AM170" s="427"/>
      <c r="AN170" s="427"/>
      <c r="AO170" s="427"/>
      <c r="AP170" s="427"/>
    </row>
    <row r="171" spans="2:45" s="2" customFormat="1" ht="18" customHeight="1">
      <c r="B171" s="7"/>
      <c r="C171" s="281"/>
      <c r="E171" s="427"/>
      <c r="F171" s="427"/>
      <c r="G171" s="427"/>
      <c r="H171" s="427"/>
      <c r="I171" s="427"/>
      <c r="J171" s="427"/>
      <c r="K171" s="427"/>
      <c r="L171" s="427"/>
      <c r="M171" s="427"/>
      <c r="N171" s="427"/>
      <c r="O171" s="427"/>
      <c r="P171" s="427"/>
      <c r="Q171" s="427"/>
      <c r="R171" s="427"/>
      <c r="S171" s="427"/>
      <c r="T171" s="427"/>
      <c r="U171" s="427"/>
      <c r="V171" s="427"/>
      <c r="W171" s="427"/>
      <c r="X171" s="427"/>
      <c r="Y171" s="427"/>
      <c r="Z171" s="427"/>
      <c r="AA171" s="427"/>
      <c r="AB171" s="427"/>
      <c r="AC171" s="427"/>
      <c r="AD171" s="427"/>
      <c r="AE171" s="427"/>
      <c r="AF171" s="427"/>
      <c r="AG171" s="427"/>
      <c r="AH171" s="427"/>
      <c r="AI171" s="427"/>
      <c r="AJ171" s="427"/>
      <c r="AK171" s="427"/>
      <c r="AL171" s="427"/>
      <c r="AM171" s="427"/>
      <c r="AN171" s="427"/>
      <c r="AO171" s="427"/>
      <c r="AP171" s="427"/>
    </row>
    <row r="172" spans="2:45" s="1" customFormat="1" ht="18" customHeight="1">
      <c r="B172" s="13"/>
      <c r="C172" s="281"/>
      <c r="E172" s="374"/>
      <c r="F172" s="375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</row>
    <row r="173" spans="2:45" s="1" customFormat="1" ht="20.100000000000001" customHeight="1">
      <c r="B173" s="347"/>
      <c r="C173" s="351"/>
      <c r="D173" s="349"/>
      <c r="E173" s="376"/>
      <c r="F173" s="377"/>
      <c r="G173" s="350"/>
      <c r="H173" s="350"/>
      <c r="I173" s="350"/>
      <c r="J173" s="350"/>
      <c r="K173" s="350"/>
      <c r="L173" s="350"/>
      <c r="M173" s="350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</row>
    <row r="174" spans="2:45" s="1" customFormat="1" ht="18" customHeight="1">
      <c r="B174" s="13"/>
      <c r="C174" s="281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</row>
    <row r="175" spans="2:45" s="1" customFormat="1" ht="18" customHeight="1">
      <c r="B175" s="13"/>
      <c r="C175" s="281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</row>
    <row r="176" spans="2:45" s="2" customFormat="1" ht="27.95" customHeight="1">
      <c r="B176" s="352"/>
      <c r="C176" s="370"/>
      <c r="D176" s="368"/>
      <c r="E176" s="368"/>
      <c r="F176" s="368"/>
      <c r="G176" s="368"/>
      <c r="H176" s="368"/>
      <c r="I176" s="368"/>
      <c r="J176" s="368"/>
      <c r="K176" s="368"/>
      <c r="L176" s="368"/>
      <c r="M176" s="368"/>
      <c r="N176" s="368"/>
      <c r="O176" s="368"/>
      <c r="P176" s="368"/>
      <c r="Q176" s="368"/>
      <c r="R176" s="368"/>
      <c r="S176" s="368"/>
      <c r="T176" s="368"/>
      <c r="U176" s="368"/>
      <c r="V176" s="368"/>
      <c r="W176" s="368"/>
      <c r="X176" s="368"/>
      <c r="Y176" s="368"/>
      <c r="Z176" s="368"/>
      <c r="AA176" s="368"/>
      <c r="AB176" s="368"/>
      <c r="AC176" s="368"/>
      <c r="AD176" s="368"/>
      <c r="AE176" s="368"/>
      <c r="AF176" s="368"/>
      <c r="AG176" s="368"/>
      <c r="AH176" s="368"/>
      <c r="AI176" s="368"/>
      <c r="AJ176" s="368"/>
      <c r="AK176" s="368"/>
      <c r="AL176" s="368"/>
      <c r="AM176" s="368"/>
      <c r="AN176" s="368"/>
      <c r="AO176" s="368"/>
      <c r="AP176" s="368"/>
      <c r="AQ176" s="368"/>
      <c r="AS176" s="368"/>
    </row>
    <row r="177" spans="2:60" s="2" customFormat="1" ht="17.100000000000001" customHeight="1">
      <c r="B177" s="353"/>
      <c r="C177" s="354"/>
      <c r="D177" s="243"/>
      <c r="E177" s="242"/>
      <c r="F177" s="243"/>
      <c r="G177" s="243"/>
      <c r="H177" s="243"/>
      <c r="I177" s="243"/>
      <c r="J177" s="243"/>
      <c r="K177" s="243"/>
      <c r="L177" s="243"/>
      <c r="M177" s="243"/>
      <c r="N177" s="243"/>
      <c r="O177" s="243"/>
      <c r="P177" s="243"/>
      <c r="Q177" s="243"/>
      <c r="R177" s="243"/>
      <c r="S177" s="243"/>
      <c r="T177" s="243"/>
      <c r="U177" s="243"/>
      <c r="V177" s="243"/>
      <c r="W177" s="243"/>
      <c r="X177" s="243"/>
      <c r="Y177" s="243"/>
      <c r="Z177" s="243"/>
      <c r="AA177" s="243"/>
      <c r="AB177" s="243"/>
      <c r="AC177" s="243"/>
      <c r="AD177" s="243"/>
      <c r="AE177" s="243"/>
      <c r="AF177" s="243"/>
      <c r="AG177" s="243"/>
      <c r="AH177" s="243"/>
      <c r="AI177" s="243"/>
      <c r="AJ177" s="243"/>
      <c r="AK177" s="243"/>
      <c r="AL177" s="243"/>
      <c r="AM177" s="243"/>
      <c r="AN177" s="243"/>
      <c r="AO177" s="243"/>
      <c r="AP177" s="243"/>
      <c r="AQ177" s="243"/>
      <c r="AS177" s="371"/>
    </row>
    <row r="178" spans="2:60" s="2" customFormat="1" ht="17.100000000000001" customHeight="1">
      <c r="B178" s="355"/>
      <c r="C178" s="356"/>
      <c r="D178" s="244"/>
      <c r="E178" s="245"/>
      <c r="F178" s="244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6"/>
      <c r="AA178" s="246"/>
      <c r="AB178" s="246"/>
      <c r="AC178" s="246"/>
      <c r="AD178" s="246"/>
      <c r="AE178" s="246"/>
      <c r="AF178" s="246"/>
      <c r="AG178" s="246"/>
      <c r="AH178" s="246"/>
      <c r="AI178" s="246"/>
      <c r="AJ178" s="246"/>
      <c r="AK178" s="246"/>
      <c r="AL178" s="246"/>
      <c r="AM178" s="246"/>
      <c r="AN178" s="246"/>
      <c r="AO178" s="246"/>
      <c r="AP178" s="246"/>
      <c r="AQ178" s="247"/>
      <c r="AS178" s="372"/>
    </row>
    <row r="179" spans="2:60" s="5" customFormat="1" ht="17.100000000000001" customHeight="1">
      <c r="B179" s="357"/>
      <c r="C179" s="356"/>
      <c r="D179" s="246"/>
      <c r="E179" s="245"/>
      <c r="F179" s="246"/>
      <c r="G179" s="246"/>
      <c r="H179" s="246"/>
      <c r="I179" s="244"/>
      <c r="J179" s="246"/>
      <c r="K179" s="246"/>
      <c r="L179" s="246"/>
      <c r="M179" s="246"/>
      <c r="N179" s="24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  <c r="AA179" s="246"/>
      <c r="AB179" s="246"/>
      <c r="AC179" s="246"/>
      <c r="AD179" s="246"/>
      <c r="AE179" s="246"/>
      <c r="AF179" s="246"/>
      <c r="AG179" s="246"/>
      <c r="AH179" s="246"/>
      <c r="AI179" s="246"/>
      <c r="AJ179" s="246"/>
      <c r="AK179" s="246"/>
      <c r="AL179" s="246"/>
      <c r="AM179" s="246"/>
      <c r="AN179" s="246"/>
      <c r="AO179" s="246"/>
      <c r="AP179" s="246"/>
      <c r="AQ179" s="247"/>
      <c r="AS179" s="372"/>
      <c r="AT179" s="144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</row>
    <row r="180" spans="2:60" s="5" customFormat="1" ht="17.100000000000001" customHeight="1">
      <c r="B180" s="357"/>
      <c r="C180" s="356"/>
      <c r="D180" s="366"/>
      <c r="E180" s="366"/>
      <c r="F180" s="366"/>
      <c r="G180" s="366"/>
      <c r="H180" s="366"/>
      <c r="I180" s="366"/>
      <c r="J180" s="366"/>
      <c r="K180" s="366"/>
      <c r="L180" s="366"/>
      <c r="M180" s="366"/>
      <c r="N180" s="366"/>
      <c r="O180" s="366"/>
      <c r="P180" s="366"/>
      <c r="Q180" s="366"/>
      <c r="R180" s="366"/>
      <c r="S180" s="366"/>
      <c r="T180" s="366"/>
      <c r="U180" s="366"/>
      <c r="V180" s="366"/>
      <c r="W180" s="366"/>
      <c r="X180" s="366"/>
      <c r="Y180" s="366"/>
      <c r="Z180" s="366"/>
      <c r="AA180" s="366"/>
      <c r="AB180" s="366"/>
      <c r="AC180" s="366"/>
      <c r="AD180" s="366"/>
      <c r="AE180" s="366"/>
      <c r="AF180" s="366"/>
      <c r="AG180" s="366"/>
      <c r="AH180" s="366"/>
      <c r="AI180" s="366"/>
      <c r="AJ180" s="366"/>
      <c r="AK180" s="366"/>
      <c r="AL180" s="366"/>
      <c r="AM180" s="366"/>
      <c r="AN180" s="366"/>
      <c r="AO180" s="366"/>
      <c r="AP180" s="366"/>
      <c r="AQ180" s="366"/>
      <c r="AS180" s="372"/>
      <c r="AT180" s="144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</row>
    <row r="181" spans="2:60" s="5" customFormat="1" ht="17.100000000000001" customHeight="1">
      <c r="B181" s="357"/>
      <c r="C181" s="356"/>
      <c r="D181" s="246"/>
      <c r="E181" s="245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  <c r="R181" s="246"/>
      <c r="S181" s="246"/>
      <c r="T181" s="246"/>
      <c r="U181" s="246"/>
      <c r="V181" s="246"/>
      <c r="W181" s="246"/>
      <c r="X181" s="246"/>
      <c r="Y181" s="246"/>
      <c r="Z181" s="246"/>
      <c r="AA181" s="246"/>
      <c r="AB181" s="246"/>
      <c r="AC181" s="246"/>
      <c r="AD181" s="246"/>
      <c r="AE181" s="246"/>
      <c r="AF181" s="246"/>
      <c r="AG181" s="246"/>
      <c r="AH181" s="246"/>
      <c r="AI181" s="246"/>
      <c r="AJ181" s="246"/>
      <c r="AK181" s="246"/>
      <c r="AL181" s="246"/>
      <c r="AM181" s="246"/>
      <c r="AN181" s="246"/>
      <c r="AO181" s="246"/>
      <c r="AP181" s="246"/>
      <c r="AQ181" s="247"/>
      <c r="AS181" s="37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</row>
    <row r="182" spans="2:60" s="2" customFormat="1" ht="18" customHeight="1">
      <c r="B182" s="355"/>
      <c r="C182" s="348"/>
      <c r="D182" s="366"/>
      <c r="E182" s="366"/>
      <c r="F182" s="366"/>
      <c r="G182" s="366"/>
      <c r="H182" s="366"/>
      <c r="I182" s="366"/>
      <c r="J182" s="366"/>
      <c r="K182" s="366"/>
      <c r="L182" s="366"/>
      <c r="M182" s="366"/>
      <c r="N182" s="366"/>
      <c r="O182" s="366"/>
      <c r="P182" s="366"/>
      <c r="Q182" s="366"/>
      <c r="R182" s="366"/>
      <c r="S182" s="366"/>
      <c r="T182" s="366"/>
      <c r="U182" s="366"/>
      <c r="V182" s="366"/>
      <c r="W182" s="366"/>
      <c r="X182" s="366"/>
      <c r="Y182" s="366"/>
      <c r="Z182" s="366"/>
      <c r="AA182" s="366"/>
      <c r="AB182" s="366"/>
      <c r="AC182" s="366"/>
      <c r="AD182" s="366"/>
      <c r="AE182" s="366"/>
      <c r="AF182" s="366"/>
      <c r="AG182" s="366"/>
      <c r="AH182" s="366"/>
      <c r="AI182" s="366"/>
      <c r="AJ182" s="366"/>
      <c r="AK182" s="366"/>
      <c r="AL182" s="366"/>
      <c r="AM182" s="366"/>
      <c r="AN182" s="366"/>
      <c r="AO182" s="366"/>
      <c r="AP182" s="366"/>
      <c r="AQ182" s="366"/>
      <c r="AS182" s="372"/>
      <c r="AT182" s="5"/>
    </row>
    <row r="183" spans="2:60" s="2" customFormat="1" ht="18" customHeight="1">
      <c r="B183" s="357"/>
      <c r="C183" s="389"/>
      <c r="D183" s="248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  <c r="R183" s="248"/>
      <c r="S183" s="248"/>
      <c r="T183" s="248"/>
      <c r="U183" s="248"/>
      <c r="V183" s="248"/>
      <c r="W183" s="248"/>
      <c r="X183" s="248"/>
      <c r="Y183" s="248"/>
      <c r="Z183" s="248"/>
      <c r="AA183" s="248"/>
      <c r="AB183" s="248"/>
      <c r="AC183" s="248"/>
      <c r="AD183" s="248"/>
      <c r="AE183" s="248"/>
      <c r="AF183" s="248"/>
      <c r="AG183" s="248"/>
      <c r="AH183" s="248"/>
      <c r="AI183" s="248"/>
      <c r="AJ183" s="248"/>
      <c r="AK183" s="248"/>
      <c r="AL183" s="248"/>
      <c r="AM183" s="248"/>
      <c r="AN183" s="248"/>
      <c r="AO183" s="248"/>
      <c r="AP183" s="248"/>
      <c r="AQ183" s="366"/>
      <c r="AS183" s="367"/>
      <c r="AT183" s="148"/>
    </row>
    <row r="184" spans="2:60" s="2" customFormat="1" ht="18" customHeight="1">
      <c r="B184" s="353"/>
      <c r="C184" s="358"/>
      <c r="D184" s="244"/>
      <c r="E184" s="244"/>
      <c r="F184" s="244"/>
      <c r="G184" s="244"/>
      <c r="H184" s="244"/>
      <c r="I184" s="244"/>
      <c r="J184" s="244"/>
      <c r="K184" s="244"/>
      <c r="L184" s="244"/>
      <c r="M184" s="244"/>
      <c r="N184" s="244"/>
      <c r="O184" s="244"/>
      <c r="P184" s="244"/>
      <c r="Q184" s="244"/>
      <c r="R184" s="244"/>
      <c r="S184" s="244"/>
      <c r="T184" s="244"/>
      <c r="U184" s="244"/>
      <c r="V184" s="244"/>
      <c r="W184" s="244"/>
      <c r="X184" s="244"/>
      <c r="Y184" s="244"/>
      <c r="Z184" s="244"/>
      <c r="AA184" s="244"/>
      <c r="AB184" s="244"/>
      <c r="AC184" s="244"/>
      <c r="AD184" s="244"/>
      <c r="AE184" s="244"/>
      <c r="AF184" s="244"/>
      <c r="AG184" s="244"/>
      <c r="AH184" s="244"/>
      <c r="AI184" s="244"/>
      <c r="AJ184" s="244"/>
      <c r="AK184" s="244"/>
      <c r="AL184" s="244"/>
      <c r="AM184" s="244"/>
      <c r="AN184" s="244"/>
      <c r="AO184" s="244"/>
      <c r="AP184" s="244"/>
      <c r="AQ184" s="246"/>
      <c r="AS184" s="246"/>
    </row>
    <row r="185" spans="2:60" s="2" customFormat="1" ht="18" customHeight="1">
      <c r="B185" s="355"/>
      <c r="C185" s="356"/>
      <c r="D185" s="244"/>
      <c r="E185" s="245"/>
      <c r="F185" s="244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  <c r="AA185" s="246"/>
      <c r="AB185" s="246"/>
      <c r="AC185" s="246"/>
      <c r="AD185" s="246"/>
      <c r="AE185" s="246"/>
      <c r="AF185" s="246"/>
      <c r="AG185" s="246"/>
      <c r="AH185" s="246"/>
      <c r="AI185" s="246"/>
      <c r="AJ185" s="246"/>
      <c r="AK185" s="246"/>
      <c r="AL185" s="246"/>
      <c r="AM185" s="246"/>
      <c r="AN185" s="246"/>
      <c r="AO185" s="246"/>
      <c r="AP185" s="246"/>
      <c r="AQ185" s="247"/>
      <c r="AS185" s="372"/>
    </row>
    <row r="186" spans="2:60" s="2" customFormat="1" ht="18" customHeight="1">
      <c r="B186" s="357"/>
      <c r="C186" s="356"/>
      <c r="D186" s="246"/>
      <c r="E186" s="245"/>
      <c r="F186" s="246"/>
      <c r="G186" s="246"/>
      <c r="H186" s="246"/>
      <c r="I186" s="244"/>
      <c r="J186" s="246"/>
      <c r="K186" s="246"/>
      <c r="L186" s="246"/>
      <c r="M186" s="246"/>
      <c r="N186" s="246"/>
      <c r="O186" s="246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46"/>
      <c r="AA186" s="246"/>
      <c r="AB186" s="246"/>
      <c r="AC186" s="246"/>
      <c r="AD186" s="246"/>
      <c r="AE186" s="246"/>
      <c r="AF186" s="246"/>
      <c r="AG186" s="246"/>
      <c r="AH186" s="246"/>
      <c r="AI186" s="246"/>
      <c r="AJ186" s="246"/>
      <c r="AK186" s="246"/>
      <c r="AL186" s="246"/>
      <c r="AM186" s="246"/>
      <c r="AN186" s="246"/>
      <c r="AO186" s="246"/>
      <c r="AP186" s="246"/>
      <c r="AQ186" s="247"/>
      <c r="AS186" s="372"/>
    </row>
    <row r="187" spans="2:60" s="5" customFormat="1" ht="17.100000000000001" customHeight="1">
      <c r="B187" s="357"/>
      <c r="C187" s="356"/>
      <c r="D187" s="366"/>
      <c r="E187" s="366"/>
      <c r="F187" s="366"/>
      <c r="G187" s="366"/>
      <c r="H187" s="366"/>
      <c r="I187" s="366"/>
      <c r="J187" s="366"/>
      <c r="K187" s="366"/>
      <c r="L187" s="366"/>
      <c r="M187" s="366"/>
      <c r="N187" s="366"/>
      <c r="O187" s="366"/>
      <c r="P187" s="366"/>
      <c r="Q187" s="366"/>
      <c r="R187" s="366"/>
      <c r="S187" s="366"/>
      <c r="T187" s="366"/>
      <c r="U187" s="366"/>
      <c r="V187" s="366"/>
      <c r="W187" s="366"/>
      <c r="X187" s="366"/>
      <c r="Y187" s="366"/>
      <c r="Z187" s="366"/>
      <c r="AA187" s="366"/>
      <c r="AB187" s="366"/>
      <c r="AC187" s="366"/>
      <c r="AD187" s="366"/>
      <c r="AE187" s="366"/>
      <c r="AF187" s="366"/>
      <c r="AG187" s="366"/>
      <c r="AH187" s="366"/>
      <c r="AI187" s="366"/>
      <c r="AJ187" s="366"/>
      <c r="AK187" s="366"/>
      <c r="AL187" s="366"/>
      <c r="AM187" s="366"/>
      <c r="AN187" s="366"/>
      <c r="AO187" s="366"/>
      <c r="AP187" s="366"/>
      <c r="AQ187" s="366"/>
      <c r="AS187" s="372"/>
      <c r="AT187" s="144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</row>
    <row r="188" spans="2:60" s="2" customFormat="1" ht="18" customHeight="1">
      <c r="B188" s="357"/>
      <c r="C188" s="356"/>
      <c r="D188" s="246"/>
      <c r="E188" s="245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  <c r="AB188" s="246"/>
      <c r="AC188" s="246"/>
      <c r="AD188" s="246"/>
      <c r="AE188" s="246"/>
      <c r="AF188" s="246"/>
      <c r="AG188" s="246"/>
      <c r="AH188" s="246"/>
      <c r="AI188" s="246"/>
      <c r="AJ188" s="246"/>
      <c r="AK188" s="246"/>
      <c r="AL188" s="246"/>
      <c r="AM188" s="246"/>
      <c r="AN188" s="246"/>
      <c r="AO188" s="246"/>
      <c r="AP188" s="246"/>
      <c r="AQ188" s="247"/>
      <c r="AS188" s="372"/>
    </row>
    <row r="189" spans="2:60" s="2" customFormat="1" ht="18" customHeight="1">
      <c r="B189" s="355"/>
      <c r="C189" s="348"/>
      <c r="D189" s="366"/>
      <c r="E189" s="366"/>
      <c r="F189" s="366"/>
      <c r="G189" s="366"/>
      <c r="H189" s="366"/>
      <c r="I189" s="366"/>
      <c r="J189" s="366"/>
      <c r="K189" s="366"/>
      <c r="L189" s="366"/>
      <c r="M189" s="366"/>
      <c r="N189" s="366"/>
      <c r="O189" s="366"/>
      <c r="P189" s="366"/>
      <c r="Q189" s="366"/>
      <c r="R189" s="366"/>
      <c r="S189" s="366"/>
      <c r="T189" s="366"/>
      <c r="U189" s="366"/>
      <c r="V189" s="366"/>
      <c r="W189" s="366"/>
      <c r="X189" s="366"/>
      <c r="Y189" s="366"/>
      <c r="Z189" s="366"/>
      <c r="AA189" s="366"/>
      <c r="AB189" s="366"/>
      <c r="AC189" s="366"/>
      <c r="AD189" s="366"/>
      <c r="AE189" s="366"/>
      <c r="AF189" s="366"/>
      <c r="AG189" s="366"/>
      <c r="AH189" s="366"/>
      <c r="AI189" s="366"/>
      <c r="AJ189" s="366"/>
      <c r="AK189" s="366"/>
      <c r="AL189" s="366"/>
      <c r="AM189" s="366"/>
      <c r="AN189" s="366"/>
      <c r="AO189" s="366"/>
      <c r="AP189" s="366"/>
      <c r="AQ189" s="366"/>
      <c r="AS189" s="372"/>
      <c r="AT189" s="5"/>
    </row>
    <row r="190" spans="2:60" s="5" customFormat="1" ht="18" customHeight="1">
      <c r="B190" s="353"/>
      <c r="C190" s="358"/>
      <c r="D190" s="244"/>
      <c r="E190" s="244"/>
      <c r="F190" s="244"/>
      <c r="G190" s="244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244"/>
      <c r="AH190" s="244"/>
      <c r="AI190" s="244"/>
      <c r="AJ190" s="244"/>
      <c r="AK190" s="244"/>
      <c r="AL190" s="244"/>
      <c r="AM190" s="244"/>
      <c r="AN190" s="244"/>
      <c r="AO190" s="244"/>
      <c r="AP190" s="244"/>
      <c r="AQ190" s="260"/>
      <c r="AS190" s="367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</row>
    <row r="191" spans="2:60" s="5" customFormat="1" ht="18" customHeight="1">
      <c r="B191" s="353"/>
      <c r="C191" s="358"/>
      <c r="D191" s="249"/>
      <c r="E191" s="249"/>
      <c r="F191" s="249"/>
      <c r="G191" s="249"/>
      <c r="H191" s="249"/>
      <c r="I191" s="249"/>
      <c r="J191" s="249"/>
      <c r="K191" s="249"/>
      <c r="L191" s="249"/>
      <c r="M191" s="249"/>
      <c r="N191" s="249"/>
      <c r="O191" s="249"/>
      <c r="P191" s="249"/>
      <c r="Q191" s="249"/>
      <c r="R191" s="249"/>
      <c r="S191" s="249"/>
      <c r="T191" s="249"/>
      <c r="U191" s="249"/>
      <c r="V191" s="249"/>
      <c r="W191" s="249"/>
      <c r="X191" s="249"/>
      <c r="Y191" s="249"/>
      <c r="Z191" s="249"/>
      <c r="AA191" s="249"/>
      <c r="AB191" s="249"/>
      <c r="AC191" s="249"/>
      <c r="AD191" s="249"/>
      <c r="AE191" s="249"/>
      <c r="AF191" s="249"/>
      <c r="AG191" s="249"/>
      <c r="AH191" s="249"/>
      <c r="AI191" s="249"/>
      <c r="AJ191" s="249"/>
      <c r="AK191" s="249"/>
      <c r="AL191" s="249"/>
      <c r="AM191" s="249"/>
      <c r="AN191" s="249"/>
      <c r="AO191" s="249"/>
      <c r="AP191" s="249"/>
      <c r="AQ191" s="249"/>
      <c r="AS191" s="246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</row>
    <row r="192" spans="2:60" s="2" customFormat="1" ht="18" customHeight="1">
      <c r="B192" s="359"/>
      <c r="C192" s="356"/>
      <c r="D192" s="244"/>
      <c r="E192" s="245"/>
      <c r="F192" s="244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  <c r="R192" s="246"/>
      <c r="S192" s="246"/>
      <c r="T192" s="246"/>
      <c r="U192" s="246"/>
      <c r="V192" s="246"/>
      <c r="W192" s="246"/>
      <c r="X192" s="246"/>
      <c r="Y192" s="246"/>
      <c r="Z192" s="246"/>
      <c r="AA192" s="246"/>
      <c r="AB192" s="246"/>
      <c r="AC192" s="246"/>
      <c r="AD192" s="246"/>
      <c r="AE192" s="246"/>
      <c r="AF192" s="246"/>
      <c r="AG192" s="246"/>
      <c r="AH192" s="246"/>
      <c r="AI192" s="246"/>
      <c r="AJ192" s="246"/>
      <c r="AK192" s="246"/>
      <c r="AL192" s="246"/>
      <c r="AM192" s="246"/>
      <c r="AN192" s="246"/>
      <c r="AO192" s="246"/>
      <c r="AP192" s="246"/>
      <c r="AQ192" s="247"/>
      <c r="AS192" s="372"/>
    </row>
    <row r="193" spans="2:60" s="2" customFormat="1" ht="18" customHeight="1">
      <c r="B193" s="355"/>
      <c r="C193" s="356"/>
      <c r="D193" s="246"/>
      <c r="E193" s="245"/>
      <c r="F193" s="246"/>
      <c r="G193" s="246"/>
      <c r="H193" s="246"/>
      <c r="I193" s="244"/>
      <c r="J193" s="246"/>
      <c r="K193" s="246"/>
      <c r="L193" s="246"/>
      <c r="M193" s="246"/>
      <c r="N193" s="246"/>
      <c r="O193" s="246"/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  <c r="AA193" s="246"/>
      <c r="AB193" s="246"/>
      <c r="AC193" s="246"/>
      <c r="AD193" s="246"/>
      <c r="AE193" s="246"/>
      <c r="AF193" s="246"/>
      <c r="AG193" s="246"/>
      <c r="AH193" s="246"/>
      <c r="AI193" s="246"/>
      <c r="AJ193" s="246"/>
      <c r="AK193" s="246"/>
      <c r="AL193" s="246"/>
      <c r="AM193" s="246"/>
      <c r="AN193" s="246"/>
      <c r="AO193" s="246"/>
      <c r="AP193" s="246"/>
      <c r="AQ193" s="247"/>
      <c r="AS193" s="372"/>
    </row>
    <row r="194" spans="2:60" s="5" customFormat="1" ht="17.100000000000001" customHeight="1">
      <c r="B194" s="357"/>
      <c r="C194" s="356"/>
      <c r="D194" s="366"/>
      <c r="E194" s="366"/>
      <c r="F194" s="366"/>
      <c r="G194" s="366"/>
      <c r="H194" s="366"/>
      <c r="I194" s="366"/>
      <c r="J194" s="366"/>
      <c r="K194" s="366"/>
      <c r="L194" s="366"/>
      <c r="M194" s="366"/>
      <c r="N194" s="366"/>
      <c r="O194" s="366"/>
      <c r="P194" s="366"/>
      <c r="Q194" s="366"/>
      <c r="R194" s="366"/>
      <c r="S194" s="366"/>
      <c r="T194" s="366"/>
      <c r="U194" s="366"/>
      <c r="V194" s="366"/>
      <c r="W194" s="366"/>
      <c r="X194" s="366"/>
      <c r="Y194" s="366"/>
      <c r="Z194" s="366"/>
      <c r="AA194" s="366"/>
      <c r="AB194" s="366"/>
      <c r="AC194" s="366"/>
      <c r="AD194" s="366"/>
      <c r="AE194" s="366"/>
      <c r="AF194" s="366"/>
      <c r="AG194" s="366"/>
      <c r="AH194" s="366"/>
      <c r="AI194" s="366"/>
      <c r="AJ194" s="366"/>
      <c r="AK194" s="366"/>
      <c r="AL194" s="366"/>
      <c r="AM194" s="366"/>
      <c r="AN194" s="366"/>
      <c r="AO194" s="366"/>
      <c r="AP194" s="366"/>
      <c r="AQ194" s="366"/>
      <c r="AS194" s="372"/>
      <c r="AT194" s="144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</row>
    <row r="195" spans="2:60" s="2" customFormat="1" ht="18" customHeight="1">
      <c r="B195" s="360"/>
      <c r="C195" s="356"/>
      <c r="D195" s="246"/>
      <c r="E195" s="245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  <c r="R195" s="246"/>
      <c r="S195" s="246"/>
      <c r="T195" s="246"/>
      <c r="U195" s="246"/>
      <c r="V195" s="246"/>
      <c r="W195" s="246"/>
      <c r="X195" s="246"/>
      <c r="Y195" s="246"/>
      <c r="Z195" s="246"/>
      <c r="AA195" s="246"/>
      <c r="AB195" s="246"/>
      <c r="AC195" s="246"/>
      <c r="AD195" s="246"/>
      <c r="AE195" s="246"/>
      <c r="AF195" s="246"/>
      <c r="AG195" s="246"/>
      <c r="AH195" s="246"/>
      <c r="AI195" s="246"/>
      <c r="AJ195" s="246"/>
      <c r="AK195" s="246"/>
      <c r="AL195" s="246"/>
      <c r="AM195" s="246"/>
      <c r="AN195" s="246"/>
      <c r="AO195" s="246"/>
      <c r="AP195" s="246"/>
      <c r="AQ195" s="247"/>
      <c r="AS195" s="372"/>
    </row>
    <row r="196" spans="2:60" s="2" customFormat="1" ht="18" customHeight="1">
      <c r="B196" s="355"/>
      <c r="C196" s="348"/>
      <c r="D196" s="366"/>
      <c r="E196" s="366"/>
      <c r="F196" s="366"/>
      <c r="G196" s="366"/>
      <c r="H196" s="366"/>
      <c r="I196" s="366"/>
      <c r="J196" s="366"/>
      <c r="K196" s="366"/>
      <c r="L196" s="366"/>
      <c r="M196" s="366"/>
      <c r="N196" s="366"/>
      <c r="O196" s="366"/>
      <c r="P196" s="366"/>
      <c r="Q196" s="366"/>
      <c r="R196" s="366"/>
      <c r="S196" s="366"/>
      <c r="T196" s="366"/>
      <c r="U196" s="366"/>
      <c r="V196" s="366"/>
      <c r="W196" s="366"/>
      <c r="X196" s="366"/>
      <c r="Y196" s="366"/>
      <c r="Z196" s="366"/>
      <c r="AA196" s="366"/>
      <c r="AB196" s="366"/>
      <c r="AC196" s="366"/>
      <c r="AD196" s="366"/>
      <c r="AE196" s="366"/>
      <c r="AF196" s="366"/>
      <c r="AG196" s="366"/>
      <c r="AH196" s="366"/>
      <c r="AI196" s="366"/>
      <c r="AJ196" s="366"/>
      <c r="AK196" s="366"/>
      <c r="AL196" s="366"/>
      <c r="AM196" s="366"/>
      <c r="AN196" s="366"/>
      <c r="AO196" s="366"/>
      <c r="AP196" s="366"/>
      <c r="AQ196" s="366"/>
      <c r="AS196" s="372"/>
      <c r="AT196" s="5"/>
    </row>
    <row r="197" spans="2:60" s="2" customFormat="1" ht="18" customHeight="1">
      <c r="B197" s="355"/>
      <c r="C197" s="389"/>
      <c r="D197" s="248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  <c r="R197" s="248"/>
      <c r="S197" s="248"/>
      <c r="T197" s="248"/>
      <c r="U197" s="248"/>
      <c r="V197" s="248"/>
      <c r="W197" s="248"/>
      <c r="X197" s="248"/>
      <c r="Y197" s="248"/>
      <c r="Z197" s="248"/>
      <c r="AA197" s="248"/>
      <c r="AB197" s="248"/>
      <c r="AC197" s="248"/>
      <c r="AD197" s="248"/>
      <c r="AE197" s="248"/>
      <c r="AF197" s="248"/>
      <c r="AG197" s="248"/>
      <c r="AH197" s="248"/>
      <c r="AI197" s="248"/>
      <c r="AJ197" s="248"/>
      <c r="AK197" s="248"/>
      <c r="AL197" s="248"/>
      <c r="AM197" s="248"/>
      <c r="AN197" s="248"/>
      <c r="AO197" s="248"/>
      <c r="AP197" s="248"/>
      <c r="AQ197" s="366"/>
      <c r="AS197" s="367"/>
    </row>
    <row r="198" spans="2:60" s="5" customFormat="1" ht="18" customHeight="1">
      <c r="B198" s="353"/>
      <c r="C198" s="358"/>
      <c r="D198" s="249"/>
      <c r="E198" s="249"/>
      <c r="F198" s="249"/>
      <c r="G198" s="249"/>
      <c r="H198" s="249"/>
      <c r="I198" s="249"/>
      <c r="J198" s="249"/>
      <c r="K198" s="249"/>
      <c r="L198" s="249"/>
      <c r="M198" s="249"/>
      <c r="N198" s="249"/>
      <c r="O198" s="249"/>
      <c r="P198" s="249"/>
      <c r="Q198" s="249"/>
      <c r="R198" s="249"/>
      <c r="S198" s="249"/>
      <c r="T198" s="249"/>
      <c r="U198" s="249"/>
      <c r="V198" s="249"/>
      <c r="W198" s="249"/>
      <c r="X198" s="249"/>
      <c r="Y198" s="249"/>
      <c r="Z198" s="249"/>
      <c r="AA198" s="249"/>
      <c r="AB198" s="249"/>
      <c r="AC198" s="249"/>
      <c r="AD198" s="249"/>
      <c r="AE198" s="249"/>
      <c r="AF198" s="249"/>
      <c r="AG198" s="249"/>
      <c r="AH198" s="249"/>
      <c r="AI198" s="249"/>
      <c r="AJ198" s="249"/>
      <c r="AK198" s="249"/>
      <c r="AL198" s="249"/>
      <c r="AM198" s="249"/>
      <c r="AN198" s="249"/>
      <c r="AO198" s="249"/>
      <c r="AP198" s="249"/>
      <c r="AQ198" s="249"/>
      <c r="AS198" s="246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</row>
    <row r="199" spans="2:60" s="2" customFormat="1" ht="18" customHeight="1">
      <c r="B199" s="355"/>
      <c r="C199" s="356"/>
      <c r="D199" s="244"/>
      <c r="E199" s="244"/>
      <c r="F199" s="244"/>
      <c r="G199" s="244"/>
      <c r="H199" s="244"/>
      <c r="I199" s="244"/>
      <c r="J199" s="244"/>
      <c r="K199" s="244"/>
      <c r="L199" s="244"/>
      <c r="M199" s="244"/>
      <c r="N199" s="244"/>
      <c r="O199" s="244"/>
      <c r="P199" s="244"/>
      <c r="Q199" s="244"/>
      <c r="R199" s="244"/>
      <c r="S199" s="244"/>
      <c r="T199" s="244"/>
      <c r="U199" s="244"/>
      <c r="V199" s="244"/>
      <c r="W199" s="244"/>
      <c r="X199" s="244"/>
      <c r="Y199" s="244"/>
      <c r="Z199" s="244"/>
      <c r="AA199" s="244"/>
      <c r="AB199" s="244"/>
      <c r="AC199" s="244"/>
      <c r="AD199" s="244"/>
      <c r="AE199" s="244"/>
      <c r="AF199" s="244"/>
      <c r="AG199" s="244"/>
      <c r="AH199" s="244"/>
      <c r="AI199" s="244"/>
      <c r="AJ199" s="244"/>
      <c r="AK199" s="244"/>
      <c r="AL199" s="244"/>
      <c r="AM199" s="244"/>
      <c r="AN199" s="244"/>
      <c r="AO199" s="244"/>
      <c r="AP199" s="244"/>
      <c r="AQ199" s="247"/>
      <c r="AS199" s="372"/>
    </row>
    <row r="200" spans="2:60" s="2" customFormat="1" ht="18" customHeight="1">
      <c r="B200" s="355"/>
      <c r="C200" s="356"/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  <c r="S200" s="246"/>
      <c r="T200" s="246"/>
      <c r="U200" s="246"/>
      <c r="V200" s="246"/>
      <c r="W200" s="246"/>
      <c r="X200" s="246"/>
      <c r="Y200" s="246"/>
      <c r="Z200" s="246"/>
      <c r="AA200" s="246"/>
      <c r="AB200" s="246"/>
      <c r="AC200" s="246"/>
      <c r="AD200" s="246"/>
      <c r="AE200" s="246"/>
      <c r="AF200" s="246"/>
      <c r="AG200" s="246"/>
      <c r="AH200" s="246"/>
      <c r="AI200" s="246"/>
      <c r="AJ200" s="246"/>
      <c r="AK200" s="246"/>
      <c r="AL200" s="246"/>
      <c r="AM200" s="246"/>
      <c r="AN200" s="246"/>
      <c r="AO200" s="246"/>
      <c r="AP200" s="246"/>
      <c r="AQ200" s="247"/>
      <c r="AS200" s="372"/>
    </row>
    <row r="201" spans="2:60" s="5" customFormat="1" ht="17.100000000000001" customHeight="1">
      <c r="B201" s="357"/>
      <c r="C201" s="356"/>
      <c r="D201" s="366"/>
      <c r="E201" s="366"/>
      <c r="F201" s="366"/>
      <c r="G201" s="366"/>
      <c r="H201" s="366"/>
      <c r="I201" s="366"/>
      <c r="J201" s="366"/>
      <c r="K201" s="366"/>
      <c r="L201" s="366"/>
      <c r="M201" s="366"/>
      <c r="N201" s="366"/>
      <c r="O201" s="366"/>
      <c r="P201" s="366"/>
      <c r="Q201" s="366"/>
      <c r="R201" s="366"/>
      <c r="S201" s="366"/>
      <c r="T201" s="366"/>
      <c r="U201" s="366"/>
      <c r="V201" s="366"/>
      <c r="W201" s="366"/>
      <c r="X201" s="366"/>
      <c r="Y201" s="366"/>
      <c r="Z201" s="366"/>
      <c r="AA201" s="366"/>
      <c r="AB201" s="366"/>
      <c r="AC201" s="366"/>
      <c r="AD201" s="366"/>
      <c r="AE201" s="366"/>
      <c r="AF201" s="366"/>
      <c r="AG201" s="366"/>
      <c r="AH201" s="366"/>
      <c r="AI201" s="366"/>
      <c r="AJ201" s="366"/>
      <c r="AK201" s="366"/>
      <c r="AL201" s="366"/>
      <c r="AM201" s="366"/>
      <c r="AN201" s="366"/>
      <c r="AO201" s="366"/>
      <c r="AP201" s="366"/>
      <c r="AQ201" s="366"/>
      <c r="AS201" s="372"/>
      <c r="AT201" s="144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</row>
    <row r="202" spans="2:60" s="2" customFormat="1" ht="18" customHeight="1">
      <c r="B202" s="360"/>
      <c r="C202" s="356"/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  <c r="R202" s="246"/>
      <c r="S202" s="246"/>
      <c r="T202" s="246"/>
      <c r="U202" s="246"/>
      <c r="V202" s="246"/>
      <c r="W202" s="246"/>
      <c r="X202" s="246"/>
      <c r="Y202" s="246"/>
      <c r="Z202" s="246"/>
      <c r="AA202" s="246"/>
      <c r="AB202" s="246"/>
      <c r="AC202" s="246"/>
      <c r="AD202" s="246"/>
      <c r="AE202" s="246"/>
      <c r="AF202" s="246"/>
      <c r="AG202" s="246"/>
      <c r="AH202" s="246"/>
      <c r="AI202" s="246"/>
      <c r="AJ202" s="246"/>
      <c r="AK202" s="246"/>
      <c r="AL202" s="246"/>
      <c r="AM202" s="246"/>
      <c r="AN202" s="246"/>
      <c r="AO202" s="246"/>
      <c r="AP202" s="246"/>
      <c r="AQ202" s="247"/>
      <c r="AS202" s="372"/>
    </row>
    <row r="203" spans="2:60" s="2" customFormat="1" ht="18" customHeight="1">
      <c r="B203" s="355"/>
      <c r="C203" s="348"/>
      <c r="D203" s="366"/>
      <c r="E203" s="366"/>
      <c r="F203" s="366"/>
      <c r="G203" s="366"/>
      <c r="H203" s="366"/>
      <c r="I203" s="366"/>
      <c r="J203" s="366"/>
      <c r="K203" s="366"/>
      <c r="L203" s="366"/>
      <c r="M203" s="366"/>
      <c r="N203" s="366"/>
      <c r="O203" s="366"/>
      <c r="P203" s="366"/>
      <c r="Q203" s="366"/>
      <c r="R203" s="366"/>
      <c r="S203" s="366"/>
      <c r="T203" s="366"/>
      <c r="U203" s="366"/>
      <c r="V203" s="366"/>
      <c r="W203" s="366"/>
      <c r="X203" s="366"/>
      <c r="Y203" s="366"/>
      <c r="Z203" s="366"/>
      <c r="AA203" s="366"/>
      <c r="AB203" s="366"/>
      <c r="AC203" s="366"/>
      <c r="AD203" s="366"/>
      <c r="AE203" s="366"/>
      <c r="AF203" s="366"/>
      <c r="AG203" s="366"/>
      <c r="AH203" s="366"/>
      <c r="AI203" s="366"/>
      <c r="AJ203" s="366"/>
      <c r="AK203" s="366"/>
      <c r="AL203" s="366"/>
      <c r="AM203" s="366"/>
      <c r="AN203" s="366"/>
      <c r="AO203" s="366"/>
      <c r="AP203" s="366"/>
      <c r="AQ203" s="366"/>
      <c r="AS203" s="372"/>
      <c r="AT203" s="5"/>
    </row>
    <row r="204" spans="2:60" s="2" customFormat="1" ht="18" customHeight="1">
      <c r="B204" s="355"/>
      <c r="C204" s="389"/>
      <c r="D204" s="248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  <c r="R204" s="248"/>
      <c r="S204" s="248"/>
      <c r="T204" s="248"/>
      <c r="U204" s="248"/>
      <c r="V204" s="248"/>
      <c r="W204" s="248"/>
      <c r="X204" s="248"/>
      <c r="Y204" s="248"/>
      <c r="Z204" s="248"/>
      <c r="AA204" s="248"/>
      <c r="AB204" s="248"/>
      <c r="AC204" s="248"/>
      <c r="AD204" s="248"/>
      <c r="AE204" s="248"/>
      <c r="AF204" s="248"/>
      <c r="AG204" s="248"/>
      <c r="AH204" s="248"/>
      <c r="AI204" s="248"/>
      <c r="AJ204" s="248"/>
      <c r="AK204" s="248"/>
      <c r="AL204" s="248"/>
      <c r="AM204" s="248"/>
      <c r="AN204" s="248"/>
      <c r="AO204" s="248"/>
      <c r="AP204" s="248"/>
      <c r="AQ204" s="366"/>
      <c r="AS204" s="367"/>
    </row>
    <row r="205" spans="2:60" s="2" customFormat="1" ht="18" customHeight="1">
      <c r="B205" s="355"/>
      <c r="C205" s="348"/>
      <c r="D205" s="366"/>
      <c r="E205" s="366"/>
      <c r="F205" s="366"/>
      <c r="G205" s="366"/>
      <c r="H205" s="366"/>
      <c r="I205" s="366"/>
      <c r="J205" s="366"/>
      <c r="K205" s="366"/>
      <c r="L205" s="366"/>
      <c r="M205" s="366"/>
      <c r="N205" s="366"/>
      <c r="O205" s="366"/>
      <c r="P205" s="366"/>
      <c r="Q205" s="366"/>
      <c r="R205" s="366"/>
      <c r="S205" s="366"/>
      <c r="T205" s="366"/>
      <c r="U205" s="366"/>
      <c r="V205" s="366"/>
      <c r="W205" s="366"/>
      <c r="X205" s="366"/>
      <c r="Y205" s="366"/>
      <c r="Z205" s="366"/>
      <c r="AA205" s="366"/>
      <c r="AB205" s="366"/>
      <c r="AC205" s="366"/>
      <c r="AD205" s="366"/>
      <c r="AE205" s="366"/>
      <c r="AF205" s="366"/>
      <c r="AG205" s="366"/>
      <c r="AH205" s="366"/>
      <c r="AI205" s="366"/>
      <c r="AJ205" s="366"/>
      <c r="AK205" s="366"/>
      <c r="AL205" s="366"/>
      <c r="AM205" s="366"/>
      <c r="AN205" s="366"/>
      <c r="AO205" s="366"/>
      <c r="AP205" s="366"/>
      <c r="AQ205" s="366"/>
      <c r="AS205" s="372"/>
      <c r="AT205" s="144"/>
    </row>
    <row r="206" spans="2:60" s="2" customFormat="1" ht="18" customHeight="1">
      <c r="B206" s="359"/>
      <c r="C206" s="361"/>
      <c r="D206" s="248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  <c r="R206" s="248"/>
      <c r="S206" s="248"/>
      <c r="T206" s="248"/>
      <c r="U206" s="248"/>
      <c r="V206" s="248"/>
      <c r="W206" s="248"/>
      <c r="X206" s="248"/>
      <c r="Y206" s="248"/>
      <c r="Z206" s="248"/>
      <c r="AA206" s="248"/>
      <c r="AB206" s="248"/>
      <c r="AC206" s="248"/>
      <c r="AD206" s="248"/>
      <c r="AE206" s="248"/>
      <c r="AF206" s="248"/>
      <c r="AG206" s="248"/>
      <c r="AH206" s="248"/>
      <c r="AI206" s="248"/>
      <c r="AJ206" s="248"/>
      <c r="AK206" s="248"/>
      <c r="AL206" s="248"/>
      <c r="AM206" s="248"/>
      <c r="AN206" s="248"/>
      <c r="AO206" s="248"/>
      <c r="AP206" s="248"/>
      <c r="AQ206" s="366"/>
      <c r="AS206" s="367"/>
    </row>
    <row r="207" spans="2:60" s="2" customFormat="1" ht="18" customHeight="1">
      <c r="B207" s="355"/>
      <c r="C207" s="362"/>
      <c r="D207" s="366"/>
      <c r="E207" s="366"/>
      <c r="F207" s="366"/>
      <c r="G207" s="366"/>
      <c r="H207" s="366"/>
      <c r="I207" s="366"/>
      <c r="J207" s="366"/>
      <c r="K207" s="366"/>
      <c r="L207" s="366"/>
      <c r="M207" s="366"/>
      <c r="N207" s="366"/>
      <c r="O207" s="366"/>
      <c r="P207" s="366"/>
      <c r="Q207" s="366"/>
      <c r="R207" s="366"/>
      <c r="S207" s="366"/>
      <c r="T207" s="366"/>
      <c r="U207" s="366"/>
      <c r="V207" s="366"/>
      <c r="W207" s="366"/>
      <c r="X207" s="366"/>
      <c r="Y207" s="366"/>
      <c r="Z207" s="366"/>
      <c r="AA207" s="366"/>
      <c r="AB207" s="366"/>
      <c r="AC207" s="366"/>
      <c r="AD207" s="366"/>
      <c r="AE207" s="366"/>
      <c r="AF207" s="366"/>
      <c r="AG207" s="366"/>
      <c r="AH207" s="366"/>
      <c r="AI207" s="366"/>
      <c r="AJ207" s="366"/>
      <c r="AK207" s="366"/>
      <c r="AL207" s="366"/>
      <c r="AM207" s="366"/>
      <c r="AN207" s="366"/>
      <c r="AO207" s="366"/>
      <c r="AP207" s="366"/>
      <c r="AQ207" s="366"/>
      <c r="AS207" s="372"/>
    </row>
    <row r="208" spans="2:60" s="2" customFormat="1" ht="18" customHeight="1">
      <c r="B208" s="355"/>
      <c r="C208" s="356"/>
      <c r="D208" s="248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  <c r="R208" s="248"/>
      <c r="S208" s="248"/>
      <c r="T208" s="248"/>
      <c r="U208" s="248"/>
      <c r="V208" s="248"/>
      <c r="W208" s="248"/>
      <c r="X208" s="248"/>
      <c r="Y208" s="248"/>
      <c r="Z208" s="248"/>
      <c r="AA208" s="248"/>
      <c r="AB208" s="248"/>
      <c r="AC208" s="248"/>
      <c r="AD208" s="248"/>
      <c r="AE208" s="248"/>
      <c r="AF208" s="248"/>
      <c r="AG208" s="248"/>
      <c r="AH208" s="248"/>
      <c r="AI208" s="248"/>
      <c r="AJ208" s="248"/>
      <c r="AK208" s="248"/>
      <c r="AL208" s="248"/>
      <c r="AM208" s="248"/>
      <c r="AN208" s="248"/>
      <c r="AO208" s="248"/>
      <c r="AP208" s="248"/>
      <c r="AQ208" s="366"/>
      <c r="AS208" s="367"/>
    </row>
    <row r="209" spans="2:45" s="2" customFormat="1" ht="18" customHeight="1">
      <c r="B209" s="363"/>
      <c r="C209" s="358"/>
      <c r="D209" s="244"/>
      <c r="E209" s="250"/>
      <c r="F209" s="244"/>
      <c r="G209" s="244"/>
      <c r="H209" s="244"/>
      <c r="I209" s="244"/>
      <c r="J209" s="244"/>
      <c r="K209" s="244"/>
      <c r="L209" s="244"/>
      <c r="M209" s="244"/>
      <c r="N209" s="244"/>
      <c r="O209" s="244"/>
      <c r="P209" s="244"/>
      <c r="Q209" s="244"/>
      <c r="R209" s="244"/>
      <c r="S209" s="244"/>
      <c r="T209" s="244"/>
      <c r="U209" s="244"/>
      <c r="V209" s="244"/>
      <c r="W209" s="244"/>
      <c r="X209" s="244"/>
      <c r="Y209" s="244"/>
      <c r="Z209" s="244"/>
      <c r="AA209" s="244"/>
      <c r="AB209" s="244"/>
      <c r="AC209" s="244"/>
      <c r="AD209" s="244"/>
      <c r="AE209" s="244"/>
      <c r="AF209" s="244"/>
      <c r="AG209" s="244"/>
      <c r="AH209" s="244"/>
      <c r="AI209" s="244"/>
      <c r="AJ209" s="244"/>
      <c r="AK209" s="244"/>
      <c r="AL209" s="244"/>
      <c r="AM209" s="244"/>
      <c r="AN209" s="244"/>
      <c r="AO209" s="244"/>
      <c r="AP209" s="244"/>
      <c r="AQ209" s="244"/>
      <c r="AS209" s="367"/>
    </row>
    <row r="210" spans="2:45" s="2" customFormat="1" ht="18" customHeight="1">
      <c r="B210" s="359"/>
      <c r="C210" s="361"/>
      <c r="D210" s="244"/>
      <c r="E210" s="251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  <c r="AA210" s="246"/>
      <c r="AB210" s="246"/>
      <c r="AC210" s="246"/>
      <c r="AD210" s="246"/>
      <c r="AE210" s="246"/>
      <c r="AF210" s="246"/>
      <c r="AG210" s="246"/>
      <c r="AH210" s="246"/>
      <c r="AI210" s="246"/>
      <c r="AJ210" s="246"/>
      <c r="AK210" s="246"/>
      <c r="AL210" s="246"/>
      <c r="AM210" s="246"/>
      <c r="AN210" s="246"/>
      <c r="AO210" s="246"/>
      <c r="AP210" s="246"/>
      <c r="AQ210" s="252"/>
      <c r="AS210" s="372"/>
    </row>
    <row r="211" spans="2:45" s="2" customFormat="1" ht="18" customHeight="1">
      <c r="B211" s="364"/>
      <c r="C211" s="365"/>
      <c r="D211" s="253"/>
      <c r="E211" s="254"/>
      <c r="F211" s="253"/>
      <c r="G211" s="253"/>
      <c r="H211" s="253"/>
      <c r="I211" s="253"/>
      <c r="J211" s="253"/>
      <c r="K211" s="253"/>
      <c r="L211" s="253"/>
      <c r="M211" s="253"/>
      <c r="N211" s="253"/>
      <c r="O211" s="253"/>
      <c r="P211" s="253"/>
      <c r="Q211" s="253"/>
      <c r="R211" s="253"/>
      <c r="S211" s="253"/>
      <c r="T211" s="253"/>
      <c r="U211" s="253"/>
      <c r="V211" s="253"/>
      <c r="W211" s="253"/>
      <c r="X211" s="253"/>
      <c r="Y211" s="253"/>
      <c r="Z211" s="253"/>
      <c r="AA211" s="253"/>
      <c r="AB211" s="253"/>
      <c r="AC211" s="253"/>
      <c r="AD211" s="253"/>
      <c r="AE211" s="253"/>
      <c r="AF211" s="253"/>
      <c r="AG211" s="253"/>
      <c r="AH211" s="253"/>
      <c r="AI211" s="253"/>
      <c r="AJ211" s="253"/>
      <c r="AK211" s="253"/>
      <c r="AL211" s="253"/>
      <c r="AM211" s="253"/>
      <c r="AN211" s="253"/>
      <c r="AO211" s="253"/>
      <c r="AP211" s="253"/>
      <c r="AQ211" s="255"/>
      <c r="AS211" s="373"/>
    </row>
    <row r="213" spans="2:45">
      <c r="B213" s="411"/>
      <c r="C213" s="409"/>
      <c r="D213" s="410"/>
      <c r="E213" s="410"/>
      <c r="F213" s="410"/>
      <c r="G213" s="410"/>
      <c r="H213" s="410"/>
      <c r="I213" s="410"/>
      <c r="J213" s="410"/>
      <c r="K213" s="410"/>
      <c r="L213" s="410"/>
      <c r="M213" s="410"/>
      <c r="N213" s="410"/>
      <c r="O213" s="410"/>
      <c r="P213" s="410"/>
      <c r="Q213" s="410"/>
      <c r="R213" s="410"/>
      <c r="S213" s="410"/>
      <c r="T213" s="410"/>
      <c r="U213" s="410"/>
      <c r="V213" s="410"/>
      <c r="W213" s="410"/>
      <c r="X213" s="410"/>
      <c r="Y213" s="410"/>
      <c r="Z213" s="410"/>
      <c r="AA213" s="410"/>
      <c r="AB213" s="410"/>
      <c r="AC213" s="410"/>
      <c r="AD213" s="410"/>
      <c r="AE213" s="410"/>
      <c r="AF213" s="410"/>
      <c r="AG213" s="410"/>
      <c r="AH213" s="410"/>
      <c r="AI213" s="410"/>
      <c r="AJ213" s="410"/>
      <c r="AK213" s="410"/>
      <c r="AL213" s="410"/>
      <c r="AM213" s="410"/>
      <c r="AN213" s="410"/>
      <c r="AO213" s="410"/>
      <c r="AP213" s="410"/>
      <c r="AQ213" s="410"/>
    </row>
  </sheetData>
  <sheetProtection formatCells="0" formatColumns="0"/>
  <mergeCells count="5">
    <mergeCell ref="C43:AQ43"/>
    <mergeCell ref="C2:AQ2"/>
    <mergeCell ref="C3:AQ3"/>
    <mergeCell ref="C4:AQ4"/>
    <mergeCell ref="C5:AQ5"/>
  </mergeCells>
  <phoneticPr fontId="0" type="noConversion"/>
  <conditionalFormatting sqref="AS197 AS177 AS190 AS183 AS204 AS206 AS208:AS209">
    <cfRule type="expression" dxfId="19" priority="26" stopIfTrue="1">
      <formula>AS177&gt;#REF!</formula>
    </cfRule>
  </conditionalFormatting>
  <conditionalFormatting sqref="AQ190">
    <cfRule type="expression" dxfId="18" priority="27" stopIfTrue="1">
      <formula>AQ190&gt;#REF!</formula>
    </cfRule>
  </conditionalFormatting>
  <conditionalFormatting sqref="AQ28 AQ35 AQ39 AQ37 AQ9:AQ14 D23:AQ27 D30:AQ34 D36:AQ36 D38:AQ38 D9:AP13 D16:AQ20 D41:AQ42">
    <cfRule type="expression" dxfId="17" priority="28" stopIfTrue="1">
      <formula>AND(D9&lt;&gt;"",OR(D9&lt;0,NOT(ISNUMBER(D9))))</formula>
    </cfRule>
  </conditionalFormatting>
  <conditionalFormatting sqref="AQ183 AS207 AS192:AS193 AS199:AS200 AQ197 AQ208 AS205 AS210:AS211 AQ204:AQ206 AS178:AS182 AS185:AS186 AS195 AS202 AS188 D182:AQ182 D205:AP205 D207:AQ207 D213:AQ213 E180:AQ180 E194:AQ194 D189:AQ189 D196:AQ196 E201:AQ201 D203:AQ203 E187:AQ187">
    <cfRule type="cellIs" dxfId="16" priority="29" stopIfTrue="1" operator="notEqual">
      <formula>0</formula>
    </cfRule>
  </conditionalFormatting>
  <conditionalFormatting sqref="D180">
    <cfRule type="cellIs" dxfId="15" priority="20" stopIfTrue="1" operator="notEqual">
      <formula>0</formula>
    </cfRule>
  </conditionalFormatting>
  <conditionalFormatting sqref="AS194">
    <cfRule type="cellIs" dxfId="14" priority="15" stopIfTrue="1" operator="notEqual">
      <formula>0</formula>
    </cfRule>
  </conditionalFormatting>
  <conditionalFormatting sqref="D194">
    <cfRule type="cellIs" dxfId="13" priority="14" stopIfTrue="1" operator="notEqual">
      <formula>0</formula>
    </cfRule>
  </conditionalFormatting>
  <conditionalFormatting sqref="AS189">
    <cfRule type="cellIs" dxfId="12" priority="9" stopIfTrue="1" operator="notEqual">
      <formula>0</formula>
    </cfRule>
  </conditionalFormatting>
  <conditionalFormatting sqref="AS196">
    <cfRule type="cellIs" dxfId="11" priority="8" stopIfTrue="1" operator="notEqual">
      <formula>0</formula>
    </cfRule>
  </conditionalFormatting>
  <conditionalFormatting sqref="AS201">
    <cfRule type="cellIs" dxfId="10" priority="7" stopIfTrue="1" operator="notEqual">
      <formula>0</formula>
    </cfRule>
  </conditionalFormatting>
  <conditionalFormatting sqref="D201">
    <cfRule type="cellIs" dxfId="9" priority="6" stopIfTrue="1" operator="notEqual">
      <formula>0</formula>
    </cfRule>
  </conditionalFormatting>
  <conditionalFormatting sqref="AS203">
    <cfRule type="cellIs" dxfId="8" priority="4" stopIfTrue="1" operator="notEqual">
      <formula>0</formula>
    </cfRule>
  </conditionalFormatting>
  <conditionalFormatting sqref="AS187">
    <cfRule type="cellIs" dxfId="7" priority="3" stopIfTrue="1" operator="notEqual">
      <formula>0</formula>
    </cfRule>
  </conditionalFormatting>
  <conditionalFormatting sqref="D187">
    <cfRule type="cellIs" dxfId="6" priority="2" stopIfTrue="1" operator="notEqual">
      <formula>0</formula>
    </cfRule>
  </conditionalFormatting>
  <pageMargins left="0.74803149606299213" right="0.39370078740157483" top="0.98425196850393704" bottom="0.98425196850393704" header="0.51181102362204722" footer="0.51181102362204722"/>
  <pageSetup paperSize="8" scale="59" orientation="landscape" r:id="rId1"/>
  <headerFooter alignWithMargins="0">
    <oddFooter>&amp;R2016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66" customWidth="1"/>
    <col min="2" max="2" width="9.140625" style="66"/>
    <col min="3" max="3" width="37.42578125" style="66" customWidth="1"/>
    <col min="4" max="15" width="9.140625" style="66"/>
    <col min="16" max="16" width="15.5703125" style="66" bestFit="1" customWidth="1"/>
    <col min="17" max="17" width="10" style="66" bestFit="1" customWidth="1"/>
    <col min="18" max="33" width="9.140625" style="66"/>
    <col min="34" max="34" width="11.7109375" style="66" bestFit="1" customWidth="1"/>
    <col min="35" max="35" width="11.7109375" style="66" customWidth="1"/>
    <col min="36" max="16384" width="9.140625" style="66"/>
  </cols>
  <sheetData>
    <row r="1" spans="1:48" s="22" customFormat="1" ht="27" customHeight="1">
      <c r="A1" s="18" t="s">
        <v>20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1"/>
      <c r="AG1" s="21"/>
    </row>
    <row r="2" spans="1:48" s="22" customFormat="1" ht="18" customHeight="1">
      <c r="A2" s="23"/>
      <c r="B2" s="24"/>
      <c r="C2" s="24"/>
      <c r="D2" s="25"/>
      <c r="E2" s="2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7"/>
    </row>
    <row r="3" spans="1:48" s="22" customFormat="1" ht="18" customHeight="1" thickBot="1">
      <c r="A3" s="24"/>
      <c r="B3" s="28" t="s">
        <v>1</v>
      </c>
      <c r="C3" s="28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9"/>
    </row>
    <row r="4" spans="1:48" s="22" customFormat="1" ht="18" customHeight="1" thickBot="1">
      <c r="A4" s="24"/>
      <c r="B4" s="28" t="s">
        <v>2</v>
      </c>
      <c r="C4" s="28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67" t="s">
        <v>109</v>
      </c>
      <c r="Q4" s="233">
        <v>5.0000000000000001E-3</v>
      </c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9"/>
    </row>
    <row r="5" spans="1:48" s="22" customFormat="1" ht="18" customHeight="1">
      <c r="A5" s="23"/>
      <c r="B5" s="24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9"/>
      <c r="AH5" s="75"/>
      <c r="AI5" s="75"/>
    </row>
    <row r="6" spans="1:48" s="22" customFormat="1" ht="18" customHeight="1">
      <c r="A6" s="28"/>
      <c r="B6" s="28" t="s">
        <v>79</v>
      </c>
      <c r="C6" s="28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7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9"/>
      <c r="AH6" s="75"/>
      <c r="AI6" s="75"/>
    </row>
    <row r="7" spans="1:48" s="22" customFormat="1" ht="18" customHeight="1">
      <c r="A7" s="28"/>
      <c r="B7" s="28" t="s">
        <v>104</v>
      </c>
      <c r="C7" s="28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77"/>
      <c r="Q7" s="7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9"/>
    </row>
    <row r="8" spans="1:48" s="22" customFormat="1" ht="18" customHeight="1">
      <c r="A8" s="28"/>
      <c r="B8" s="30" t="s">
        <v>3</v>
      </c>
      <c r="C8" s="3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77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9"/>
    </row>
    <row r="9" spans="1:48" s="22" customFormat="1" ht="18" customHeight="1">
      <c r="A9" s="28"/>
      <c r="B9" s="30"/>
      <c r="C9" s="30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77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9"/>
    </row>
    <row r="10" spans="1:48" s="22" customFormat="1" ht="18" customHeight="1">
      <c r="A10" s="28"/>
      <c r="B10" s="30"/>
      <c r="C10" s="30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77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9"/>
    </row>
    <row r="11" spans="1:48" s="35" customFormat="1" ht="18" customHeight="1">
      <c r="A11" s="31"/>
      <c r="B11" s="32"/>
      <c r="C11" s="32"/>
      <c r="D11" s="33"/>
      <c r="E11" s="33"/>
      <c r="F11" s="33"/>
      <c r="G11" s="34"/>
      <c r="H11" s="34"/>
      <c r="I11" s="3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48" s="39" customFormat="1" ht="49.5" customHeight="1">
      <c r="A12" s="36"/>
      <c r="B12" s="37"/>
      <c r="C12" s="38"/>
      <c r="D12" s="445" t="s">
        <v>5</v>
      </c>
      <c r="E12" s="443" t="s">
        <v>53</v>
      </c>
      <c r="F12" s="443" t="s">
        <v>6</v>
      </c>
      <c r="G12" s="443" t="s">
        <v>7</v>
      </c>
      <c r="H12" s="443" t="s">
        <v>8</v>
      </c>
      <c r="I12" s="443" t="s">
        <v>151</v>
      </c>
      <c r="J12" s="447" t="s">
        <v>85</v>
      </c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  <c r="AD12" s="448"/>
      <c r="AE12" s="448"/>
      <c r="AF12" s="448"/>
      <c r="AG12" s="448"/>
      <c r="AH12" s="448"/>
      <c r="AI12" s="448"/>
      <c r="AJ12" s="448"/>
      <c r="AK12" s="448"/>
      <c r="AL12" s="448"/>
      <c r="AM12" s="448"/>
      <c r="AN12" s="448"/>
      <c r="AO12" s="448"/>
      <c r="AP12" s="448"/>
      <c r="AQ12" s="448"/>
      <c r="AR12" s="449"/>
      <c r="AS12" s="443" t="s">
        <v>9</v>
      </c>
    </row>
    <row r="13" spans="1:48" s="39" customFormat="1" ht="27.95" customHeight="1">
      <c r="A13" s="40"/>
      <c r="B13" s="41" t="s">
        <v>4</v>
      </c>
      <c r="C13" s="42"/>
      <c r="D13" s="446"/>
      <c r="E13" s="444"/>
      <c r="F13" s="444"/>
      <c r="G13" s="444"/>
      <c r="H13" s="444"/>
      <c r="I13" s="444"/>
      <c r="J13" s="43" t="s">
        <v>110</v>
      </c>
      <c r="K13" s="43" t="s">
        <v>149</v>
      </c>
      <c r="L13" s="43" t="s">
        <v>111</v>
      </c>
      <c r="M13" s="43" t="s">
        <v>62</v>
      </c>
      <c r="N13" s="43" t="s">
        <v>112</v>
      </c>
      <c r="O13" s="43" t="s">
        <v>75</v>
      </c>
      <c r="P13" s="43" t="s">
        <v>113</v>
      </c>
      <c r="Q13" s="43" t="s">
        <v>63</v>
      </c>
      <c r="R13" s="43" t="s">
        <v>61</v>
      </c>
      <c r="S13" s="43" t="s">
        <v>114</v>
      </c>
      <c r="T13" s="43" t="s">
        <v>64</v>
      </c>
      <c r="U13" s="43" t="s">
        <v>65</v>
      </c>
      <c r="V13" s="43" t="s">
        <v>76</v>
      </c>
      <c r="W13" s="43" t="s">
        <v>115</v>
      </c>
      <c r="X13" s="43" t="s">
        <v>77</v>
      </c>
      <c r="Y13" s="43" t="s">
        <v>66</v>
      </c>
      <c r="Z13" s="43" t="s">
        <v>116</v>
      </c>
      <c r="AA13" s="43" t="s">
        <v>117</v>
      </c>
      <c r="AB13" s="43" t="s">
        <v>67</v>
      </c>
      <c r="AC13" s="43" t="s">
        <v>118</v>
      </c>
      <c r="AD13" s="43" t="s">
        <v>81</v>
      </c>
      <c r="AE13" s="43" t="s">
        <v>78</v>
      </c>
      <c r="AF13" s="43" t="s">
        <v>119</v>
      </c>
      <c r="AG13" s="43" t="s">
        <v>68</v>
      </c>
      <c r="AH13" s="43" t="s">
        <v>69</v>
      </c>
      <c r="AI13" s="43" t="s">
        <v>150</v>
      </c>
      <c r="AJ13" s="43" t="s">
        <v>70</v>
      </c>
      <c r="AK13" s="43" t="s">
        <v>120</v>
      </c>
      <c r="AL13" s="43" t="s">
        <v>82</v>
      </c>
      <c r="AM13" s="43" t="s">
        <v>122</v>
      </c>
      <c r="AN13" s="43" t="s">
        <v>71</v>
      </c>
      <c r="AO13" s="43" t="s">
        <v>72</v>
      </c>
      <c r="AP13" s="43" t="s">
        <v>73</v>
      </c>
      <c r="AQ13" s="43" t="s">
        <v>74</v>
      </c>
      <c r="AR13" s="43" t="s">
        <v>123</v>
      </c>
      <c r="AS13" s="444"/>
    </row>
    <row r="14" spans="1:48" s="39" customFormat="1" ht="18" customHeight="1">
      <c r="A14" s="44"/>
      <c r="B14" s="45" t="s">
        <v>21</v>
      </c>
      <c r="C14" s="46"/>
      <c r="D14" s="47"/>
      <c r="E14" s="47" t="s">
        <v>10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V14" s="48"/>
    </row>
    <row r="15" spans="1:48" s="39" customFormat="1" ht="18" customHeight="1">
      <c r="A15" s="44"/>
      <c r="B15" s="45" t="s">
        <v>58</v>
      </c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V15" s="48"/>
    </row>
    <row r="16" spans="1:48" s="39" customFormat="1" ht="18" customHeight="1">
      <c r="A16" s="49"/>
      <c r="B16" s="50" t="s">
        <v>106</v>
      </c>
      <c r="C16" s="51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9">
        <f>+IF('O1'!AQ9&lt;&gt;"",IF((1+OUT_1_Check!$Q$4)*SUM('O1'!D9:AP9)&lt;2*'O1'!AQ9,1,IF((1-OUT_1_Check!$Q$4)*SUM('O1'!D9:AP9)&gt;2*'O1'!AQ9,1,0)),IF(SUM('O1'!D9:AP9)&lt;&gt;0,1,0))</f>
        <v>0</v>
      </c>
      <c r="AT16" s="99"/>
      <c r="AV16" s="48"/>
    </row>
    <row r="17" spans="1:66" s="48" customFormat="1" ht="18" customHeight="1">
      <c r="A17" s="52"/>
      <c r="B17" s="50" t="s">
        <v>107</v>
      </c>
      <c r="C17" s="51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9">
        <f>+IF('O1'!AQ10&lt;&gt;"",IF((1+OUT_1_Check!$Q$4)*SUM('O1'!D10:AP10)&lt;2*'O1'!AQ10,1,IF((1-OUT_1_Check!$Q$4)*SUM('O1'!D10:AP10)&gt;2*'O1'!AQ10,1,0)),IF(SUM('O1'!D10:AP10)&lt;&gt;0,1,0))</f>
        <v>0</v>
      </c>
      <c r="AT17" s="39"/>
      <c r="AU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</row>
    <row r="18" spans="1:66" s="48" customFormat="1" ht="18" customHeight="1">
      <c r="A18" s="52"/>
      <c r="B18" s="50" t="s">
        <v>108</v>
      </c>
      <c r="C18" s="5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9">
        <f>+IF('O1'!AQ12&lt;&gt;"",IF((1+OUT_1_Check!$Q$4)*SUM('O1'!D12:AP12)&lt;2*'O1'!AQ12,1,IF((1-OUT_1_Check!$Q$4)*SUM('O1'!D12:AP12)&gt;2*'O1'!AQ12,1,0)),IF(SUM('O1'!D12:AP12)&lt;&gt;0,1,0))</f>
        <v>0</v>
      </c>
      <c r="AT18" s="39"/>
      <c r="AU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</row>
    <row r="19" spans="1:66" s="39" customFormat="1" ht="18" customHeight="1">
      <c r="A19" s="49"/>
      <c r="B19" s="51" t="s">
        <v>11</v>
      </c>
      <c r="C19" s="51"/>
      <c r="D19" s="69">
        <f>+IF('O1'!D13&lt;&gt;"", IF((1+OUT_1_Check!$Q$4)*SUM('O1'!D9:D12)&lt;'O1'!D13,1,IF((1-OUT_1_Check!$Q$4)*SUM('O1'!D9:D12)&gt;'O1'!D13,1,0)),IF(SUM('O1'!D9:D12)&lt;&gt;0,1,0))</f>
        <v>0</v>
      </c>
      <c r="E19" s="69">
        <f>+IF('O1'!E13&lt;&gt;"", IF((1+OUT_1_Check!$Q$4)*SUM('O1'!E9:E12)&lt;'O1'!E13,1,IF((1-OUT_1_Check!$Q$4)*SUM('O1'!E9:E12)&gt;'O1'!E13,1,0)),IF(SUM('O1'!E9:E12)&lt;&gt;0,1,0))</f>
        <v>0</v>
      </c>
      <c r="F19" s="69">
        <f>+IF('O1'!F13&lt;&gt;"", IF((1+OUT_1_Check!$Q$4)*SUM('O1'!F9:F12)&lt;'O1'!F13,1,IF((1-OUT_1_Check!$Q$4)*SUM('O1'!F9:F12)&gt;'O1'!F13,1,0)),IF(SUM('O1'!F9:F12)&lt;&gt;0,1,0))</f>
        <v>0</v>
      </c>
      <c r="G19" s="69">
        <f>+IF('O1'!G13&lt;&gt;"", IF((1+OUT_1_Check!$Q$4)*SUM('O1'!G9:G12)&lt;'O1'!G13,1,IF((1-OUT_1_Check!$Q$4)*SUM('O1'!G9:G12)&gt;'O1'!G13,1,0)),IF(SUM('O1'!G9:G12)&lt;&gt;0,1,0))</f>
        <v>0</v>
      </c>
      <c r="H19" s="69">
        <f>+IF('O1'!H13&lt;&gt;"", IF((1+OUT_1_Check!$Q$4)*SUM('O1'!H9:H12)&lt;'O1'!H13,1,IF((1-OUT_1_Check!$Q$4)*SUM('O1'!H9:H12)&gt;'O1'!H13,1,0)),IF(SUM('O1'!H9:H12)&lt;&gt;0,1,0))</f>
        <v>0</v>
      </c>
      <c r="I19" s="69">
        <f>+IF('O1'!I13&lt;&gt;"", IF((1+OUT_1_Check!$Q$4)*SUM('O1'!I9:I12)&lt;'O1'!I13,1,IF((1-OUT_1_Check!$Q$4)*SUM('O1'!I9:I12)&gt;'O1'!I13,1,0)),IF(SUM('O1'!I9:I12)&lt;&gt;0,1,0))</f>
        <v>0</v>
      </c>
      <c r="J19" s="69">
        <f>+IF('O1'!J13&lt;&gt;"", IF((1+OUT_1_Check!$Q$4)*SUM('O1'!J9:J12)&lt;'O1'!J13,1,IF((1-OUT_1_Check!$Q$4)*SUM('O1'!J9:J12)&gt;'O1'!J13,1,0)),IF(SUM('O1'!J9:J12)&lt;&gt;0,1,0))</f>
        <v>0</v>
      </c>
      <c r="K19" s="69">
        <f>+IF('O1'!L13&lt;&gt;"", IF((1+OUT_1_Check!$Q$4)*SUM('O1'!L9:L12)&lt;'O1'!L13,1,IF((1-OUT_1_Check!$Q$4)*SUM('O1'!L9:L12)&gt;'O1'!L13,1,0)),IF(SUM('O1'!L9:L12)&lt;&gt;0,1,0))</f>
        <v>1</v>
      </c>
      <c r="L19" s="69">
        <f>+IF('O1'!M13&lt;&gt;"", IF((1+OUT_1_Check!$Q$4)*SUM('O1'!M9:M12)&lt;'O1'!M13,1,IF((1-OUT_1_Check!$Q$4)*SUM('O1'!M9:M12)&gt;'O1'!M13,1,0)),IF(SUM('O1'!M9:M12)&lt;&gt;0,1,0))</f>
        <v>0</v>
      </c>
      <c r="M19" s="69">
        <f>+IF('O1'!N13&lt;&gt;"", IF((1+OUT_1_Check!$Q$4)*SUM('O1'!N9:N12)&lt;'O1'!N13,1,IF((1-OUT_1_Check!$Q$4)*SUM('O1'!N9:N12)&gt;'O1'!N13,1,0)),IF(SUM('O1'!N9:N12)&lt;&gt;0,1,0))</f>
        <v>0</v>
      </c>
      <c r="N19" s="69">
        <f>+IF('O1'!P13&lt;&gt;"", IF((1+OUT_1_Check!$Q$4)*SUM('O1'!P9:P12)&lt;'O1'!P13,1,IF((1-OUT_1_Check!$Q$4)*SUM('O1'!P9:P12)&gt;'O1'!P13,1,0)),IF(SUM('O1'!P9:P12)&lt;&gt;0,1,0))</f>
        <v>1</v>
      </c>
      <c r="O19" s="69">
        <f>+IF('O1'!Q13&lt;&gt;"", IF((1+OUT_1_Check!$Q$4)*SUM('O1'!Q9:Q12)&lt;'O1'!Q13,1,IF((1-OUT_1_Check!$Q$4)*SUM('O1'!Q9:Q12)&gt;'O1'!Q13,1,0)),IF(SUM('O1'!Q9:Q12)&lt;&gt;0,1,0))</f>
        <v>0</v>
      </c>
      <c r="P19" s="69">
        <f>+IF('O1'!R13&lt;&gt;"", IF((1+OUT_1_Check!$Q$4)*SUM('O1'!R9:R12)&lt;'O1'!R13,1,IF((1-OUT_1_Check!$Q$4)*SUM('O1'!R9:R12)&gt;'O1'!R13,1,0)),IF(SUM('O1'!R9:R12)&lt;&gt;0,1,0))</f>
        <v>0</v>
      </c>
      <c r="Q19" s="69">
        <f>+IF('O1'!S13&lt;&gt;"", IF((1+OUT_1_Check!$Q$4)*SUM('O1'!S9:S12)&lt;'O1'!S13,1,IF((1-OUT_1_Check!$Q$4)*SUM('O1'!S9:S12)&gt;'O1'!S13,1,0)),IF(SUM('O1'!S9:S12)&lt;&gt;0,1,0))</f>
        <v>0</v>
      </c>
      <c r="R19" s="69">
        <f>+IF('O1'!T13&lt;&gt;"", IF((1+OUT_1_Check!$Q$4)*SUM('O1'!T9:T12)&lt;'O1'!T13,1,IF((1-OUT_1_Check!$Q$4)*SUM('O1'!T9:T12)&gt;'O1'!T13,1,0)),IF(SUM('O1'!T9:T12)&lt;&gt;0,1,0))</f>
        <v>0</v>
      </c>
      <c r="S19" s="69" t="e">
        <f>+IF('O1'!#REF!&lt;&gt;"", IF((1+OUT_1_Check!$Q$4)*SUM('O1'!#REF!)&lt;'O1'!#REF!,1,IF((1-OUT_1_Check!$Q$4)*SUM('O1'!#REF!)&gt;'O1'!#REF!,1,0)),IF(SUM('O1'!#REF!)&lt;&gt;0,1,0))</f>
        <v>#REF!</v>
      </c>
      <c r="T19" s="69">
        <f>+IF('O1'!U13&lt;&gt;"", IF((1+OUT_1_Check!$Q$4)*SUM('O1'!U9:U12)&lt;'O1'!U13,1,IF((1-OUT_1_Check!$Q$4)*SUM('O1'!U9:U12)&gt;'O1'!U13,1,0)),IF(SUM('O1'!U9:U12)&lt;&gt;0,1,0))</f>
        <v>0</v>
      </c>
      <c r="U19" s="69">
        <f>+IF('O1'!V13&lt;&gt;"", IF((1+OUT_1_Check!$Q$4)*SUM('O1'!V9:V12)&lt;'O1'!V13,1,IF((1-OUT_1_Check!$Q$4)*SUM('O1'!V9:V12)&gt;'O1'!V13,1,0)),IF(SUM('O1'!V9:V12)&lt;&gt;0,1,0))</f>
        <v>0</v>
      </c>
      <c r="V19" s="69">
        <f>+IF('O1'!W13&lt;&gt;"", IF((1+OUT_1_Check!$Q$4)*SUM('O1'!W9:W12)&lt;'O1'!W13,1,IF((1-OUT_1_Check!$Q$4)*SUM('O1'!W9:W12)&gt;'O1'!W13,1,0)),IF(SUM('O1'!W9:W12)&lt;&gt;0,1,0))</f>
        <v>0</v>
      </c>
      <c r="W19" s="69">
        <f>+IF('O1'!X13&lt;&gt;"", IF((1+OUT_1_Check!$Q$4)*SUM('O1'!X9:X12)&lt;'O1'!X13,1,IF((1-OUT_1_Check!$Q$4)*SUM('O1'!X9:X12)&gt;'O1'!X13,1,0)),IF(SUM('O1'!X9:X12)&lt;&gt;0,1,0))</f>
        <v>0</v>
      </c>
      <c r="X19" s="69" t="e">
        <f>+IF('O1'!#REF!&lt;&gt;"", IF((1+OUT_1_Check!$Q$4)*SUM('O1'!#REF!)&lt;'O1'!#REF!,1,IF((1-OUT_1_Check!$Q$4)*SUM('O1'!#REF!)&gt;'O1'!#REF!,1,0)),IF(SUM('O1'!#REF!)&lt;&gt;0,1,0))</f>
        <v>#REF!</v>
      </c>
      <c r="Y19" s="69" t="e">
        <f>+IF('O1'!#REF!&lt;&gt;"", IF((1+OUT_1_Check!$Q$4)*SUM('O1'!#REF!)&lt;'O1'!#REF!,1,IF((1-OUT_1_Check!$Q$4)*SUM('O1'!#REF!)&gt;'O1'!#REF!,1,0)),IF(SUM('O1'!#REF!)&lt;&gt;0,1,0))</f>
        <v>#REF!</v>
      </c>
      <c r="Z19" s="69">
        <f>+IF('O1'!Y13&lt;&gt;"", IF((1+OUT_1_Check!$Q$4)*SUM('O1'!Y9:Y12)&lt;'O1'!Y13,1,IF((1-OUT_1_Check!$Q$4)*SUM('O1'!Y9:Y12)&gt;'O1'!Y13,1,0)),IF(SUM('O1'!Y9:Y12)&lt;&gt;0,1,0))</f>
        <v>0</v>
      </c>
      <c r="AA19" s="69">
        <f>+IF('O1'!Z13&lt;&gt;"", IF((1+OUT_1_Check!$Q$4)*SUM('O1'!Z9:Z12)&lt;'O1'!Z13,1,IF((1-OUT_1_Check!$Q$4)*SUM('O1'!Z9:Z12)&gt;'O1'!Z13,1,0)),IF(SUM('O1'!Z9:Z12)&lt;&gt;0,1,0))</f>
        <v>0</v>
      </c>
      <c r="AB19" s="69">
        <f>+IF('O1'!AA13&lt;&gt;"", IF((1+OUT_1_Check!$Q$4)*SUM('O1'!AA9:AA12)&lt;'O1'!AA13,1,IF((1-OUT_1_Check!$Q$4)*SUM('O1'!AA9:AA12)&gt;'O1'!AA13,1,0)),IF(SUM('O1'!AA9:AA12)&lt;&gt;0,1,0))</f>
        <v>0</v>
      </c>
      <c r="AC19" s="69">
        <f>+IF('O1'!AB13&lt;&gt;"", IF((1+OUT_1_Check!$Q$4)*SUM('O1'!AB9:AB12)&lt;'O1'!AB13,1,IF((1-OUT_1_Check!$Q$4)*SUM('O1'!AB9:AB12)&gt;'O1'!AB13,1,0)),IF(SUM('O1'!AB9:AB12)&lt;&gt;0,1,0))</f>
        <v>0</v>
      </c>
      <c r="AD19" s="69">
        <f>+IF('O1'!AC13&lt;&gt;"", IF((1+OUT_1_Check!$Q$4)*SUM('O1'!AC9:AC12)&lt;'O1'!AC13,1,IF((1-OUT_1_Check!$Q$4)*SUM('O1'!AC9:AC12)&gt;'O1'!AC13,1,0)),IF(SUM('O1'!AC9:AC12)&lt;&gt;0,1,0))</f>
        <v>0</v>
      </c>
      <c r="AE19" s="69">
        <f>+IF('O1'!AD13&lt;&gt;"", IF((1+OUT_1_Check!$Q$4)*SUM('O1'!AD9:AD12)&lt;'O1'!AD13,1,IF((1-OUT_1_Check!$Q$4)*SUM('O1'!AD9:AD12)&gt;'O1'!AD13,1,0)),IF(SUM('O1'!AD9:AD12)&lt;&gt;0,1,0))</f>
        <v>0</v>
      </c>
      <c r="AF19" s="69">
        <f>+IF('O1'!AE13&lt;&gt;"", IF((1+OUT_1_Check!$Q$4)*SUM('O1'!AE9:AE12)&lt;'O1'!AE13,1,IF((1-OUT_1_Check!$Q$4)*SUM('O1'!AE9:AE12)&gt;'O1'!AE13,1,0)),IF(SUM('O1'!AE9:AE12)&lt;&gt;0,1,0))</f>
        <v>0</v>
      </c>
      <c r="AG19" s="69">
        <f>+IF('O1'!AF13&lt;&gt;"", IF((1+OUT_1_Check!$Q$4)*SUM('O1'!AF9:AF12)&lt;'O1'!AF13,1,IF((1-OUT_1_Check!$Q$4)*SUM('O1'!AF9:AF12)&gt;'O1'!AF13,1,0)),IF(SUM('O1'!AF9:AF12)&lt;&gt;0,1,0))</f>
        <v>0</v>
      </c>
      <c r="AH19" s="69">
        <f>+IF('O1'!AG13&lt;&gt;"", IF((1+OUT_1_Check!$Q$4)*SUM('O1'!AG9:AG12)&lt;'O1'!AG13,1,IF((1-OUT_1_Check!$Q$4)*SUM('O1'!AG9:AG12)&gt;'O1'!AG13,1,0)),IF(SUM('O1'!AG9:AG12)&lt;&gt;0,1,0))</f>
        <v>1</v>
      </c>
      <c r="AI19" s="69">
        <f>+IF('O1'!AH13&lt;&gt;"", IF((1+OUT_1_Check!$Q$4)*SUM('O1'!AH9:AH12)&lt;'O1'!AH13,1,IF((1-OUT_1_Check!$Q$4)*SUM('O1'!AH9:AH12)&gt;'O1'!AH13,1,0)),IF(SUM('O1'!AH9:AH12)&lt;&gt;0,1,0))</f>
        <v>0</v>
      </c>
      <c r="AJ19" s="69">
        <f>+IF('O1'!AI13&lt;&gt;"", IF((1+OUT_1_Check!$Q$4)*SUM('O1'!AI9:AI12)&lt;'O1'!AI13,1,IF((1-OUT_1_Check!$Q$4)*SUM('O1'!AI9:AI12)&gt;'O1'!AI13,1,0)),IF(SUM('O1'!AI9:AI12)&lt;&gt;0,1,0))</f>
        <v>0</v>
      </c>
      <c r="AK19" s="69">
        <f>+IF('O1'!AJ13&lt;&gt;"", IF((1+OUT_1_Check!$Q$4)*SUM('O1'!AJ9:AJ12)&lt;'O1'!AJ13,1,IF((1-OUT_1_Check!$Q$4)*SUM('O1'!AJ9:AJ12)&gt;'O1'!AJ13,1,0)),IF(SUM('O1'!AJ9:AJ12)&lt;&gt;0,1,0))</f>
        <v>0</v>
      </c>
      <c r="AL19" s="69">
        <f>+IF('O1'!AK13&lt;&gt;"", IF((1+OUT_1_Check!$Q$4)*SUM('O1'!AK9:AK12)&lt;'O1'!AK13,1,IF((1-OUT_1_Check!$Q$4)*SUM('O1'!AK9:AK12)&gt;'O1'!AK13,1,0)),IF(SUM('O1'!AK9:AK12)&lt;&gt;0,1,0))</f>
        <v>0</v>
      </c>
      <c r="AM19" s="69" t="e">
        <f>+IF('O1'!#REF!&lt;&gt;"", IF((1+OUT_1_Check!$Q$4)*SUM('O1'!#REF!)&lt;'O1'!#REF!,1,IF((1-OUT_1_Check!$Q$4)*SUM('O1'!#REF!)&gt;'O1'!#REF!,1,0)),IF(SUM('O1'!#REF!)&lt;&gt;0,1,0))</f>
        <v>#REF!</v>
      </c>
      <c r="AN19" s="69">
        <f>+IF('O1'!AL13&lt;&gt;"", IF((1+OUT_1_Check!$Q$4)*SUM('O1'!AL9:AL12)&lt;'O1'!AL13,1,IF((1-OUT_1_Check!$Q$4)*SUM('O1'!AL9:AL12)&gt;'O1'!AL13,1,0)),IF(SUM('O1'!AL9:AL12)&lt;&gt;0,1,0))</f>
        <v>0</v>
      </c>
      <c r="AO19" s="69">
        <f>+IF('O1'!AM13&lt;&gt;"", IF((1+OUT_1_Check!$Q$4)*SUM('O1'!AM9:AM12)&lt;'O1'!AM13,1,IF((1-OUT_1_Check!$Q$4)*SUM('O1'!AM9:AM12)&gt;'O1'!AM13,1,0)),IF(SUM('O1'!AM9:AM12)&lt;&gt;0,1,0))</f>
        <v>0</v>
      </c>
      <c r="AP19" s="69">
        <f>+IF('O1'!AN13&lt;&gt;"", IF((1+OUT_1_Check!$Q$4)*SUM('O1'!AN9:AN12)&lt;'O1'!AN13,1,IF((1-OUT_1_Check!$Q$4)*SUM('O1'!AN9:AN12)&gt;'O1'!AN13,1,0)),IF(SUM('O1'!AN9:AN12)&lt;&gt;0,1,0))</f>
        <v>1</v>
      </c>
      <c r="AQ19" s="69">
        <f>+IF('O1'!AO13&lt;&gt;"", IF((1+OUT_1_Check!$Q$4)*SUM('O1'!AO9:AO12)&lt;'O1'!AO13,1,IF((1-OUT_1_Check!$Q$4)*SUM('O1'!AO9:AO12)&gt;'O1'!AO13,1,0)),IF(SUM('O1'!AO9:AO12)&lt;&gt;0,1,0))</f>
        <v>0</v>
      </c>
      <c r="AR19" s="69">
        <f>+IF('O1'!AP13&lt;&gt;"", IF((1+OUT_1_Check!$Q$4)*SUM('O1'!AP9:AP12)&lt;'O1'!AP13,1,IF((1-OUT_1_Check!$Q$4)*SUM('O1'!AP9:AP12)&gt;'O1'!AP13,1,0)),IF(SUM('O1'!AP9:AP12)&lt;&gt;0,1,0))</f>
        <v>0</v>
      </c>
      <c r="AS19" s="79">
        <f>+IF('O1'!AQ13&lt;&gt;"",IF((1+OUT_1_Check!$Q$4)*SUM('O1'!D13:AP13)&lt;2*'O1'!AQ13,1,IF((1-OUT_1_Check!$Q$4)*SUM('O1'!D13:AP13)&gt;2*'O1'!AQ13,1,0)),IF(SUM('O1'!D13:AP13)&lt;&gt;0,1,0))</f>
        <v>0</v>
      </c>
      <c r="AV19" s="48"/>
    </row>
    <row r="20" spans="1:66" s="39" customFormat="1" ht="18" customHeight="1">
      <c r="A20" s="52"/>
      <c r="B20" s="51" t="s">
        <v>22</v>
      </c>
      <c r="C20" s="5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82">
        <f>+IF('O1'!AQ14&lt;&gt;"",IF('O1'!AQ14&lt;'O1'!AQ13,1,0),IF('O1'!AQ13&lt;&gt;0,1,0))</f>
        <v>0</v>
      </c>
      <c r="AV20" s="48"/>
    </row>
    <row r="21" spans="1:66" s="39" customFormat="1" ht="18" customHeight="1">
      <c r="A21" s="52"/>
      <c r="B21" s="54"/>
      <c r="C21" s="54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</row>
    <row r="22" spans="1:66" s="39" customFormat="1" ht="18" customHeight="1">
      <c r="A22" s="44"/>
      <c r="B22" s="45" t="s">
        <v>23</v>
      </c>
      <c r="C22" s="46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</row>
    <row r="23" spans="1:66" s="39" customFormat="1" ht="18" customHeight="1">
      <c r="A23" s="49"/>
      <c r="B23" s="50" t="s">
        <v>106</v>
      </c>
      <c r="C23" s="51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9">
        <f>+IF('O1'!AQ16&lt;&gt;"",IF((1+OUT_1_Check!$Q$4)*SUM('O1'!D16:AP16)&lt;2*'O1'!AQ16,1,IF((1-OUT_1_Check!$Q$4)*SUM('O1'!D16:AP16)&gt;2*'O1'!AQ16,1,0)),IF(SUM('O1'!D16:AP16)&lt;&gt;0,1,0))</f>
        <v>0</v>
      </c>
    </row>
    <row r="24" spans="1:66" s="39" customFormat="1" ht="18" customHeight="1">
      <c r="A24" s="52"/>
      <c r="B24" s="50" t="s">
        <v>107</v>
      </c>
      <c r="C24" s="51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9">
        <f>+IF('O1'!AQ17&lt;&gt;"",IF((1+OUT_1_Check!$Q$4)*SUM('O1'!D17:AP17)&lt;2*'O1'!AQ17,1,IF((1-OUT_1_Check!$Q$4)*SUM('O1'!D17:AP17)&gt;2*'O1'!AQ17,1,0)),IF(SUM('O1'!D17:AP17)&lt;&gt;0,1,0))</f>
        <v>0</v>
      </c>
      <c r="AV24" s="48"/>
    </row>
    <row r="25" spans="1:66" s="39" customFormat="1" ht="18" customHeight="1">
      <c r="A25" s="52"/>
      <c r="B25" s="50" t="s">
        <v>108</v>
      </c>
      <c r="C25" s="51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9">
        <f>+IF('O1'!AQ19&lt;&gt;"",IF((1+OUT_1_Check!$Q$4)*SUM('O1'!D19:AP19)&lt;2*'O1'!AQ19,1,IF((1-OUT_1_Check!$Q$4)*SUM('O1'!D19:AP19)&gt;2*'O1'!AQ19,1,0)),IF(SUM('O1'!D19:AP19)&lt;&gt;0,1,0))</f>
        <v>0</v>
      </c>
    </row>
    <row r="26" spans="1:66" s="39" customFormat="1" ht="18" customHeight="1">
      <c r="A26" s="49"/>
      <c r="B26" s="51" t="s">
        <v>11</v>
      </c>
      <c r="C26" s="51"/>
      <c r="D26" s="69">
        <f>+IF('O1'!D20&lt;&gt;"", IF((1+OUT_1_Check!$Q$4)*SUM('O1'!D16:D19)&lt;'O1'!D20,1,IF((1-OUT_1_Check!$Q$4)*SUM('O1'!D16:D19)&gt;'O1'!D20,1,0)),IF(SUM('O1'!D16:D19)&lt;&gt;0,1,0))</f>
        <v>0</v>
      </c>
      <c r="E26" s="69">
        <f>+IF('O1'!E20&lt;&gt;"", IF((1+OUT_1_Check!$Q$4)*SUM('O1'!E16:E19)&lt;'O1'!E20,1,IF((1-OUT_1_Check!$Q$4)*SUM('O1'!E16:E19)&gt;'O1'!E20,1,0)),IF(SUM('O1'!E16:E19)&lt;&gt;0,1,0))</f>
        <v>0</v>
      </c>
      <c r="F26" s="69">
        <f>+IF('O1'!F20&lt;&gt;"", IF((1+OUT_1_Check!$Q$4)*SUM('O1'!F16:F19)&lt;'O1'!F20,1,IF((1-OUT_1_Check!$Q$4)*SUM('O1'!F16:F19)&gt;'O1'!F20,1,0)),IF(SUM('O1'!F16:F19)&lt;&gt;0,1,0))</f>
        <v>0</v>
      </c>
      <c r="G26" s="69">
        <f>+IF('O1'!G20&lt;&gt;"", IF((1+OUT_1_Check!$Q$4)*SUM('O1'!G16:G19)&lt;'O1'!G20,1,IF((1-OUT_1_Check!$Q$4)*SUM('O1'!G16:G19)&gt;'O1'!G20,1,0)),IF(SUM('O1'!G16:G19)&lt;&gt;0,1,0))</f>
        <v>0</v>
      </c>
      <c r="H26" s="69">
        <f>+IF('O1'!H20&lt;&gt;"", IF((1+OUT_1_Check!$Q$4)*SUM('O1'!H16:H19)&lt;'O1'!H20,1,IF((1-OUT_1_Check!$Q$4)*SUM('O1'!H16:H19)&gt;'O1'!H20,1,0)),IF(SUM('O1'!H16:H19)&lt;&gt;0,1,0))</f>
        <v>0</v>
      </c>
      <c r="I26" s="69">
        <f>+IF('O1'!I20&lt;&gt;"", IF((1+OUT_1_Check!$Q$4)*SUM('O1'!I16:I19)&lt;'O1'!I20,1,IF((1-OUT_1_Check!$Q$4)*SUM('O1'!I16:I19)&gt;'O1'!I20,1,0)),IF(SUM('O1'!I16:I19)&lt;&gt;0,1,0))</f>
        <v>0</v>
      </c>
      <c r="J26" s="69">
        <f>+IF('O1'!J20&lt;&gt;"", IF((1+OUT_1_Check!$Q$4)*SUM('O1'!J16:J19)&lt;'O1'!J20,1,IF((1-OUT_1_Check!$Q$4)*SUM('O1'!J16:J19)&gt;'O1'!J20,1,0)),IF(SUM('O1'!J16:J19)&lt;&gt;0,1,0))</f>
        <v>0</v>
      </c>
      <c r="K26" s="69">
        <f>+IF('O1'!L20&lt;&gt;"", IF((1+OUT_1_Check!$Q$4)*SUM('O1'!L16:L19)&lt;'O1'!L20,1,IF((1-OUT_1_Check!$Q$4)*SUM('O1'!L16:L19)&gt;'O1'!L20,1,0)),IF(SUM('O1'!L16:L19)&lt;&gt;0,1,0))</f>
        <v>0</v>
      </c>
      <c r="L26" s="69">
        <f>+IF('O1'!M20&lt;&gt;"", IF((1+OUT_1_Check!$Q$4)*SUM('O1'!M16:M19)&lt;'O1'!M20,1,IF((1-OUT_1_Check!$Q$4)*SUM('O1'!M16:M19)&gt;'O1'!M20,1,0)),IF(SUM('O1'!M16:M19)&lt;&gt;0,1,0))</f>
        <v>0</v>
      </c>
      <c r="M26" s="69">
        <f>+IF('O1'!N20&lt;&gt;"", IF((1+OUT_1_Check!$Q$4)*SUM('O1'!N16:N19)&lt;'O1'!N20,1,IF((1-OUT_1_Check!$Q$4)*SUM('O1'!N16:N19)&gt;'O1'!N20,1,0)),IF(SUM('O1'!N16:N19)&lt;&gt;0,1,0))</f>
        <v>0</v>
      </c>
      <c r="N26" s="69">
        <f>+IF('O1'!P20&lt;&gt;"", IF((1+OUT_1_Check!$Q$4)*SUM('O1'!P16:P19)&lt;'O1'!P20,1,IF((1-OUT_1_Check!$Q$4)*SUM('O1'!P16:P19)&gt;'O1'!P20,1,0)),IF(SUM('O1'!P16:P19)&lt;&gt;0,1,0))</f>
        <v>0</v>
      </c>
      <c r="O26" s="69">
        <f>+IF('O1'!Q20&lt;&gt;"", IF((1+OUT_1_Check!$Q$4)*SUM('O1'!Q16:Q19)&lt;'O1'!Q20,1,IF((1-OUT_1_Check!$Q$4)*SUM('O1'!Q16:Q19)&gt;'O1'!Q20,1,0)),IF(SUM('O1'!Q16:Q19)&lt;&gt;0,1,0))</f>
        <v>0</v>
      </c>
      <c r="P26" s="69">
        <f>+IF('O1'!R20&lt;&gt;"", IF((1+OUT_1_Check!$Q$4)*SUM('O1'!R16:R19)&lt;'O1'!R20,1,IF((1-OUT_1_Check!$Q$4)*SUM('O1'!R16:R19)&gt;'O1'!R20,1,0)),IF(SUM('O1'!R16:R19)&lt;&gt;0,1,0))</f>
        <v>0</v>
      </c>
      <c r="Q26" s="69">
        <f>+IF('O1'!S20&lt;&gt;"", IF((1+OUT_1_Check!$Q$4)*SUM('O1'!S16:S19)&lt;'O1'!S20,1,IF((1-OUT_1_Check!$Q$4)*SUM('O1'!S16:S19)&gt;'O1'!S20,1,0)),IF(SUM('O1'!S16:S19)&lt;&gt;0,1,0))</f>
        <v>0</v>
      </c>
      <c r="R26" s="69">
        <f>+IF('O1'!T20&lt;&gt;"", IF((1+OUT_1_Check!$Q$4)*SUM('O1'!T16:T19)&lt;'O1'!T20,1,IF((1-OUT_1_Check!$Q$4)*SUM('O1'!T16:T19)&gt;'O1'!T20,1,0)),IF(SUM('O1'!T16:T19)&lt;&gt;0,1,0))</f>
        <v>0</v>
      </c>
      <c r="S26" s="69" t="e">
        <f>+IF('O1'!#REF!&lt;&gt;"", IF((1+OUT_1_Check!$Q$4)*SUM('O1'!#REF!)&lt;'O1'!#REF!,1,IF((1-OUT_1_Check!$Q$4)*SUM('O1'!#REF!)&gt;'O1'!#REF!,1,0)),IF(SUM('O1'!#REF!)&lt;&gt;0,1,0))</f>
        <v>#REF!</v>
      </c>
      <c r="T26" s="69">
        <f>+IF('O1'!U20&lt;&gt;"", IF((1+OUT_1_Check!$Q$4)*SUM('O1'!U16:U19)&lt;'O1'!U20,1,IF((1-OUT_1_Check!$Q$4)*SUM('O1'!U16:U19)&gt;'O1'!U20,1,0)),IF(SUM('O1'!U16:U19)&lt;&gt;0,1,0))</f>
        <v>0</v>
      </c>
      <c r="U26" s="69">
        <f>+IF('O1'!V20&lt;&gt;"", IF((1+OUT_1_Check!$Q$4)*SUM('O1'!V16:V19)&lt;'O1'!V20,1,IF((1-OUT_1_Check!$Q$4)*SUM('O1'!V16:V19)&gt;'O1'!V20,1,0)),IF(SUM('O1'!V16:V19)&lt;&gt;0,1,0))</f>
        <v>0</v>
      </c>
      <c r="V26" s="69">
        <f>+IF('O1'!W20&lt;&gt;"", IF((1+OUT_1_Check!$Q$4)*SUM('O1'!W16:W19)&lt;'O1'!W20,1,IF((1-OUT_1_Check!$Q$4)*SUM('O1'!W16:W19)&gt;'O1'!W20,1,0)),IF(SUM('O1'!W16:W19)&lt;&gt;0,1,0))</f>
        <v>0</v>
      </c>
      <c r="W26" s="69">
        <f>+IF('O1'!X20&lt;&gt;"", IF((1+OUT_1_Check!$Q$4)*SUM('O1'!X16:X19)&lt;'O1'!X20,1,IF((1-OUT_1_Check!$Q$4)*SUM('O1'!X16:X19)&gt;'O1'!X20,1,0)),IF(SUM('O1'!X16:X19)&lt;&gt;0,1,0))</f>
        <v>0</v>
      </c>
      <c r="X26" s="69" t="e">
        <f>+IF('O1'!#REF!&lt;&gt;"", IF((1+OUT_1_Check!$Q$4)*SUM('O1'!#REF!)&lt;'O1'!#REF!,1,IF((1-OUT_1_Check!$Q$4)*SUM('O1'!#REF!)&gt;'O1'!#REF!,1,0)),IF(SUM('O1'!#REF!)&lt;&gt;0,1,0))</f>
        <v>#REF!</v>
      </c>
      <c r="Y26" s="69" t="e">
        <f>+IF('O1'!#REF!&lt;&gt;"", IF((1+OUT_1_Check!$Q$4)*SUM('O1'!#REF!)&lt;'O1'!#REF!,1,IF((1-OUT_1_Check!$Q$4)*SUM('O1'!#REF!)&gt;'O1'!#REF!,1,0)),IF(SUM('O1'!#REF!)&lt;&gt;0,1,0))</f>
        <v>#REF!</v>
      </c>
      <c r="Z26" s="69">
        <f>+IF('O1'!Y20&lt;&gt;"", IF((1+OUT_1_Check!$Q$4)*SUM('O1'!Y16:Y19)&lt;'O1'!Y20,1,IF((1-OUT_1_Check!$Q$4)*SUM('O1'!Y16:Y19)&gt;'O1'!Y20,1,0)),IF(SUM('O1'!Y16:Y19)&lt;&gt;0,1,0))</f>
        <v>0</v>
      </c>
      <c r="AA26" s="69">
        <f>+IF('O1'!Z20&lt;&gt;"", IF((1+OUT_1_Check!$Q$4)*SUM('O1'!Z16:Z19)&lt;'O1'!Z20,1,IF((1-OUT_1_Check!$Q$4)*SUM('O1'!Z16:Z19)&gt;'O1'!Z20,1,0)),IF(SUM('O1'!Z16:Z19)&lt;&gt;0,1,0))</f>
        <v>0</v>
      </c>
      <c r="AB26" s="69">
        <f>+IF('O1'!AA20&lt;&gt;"", IF((1+OUT_1_Check!$Q$4)*SUM('O1'!AA16:AA19)&lt;'O1'!AA20,1,IF((1-OUT_1_Check!$Q$4)*SUM('O1'!AA16:AA19)&gt;'O1'!AA20,1,0)),IF(SUM('O1'!AA16:AA19)&lt;&gt;0,1,0))</f>
        <v>0</v>
      </c>
      <c r="AC26" s="69">
        <f>+IF('O1'!AB20&lt;&gt;"", IF((1+OUT_1_Check!$Q$4)*SUM('O1'!AB16:AB19)&lt;'O1'!AB20,1,IF((1-OUT_1_Check!$Q$4)*SUM('O1'!AB16:AB19)&gt;'O1'!AB20,1,0)),IF(SUM('O1'!AB16:AB19)&lt;&gt;0,1,0))</f>
        <v>0</v>
      </c>
      <c r="AD26" s="69">
        <f>+IF('O1'!AC20&lt;&gt;"", IF((1+OUT_1_Check!$Q$4)*SUM('O1'!AC16:AC19)&lt;'O1'!AC20,1,IF((1-OUT_1_Check!$Q$4)*SUM('O1'!AC16:AC19)&gt;'O1'!AC20,1,0)),IF(SUM('O1'!AC16:AC19)&lt;&gt;0,1,0))</f>
        <v>0</v>
      </c>
      <c r="AE26" s="69">
        <f>+IF('O1'!AD20&lt;&gt;"", IF((1+OUT_1_Check!$Q$4)*SUM('O1'!AD16:AD19)&lt;'O1'!AD20,1,IF((1-OUT_1_Check!$Q$4)*SUM('O1'!AD16:AD19)&gt;'O1'!AD20,1,0)),IF(SUM('O1'!AD16:AD19)&lt;&gt;0,1,0))</f>
        <v>0</v>
      </c>
      <c r="AF26" s="69">
        <f>+IF('O1'!AE20&lt;&gt;"", IF((1+OUT_1_Check!$Q$4)*SUM('O1'!AE16:AE19)&lt;'O1'!AE20,1,IF((1-OUT_1_Check!$Q$4)*SUM('O1'!AE16:AE19)&gt;'O1'!AE20,1,0)),IF(SUM('O1'!AE16:AE19)&lt;&gt;0,1,0))</f>
        <v>0</v>
      </c>
      <c r="AG26" s="69">
        <f>+IF('O1'!AF20&lt;&gt;"", IF((1+OUT_1_Check!$Q$4)*SUM('O1'!AF16:AF19)&lt;'O1'!AF20,1,IF((1-OUT_1_Check!$Q$4)*SUM('O1'!AF16:AF19)&gt;'O1'!AF20,1,0)),IF(SUM('O1'!AF16:AF19)&lt;&gt;0,1,0))</f>
        <v>0</v>
      </c>
      <c r="AH26" s="69">
        <f>+IF('O1'!AG20&lt;&gt;"", IF((1+OUT_1_Check!$Q$4)*SUM('O1'!AG16:AG19)&lt;'O1'!AG20,1,IF((1-OUT_1_Check!$Q$4)*SUM('O1'!AG16:AG19)&gt;'O1'!AG20,1,0)),IF(SUM('O1'!AG16:AG19)&lt;&gt;0,1,0))</f>
        <v>0</v>
      </c>
      <c r="AI26" s="69">
        <f>+IF('O1'!AH20&lt;&gt;"", IF((1+OUT_1_Check!$Q$4)*SUM('O1'!AH16:AH19)&lt;'O1'!AH20,1,IF((1-OUT_1_Check!$Q$4)*SUM('O1'!AH16:AH19)&gt;'O1'!AH20,1,0)),IF(SUM('O1'!AH16:AH19)&lt;&gt;0,1,0))</f>
        <v>0</v>
      </c>
      <c r="AJ26" s="69">
        <f>+IF('O1'!AI20&lt;&gt;"", IF((1+OUT_1_Check!$Q$4)*SUM('O1'!AI16:AI19)&lt;'O1'!AI20,1,IF((1-OUT_1_Check!$Q$4)*SUM('O1'!AI16:AI19)&gt;'O1'!AI20,1,0)),IF(SUM('O1'!AI16:AI19)&lt;&gt;0,1,0))</f>
        <v>0</v>
      </c>
      <c r="AK26" s="69">
        <f>+IF('O1'!AJ20&lt;&gt;"", IF((1+OUT_1_Check!$Q$4)*SUM('O1'!AJ16:AJ19)&lt;'O1'!AJ20,1,IF((1-OUT_1_Check!$Q$4)*SUM('O1'!AJ16:AJ19)&gt;'O1'!AJ20,1,0)),IF(SUM('O1'!AJ16:AJ19)&lt;&gt;0,1,0))</f>
        <v>0</v>
      </c>
      <c r="AL26" s="69">
        <f>+IF('O1'!AK20&lt;&gt;"", IF((1+OUT_1_Check!$Q$4)*SUM('O1'!AK16:AK19)&lt;'O1'!AK20,1,IF((1-OUT_1_Check!$Q$4)*SUM('O1'!AK16:AK19)&gt;'O1'!AK20,1,0)),IF(SUM('O1'!AK16:AK19)&lt;&gt;0,1,0))</f>
        <v>0</v>
      </c>
      <c r="AM26" s="69" t="e">
        <f>+IF('O1'!#REF!&lt;&gt;"", IF((1+OUT_1_Check!$Q$4)*SUM('O1'!#REF!)&lt;'O1'!#REF!,1,IF((1-OUT_1_Check!$Q$4)*SUM('O1'!#REF!)&gt;'O1'!#REF!,1,0)),IF(SUM('O1'!#REF!)&lt;&gt;0,1,0))</f>
        <v>#REF!</v>
      </c>
      <c r="AN26" s="69">
        <f>+IF('O1'!AL20&lt;&gt;"", IF((1+OUT_1_Check!$Q$4)*SUM('O1'!AL16:AL19)&lt;'O1'!AL20,1,IF((1-OUT_1_Check!$Q$4)*SUM('O1'!AL16:AL19)&gt;'O1'!AL20,1,0)),IF(SUM('O1'!AL16:AL19)&lt;&gt;0,1,0))</f>
        <v>0</v>
      </c>
      <c r="AO26" s="69">
        <f>+IF('O1'!AM20&lt;&gt;"", IF((1+OUT_1_Check!$Q$4)*SUM('O1'!AM16:AM19)&lt;'O1'!AM20,1,IF((1-OUT_1_Check!$Q$4)*SUM('O1'!AM16:AM19)&gt;'O1'!AM20,1,0)),IF(SUM('O1'!AM16:AM19)&lt;&gt;0,1,0))</f>
        <v>0</v>
      </c>
      <c r="AP26" s="69">
        <f>+IF('O1'!AN20&lt;&gt;"", IF((1+OUT_1_Check!$Q$4)*SUM('O1'!AN16:AN19)&lt;'O1'!AN20,1,IF((1-OUT_1_Check!$Q$4)*SUM('O1'!AN16:AN19)&gt;'O1'!AN20,1,0)),IF(SUM('O1'!AN16:AN19)&lt;&gt;0,1,0))</f>
        <v>0</v>
      </c>
      <c r="AQ26" s="69">
        <f>+IF('O1'!AO20&lt;&gt;"", IF((1+OUT_1_Check!$Q$4)*SUM('O1'!AO16:AO19)&lt;'O1'!AO20,1,IF((1-OUT_1_Check!$Q$4)*SUM('O1'!AO16:AO19)&gt;'O1'!AO20,1,0)),IF(SUM('O1'!AO16:AO19)&lt;&gt;0,1,0))</f>
        <v>0</v>
      </c>
      <c r="AR26" s="69">
        <f>+IF('O1'!AP20&lt;&gt;"", IF((1+OUT_1_Check!$Q$4)*SUM('O1'!AP16:AP19)&lt;'O1'!AP20,1,IF((1-OUT_1_Check!$Q$4)*SUM('O1'!AP16:AP19)&gt;'O1'!AP20,1,0)),IF(SUM('O1'!AP16:AP19)&lt;&gt;0,1,0))</f>
        <v>0</v>
      </c>
      <c r="AS26" s="79">
        <f>+IF('O1'!AQ20&lt;&gt;"",IF((1+OUT_1_Check!$Q$4)*SUM('O1'!D20:AP20)&lt;2*'O1'!AQ20,1,IF((1-OUT_1_Check!$Q$4)*SUM('O1'!D20:AP20)&gt;2*'O1'!AQ20,1,0)),IF(SUM('O1'!D20:AP20)&lt;&gt;0,1,0))</f>
        <v>0</v>
      </c>
    </row>
    <row r="27" spans="1:66" s="48" customFormat="1" ht="18" customHeight="1">
      <c r="A27" s="44"/>
      <c r="B27" s="46"/>
      <c r="C27" s="46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39"/>
      <c r="AU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</row>
    <row r="28" spans="1:66" s="48" customFormat="1" ht="18" customHeight="1">
      <c r="A28" s="56"/>
      <c r="B28" s="45" t="s">
        <v>95</v>
      </c>
      <c r="C28" s="46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39"/>
      <c r="AU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</row>
    <row r="29" spans="1:66" s="48" customFormat="1" ht="18" customHeight="1">
      <c r="A29" s="56"/>
      <c r="B29" s="45" t="s">
        <v>12</v>
      </c>
      <c r="C29" s="46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39"/>
      <c r="AU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</row>
    <row r="30" spans="1:66" s="39" customFormat="1" ht="18" customHeight="1">
      <c r="A30" s="56"/>
      <c r="B30" s="50" t="s">
        <v>106</v>
      </c>
      <c r="C30" s="51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9">
        <f>+IF('O1'!AQ23&lt;&gt;"",IF((1+OUT_1_Check!$Q$4)*SUM('O1'!D23:AP23)&lt;2*'O1'!AQ23,1,IF((1-OUT_1_Check!$Q$4)*SUM('O1'!D23:AP23)&gt;2*'O1'!AQ23,1,0)),IF(SUM('O1'!D23:AP23)&lt;&gt;0,1,0))</f>
        <v>0</v>
      </c>
      <c r="AV30" s="48"/>
    </row>
    <row r="31" spans="1:66" s="39" customFormat="1" ht="18" customHeight="1">
      <c r="A31" s="49"/>
      <c r="B31" s="50" t="s">
        <v>107</v>
      </c>
      <c r="C31" s="51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9">
        <f>+IF('O1'!AQ24&lt;&gt;"",IF((1+OUT_1_Check!$Q$4)*SUM('O1'!D24:AP24)&lt;2*'O1'!AQ24,1,IF((1-OUT_1_Check!$Q$4)*SUM('O1'!D24:AP24)&gt;2*'O1'!AQ24,1,0)),IF(SUM('O1'!D24:AP24)&lt;&gt;0,1,0))</f>
        <v>0</v>
      </c>
      <c r="AV31" s="48"/>
    </row>
    <row r="32" spans="1:66" s="39" customFormat="1" ht="18" customHeight="1">
      <c r="A32" s="44"/>
      <c r="B32" s="50" t="s">
        <v>108</v>
      </c>
      <c r="C32" s="51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9">
        <f>+IF('O1'!AQ26&lt;&gt;"",IF((1+OUT_1_Check!$Q$4)*SUM('O1'!D26:AP26)&lt;2*'O1'!AQ26,1,IF((1-OUT_1_Check!$Q$4)*SUM('O1'!D26:AP26)&gt;2*'O1'!AQ26,1,0)),IF(SUM('O1'!D26:AP26)&lt;&gt;0,1,0))</f>
        <v>0</v>
      </c>
      <c r="AV32" s="48"/>
    </row>
    <row r="33" spans="1:66" s="48" customFormat="1" ht="18" customHeight="1">
      <c r="A33" s="56"/>
      <c r="B33" s="51" t="s">
        <v>11</v>
      </c>
      <c r="C33" s="51"/>
      <c r="D33" s="69">
        <f>+IF('O1'!D27&lt;&gt;"", IF((1+OUT_1_Check!$Q$4)*SUM('O1'!D23:D26)&lt;'O1'!D27,1,IF((1-OUT_1_Check!$Q$4)*SUM('O1'!D23:D26)&gt;'O1'!D27,1,0)),IF(SUM('O1'!D23:D26)&lt;&gt;0,1,0))</f>
        <v>0</v>
      </c>
      <c r="E33" s="69">
        <f>+IF('O1'!E27&lt;&gt;"", IF((1+OUT_1_Check!$Q$4)*SUM('O1'!E23:E26)&lt;'O1'!E27,1,IF((1-OUT_1_Check!$Q$4)*SUM('O1'!E23:E26)&gt;'O1'!E27,1,0)),IF(SUM('O1'!E23:E26)&lt;&gt;0,1,0))</f>
        <v>0</v>
      </c>
      <c r="F33" s="69">
        <f>+IF('O1'!F27&lt;&gt;"", IF((1+OUT_1_Check!$Q$4)*SUM('O1'!F23:F26)&lt;'O1'!F27,1,IF((1-OUT_1_Check!$Q$4)*SUM('O1'!F23:F26)&gt;'O1'!F27,1,0)),IF(SUM('O1'!F23:F26)&lt;&gt;0,1,0))</f>
        <v>0</v>
      </c>
      <c r="G33" s="69">
        <f>+IF('O1'!G27&lt;&gt;"", IF((1+OUT_1_Check!$Q$4)*SUM('O1'!G23:G26)&lt;'O1'!G27,1,IF((1-OUT_1_Check!$Q$4)*SUM('O1'!G23:G26)&gt;'O1'!G27,1,0)),IF(SUM('O1'!G23:G26)&lt;&gt;0,1,0))</f>
        <v>0</v>
      </c>
      <c r="H33" s="69">
        <f>+IF('O1'!H27&lt;&gt;"", IF((1+OUT_1_Check!$Q$4)*SUM('O1'!H23:H26)&lt;'O1'!H27,1,IF((1-OUT_1_Check!$Q$4)*SUM('O1'!H23:H26)&gt;'O1'!H27,1,0)),IF(SUM('O1'!H23:H26)&lt;&gt;0,1,0))</f>
        <v>0</v>
      </c>
      <c r="I33" s="69">
        <f>+IF('O1'!I27&lt;&gt;"", IF((1+OUT_1_Check!$Q$4)*SUM('O1'!I23:I26)&lt;'O1'!I27,1,IF((1-OUT_1_Check!$Q$4)*SUM('O1'!I23:I26)&gt;'O1'!I27,1,0)),IF(SUM('O1'!I23:I26)&lt;&gt;0,1,0))</f>
        <v>0</v>
      </c>
      <c r="J33" s="69">
        <f>+IF('O1'!J27&lt;&gt;"", IF((1+OUT_1_Check!$Q$4)*SUM('O1'!J23:J26)&lt;'O1'!J27,1,IF((1-OUT_1_Check!$Q$4)*SUM('O1'!J23:J26)&gt;'O1'!J27,1,0)),IF(SUM('O1'!J23:J26)&lt;&gt;0,1,0))</f>
        <v>0</v>
      </c>
      <c r="K33" s="69">
        <f>+IF('O1'!L27&lt;&gt;"", IF((1+OUT_1_Check!$Q$4)*SUM('O1'!L23:L26)&lt;'O1'!L27,1,IF((1-OUT_1_Check!$Q$4)*SUM('O1'!L23:L26)&gt;'O1'!L27,1,0)),IF(SUM('O1'!L23:L26)&lt;&gt;0,1,0))</f>
        <v>0</v>
      </c>
      <c r="L33" s="69">
        <f>+IF('O1'!M27&lt;&gt;"", IF((1+OUT_1_Check!$Q$4)*SUM('O1'!M23:M26)&lt;'O1'!M27,1,IF((1-OUT_1_Check!$Q$4)*SUM('O1'!M23:M26)&gt;'O1'!M27,1,0)),IF(SUM('O1'!M23:M26)&lt;&gt;0,1,0))</f>
        <v>0</v>
      </c>
      <c r="M33" s="69">
        <f>+IF('O1'!N27&lt;&gt;"", IF((1+OUT_1_Check!$Q$4)*SUM('O1'!N23:N26)&lt;'O1'!N27,1,IF((1-OUT_1_Check!$Q$4)*SUM('O1'!N23:N26)&gt;'O1'!N27,1,0)),IF(SUM('O1'!N23:N26)&lt;&gt;0,1,0))</f>
        <v>0</v>
      </c>
      <c r="N33" s="69">
        <f>+IF('O1'!P27&lt;&gt;"", IF((1+OUT_1_Check!$Q$4)*SUM('O1'!P23:P26)&lt;'O1'!P27,1,IF((1-OUT_1_Check!$Q$4)*SUM('O1'!P23:P26)&gt;'O1'!P27,1,0)),IF(SUM('O1'!P23:P26)&lt;&gt;0,1,0))</f>
        <v>0</v>
      </c>
      <c r="O33" s="69">
        <f>+IF('O1'!Q27&lt;&gt;"", IF((1+OUT_1_Check!$Q$4)*SUM('O1'!Q23:Q26)&lt;'O1'!Q27,1,IF((1-OUT_1_Check!$Q$4)*SUM('O1'!Q23:Q26)&gt;'O1'!Q27,1,0)),IF(SUM('O1'!Q23:Q26)&lt;&gt;0,1,0))</f>
        <v>0</v>
      </c>
      <c r="P33" s="69">
        <f>+IF('O1'!R27&lt;&gt;"", IF((1+OUT_1_Check!$Q$4)*SUM('O1'!R23:R26)&lt;'O1'!R27,1,IF((1-OUT_1_Check!$Q$4)*SUM('O1'!R23:R26)&gt;'O1'!R27,1,0)),IF(SUM('O1'!R23:R26)&lt;&gt;0,1,0))</f>
        <v>0</v>
      </c>
      <c r="Q33" s="69">
        <f>+IF('O1'!S27&lt;&gt;"", IF((1+OUT_1_Check!$Q$4)*SUM('O1'!S23:S26)&lt;'O1'!S27,1,IF((1-OUT_1_Check!$Q$4)*SUM('O1'!S23:S26)&gt;'O1'!S27,1,0)),IF(SUM('O1'!S23:S26)&lt;&gt;0,1,0))</f>
        <v>0</v>
      </c>
      <c r="R33" s="69">
        <f>+IF('O1'!T27&lt;&gt;"", IF((1+OUT_1_Check!$Q$4)*SUM('O1'!T23:T26)&lt;'O1'!T27,1,IF((1-OUT_1_Check!$Q$4)*SUM('O1'!T23:T26)&gt;'O1'!T27,1,0)),IF(SUM('O1'!T23:T26)&lt;&gt;0,1,0))</f>
        <v>0</v>
      </c>
      <c r="S33" s="69" t="e">
        <f>+IF('O1'!#REF!&lt;&gt;"", IF((1+OUT_1_Check!$Q$4)*SUM('O1'!#REF!)&lt;'O1'!#REF!,1,IF((1-OUT_1_Check!$Q$4)*SUM('O1'!#REF!)&gt;'O1'!#REF!,1,0)),IF(SUM('O1'!#REF!)&lt;&gt;0,1,0))</f>
        <v>#REF!</v>
      </c>
      <c r="T33" s="69">
        <f>+IF('O1'!U27&lt;&gt;"", IF((1+OUT_1_Check!$Q$4)*SUM('O1'!U23:U26)&lt;'O1'!U27,1,IF((1-OUT_1_Check!$Q$4)*SUM('O1'!U23:U26)&gt;'O1'!U27,1,0)),IF(SUM('O1'!U23:U26)&lt;&gt;0,1,0))</f>
        <v>0</v>
      </c>
      <c r="U33" s="69">
        <f>+IF('O1'!V27&lt;&gt;"", IF((1+OUT_1_Check!$Q$4)*SUM('O1'!V23:V26)&lt;'O1'!V27,1,IF((1-OUT_1_Check!$Q$4)*SUM('O1'!V23:V26)&gt;'O1'!V27,1,0)),IF(SUM('O1'!V23:V26)&lt;&gt;0,1,0))</f>
        <v>0</v>
      </c>
      <c r="V33" s="69">
        <f>+IF('O1'!W27&lt;&gt;"", IF((1+OUT_1_Check!$Q$4)*SUM('O1'!W23:W26)&lt;'O1'!W27,1,IF((1-OUT_1_Check!$Q$4)*SUM('O1'!W23:W26)&gt;'O1'!W27,1,0)),IF(SUM('O1'!W23:W26)&lt;&gt;0,1,0))</f>
        <v>0</v>
      </c>
      <c r="W33" s="69">
        <f>+IF('O1'!X27&lt;&gt;"", IF((1+OUT_1_Check!$Q$4)*SUM('O1'!X23:X26)&lt;'O1'!X27,1,IF((1-OUT_1_Check!$Q$4)*SUM('O1'!X23:X26)&gt;'O1'!X27,1,0)),IF(SUM('O1'!X23:X26)&lt;&gt;0,1,0))</f>
        <v>0</v>
      </c>
      <c r="X33" s="69" t="e">
        <f>+IF('O1'!#REF!&lt;&gt;"", IF((1+OUT_1_Check!$Q$4)*SUM('O1'!#REF!)&lt;'O1'!#REF!,1,IF((1-OUT_1_Check!$Q$4)*SUM('O1'!#REF!)&gt;'O1'!#REF!,1,0)),IF(SUM('O1'!#REF!)&lt;&gt;0,1,0))</f>
        <v>#REF!</v>
      </c>
      <c r="Y33" s="69" t="e">
        <f>+IF('O1'!#REF!&lt;&gt;"", IF((1+OUT_1_Check!$Q$4)*SUM('O1'!#REF!)&lt;'O1'!#REF!,1,IF((1-OUT_1_Check!$Q$4)*SUM('O1'!#REF!)&gt;'O1'!#REF!,1,0)),IF(SUM('O1'!#REF!)&lt;&gt;0,1,0))</f>
        <v>#REF!</v>
      </c>
      <c r="Z33" s="69">
        <f>+IF('O1'!Y27&lt;&gt;"", IF((1+OUT_1_Check!$Q$4)*SUM('O1'!Y23:Y26)&lt;'O1'!Y27,1,IF((1-OUT_1_Check!$Q$4)*SUM('O1'!Y23:Y26)&gt;'O1'!Y27,1,0)),IF(SUM('O1'!Y23:Y26)&lt;&gt;0,1,0))</f>
        <v>0</v>
      </c>
      <c r="AA33" s="69">
        <f>+IF('O1'!Z27&lt;&gt;"", IF((1+OUT_1_Check!$Q$4)*SUM('O1'!Z23:Z26)&lt;'O1'!Z27,1,IF((1-OUT_1_Check!$Q$4)*SUM('O1'!Z23:Z26)&gt;'O1'!Z27,1,0)),IF(SUM('O1'!Z23:Z26)&lt;&gt;0,1,0))</f>
        <v>0</v>
      </c>
      <c r="AB33" s="69">
        <f>+IF('O1'!AA27&lt;&gt;"", IF((1+OUT_1_Check!$Q$4)*SUM('O1'!AA23:AA26)&lt;'O1'!AA27,1,IF((1-OUT_1_Check!$Q$4)*SUM('O1'!AA23:AA26)&gt;'O1'!AA27,1,0)),IF(SUM('O1'!AA23:AA26)&lt;&gt;0,1,0))</f>
        <v>0</v>
      </c>
      <c r="AC33" s="69">
        <f>+IF('O1'!AB27&lt;&gt;"", IF((1+OUT_1_Check!$Q$4)*SUM('O1'!AB23:AB26)&lt;'O1'!AB27,1,IF((1-OUT_1_Check!$Q$4)*SUM('O1'!AB23:AB26)&gt;'O1'!AB27,1,0)),IF(SUM('O1'!AB23:AB26)&lt;&gt;0,1,0))</f>
        <v>0</v>
      </c>
      <c r="AD33" s="69">
        <f>+IF('O1'!AC27&lt;&gt;"", IF((1+OUT_1_Check!$Q$4)*SUM('O1'!AC23:AC26)&lt;'O1'!AC27,1,IF((1-OUT_1_Check!$Q$4)*SUM('O1'!AC23:AC26)&gt;'O1'!AC27,1,0)),IF(SUM('O1'!AC23:AC26)&lt;&gt;0,1,0))</f>
        <v>0</v>
      </c>
      <c r="AE33" s="69">
        <f>+IF('O1'!AD27&lt;&gt;"", IF((1+OUT_1_Check!$Q$4)*SUM('O1'!AD23:AD26)&lt;'O1'!AD27,1,IF((1-OUT_1_Check!$Q$4)*SUM('O1'!AD23:AD26)&gt;'O1'!AD27,1,0)),IF(SUM('O1'!AD23:AD26)&lt;&gt;0,1,0))</f>
        <v>0</v>
      </c>
      <c r="AF33" s="69">
        <f>+IF('O1'!AE27&lt;&gt;"", IF((1+OUT_1_Check!$Q$4)*SUM('O1'!AE23:AE26)&lt;'O1'!AE27,1,IF((1-OUT_1_Check!$Q$4)*SUM('O1'!AE23:AE26)&gt;'O1'!AE27,1,0)),IF(SUM('O1'!AE23:AE26)&lt;&gt;0,1,0))</f>
        <v>0</v>
      </c>
      <c r="AG33" s="69">
        <f>+IF('O1'!AF27&lt;&gt;"", IF((1+OUT_1_Check!$Q$4)*SUM('O1'!AF23:AF26)&lt;'O1'!AF27,1,IF((1-OUT_1_Check!$Q$4)*SUM('O1'!AF23:AF26)&gt;'O1'!AF27,1,0)),IF(SUM('O1'!AF23:AF26)&lt;&gt;0,1,0))</f>
        <v>0</v>
      </c>
      <c r="AH33" s="69">
        <f>+IF('O1'!AG27&lt;&gt;"", IF((1+OUT_1_Check!$Q$4)*SUM('O1'!AG23:AG26)&lt;'O1'!AG27,1,IF((1-OUT_1_Check!$Q$4)*SUM('O1'!AG23:AG26)&gt;'O1'!AG27,1,0)),IF(SUM('O1'!AG23:AG26)&lt;&gt;0,1,0))</f>
        <v>1</v>
      </c>
      <c r="AI33" s="69">
        <f>+IF('O1'!AH27&lt;&gt;"", IF((1+OUT_1_Check!$Q$4)*SUM('O1'!AH23:AH26)&lt;'O1'!AH27,1,IF((1-OUT_1_Check!$Q$4)*SUM('O1'!AH23:AH26)&gt;'O1'!AH27,1,0)),IF(SUM('O1'!AH23:AH26)&lt;&gt;0,1,0))</f>
        <v>0</v>
      </c>
      <c r="AJ33" s="69">
        <f>+IF('O1'!AI27&lt;&gt;"", IF((1+OUT_1_Check!$Q$4)*SUM('O1'!AI23:AI26)&lt;'O1'!AI27,1,IF((1-OUT_1_Check!$Q$4)*SUM('O1'!AI23:AI26)&gt;'O1'!AI27,1,0)),IF(SUM('O1'!AI23:AI26)&lt;&gt;0,1,0))</f>
        <v>0</v>
      </c>
      <c r="AK33" s="69">
        <f>+IF('O1'!AJ27&lt;&gt;"", IF((1+OUT_1_Check!$Q$4)*SUM('O1'!AJ23:AJ26)&lt;'O1'!AJ27,1,IF((1-OUT_1_Check!$Q$4)*SUM('O1'!AJ23:AJ26)&gt;'O1'!AJ27,1,0)),IF(SUM('O1'!AJ23:AJ26)&lt;&gt;0,1,0))</f>
        <v>0</v>
      </c>
      <c r="AL33" s="69">
        <f>+IF('O1'!AK27&lt;&gt;"", IF((1+OUT_1_Check!$Q$4)*SUM('O1'!AK23:AK26)&lt;'O1'!AK27,1,IF((1-OUT_1_Check!$Q$4)*SUM('O1'!AK23:AK26)&gt;'O1'!AK27,1,0)),IF(SUM('O1'!AK23:AK26)&lt;&gt;0,1,0))</f>
        <v>0</v>
      </c>
      <c r="AM33" s="69" t="e">
        <f>+IF('O1'!#REF!&lt;&gt;"", IF((1+OUT_1_Check!$Q$4)*SUM('O1'!#REF!)&lt;'O1'!#REF!,1,IF((1-OUT_1_Check!$Q$4)*SUM('O1'!#REF!)&gt;'O1'!#REF!,1,0)),IF(SUM('O1'!#REF!)&lt;&gt;0,1,0))</f>
        <v>#REF!</v>
      </c>
      <c r="AN33" s="69">
        <f>+IF('O1'!AL27&lt;&gt;"", IF((1+OUT_1_Check!$Q$4)*SUM('O1'!AL23:AL26)&lt;'O1'!AL27,1,IF((1-OUT_1_Check!$Q$4)*SUM('O1'!AL23:AL26)&gt;'O1'!AL27,1,0)),IF(SUM('O1'!AL23:AL26)&lt;&gt;0,1,0))</f>
        <v>0</v>
      </c>
      <c r="AO33" s="69">
        <f>+IF('O1'!AM27&lt;&gt;"", IF((1+OUT_1_Check!$Q$4)*SUM('O1'!AM23:AM26)&lt;'O1'!AM27,1,IF((1-OUT_1_Check!$Q$4)*SUM('O1'!AM23:AM26)&gt;'O1'!AM27,1,0)),IF(SUM('O1'!AM23:AM26)&lt;&gt;0,1,0))</f>
        <v>0</v>
      </c>
      <c r="AP33" s="69">
        <f>+IF('O1'!AN27&lt;&gt;"", IF((1+OUT_1_Check!$Q$4)*SUM('O1'!AN23:AN26)&lt;'O1'!AN27,1,IF((1-OUT_1_Check!$Q$4)*SUM('O1'!AN23:AN26)&gt;'O1'!AN27,1,0)),IF(SUM('O1'!AN23:AN26)&lt;&gt;0,1,0))</f>
        <v>1</v>
      </c>
      <c r="AQ33" s="69">
        <f>+IF('O1'!AO27&lt;&gt;"", IF((1+OUT_1_Check!$Q$4)*SUM('O1'!AO23:AO26)&lt;'O1'!AO27,1,IF((1-OUT_1_Check!$Q$4)*SUM('O1'!AO23:AO26)&gt;'O1'!AO27,1,0)),IF(SUM('O1'!AO23:AO26)&lt;&gt;0,1,0))</f>
        <v>0</v>
      </c>
      <c r="AR33" s="69">
        <f>+IF('O1'!AP27&lt;&gt;"", IF((1+OUT_1_Check!$Q$4)*SUM('O1'!AP23:AP26)&lt;'O1'!AP27,1,IF((1-OUT_1_Check!$Q$4)*SUM('O1'!AP23:AP26)&gt;'O1'!AP27,1,0)),IF(SUM('O1'!AP23:AP26)&lt;&gt;0,1,0))</f>
        <v>0</v>
      </c>
      <c r="AS33" s="79">
        <f>+IF('O1'!AQ27&lt;&gt;"",IF((1+OUT_1_Check!$Q$4)*SUM('O1'!D27:AP27)&lt;2*'O1'!AQ27,1,IF((1-OUT_1_Check!$Q$4)*SUM('O1'!D27:AP27)&gt;2*'O1'!AQ27,1,0)),IF(SUM('O1'!D27:AP27)&lt;&gt;0,1,0))</f>
        <v>0</v>
      </c>
      <c r="AT33" s="39"/>
      <c r="AU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</row>
    <row r="34" spans="1:66" s="39" customFormat="1" ht="18" customHeight="1">
      <c r="A34" s="49"/>
      <c r="B34" s="51" t="s">
        <v>22</v>
      </c>
      <c r="C34" s="5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82">
        <f>+IF('O1'!AQ28&lt;&gt;"",IF('O1'!AQ28&lt;'O1'!AQ27,1,0),IF('O1'!AQ27&lt;&gt;0,1,0))</f>
        <v>0</v>
      </c>
      <c r="AV34" s="48"/>
    </row>
    <row r="35" spans="1:66" s="48" customFormat="1" ht="18" customHeight="1">
      <c r="A35" s="56"/>
      <c r="B35" s="57"/>
      <c r="C35" s="57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39"/>
      <c r="AU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</row>
    <row r="36" spans="1:66" s="48" customFormat="1" ht="18" customHeight="1">
      <c r="A36" s="49"/>
      <c r="B36" s="45" t="s">
        <v>13</v>
      </c>
      <c r="C36" s="46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39"/>
      <c r="AU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</row>
    <row r="37" spans="1:66" s="39" customFormat="1" ht="18" customHeight="1">
      <c r="A37" s="49"/>
      <c r="B37" s="50" t="s">
        <v>106</v>
      </c>
      <c r="C37" s="51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9">
        <f>+IF('O1'!AQ30&lt;&gt;"",IF((1+OUT_1_Check!$Q$4)*SUM('O1'!D30:AP30)&lt;2*'O1'!AQ30,1,IF((1-OUT_1_Check!$Q$4)*SUM('O1'!D30:AP30)&gt;2*'O1'!AQ30,1,0)),IF(SUM('O1'!D30:AP30)&lt;&gt;0,1,0))</f>
        <v>0</v>
      </c>
      <c r="AV37" s="48"/>
    </row>
    <row r="38" spans="1:66" s="39" customFormat="1" ht="18" customHeight="1">
      <c r="A38" s="49"/>
      <c r="B38" s="50" t="s">
        <v>107</v>
      </c>
      <c r="C38" s="51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9">
        <f>+IF('O1'!AQ31&lt;&gt;"",IF((1+OUT_1_Check!$Q$4)*SUM('O1'!D31:AP31)&lt;2*'O1'!AQ31,1,IF((1-OUT_1_Check!$Q$4)*SUM('O1'!D31:AP31)&gt;2*'O1'!AQ31,1,0)),IF(SUM('O1'!D31:AP31)&lt;&gt;0,1,0))</f>
        <v>0</v>
      </c>
      <c r="AV38" s="48"/>
    </row>
    <row r="39" spans="1:66" s="39" customFormat="1" ht="18" customHeight="1">
      <c r="A39" s="44"/>
      <c r="B39" s="50" t="s">
        <v>108</v>
      </c>
      <c r="C39" s="51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9">
        <f>+IF('O1'!AQ33&lt;&gt;"",IF((1+OUT_1_Check!$Q$4)*SUM('O1'!D33:AP33)&lt;2*'O1'!AQ33,1,IF((1-OUT_1_Check!$Q$4)*SUM('O1'!D33:AP33)&gt;2*'O1'!AQ33,1,0)),IF(SUM('O1'!D33:AP33)&lt;&gt;0,1,0))</f>
        <v>0</v>
      </c>
      <c r="AV39" s="48"/>
    </row>
    <row r="40" spans="1:66" s="39" customFormat="1" ht="18" customHeight="1">
      <c r="A40" s="49"/>
      <c r="B40" s="51" t="s">
        <v>11</v>
      </c>
      <c r="C40" s="51"/>
      <c r="D40" s="69">
        <f>+IF('O1'!D34&lt;&gt;"", IF((1+OUT_1_Check!$Q$4)*SUM('O1'!D30:D33)&lt;'O1'!D34,1,IF((1-OUT_1_Check!$Q$4)*SUM('O1'!D30:D33)&gt;'O1'!D34,1,0)),IF(SUM('O1'!D30:D33)&lt;&gt;0,1,0))</f>
        <v>0</v>
      </c>
      <c r="E40" s="69">
        <f>+IF('O1'!E34&lt;&gt;"", IF((1+OUT_1_Check!$Q$4)*SUM('O1'!E30:E33)&lt;'O1'!E34,1,IF((1-OUT_1_Check!$Q$4)*SUM('O1'!E30:E33)&gt;'O1'!E34,1,0)),IF(SUM('O1'!E30:E33)&lt;&gt;0,1,0))</f>
        <v>0</v>
      </c>
      <c r="F40" s="69">
        <f>+IF('O1'!F34&lt;&gt;"", IF((1+OUT_1_Check!$Q$4)*SUM('O1'!F30:F33)&lt;'O1'!F34,1,IF((1-OUT_1_Check!$Q$4)*SUM('O1'!F30:F33)&gt;'O1'!F34,1,0)),IF(SUM('O1'!F30:F33)&lt;&gt;0,1,0))</f>
        <v>0</v>
      </c>
      <c r="G40" s="69">
        <f>+IF('O1'!G34&lt;&gt;"", IF((1+OUT_1_Check!$Q$4)*SUM('O1'!G30:G33)&lt;'O1'!G34,1,IF((1-OUT_1_Check!$Q$4)*SUM('O1'!G30:G33)&gt;'O1'!G34,1,0)),IF(SUM('O1'!G30:G33)&lt;&gt;0,1,0))</f>
        <v>0</v>
      </c>
      <c r="H40" s="69">
        <f>+IF('O1'!H34&lt;&gt;"", IF((1+OUT_1_Check!$Q$4)*SUM('O1'!H30:H33)&lt;'O1'!H34,1,IF((1-OUT_1_Check!$Q$4)*SUM('O1'!H30:H33)&gt;'O1'!H34,1,0)),IF(SUM('O1'!H30:H33)&lt;&gt;0,1,0))</f>
        <v>0</v>
      </c>
      <c r="I40" s="69">
        <f>+IF('O1'!I34&lt;&gt;"", IF((1+OUT_1_Check!$Q$4)*SUM('O1'!I30:I33)&lt;'O1'!I34,1,IF((1-OUT_1_Check!$Q$4)*SUM('O1'!I30:I33)&gt;'O1'!I34,1,0)),IF(SUM('O1'!I30:I33)&lt;&gt;0,1,0))</f>
        <v>0</v>
      </c>
      <c r="J40" s="69">
        <f>+IF('O1'!J34&lt;&gt;"", IF((1+OUT_1_Check!$Q$4)*SUM('O1'!J30:J33)&lt;'O1'!J34,1,IF((1-OUT_1_Check!$Q$4)*SUM('O1'!J30:J33)&gt;'O1'!J34,1,0)),IF(SUM('O1'!J30:J33)&lt;&gt;0,1,0))</f>
        <v>0</v>
      </c>
      <c r="K40" s="69">
        <f>+IF('O1'!L34&lt;&gt;"", IF((1+OUT_1_Check!$Q$4)*SUM('O1'!L30:L33)&lt;'O1'!L34,1,IF((1-OUT_1_Check!$Q$4)*SUM('O1'!L30:L33)&gt;'O1'!L34,1,0)),IF(SUM('O1'!L30:L33)&lt;&gt;0,1,0))</f>
        <v>0</v>
      </c>
      <c r="L40" s="69">
        <f>+IF('O1'!M34&lt;&gt;"", IF((1+OUT_1_Check!$Q$4)*SUM('O1'!M30:M33)&lt;'O1'!M34,1,IF((1-OUT_1_Check!$Q$4)*SUM('O1'!M30:M33)&gt;'O1'!M34,1,0)),IF(SUM('O1'!M30:M33)&lt;&gt;0,1,0))</f>
        <v>0</v>
      </c>
      <c r="M40" s="69">
        <f>+IF('O1'!N34&lt;&gt;"", IF((1+OUT_1_Check!$Q$4)*SUM('O1'!N30:N33)&lt;'O1'!N34,1,IF((1-OUT_1_Check!$Q$4)*SUM('O1'!N30:N33)&gt;'O1'!N34,1,0)),IF(SUM('O1'!N30:N33)&lt;&gt;0,1,0))</f>
        <v>0</v>
      </c>
      <c r="N40" s="69">
        <f>+IF('O1'!P34&lt;&gt;"", IF((1+OUT_1_Check!$Q$4)*SUM('O1'!P30:P33)&lt;'O1'!P34,1,IF((1-OUT_1_Check!$Q$4)*SUM('O1'!P30:P33)&gt;'O1'!P34,1,0)),IF(SUM('O1'!P30:P33)&lt;&gt;0,1,0))</f>
        <v>0</v>
      </c>
      <c r="O40" s="69">
        <f>+IF('O1'!Q34&lt;&gt;"", IF((1+OUT_1_Check!$Q$4)*SUM('O1'!Q30:Q33)&lt;'O1'!Q34,1,IF((1-OUT_1_Check!$Q$4)*SUM('O1'!Q30:Q33)&gt;'O1'!Q34,1,0)),IF(SUM('O1'!Q30:Q33)&lt;&gt;0,1,0))</f>
        <v>0</v>
      </c>
      <c r="P40" s="69">
        <f>+IF('O1'!R34&lt;&gt;"", IF((1+OUT_1_Check!$Q$4)*SUM('O1'!R30:R33)&lt;'O1'!R34,1,IF((1-OUT_1_Check!$Q$4)*SUM('O1'!R30:R33)&gt;'O1'!R34,1,0)),IF(SUM('O1'!R30:R33)&lt;&gt;0,1,0))</f>
        <v>0</v>
      </c>
      <c r="Q40" s="69">
        <f>+IF('O1'!S34&lt;&gt;"", IF((1+OUT_1_Check!$Q$4)*SUM('O1'!S30:S33)&lt;'O1'!S34,1,IF((1-OUT_1_Check!$Q$4)*SUM('O1'!S30:S33)&gt;'O1'!S34,1,0)),IF(SUM('O1'!S30:S33)&lt;&gt;0,1,0))</f>
        <v>0</v>
      </c>
      <c r="R40" s="69">
        <f>+IF('O1'!T34&lt;&gt;"", IF((1+OUT_1_Check!$Q$4)*SUM('O1'!T30:T33)&lt;'O1'!T34,1,IF((1-OUT_1_Check!$Q$4)*SUM('O1'!T30:T33)&gt;'O1'!T34,1,0)),IF(SUM('O1'!T30:T33)&lt;&gt;0,1,0))</f>
        <v>0</v>
      </c>
      <c r="S40" s="69" t="e">
        <f>+IF('O1'!#REF!&lt;&gt;"", IF((1+OUT_1_Check!$Q$4)*SUM('O1'!#REF!)&lt;'O1'!#REF!,1,IF((1-OUT_1_Check!$Q$4)*SUM('O1'!#REF!)&gt;'O1'!#REF!,1,0)),IF(SUM('O1'!#REF!)&lt;&gt;0,1,0))</f>
        <v>#REF!</v>
      </c>
      <c r="T40" s="69">
        <f>+IF('O1'!U34&lt;&gt;"", IF((1+OUT_1_Check!$Q$4)*SUM('O1'!U30:U33)&lt;'O1'!U34,1,IF((1-OUT_1_Check!$Q$4)*SUM('O1'!U30:U33)&gt;'O1'!U34,1,0)),IF(SUM('O1'!U30:U33)&lt;&gt;0,1,0))</f>
        <v>0</v>
      </c>
      <c r="U40" s="69">
        <f>+IF('O1'!V34&lt;&gt;"", IF((1+OUT_1_Check!$Q$4)*SUM('O1'!V30:V33)&lt;'O1'!V34,1,IF((1-OUT_1_Check!$Q$4)*SUM('O1'!V30:V33)&gt;'O1'!V34,1,0)),IF(SUM('O1'!V30:V33)&lt;&gt;0,1,0))</f>
        <v>0</v>
      </c>
      <c r="V40" s="69">
        <f>+IF('O1'!W34&lt;&gt;"", IF((1+OUT_1_Check!$Q$4)*SUM('O1'!W30:W33)&lt;'O1'!W34,1,IF((1-OUT_1_Check!$Q$4)*SUM('O1'!W30:W33)&gt;'O1'!W34,1,0)),IF(SUM('O1'!W30:W33)&lt;&gt;0,1,0))</f>
        <v>0</v>
      </c>
      <c r="W40" s="69">
        <f>+IF('O1'!X34&lt;&gt;"", IF((1+OUT_1_Check!$Q$4)*SUM('O1'!X30:X33)&lt;'O1'!X34,1,IF((1-OUT_1_Check!$Q$4)*SUM('O1'!X30:X33)&gt;'O1'!X34,1,0)),IF(SUM('O1'!X30:X33)&lt;&gt;0,1,0))</f>
        <v>0</v>
      </c>
      <c r="X40" s="69" t="e">
        <f>+IF('O1'!#REF!&lt;&gt;"", IF((1+OUT_1_Check!$Q$4)*SUM('O1'!#REF!)&lt;'O1'!#REF!,1,IF((1-OUT_1_Check!$Q$4)*SUM('O1'!#REF!)&gt;'O1'!#REF!,1,0)),IF(SUM('O1'!#REF!)&lt;&gt;0,1,0))</f>
        <v>#REF!</v>
      </c>
      <c r="Y40" s="69" t="e">
        <f>+IF('O1'!#REF!&lt;&gt;"", IF((1+OUT_1_Check!$Q$4)*SUM('O1'!#REF!)&lt;'O1'!#REF!,1,IF((1-OUT_1_Check!$Q$4)*SUM('O1'!#REF!)&gt;'O1'!#REF!,1,0)),IF(SUM('O1'!#REF!)&lt;&gt;0,1,0))</f>
        <v>#REF!</v>
      </c>
      <c r="Z40" s="69">
        <f>+IF('O1'!Y34&lt;&gt;"", IF((1+OUT_1_Check!$Q$4)*SUM('O1'!Y30:Y33)&lt;'O1'!Y34,1,IF((1-OUT_1_Check!$Q$4)*SUM('O1'!Y30:Y33)&gt;'O1'!Y34,1,0)),IF(SUM('O1'!Y30:Y33)&lt;&gt;0,1,0))</f>
        <v>0</v>
      </c>
      <c r="AA40" s="69">
        <f>+IF('O1'!Z34&lt;&gt;"", IF((1+OUT_1_Check!$Q$4)*SUM('O1'!Z30:Z33)&lt;'O1'!Z34,1,IF((1-OUT_1_Check!$Q$4)*SUM('O1'!Z30:Z33)&gt;'O1'!Z34,1,0)),IF(SUM('O1'!Z30:Z33)&lt;&gt;0,1,0))</f>
        <v>0</v>
      </c>
      <c r="AB40" s="69">
        <f>+IF('O1'!AA34&lt;&gt;"", IF((1+OUT_1_Check!$Q$4)*SUM('O1'!AA30:AA33)&lt;'O1'!AA34,1,IF((1-OUT_1_Check!$Q$4)*SUM('O1'!AA30:AA33)&gt;'O1'!AA34,1,0)),IF(SUM('O1'!AA30:AA33)&lt;&gt;0,1,0))</f>
        <v>0</v>
      </c>
      <c r="AC40" s="69">
        <f>+IF('O1'!AB34&lt;&gt;"", IF((1+OUT_1_Check!$Q$4)*SUM('O1'!AB30:AB33)&lt;'O1'!AB34,1,IF((1-OUT_1_Check!$Q$4)*SUM('O1'!AB30:AB33)&gt;'O1'!AB34,1,0)),IF(SUM('O1'!AB30:AB33)&lt;&gt;0,1,0))</f>
        <v>0</v>
      </c>
      <c r="AD40" s="69">
        <f>+IF('O1'!AC34&lt;&gt;"", IF((1+OUT_1_Check!$Q$4)*SUM('O1'!AC30:AC33)&lt;'O1'!AC34,1,IF((1-OUT_1_Check!$Q$4)*SUM('O1'!AC30:AC33)&gt;'O1'!AC34,1,0)),IF(SUM('O1'!AC30:AC33)&lt;&gt;0,1,0))</f>
        <v>0</v>
      </c>
      <c r="AE40" s="69">
        <f>+IF('O1'!AD34&lt;&gt;"", IF((1+OUT_1_Check!$Q$4)*SUM('O1'!AD30:AD33)&lt;'O1'!AD34,1,IF((1-OUT_1_Check!$Q$4)*SUM('O1'!AD30:AD33)&gt;'O1'!AD34,1,0)),IF(SUM('O1'!AD30:AD33)&lt;&gt;0,1,0))</f>
        <v>0</v>
      </c>
      <c r="AF40" s="69">
        <f>+IF('O1'!AE34&lt;&gt;"", IF((1+OUT_1_Check!$Q$4)*SUM('O1'!AE30:AE33)&lt;'O1'!AE34,1,IF((1-OUT_1_Check!$Q$4)*SUM('O1'!AE30:AE33)&gt;'O1'!AE34,1,0)),IF(SUM('O1'!AE30:AE33)&lt;&gt;0,1,0))</f>
        <v>0</v>
      </c>
      <c r="AG40" s="69">
        <f>+IF('O1'!AF34&lt;&gt;"", IF((1+OUT_1_Check!$Q$4)*SUM('O1'!AF30:AF33)&lt;'O1'!AF34,1,IF((1-OUT_1_Check!$Q$4)*SUM('O1'!AF30:AF33)&gt;'O1'!AF34,1,0)),IF(SUM('O1'!AF30:AF33)&lt;&gt;0,1,0))</f>
        <v>0</v>
      </c>
      <c r="AH40" s="69">
        <f>+IF('O1'!AG34&lt;&gt;"", IF((1+OUT_1_Check!$Q$4)*SUM('O1'!AG30:AG33)&lt;'O1'!AG34,1,IF((1-OUT_1_Check!$Q$4)*SUM('O1'!AG30:AG33)&gt;'O1'!AG34,1,0)),IF(SUM('O1'!AG30:AG33)&lt;&gt;0,1,0))</f>
        <v>1</v>
      </c>
      <c r="AI40" s="69">
        <f>+IF('O1'!AH34&lt;&gt;"", IF((1+OUT_1_Check!$Q$4)*SUM('O1'!AH30:AH33)&lt;'O1'!AH34,1,IF((1-OUT_1_Check!$Q$4)*SUM('O1'!AH30:AH33)&gt;'O1'!AH34,1,0)),IF(SUM('O1'!AH30:AH33)&lt;&gt;0,1,0))</f>
        <v>0</v>
      </c>
      <c r="AJ40" s="69">
        <f>+IF('O1'!AI34&lt;&gt;"", IF((1+OUT_1_Check!$Q$4)*SUM('O1'!AI30:AI33)&lt;'O1'!AI34,1,IF((1-OUT_1_Check!$Q$4)*SUM('O1'!AI30:AI33)&gt;'O1'!AI34,1,0)),IF(SUM('O1'!AI30:AI33)&lt;&gt;0,1,0))</f>
        <v>0</v>
      </c>
      <c r="AK40" s="69">
        <f>+IF('O1'!AJ34&lt;&gt;"", IF((1+OUT_1_Check!$Q$4)*SUM('O1'!AJ30:AJ33)&lt;'O1'!AJ34,1,IF((1-OUT_1_Check!$Q$4)*SUM('O1'!AJ30:AJ33)&gt;'O1'!AJ34,1,0)),IF(SUM('O1'!AJ30:AJ33)&lt;&gt;0,1,0))</f>
        <v>0</v>
      </c>
      <c r="AL40" s="69">
        <f>+IF('O1'!AK34&lt;&gt;"", IF((1+OUT_1_Check!$Q$4)*SUM('O1'!AK30:AK33)&lt;'O1'!AK34,1,IF((1-OUT_1_Check!$Q$4)*SUM('O1'!AK30:AK33)&gt;'O1'!AK34,1,0)),IF(SUM('O1'!AK30:AK33)&lt;&gt;0,1,0))</f>
        <v>0</v>
      </c>
      <c r="AM40" s="69" t="e">
        <f>+IF('O1'!#REF!&lt;&gt;"", IF((1+OUT_1_Check!$Q$4)*SUM('O1'!#REF!)&lt;'O1'!#REF!,1,IF((1-OUT_1_Check!$Q$4)*SUM('O1'!#REF!)&gt;'O1'!#REF!,1,0)),IF(SUM('O1'!#REF!)&lt;&gt;0,1,0))</f>
        <v>#REF!</v>
      </c>
      <c r="AN40" s="69">
        <f>+IF('O1'!AL34&lt;&gt;"", IF((1+OUT_1_Check!$Q$4)*SUM('O1'!AL30:AL33)&lt;'O1'!AL34,1,IF((1-OUT_1_Check!$Q$4)*SUM('O1'!AL30:AL33)&gt;'O1'!AL34,1,0)),IF(SUM('O1'!AL30:AL33)&lt;&gt;0,1,0))</f>
        <v>0</v>
      </c>
      <c r="AO40" s="69">
        <f>+IF('O1'!AM34&lt;&gt;"", IF((1+OUT_1_Check!$Q$4)*SUM('O1'!AM30:AM33)&lt;'O1'!AM34,1,IF((1-OUT_1_Check!$Q$4)*SUM('O1'!AM30:AM33)&gt;'O1'!AM34,1,0)),IF(SUM('O1'!AM30:AM33)&lt;&gt;0,1,0))</f>
        <v>0</v>
      </c>
      <c r="AP40" s="69">
        <f>+IF('O1'!AN34&lt;&gt;"", IF((1+OUT_1_Check!$Q$4)*SUM('O1'!AN30:AN33)&lt;'O1'!AN34,1,IF((1-OUT_1_Check!$Q$4)*SUM('O1'!AN30:AN33)&gt;'O1'!AN34,1,0)),IF(SUM('O1'!AN30:AN33)&lt;&gt;0,1,0))</f>
        <v>1</v>
      </c>
      <c r="AQ40" s="69">
        <f>+IF('O1'!AO34&lt;&gt;"", IF((1+OUT_1_Check!$Q$4)*SUM('O1'!AO30:AO33)&lt;'O1'!AO34,1,IF((1-OUT_1_Check!$Q$4)*SUM('O1'!AO30:AO33)&gt;'O1'!AO34,1,0)),IF(SUM('O1'!AO30:AO33)&lt;&gt;0,1,0))</f>
        <v>0</v>
      </c>
      <c r="AR40" s="69">
        <f>+IF('O1'!AP34&lt;&gt;"", IF((1+OUT_1_Check!$Q$4)*SUM('O1'!AP30:AP33)&lt;'O1'!AP34,1,IF((1-OUT_1_Check!$Q$4)*SUM('O1'!AP30:AP33)&gt;'O1'!AP34,1,0)),IF(SUM('O1'!AP30:AP33)&lt;&gt;0,1,0))</f>
        <v>0</v>
      </c>
      <c r="AS40" s="79">
        <f>+IF('O1'!AQ34&lt;&gt;"",IF((1+OUT_1_Check!$Q$4)*SUM('O1'!D34:AP34)&lt;2*'O1'!AQ34,1,IF((1-OUT_1_Check!$Q$4)*SUM('O1'!D34:AP34)&gt;2*'O1'!AQ34,1,0)),IF(SUM('O1'!D34:AP34)&lt;&gt;0,1,0))</f>
        <v>0</v>
      </c>
      <c r="AV40" s="48"/>
    </row>
    <row r="41" spans="1:66" s="39" customFormat="1" ht="18" customHeight="1">
      <c r="A41" s="49"/>
      <c r="B41" s="51" t="s">
        <v>22</v>
      </c>
      <c r="C41" s="5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82">
        <f>+IF('O1'!AQ35&lt;&gt;"",IF('O1'!AQ35&lt;'O1'!AQ34,1,0),IF('O1'!AQ34&lt;&gt;0,1,0))</f>
        <v>0</v>
      </c>
      <c r="AV41" s="48"/>
    </row>
    <row r="42" spans="1:66" s="39" customFormat="1" ht="18" customHeight="1">
      <c r="A42" s="49"/>
      <c r="B42" s="51"/>
      <c r="C42" s="5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V42" s="48"/>
    </row>
    <row r="43" spans="1:66" s="39" customFormat="1" ht="18" customHeight="1">
      <c r="A43" s="49"/>
      <c r="B43" s="51" t="s">
        <v>14</v>
      </c>
      <c r="C43" s="51"/>
      <c r="D43" s="76">
        <f>+IF('O1'!D36&lt;&gt;"",IF((1+OUT_1_Check!$Q$4)*SUM('O1'!D34,'O1'!D27)&lt;'O1'!D36,1,IF((1-OUT_1_Check!$Q$4)*SUM('O1'!D34,'O1'!D27)&gt;'O1'!D36,1,0)),IF(SUM('O1'!D34,'O1'!D27)&lt;&gt;0,1,0))</f>
        <v>0</v>
      </c>
      <c r="E43" s="76">
        <f>+IF('O1'!E36&lt;&gt;"",IF((1+OUT_1_Check!$Q$4)*SUM('O1'!E34,'O1'!E27)&lt;'O1'!E36,1,IF((1-OUT_1_Check!$Q$4)*SUM('O1'!E34,'O1'!E27)&gt;'O1'!E36,1,0)),IF(SUM('O1'!E34,'O1'!E27)&lt;&gt;0,1,0))</f>
        <v>0</v>
      </c>
      <c r="F43" s="76">
        <f>+IF('O1'!F36&lt;&gt;"",IF((1+OUT_1_Check!$Q$4)*SUM('O1'!F34,'O1'!F27)&lt;'O1'!F36,1,IF((1-OUT_1_Check!$Q$4)*SUM('O1'!F34,'O1'!F27)&gt;'O1'!F36,1,0)),IF(SUM('O1'!F34,'O1'!F27)&lt;&gt;0,1,0))</f>
        <v>0</v>
      </c>
      <c r="G43" s="76">
        <f>+IF('O1'!G36&lt;&gt;"",IF((1+OUT_1_Check!$Q$4)*SUM('O1'!G34,'O1'!G27)&lt;'O1'!G36,1,IF((1-OUT_1_Check!$Q$4)*SUM('O1'!G34,'O1'!G27)&gt;'O1'!G36,1,0)),IF(SUM('O1'!G34,'O1'!G27)&lt;&gt;0,1,0))</f>
        <v>0</v>
      </c>
      <c r="H43" s="76">
        <f>+IF('O1'!H36&lt;&gt;"",IF((1+OUT_1_Check!$Q$4)*SUM('O1'!H34,'O1'!H27)&lt;'O1'!H36,1,IF((1-OUT_1_Check!$Q$4)*SUM('O1'!H34,'O1'!H27)&gt;'O1'!H36,1,0)),IF(SUM('O1'!H34,'O1'!H27)&lt;&gt;0,1,0))</f>
        <v>0</v>
      </c>
      <c r="I43" s="76">
        <f>+IF('O1'!I36&lt;&gt;"",IF((1+OUT_1_Check!$Q$4)*SUM('O1'!I34,'O1'!I27)&lt;'O1'!I36,1,IF((1-OUT_1_Check!$Q$4)*SUM('O1'!I34,'O1'!I27)&gt;'O1'!I36,1,0)),IF(SUM('O1'!I34,'O1'!I27)&lt;&gt;0,1,0))</f>
        <v>0</v>
      </c>
      <c r="J43" s="76">
        <f>+IF('O1'!J36&lt;&gt;"",IF((1+OUT_1_Check!$Q$4)*SUM('O1'!J34,'O1'!J27)&lt;'O1'!J36,1,IF((1-OUT_1_Check!$Q$4)*SUM('O1'!J34,'O1'!J27)&gt;'O1'!J36,1,0)),IF(SUM('O1'!J34,'O1'!J27)&lt;&gt;0,1,0))</f>
        <v>0</v>
      </c>
      <c r="K43" s="76">
        <f>+IF('O1'!L36&lt;&gt;"",IF((1+OUT_1_Check!$Q$4)*SUM('O1'!L34,'O1'!L27)&lt;'O1'!L36,1,IF((1-OUT_1_Check!$Q$4)*SUM('O1'!L34,'O1'!L27)&gt;'O1'!L36,1,0)),IF(SUM('O1'!L34,'O1'!L27)&lt;&gt;0,1,0))</f>
        <v>0</v>
      </c>
      <c r="L43" s="76">
        <f>+IF('O1'!M36&lt;&gt;"",IF((1+OUT_1_Check!$Q$4)*SUM('O1'!M34,'O1'!M27)&lt;'O1'!M36,1,IF((1-OUT_1_Check!$Q$4)*SUM('O1'!M34,'O1'!M27)&gt;'O1'!M36,1,0)),IF(SUM('O1'!M34,'O1'!M27)&lt;&gt;0,1,0))</f>
        <v>0</v>
      </c>
      <c r="M43" s="76">
        <f>+IF('O1'!N36&lt;&gt;"",IF((1+OUT_1_Check!$Q$4)*SUM('O1'!N34,'O1'!N27)&lt;'O1'!N36,1,IF((1-OUT_1_Check!$Q$4)*SUM('O1'!N34,'O1'!N27)&gt;'O1'!N36,1,0)),IF(SUM('O1'!N34,'O1'!N27)&lt;&gt;0,1,0))</f>
        <v>0</v>
      </c>
      <c r="N43" s="76">
        <f>+IF('O1'!P36&lt;&gt;"",IF((1+OUT_1_Check!$Q$4)*SUM('O1'!P34,'O1'!P27)&lt;'O1'!P36,1,IF((1-OUT_1_Check!$Q$4)*SUM('O1'!P34,'O1'!P27)&gt;'O1'!P36,1,0)),IF(SUM('O1'!P34,'O1'!P27)&lt;&gt;0,1,0))</f>
        <v>0</v>
      </c>
      <c r="O43" s="76">
        <f>+IF('O1'!Q36&lt;&gt;"",IF((1+OUT_1_Check!$Q$4)*SUM('O1'!Q34,'O1'!Q27)&lt;'O1'!Q36,1,IF((1-OUT_1_Check!$Q$4)*SUM('O1'!Q34,'O1'!Q27)&gt;'O1'!Q36,1,0)),IF(SUM('O1'!Q34,'O1'!Q27)&lt;&gt;0,1,0))</f>
        <v>0</v>
      </c>
      <c r="P43" s="76">
        <f>+IF('O1'!R36&lt;&gt;"",IF((1+OUT_1_Check!$Q$4)*SUM('O1'!R34,'O1'!R27)&lt;'O1'!R36,1,IF((1-OUT_1_Check!$Q$4)*SUM('O1'!R34,'O1'!R27)&gt;'O1'!R36,1,0)),IF(SUM('O1'!R34,'O1'!R27)&lt;&gt;0,1,0))</f>
        <v>0</v>
      </c>
      <c r="Q43" s="76">
        <f>+IF('O1'!S36&lt;&gt;"",IF((1+OUT_1_Check!$Q$4)*SUM('O1'!S34,'O1'!S27)&lt;'O1'!S36,1,IF((1-OUT_1_Check!$Q$4)*SUM('O1'!S34,'O1'!S27)&gt;'O1'!S36,1,0)),IF(SUM('O1'!S34,'O1'!S27)&lt;&gt;0,1,0))</f>
        <v>0</v>
      </c>
      <c r="R43" s="76">
        <f>+IF('O1'!T36&lt;&gt;"",IF((1+OUT_1_Check!$Q$4)*SUM('O1'!T34,'O1'!T27)&lt;'O1'!T36,1,IF((1-OUT_1_Check!$Q$4)*SUM('O1'!T34,'O1'!T27)&gt;'O1'!T36,1,0)),IF(SUM('O1'!T34,'O1'!T27)&lt;&gt;0,1,0))</f>
        <v>0</v>
      </c>
      <c r="S43" s="76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76">
        <f>+IF('O1'!U36&lt;&gt;"",IF((1+OUT_1_Check!$Q$4)*SUM('O1'!U34,'O1'!U27)&lt;'O1'!U36,1,IF((1-OUT_1_Check!$Q$4)*SUM('O1'!U34,'O1'!U27)&gt;'O1'!U36,1,0)),IF(SUM('O1'!U34,'O1'!U27)&lt;&gt;0,1,0))</f>
        <v>0</v>
      </c>
      <c r="U43" s="76">
        <f>+IF('O1'!V36&lt;&gt;"",IF((1+OUT_1_Check!$Q$4)*SUM('O1'!V34,'O1'!V27)&lt;'O1'!V36,1,IF((1-OUT_1_Check!$Q$4)*SUM('O1'!V34,'O1'!V27)&gt;'O1'!V36,1,0)),IF(SUM('O1'!V34,'O1'!V27)&lt;&gt;0,1,0))</f>
        <v>0</v>
      </c>
      <c r="V43" s="76">
        <f>+IF('O1'!W36&lt;&gt;"",IF((1+OUT_1_Check!$Q$4)*SUM('O1'!W34,'O1'!W27)&lt;'O1'!W36,1,IF((1-OUT_1_Check!$Q$4)*SUM('O1'!W34,'O1'!W27)&gt;'O1'!W36,1,0)),IF(SUM('O1'!W34,'O1'!W27)&lt;&gt;0,1,0))</f>
        <v>0</v>
      </c>
      <c r="W43" s="76">
        <f>+IF('O1'!X36&lt;&gt;"",IF((1+OUT_1_Check!$Q$4)*SUM('O1'!X34,'O1'!X27)&lt;'O1'!X36,1,IF((1-OUT_1_Check!$Q$4)*SUM('O1'!X34,'O1'!X27)&gt;'O1'!X36,1,0)),IF(SUM('O1'!X34,'O1'!X27)&lt;&gt;0,1,0))</f>
        <v>0</v>
      </c>
      <c r="X43" s="76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76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76">
        <f>+IF('O1'!Y36&lt;&gt;"",IF((1+OUT_1_Check!$Q$4)*SUM('O1'!Y34,'O1'!Y27)&lt;'O1'!Y36,1,IF((1-OUT_1_Check!$Q$4)*SUM('O1'!Y34,'O1'!Y27)&gt;'O1'!Y36,1,0)),IF(SUM('O1'!Y34,'O1'!Y27)&lt;&gt;0,1,0))</f>
        <v>0</v>
      </c>
      <c r="AA43" s="76">
        <f>+IF('O1'!Z36&lt;&gt;"",IF((1+OUT_1_Check!$Q$4)*SUM('O1'!Z34,'O1'!Z27)&lt;'O1'!Z36,1,IF((1-OUT_1_Check!$Q$4)*SUM('O1'!Z34,'O1'!Z27)&gt;'O1'!Z36,1,0)),IF(SUM('O1'!Z34,'O1'!Z27)&lt;&gt;0,1,0))</f>
        <v>0</v>
      </c>
      <c r="AB43" s="76">
        <f>+IF('O1'!AA36&lt;&gt;"",IF((1+OUT_1_Check!$Q$4)*SUM('O1'!AA34,'O1'!AA27)&lt;'O1'!AA36,1,IF((1-OUT_1_Check!$Q$4)*SUM('O1'!AA34,'O1'!AA27)&gt;'O1'!AA36,1,0)),IF(SUM('O1'!AA34,'O1'!AA27)&lt;&gt;0,1,0))</f>
        <v>0</v>
      </c>
      <c r="AC43" s="76">
        <f>+IF('O1'!AB36&lt;&gt;"",IF((1+OUT_1_Check!$Q$4)*SUM('O1'!AB34,'O1'!AB27)&lt;'O1'!AB36,1,IF((1-OUT_1_Check!$Q$4)*SUM('O1'!AB34,'O1'!AB27)&gt;'O1'!AB36,1,0)),IF(SUM('O1'!AB34,'O1'!AB27)&lt;&gt;0,1,0))</f>
        <v>0</v>
      </c>
      <c r="AD43" s="76">
        <f>+IF('O1'!AC36&lt;&gt;"",IF((1+OUT_1_Check!$Q$4)*SUM('O1'!AC34,'O1'!AC27)&lt;'O1'!AC36,1,IF((1-OUT_1_Check!$Q$4)*SUM('O1'!AC34,'O1'!AC27)&gt;'O1'!AC36,1,0)),IF(SUM('O1'!AC34,'O1'!AC27)&lt;&gt;0,1,0))</f>
        <v>0</v>
      </c>
      <c r="AE43" s="76">
        <f>+IF('O1'!AD36&lt;&gt;"",IF((1+OUT_1_Check!$Q$4)*SUM('O1'!AD34,'O1'!AD27)&lt;'O1'!AD36,1,IF((1-OUT_1_Check!$Q$4)*SUM('O1'!AD34,'O1'!AD27)&gt;'O1'!AD36,1,0)),IF(SUM('O1'!AD34,'O1'!AD27)&lt;&gt;0,1,0))</f>
        <v>0</v>
      </c>
      <c r="AF43" s="76">
        <f>+IF('O1'!AE36&lt;&gt;"",IF((1+OUT_1_Check!$Q$4)*SUM('O1'!AE34,'O1'!AE27)&lt;'O1'!AE36,1,IF((1-OUT_1_Check!$Q$4)*SUM('O1'!AE34,'O1'!AE27)&gt;'O1'!AE36,1,0)),IF(SUM('O1'!AE34,'O1'!AE27)&lt;&gt;0,1,0))</f>
        <v>0</v>
      </c>
      <c r="AG43" s="76">
        <f>+IF('O1'!AF36&lt;&gt;"",IF((1+OUT_1_Check!$Q$4)*SUM('O1'!AF34,'O1'!AF27)&lt;'O1'!AF36,1,IF((1-OUT_1_Check!$Q$4)*SUM('O1'!AF34,'O1'!AF27)&gt;'O1'!AF36,1,0)),IF(SUM('O1'!AF34,'O1'!AF27)&lt;&gt;0,1,0))</f>
        <v>0</v>
      </c>
      <c r="AH43" s="76">
        <f>+IF('O1'!AG36&lt;&gt;"",IF((1+OUT_1_Check!$Q$4)*SUM('O1'!AG34,'O1'!AG27)&lt;'O1'!AG36,1,IF((1-OUT_1_Check!$Q$4)*SUM('O1'!AG34,'O1'!AG27)&gt;'O1'!AG36,1,0)),IF(SUM('O1'!AG34,'O1'!AG27)&lt;&gt;0,1,0))</f>
        <v>0</v>
      </c>
      <c r="AI43" s="76">
        <f>+IF('O1'!AH36&lt;&gt;"",IF((1+OUT_1_Check!$Q$4)*SUM('O1'!AH34,'O1'!AH27)&lt;'O1'!AH36,1,IF((1-OUT_1_Check!$Q$4)*SUM('O1'!AH34,'O1'!AH27)&gt;'O1'!AH36,1,0)),IF(SUM('O1'!AH34,'O1'!AH27)&lt;&gt;0,1,0))</f>
        <v>0</v>
      </c>
      <c r="AJ43" s="76">
        <f>+IF('O1'!AI36&lt;&gt;"",IF((1+OUT_1_Check!$Q$4)*SUM('O1'!AI34,'O1'!AI27)&lt;'O1'!AI36,1,IF((1-OUT_1_Check!$Q$4)*SUM('O1'!AI34,'O1'!AI27)&gt;'O1'!AI36,1,0)),IF(SUM('O1'!AI34,'O1'!AI27)&lt;&gt;0,1,0))</f>
        <v>0</v>
      </c>
      <c r="AK43" s="76">
        <f>+IF('O1'!AJ36&lt;&gt;"",IF((1+OUT_1_Check!$Q$4)*SUM('O1'!AJ34,'O1'!AJ27)&lt;'O1'!AJ36,1,IF((1-OUT_1_Check!$Q$4)*SUM('O1'!AJ34,'O1'!AJ27)&gt;'O1'!AJ36,1,0)),IF(SUM('O1'!AJ34,'O1'!AJ27)&lt;&gt;0,1,0))</f>
        <v>0</v>
      </c>
      <c r="AL43" s="76">
        <f>+IF('O1'!AK36&lt;&gt;"",IF((1+OUT_1_Check!$Q$4)*SUM('O1'!AK34,'O1'!AK27)&lt;'O1'!AK36,1,IF((1-OUT_1_Check!$Q$4)*SUM('O1'!AK34,'O1'!AK27)&gt;'O1'!AK36,1,0)),IF(SUM('O1'!AK34,'O1'!AK27)&lt;&gt;0,1,0))</f>
        <v>0</v>
      </c>
      <c r="AM43" s="76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76">
        <f>+IF('O1'!AL36&lt;&gt;"",IF((1+OUT_1_Check!$Q$4)*SUM('O1'!AL34,'O1'!AL27)&lt;'O1'!AL36,1,IF((1-OUT_1_Check!$Q$4)*SUM('O1'!AL34,'O1'!AL27)&gt;'O1'!AL36,1,0)),IF(SUM('O1'!AL34,'O1'!AL27)&lt;&gt;0,1,0))</f>
        <v>0</v>
      </c>
      <c r="AO43" s="76">
        <f>+IF('O1'!AM36&lt;&gt;"",IF((1+OUT_1_Check!$Q$4)*SUM('O1'!AM34,'O1'!AM27)&lt;'O1'!AM36,1,IF((1-OUT_1_Check!$Q$4)*SUM('O1'!AM34,'O1'!AM27)&gt;'O1'!AM36,1,0)),IF(SUM('O1'!AM34,'O1'!AM27)&lt;&gt;0,1,0))</f>
        <v>0</v>
      </c>
      <c r="AP43" s="76">
        <f>+IF('O1'!AN36&lt;&gt;"",IF((1+OUT_1_Check!$Q$4)*SUM('O1'!AN34,'O1'!AN27)&lt;'O1'!AN36,1,IF((1-OUT_1_Check!$Q$4)*SUM('O1'!AN34,'O1'!AN27)&gt;'O1'!AN36,1,0)),IF(SUM('O1'!AN34,'O1'!AN27)&lt;&gt;0,1,0))</f>
        <v>0</v>
      </c>
      <c r="AQ43" s="76">
        <f>+IF('O1'!AO36&lt;&gt;"",IF((1+OUT_1_Check!$Q$4)*SUM('O1'!AO34,'O1'!AO27)&lt;'O1'!AO36,1,IF((1-OUT_1_Check!$Q$4)*SUM('O1'!AO34,'O1'!AO27)&gt;'O1'!AO36,1,0)),IF(SUM('O1'!AO34,'O1'!AO27)&lt;&gt;0,1,0))</f>
        <v>0</v>
      </c>
      <c r="AR43" s="76">
        <f>+IF('O1'!AP36&lt;&gt;"",IF((1+OUT_1_Check!$Q$4)*SUM('O1'!AP34,'O1'!AP27)&lt;'O1'!AP36,1,IF((1-OUT_1_Check!$Q$4)*SUM('O1'!AP34,'O1'!AP27)&gt;'O1'!AP36,1,0)),IF(SUM('O1'!AP34,'O1'!AP27)&lt;&gt;0,1,0))</f>
        <v>0</v>
      </c>
      <c r="AS43" s="79">
        <f>+IF('O1'!AQ36&lt;&gt;"",IF((1+OUT_1_Check!$Q$4)*SUM('O1'!D36:AP36)&lt;2*'O1'!AQ36,1,IF((1-OUT_1_Check!$Q$4)*SUM('O1'!D36:AP36)&gt;2*'O1'!AQ36,1,0)),IF(SUM('O1'!D36:AP36)&lt;&gt;0,1,0))</f>
        <v>0</v>
      </c>
      <c r="AV43" s="48"/>
    </row>
    <row r="44" spans="1:66" s="39" customFormat="1" ht="18" customHeight="1">
      <c r="A44" s="49"/>
      <c r="B44" s="51"/>
      <c r="C44" s="51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V44" s="48"/>
    </row>
    <row r="45" spans="1:66" s="39" customFormat="1" ht="18" customHeight="1">
      <c r="A45" s="56"/>
      <c r="B45" s="58" t="s">
        <v>99</v>
      </c>
      <c r="C45" s="45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81"/>
      <c r="AV45" s="48"/>
    </row>
    <row r="46" spans="1:66" s="39" customFormat="1" ht="18" customHeight="1">
      <c r="A46" s="49"/>
      <c r="B46" s="51"/>
      <c r="C46" s="51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V46" s="48"/>
    </row>
    <row r="47" spans="1:66" s="39" customFormat="1" ht="18" customHeight="1">
      <c r="A47" s="49"/>
      <c r="B47" s="45" t="s">
        <v>15</v>
      </c>
      <c r="C47" s="45"/>
      <c r="D47" s="78">
        <f>+IF('O1'!D38&lt;&gt;"",IF((1+OUT_1_Check!$Q$4)*SUM('O1'!D13,'O1'!D20,'O1'!D36,'O1'!D37)&lt;'O1'!D38,1,IF((1-OUT_1_Check!$Q$4)*SUM('O1'!D13,'O1'!D20,'O1'!D36)&gt;'O1'!D38,1,0)),IF(SUM('O1'!D13,'O1'!D20,'O1'!D36)&lt;&gt;0,1,0))</f>
        <v>0</v>
      </c>
      <c r="E47" s="78">
        <f>+IF('O1'!E38&lt;&gt;"",IF((1+OUT_1_Check!$Q$4)*SUM('O1'!E13,'O1'!E20,'O1'!E36,'O1'!E37)&lt;'O1'!E38,1,IF((1-OUT_1_Check!$Q$4)*SUM('O1'!E13,'O1'!E20,'O1'!E36)&gt;'O1'!E38,1,0)),IF(SUM('O1'!E13,'O1'!E20,'O1'!E36)&lt;&gt;0,1,0))</f>
        <v>0</v>
      </c>
      <c r="F47" s="78">
        <f>+IF('O1'!F38&lt;&gt;"",IF((1+OUT_1_Check!$Q$4)*SUM('O1'!F13,'O1'!F20,'O1'!F36,'O1'!F37)&lt;'O1'!F38,1,IF((1-OUT_1_Check!$Q$4)*SUM('O1'!F13,'O1'!F20,'O1'!F36)&gt;'O1'!F38,1,0)),IF(SUM('O1'!F13,'O1'!F20,'O1'!F36)&lt;&gt;0,1,0))</f>
        <v>0</v>
      </c>
      <c r="G47" s="78">
        <f>+IF('O1'!G38&lt;&gt;"",IF((1+OUT_1_Check!$Q$4)*SUM('O1'!G13,'O1'!G20,'O1'!G36,'O1'!G37)&lt;'O1'!G38,1,IF((1-OUT_1_Check!$Q$4)*SUM('O1'!G13,'O1'!G20,'O1'!G36)&gt;'O1'!G38,1,0)),IF(SUM('O1'!G13,'O1'!G20,'O1'!G36)&lt;&gt;0,1,0))</f>
        <v>0</v>
      </c>
      <c r="H47" s="78">
        <f>+IF('O1'!H38&lt;&gt;"",IF((1+OUT_1_Check!$Q$4)*SUM('O1'!H13,'O1'!H20,'O1'!H36,'O1'!H37)&lt;'O1'!H38,1,IF((1-OUT_1_Check!$Q$4)*SUM('O1'!H13,'O1'!H20,'O1'!H36)&gt;'O1'!H38,1,0)),IF(SUM('O1'!H13,'O1'!H20,'O1'!H36)&lt;&gt;0,1,0))</f>
        <v>0</v>
      </c>
      <c r="I47" s="78">
        <f>+IF('O1'!I38&lt;&gt;"",IF((1+OUT_1_Check!$Q$4)*SUM('O1'!I13,'O1'!I20,'O1'!I36,'O1'!I37)&lt;'O1'!I38,1,IF((1-OUT_1_Check!$Q$4)*SUM('O1'!I13,'O1'!I20,'O1'!I36)&gt;'O1'!I38,1,0)),IF(SUM('O1'!I13,'O1'!I20,'O1'!I36)&lt;&gt;0,1,0))</f>
        <v>0</v>
      </c>
      <c r="J47" s="78">
        <f>+IF('O1'!J38&lt;&gt;"",IF((1+OUT_1_Check!$Q$4)*SUM('O1'!J13,'O1'!J20,'O1'!J36,'O1'!J37)&lt;'O1'!J38,1,IF((1-OUT_1_Check!$Q$4)*SUM('O1'!J13,'O1'!J20,'O1'!J36)&gt;'O1'!J38,1,0)),IF(SUM('O1'!J13,'O1'!J20,'O1'!J36)&lt;&gt;0,1,0))</f>
        <v>0</v>
      </c>
      <c r="K47" s="78">
        <f>+IF('O1'!L38&lt;&gt;"",IF((1+OUT_1_Check!$Q$4)*SUM('O1'!L13,'O1'!L20,'O1'!L36,'O1'!L37)&lt;'O1'!L38,1,IF((1-OUT_1_Check!$Q$4)*SUM('O1'!L13,'O1'!L20,'O1'!L36)&gt;'O1'!L38,1,0)),IF(SUM('O1'!L13,'O1'!L20,'O1'!L36)&lt;&gt;0,1,0))</f>
        <v>0</v>
      </c>
      <c r="L47" s="78">
        <f>+IF('O1'!M38&lt;&gt;"",IF((1+OUT_1_Check!$Q$4)*SUM('O1'!M13,'O1'!M20,'O1'!M36,'O1'!M37)&lt;'O1'!M38,1,IF((1-OUT_1_Check!$Q$4)*SUM('O1'!M13,'O1'!M20,'O1'!M36)&gt;'O1'!M38,1,0)),IF(SUM('O1'!M13,'O1'!M20,'O1'!M36)&lt;&gt;0,1,0))</f>
        <v>0</v>
      </c>
      <c r="M47" s="78">
        <f>+IF('O1'!N38&lt;&gt;"",IF((1+OUT_1_Check!$Q$4)*SUM('O1'!N13,'O1'!N20,'O1'!N36,'O1'!N37)&lt;'O1'!N38,1,IF((1-OUT_1_Check!$Q$4)*SUM('O1'!N13,'O1'!N20,'O1'!N36)&gt;'O1'!N38,1,0)),IF(SUM('O1'!N13,'O1'!N20,'O1'!N36)&lt;&gt;0,1,0))</f>
        <v>0</v>
      </c>
      <c r="N47" s="78">
        <f>+IF('O1'!P38&lt;&gt;"",IF((1+OUT_1_Check!$Q$4)*SUM('O1'!P13,'O1'!P20,'O1'!P36,'O1'!P37)&lt;'O1'!P38,1,IF((1-OUT_1_Check!$Q$4)*SUM('O1'!P13,'O1'!P20,'O1'!P36)&gt;'O1'!P38,1,0)),IF(SUM('O1'!P13,'O1'!P20,'O1'!P36)&lt;&gt;0,1,0))</f>
        <v>0</v>
      </c>
      <c r="O47" s="78">
        <f>+IF('O1'!Q38&lt;&gt;"",IF((1+OUT_1_Check!$Q$4)*SUM('O1'!Q13,'O1'!Q20,'O1'!Q36,'O1'!Q37)&lt;'O1'!Q38,1,IF((1-OUT_1_Check!$Q$4)*SUM('O1'!Q13,'O1'!Q20,'O1'!Q36)&gt;'O1'!Q38,1,0)),IF(SUM('O1'!Q13,'O1'!Q20,'O1'!Q36)&lt;&gt;0,1,0))</f>
        <v>0</v>
      </c>
      <c r="P47" s="78">
        <f>+IF('O1'!R38&lt;&gt;"",IF((1+OUT_1_Check!$Q$4)*SUM('O1'!R13,'O1'!R20,'O1'!R36,'O1'!R37)&lt;'O1'!R38,1,IF((1-OUT_1_Check!$Q$4)*SUM('O1'!R13,'O1'!R20,'O1'!R36)&gt;'O1'!R38,1,0)),IF(SUM('O1'!R13,'O1'!R20,'O1'!R36)&lt;&gt;0,1,0))</f>
        <v>0</v>
      </c>
      <c r="Q47" s="78">
        <f>+IF('O1'!S38&lt;&gt;"",IF((1+OUT_1_Check!$Q$4)*SUM('O1'!S13,'O1'!S20,'O1'!S36,'O1'!S37)&lt;'O1'!S38,1,IF((1-OUT_1_Check!$Q$4)*SUM('O1'!S13,'O1'!S20,'O1'!S36)&gt;'O1'!S38,1,0)),IF(SUM('O1'!S13,'O1'!S20,'O1'!S36)&lt;&gt;0,1,0))</f>
        <v>0</v>
      </c>
      <c r="R47" s="78">
        <f>+IF('O1'!T38&lt;&gt;"",IF((1+OUT_1_Check!$Q$4)*SUM('O1'!T13,'O1'!T20,'O1'!T36,'O1'!T37)&lt;'O1'!T38,1,IF((1-OUT_1_Check!$Q$4)*SUM('O1'!T13,'O1'!T20,'O1'!T36)&gt;'O1'!T38,1,0)),IF(SUM('O1'!T13,'O1'!T20,'O1'!T36)&lt;&gt;0,1,0))</f>
        <v>0</v>
      </c>
      <c r="S47" s="78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78">
        <f>+IF('O1'!U38&lt;&gt;"",IF((1+OUT_1_Check!$Q$4)*SUM('O1'!U13,'O1'!U20,'O1'!U36,'O1'!U37)&lt;'O1'!U38,1,IF((1-OUT_1_Check!$Q$4)*SUM('O1'!U13,'O1'!U20,'O1'!U36)&gt;'O1'!U38,1,0)),IF(SUM('O1'!U13,'O1'!U20,'O1'!U36)&lt;&gt;0,1,0))</f>
        <v>0</v>
      </c>
      <c r="U47" s="78">
        <f>+IF('O1'!V38&lt;&gt;"",IF((1+OUT_1_Check!$Q$4)*SUM('O1'!V13,'O1'!V20,'O1'!V36,'O1'!V37)&lt;'O1'!V38,1,IF((1-OUT_1_Check!$Q$4)*SUM('O1'!V13,'O1'!V20,'O1'!V36)&gt;'O1'!V38,1,0)),IF(SUM('O1'!V13,'O1'!V20,'O1'!V36)&lt;&gt;0,1,0))</f>
        <v>0</v>
      </c>
      <c r="V47" s="78">
        <f>+IF('O1'!W38&lt;&gt;"",IF((1+OUT_1_Check!$Q$4)*SUM('O1'!W13,'O1'!W20,'O1'!W36,'O1'!W37)&lt;'O1'!W38,1,IF((1-OUT_1_Check!$Q$4)*SUM('O1'!W13,'O1'!W20,'O1'!W36)&gt;'O1'!W38,1,0)),IF(SUM('O1'!W13,'O1'!W20,'O1'!W36)&lt;&gt;0,1,0))</f>
        <v>0</v>
      </c>
      <c r="W47" s="78">
        <f>+IF('O1'!X38&lt;&gt;"",IF((1+OUT_1_Check!$Q$4)*SUM('O1'!X13,'O1'!X20,'O1'!X36,'O1'!X37)&lt;'O1'!X38,1,IF((1-OUT_1_Check!$Q$4)*SUM('O1'!X13,'O1'!X20,'O1'!X36)&gt;'O1'!X38,1,0)),IF(SUM('O1'!X13,'O1'!X20,'O1'!X36)&lt;&gt;0,1,0))</f>
        <v>0</v>
      </c>
      <c r="X47" s="78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78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78">
        <f>+IF('O1'!Y38&lt;&gt;"",IF((1+OUT_1_Check!$Q$4)*SUM('O1'!Y13,'O1'!Y20,'O1'!Y36,'O1'!Y37)&lt;'O1'!Y38,1,IF((1-OUT_1_Check!$Q$4)*SUM('O1'!Y13,'O1'!Y20,'O1'!Y36)&gt;'O1'!Y38,1,0)),IF(SUM('O1'!Y13,'O1'!Y20,'O1'!Y36)&lt;&gt;0,1,0))</f>
        <v>0</v>
      </c>
      <c r="AA47" s="78">
        <f>+IF('O1'!Z38&lt;&gt;"",IF((1+OUT_1_Check!$Q$4)*SUM('O1'!Z13,'O1'!Z20,'O1'!Z36,'O1'!Z37)&lt;'O1'!Z38,1,IF((1-OUT_1_Check!$Q$4)*SUM('O1'!Z13,'O1'!Z20,'O1'!Z36)&gt;'O1'!Z38,1,0)),IF(SUM('O1'!Z13,'O1'!Z20,'O1'!Z36)&lt;&gt;0,1,0))</f>
        <v>0</v>
      </c>
      <c r="AB47" s="78">
        <f>+IF('O1'!AA38&lt;&gt;"",IF((1+OUT_1_Check!$Q$4)*SUM('O1'!AA13,'O1'!AA20,'O1'!AA36,'O1'!AA37)&lt;'O1'!AA38,1,IF((1-OUT_1_Check!$Q$4)*SUM('O1'!AA13,'O1'!AA20,'O1'!AA36)&gt;'O1'!AA38,1,0)),IF(SUM('O1'!AA13,'O1'!AA20,'O1'!AA36)&lt;&gt;0,1,0))</f>
        <v>0</v>
      </c>
      <c r="AC47" s="78">
        <f>+IF('O1'!AB38&lt;&gt;"",IF((1+OUT_1_Check!$Q$4)*SUM('O1'!AB13,'O1'!AB20,'O1'!AB36,'O1'!AB37)&lt;'O1'!AB38,1,IF((1-OUT_1_Check!$Q$4)*SUM('O1'!AB13,'O1'!AB20,'O1'!AB36)&gt;'O1'!AB38,1,0)),IF(SUM('O1'!AB13,'O1'!AB20,'O1'!AB36)&lt;&gt;0,1,0))</f>
        <v>0</v>
      </c>
      <c r="AD47" s="78">
        <f>+IF('O1'!AC38&lt;&gt;"",IF((1+OUT_1_Check!$Q$4)*SUM('O1'!AC13,'O1'!AC20,'O1'!AC36,'O1'!AC37)&lt;'O1'!AC38,1,IF((1-OUT_1_Check!$Q$4)*SUM('O1'!AC13,'O1'!AC20,'O1'!AC36)&gt;'O1'!AC38,1,0)),IF(SUM('O1'!AC13,'O1'!AC20,'O1'!AC36)&lt;&gt;0,1,0))</f>
        <v>0</v>
      </c>
      <c r="AE47" s="78">
        <f>+IF('O1'!AD38&lt;&gt;"",IF((1+OUT_1_Check!$Q$4)*SUM('O1'!AD13,'O1'!AD20,'O1'!AD36,'O1'!AD37)&lt;'O1'!AD38,1,IF((1-OUT_1_Check!$Q$4)*SUM('O1'!AD13,'O1'!AD20,'O1'!AD36)&gt;'O1'!AD38,1,0)),IF(SUM('O1'!AD13,'O1'!AD20,'O1'!AD36)&lt;&gt;0,1,0))</f>
        <v>0</v>
      </c>
      <c r="AF47" s="78">
        <f>+IF('O1'!AE38&lt;&gt;"",IF((1+OUT_1_Check!$Q$4)*SUM('O1'!AE13,'O1'!AE20,'O1'!AE36,'O1'!AE37)&lt;'O1'!AE38,1,IF((1-OUT_1_Check!$Q$4)*SUM('O1'!AE13,'O1'!AE20,'O1'!AE36)&gt;'O1'!AE38,1,0)),IF(SUM('O1'!AE13,'O1'!AE20,'O1'!AE36)&lt;&gt;0,1,0))</f>
        <v>0</v>
      </c>
      <c r="AG47" s="78">
        <f>+IF('O1'!AF38&lt;&gt;"",IF((1+OUT_1_Check!$Q$4)*SUM('O1'!AF13,'O1'!AF20,'O1'!AF36,'O1'!AF37)&lt;'O1'!AF38,1,IF((1-OUT_1_Check!$Q$4)*SUM('O1'!AF13,'O1'!AF20,'O1'!AF36)&gt;'O1'!AF38,1,0)),IF(SUM('O1'!AF13,'O1'!AF20,'O1'!AF36)&lt;&gt;0,1,0))</f>
        <v>0</v>
      </c>
      <c r="AH47" s="78">
        <f>+IF('O1'!AG38&lt;&gt;"",IF((1+OUT_1_Check!$Q$4)*SUM('O1'!AG13,'O1'!AG20,'O1'!AG36,'O1'!AG37)&lt;'O1'!AG38,1,IF((1-OUT_1_Check!$Q$4)*SUM('O1'!AG13,'O1'!AG20,'O1'!AG36)&gt;'O1'!AG38,1,0)),IF(SUM('O1'!AG13,'O1'!AG20,'O1'!AG36)&lt;&gt;0,1,0))</f>
        <v>0</v>
      </c>
      <c r="AI47" s="78">
        <f>+IF('O1'!AH38&lt;&gt;"",IF((1+OUT_1_Check!$Q$4)*SUM('O1'!AH13,'O1'!AH20,'O1'!AH36,'O1'!AH37)&lt;'O1'!AH38,1,IF((1-OUT_1_Check!$Q$4)*SUM('O1'!AH13,'O1'!AH20,'O1'!AH36)&gt;'O1'!AH38,1,0)),IF(SUM('O1'!AH13,'O1'!AH20,'O1'!AH36)&lt;&gt;0,1,0))</f>
        <v>0</v>
      </c>
      <c r="AJ47" s="78">
        <f>+IF('O1'!AI38&lt;&gt;"",IF((1+OUT_1_Check!$Q$4)*SUM('O1'!AI13,'O1'!AI20,'O1'!AI36,'O1'!AI37)&lt;'O1'!AI38,1,IF((1-OUT_1_Check!$Q$4)*SUM('O1'!AI13,'O1'!AI20,'O1'!AI36)&gt;'O1'!AI38,1,0)),IF(SUM('O1'!AI13,'O1'!AI20,'O1'!AI36)&lt;&gt;0,1,0))</f>
        <v>0</v>
      </c>
      <c r="AK47" s="78">
        <f>+IF('O1'!AJ38&lt;&gt;"",IF((1+OUT_1_Check!$Q$4)*SUM('O1'!AJ13,'O1'!AJ20,'O1'!AJ36,'O1'!AJ37)&lt;'O1'!AJ38,1,IF((1-OUT_1_Check!$Q$4)*SUM('O1'!AJ13,'O1'!AJ20,'O1'!AJ36)&gt;'O1'!AJ38,1,0)),IF(SUM('O1'!AJ13,'O1'!AJ20,'O1'!AJ36)&lt;&gt;0,1,0))</f>
        <v>0</v>
      </c>
      <c r="AL47" s="78">
        <f>+IF('O1'!AK38&lt;&gt;"",IF((1+OUT_1_Check!$Q$4)*SUM('O1'!AK13,'O1'!AK20,'O1'!AK36,'O1'!AK37)&lt;'O1'!AK38,1,IF((1-OUT_1_Check!$Q$4)*SUM('O1'!AK13,'O1'!AK20,'O1'!AK36)&gt;'O1'!AK38,1,0)),IF(SUM('O1'!AK13,'O1'!AK20,'O1'!AK36)&lt;&gt;0,1,0))</f>
        <v>0</v>
      </c>
      <c r="AM47" s="78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78">
        <f>+IF('O1'!AL38&lt;&gt;"",IF((1+OUT_1_Check!$Q$4)*SUM('O1'!AL13,'O1'!AL20,'O1'!AL36,'O1'!AL37)&lt;'O1'!AL38,1,IF((1-OUT_1_Check!$Q$4)*SUM('O1'!AL13,'O1'!AL20,'O1'!AL36)&gt;'O1'!AL38,1,0)),IF(SUM('O1'!AL13,'O1'!AL20,'O1'!AL36)&lt;&gt;0,1,0))</f>
        <v>0</v>
      </c>
      <c r="AO47" s="78">
        <f>+IF('O1'!AM38&lt;&gt;"",IF((1+OUT_1_Check!$Q$4)*SUM('O1'!AM13,'O1'!AM20,'O1'!AM36,'O1'!AM37)&lt;'O1'!AM38,1,IF((1-OUT_1_Check!$Q$4)*SUM('O1'!AM13,'O1'!AM20,'O1'!AM36)&gt;'O1'!AM38,1,0)),IF(SUM('O1'!AM13,'O1'!AM20,'O1'!AM36)&lt;&gt;0,1,0))</f>
        <v>0</v>
      </c>
      <c r="AP47" s="78">
        <f>+IF('O1'!AN38&lt;&gt;"",IF((1+OUT_1_Check!$Q$4)*SUM('O1'!AN13,'O1'!AN20,'O1'!AN36,'O1'!AN37)&lt;'O1'!AN38,1,IF((1-OUT_1_Check!$Q$4)*SUM('O1'!AN13,'O1'!AN20,'O1'!AN36)&gt;'O1'!AN38,1,0)),IF(SUM('O1'!AN13,'O1'!AN20,'O1'!AN36)&lt;&gt;0,1,0))</f>
        <v>0</v>
      </c>
      <c r="AQ47" s="78">
        <f>+IF('O1'!AO38&lt;&gt;"",IF((1+OUT_1_Check!$Q$4)*SUM('O1'!AO13,'O1'!AO20,'O1'!AO36,'O1'!AO37)&lt;'O1'!AO38,1,IF((1-OUT_1_Check!$Q$4)*SUM('O1'!AO13,'O1'!AO20,'O1'!AO36)&gt;'O1'!AO38,1,0)),IF(SUM('O1'!AO13,'O1'!AO20,'O1'!AO36)&lt;&gt;0,1,0))</f>
        <v>0</v>
      </c>
      <c r="AR47" s="78">
        <f>+IF('O1'!AP38&lt;&gt;"",IF((1+OUT_1_Check!$Q$4)*SUM('O1'!AP13,'O1'!AP20,'O1'!AP36,'O1'!AP37)&lt;'O1'!AP38,1,IF((1-OUT_1_Check!$Q$4)*SUM('O1'!AP13,'O1'!AP20,'O1'!AP36)&gt;'O1'!AP38,1,0)),IF(SUM('O1'!AP13,'O1'!AP20,'O1'!AP36)&lt;&gt;0,1,0))</f>
        <v>0</v>
      </c>
      <c r="AS47" s="78">
        <f>+IF('O1'!AQ38&lt;&gt;"",IF((1+OUT_1_Check!$Q$4)*SUM('O1'!AQ13,'O1'!AQ20,'O1'!AQ36,'O1'!AQ37)&lt;'O1'!AQ38,1,IF((1-OUT_1_Check!$Q$4)*SUM('O1'!AQ13,'O1'!AQ20,'O1'!AQ36)&gt;'O1'!AQ38,1,0)),IF(SUM('O1'!AQ13,'O1'!AQ20,'O1'!AQ36)&lt;&gt;0,1,0))</f>
        <v>0</v>
      </c>
      <c r="AV47" s="48"/>
    </row>
    <row r="48" spans="1:66" s="39" customFormat="1" ht="18" customHeight="1">
      <c r="A48" s="49"/>
      <c r="B48" s="50" t="s">
        <v>126</v>
      </c>
      <c r="C48" s="5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82">
        <f>+IF('O1'!AQ39&lt;&gt;"",IF('O1'!AQ39&lt;'O1'!AQ38,1,0),IF('O1'!AQ38&lt;&gt;0,1,0))</f>
        <v>0</v>
      </c>
      <c r="AT48" s="99"/>
      <c r="AV48" s="48"/>
    </row>
    <row r="49" spans="1:48" s="39" customFormat="1" ht="18" customHeight="1">
      <c r="A49" s="56"/>
      <c r="B49" s="51"/>
      <c r="C49" s="51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82"/>
      <c r="AV49" s="48"/>
    </row>
    <row r="50" spans="1:48" s="39" customFormat="1" ht="18" customHeight="1">
      <c r="A50" s="56"/>
      <c r="B50" s="45" t="s">
        <v>24</v>
      </c>
      <c r="C50" s="45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V50" s="48"/>
    </row>
    <row r="51" spans="1:48" s="39" customFormat="1" ht="18" customHeight="1">
      <c r="A51" s="56"/>
      <c r="B51" s="58" t="s">
        <v>102</v>
      </c>
      <c r="C51" s="45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241">
        <f>+IF('O1'!AQ41&lt;&gt;"",IF((1+OUT_1_Check!$Q$4)*SUM('O1'!D41:AP41)&lt;2*'O1'!AQ41,1,IF((1-OUT_1_Check!$Q$4)*SUM('O1'!D41:AP41)&gt;2*'O1'!AQ41,1,0)),IF(SUM('O1'!D41:AP41)&lt;&gt;0,1,0))</f>
        <v>0</v>
      </c>
      <c r="AV51" s="48"/>
    </row>
    <row r="52" spans="1:48" s="39" customFormat="1" ht="18" customHeight="1">
      <c r="A52" s="59"/>
      <c r="B52" s="60" t="s">
        <v>103</v>
      </c>
      <c r="C52" s="61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80">
        <f>+IF('O1'!AQ42&lt;&gt;"",IF((1+OUT_1_Check!$Q$4)*SUM('O1'!D42:AP42)&lt;2*'O1'!AQ42,1,IF((1-OUT_1_Check!$Q$4)*SUM('O1'!D42:AP42)&gt;2*'O1'!AQ42,1,0)),IF(SUM('O1'!D42:AP42)&lt;&gt;0,1,0))</f>
        <v>0</v>
      </c>
      <c r="AV52" s="48"/>
    </row>
    <row r="53" spans="1:48" s="39" customFormat="1" ht="18" customHeight="1">
      <c r="A53" s="51" t="s">
        <v>83</v>
      </c>
      <c r="B53" s="51"/>
      <c r="C53" s="51"/>
      <c r="AS53" s="62"/>
      <c r="AT53" s="62"/>
      <c r="AV53" s="48"/>
    </row>
    <row r="54" spans="1:48" s="39" customFormat="1" ht="18" customHeight="1">
      <c r="A54" s="51" t="s">
        <v>84</v>
      </c>
      <c r="B54" s="51"/>
      <c r="C54" s="5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</row>
    <row r="55" spans="1:48" s="39" customFormat="1" ht="18" customHeight="1">
      <c r="A55" s="63" t="s">
        <v>93</v>
      </c>
      <c r="B55" s="51"/>
      <c r="C55" s="5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</row>
    <row r="56" spans="1:48" s="39" customFormat="1" ht="18" customHeight="1">
      <c r="A56" s="51" t="s">
        <v>96</v>
      </c>
      <c r="B56" s="51"/>
      <c r="C56" s="5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</row>
    <row r="57" spans="1:48" s="35" customFormat="1" ht="18" customHeight="1">
      <c r="A57" s="64"/>
      <c r="B57" s="64"/>
      <c r="C57" s="64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</row>
    <row r="58" spans="1:48" s="35" customFormat="1" ht="18" customHeight="1">
      <c r="A58" s="64"/>
      <c r="B58" s="64"/>
      <c r="C58" s="64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B1:AR42"/>
  <sheetViews>
    <sheetView showGridLines="0" zoomScale="70" zoomScaleNormal="70" workbookViewId="0">
      <pane xSplit="3" ySplit="7" topLeftCell="D23" activePane="bottomRight" state="frozen"/>
      <selection pane="topRight" activeCell="D1" sqref="D1"/>
      <selection pane="bottomLeft" activeCell="A8" sqref="A8"/>
      <selection pane="bottomRight" activeCell="J45" sqref="J45"/>
    </sheetView>
  </sheetViews>
  <sheetFormatPr defaultColWidth="0" defaultRowHeight="14.25"/>
  <cols>
    <col min="1" max="2" width="1.7109375" style="15" customWidth="1"/>
    <col min="3" max="3" width="50.7109375" style="285" customWidth="1"/>
    <col min="4" max="32" width="7.28515625" style="15" customWidth="1"/>
    <col min="33" max="33" width="10.5703125" style="15" customWidth="1"/>
    <col min="34" max="34" width="7.42578125" style="15" customWidth="1"/>
    <col min="35" max="39" width="7.28515625" style="15" customWidth="1"/>
    <col min="40" max="40" width="9.5703125" style="15" customWidth="1"/>
    <col min="41" max="41" width="7.28515625" style="15" customWidth="1"/>
    <col min="42" max="42" width="9.42578125" style="15" customWidth="1"/>
    <col min="43" max="43" width="8.7109375" style="15" customWidth="1"/>
    <col min="44" max="44" width="1.7109375" style="15" customWidth="1"/>
    <col min="45" max="45" width="7.28515625" style="15" customWidth="1"/>
    <col min="46" max="47" width="9.140625" style="15" customWidth="1"/>
    <col min="48" max="16384" width="0" style="15" hidden="1"/>
  </cols>
  <sheetData>
    <row r="1" spans="2:44" s="186" customFormat="1" ht="19.5" customHeight="1">
      <c r="B1" s="276" t="s">
        <v>173</v>
      </c>
      <c r="C1" s="273"/>
      <c r="D1" s="185"/>
      <c r="E1" s="185"/>
      <c r="F1" s="185"/>
      <c r="G1" s="185"/>
      <c r="H1" s="185"/>
      <c r="I1" s="185"/>
      <c r="J1" s="185"/>
      <c r="AQ1" s="407"/>
    </row>
    <row r="2" spans="2:44" s="277" customFormat="1" ht="20.100000000000001" customHeight="1">
      <c r="C2" s="435" t="s">
        <v>162</v>
      </c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  <c r="AJ2" s="435"/>
      <c r="AK2" s="435"/>
      <c r="AL2" s="435"/>
      <c r="AM2" s="435"/>
      <c r="AN2" s="435"/>
      <c r="AO2" s="435"/>
      <c r="AP2" s="435"/>
      <c r="AQ2" s="435"/>
    </row>
    <row r="3" spans="2:44" s="277" customFormat="1" ht="20.100000000000001" customHeight="1">
      <c r="C3" s="435" t="s">
        <v>59</v>
      </c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</row>
    <row r="4" spans="2:44" s="277" customFormat="1" ht="20.100000000000001" customHeight="1">
      <c r="C4" s="435" t="s">
        <v>175</v>
      </c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  <c r="AP4" s="435"/>
      <c r="AQ4" s="435"/>
    </row>
    <row r="5" spans="2:44" s="277" customFormat="1" ht="20.100000000000001" customHeight="1">
      <c r="C5" s="435" t="s">
        <v>3</v>
      </c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  <c r="AM5" s="435"/>
      <c r="AN5" s="435"/>
      <c r="AO5" s="435"/>
      <c r="AP5" s="435"/>
      <c r="AQ5" s="435"/>
    </row>
    <row r="6" spans="2:44" s="186" customFormat="1" ht="52.5" customHeight="1">
      <c r="B6" s="230"/>
      <c r="C6" s="274"/>
      <c r="I6" s="187"/>
      <c r="J6" s="187"/>
    </row>
    <row r="7" spans="2:44" s="2" customFormat="1" ht="27.95" customHeight="1">
      <c r="B7" s="342"/>
      <c r="C7" s="343" t="s">
        <v>4</v>
      </c>
      <c r="D7" s="344" t="s">
        <v>110</v>
      </c>
      <c r="E7" s="344" t="s">
        <v>153</v>
      </c>
      <c r="F7" s="344" t="s">
        <v>149</v>
      </c>
      <c r="G7" s="344" t="s">
        <v>111</v>
      </c>
      <c r="H7" s="344" t="s">
        <v>62</v>
      </c>
      <c r="I7" s="344" t="s">
        <v>152</v>
      </c>
      <c r="J7" s="344" t="s">
        <v>8</v>
      </c>
      <c r="K7" s="344" t="s">
        <v>112</v>
      </c>
      <c r="L7" s="344" t="s">
        <v>75</v>
      </c>
      <c r="M7" s="344" t="s">
        <v>113</v>
      </c>
      <c r="N7" s="344" t="s">
        <v>63</v>
      </c>
      <c r="O7" s="344" t="s">
        <v>61</v>
      </c>
      <c r="P7" s="344" t="s">
        <v>53</v>
      </c>
      <c r="Q7" s="344" t="s">
        <v>7</v>
      </c>
      <c r="R7" s="344" t="s">
        <v>64</v>
      </c>
      <c r="S7" s="344" t="s">
        <v>65</v>
      </c>
      <c r="T7" s="344" t="s">
        <v>76</v>
      </c>
      <c r="U7" s="344" t="s">
        <v>115</v>
      </c>
      <c r="V7" s="344" t="s">
        <v>77</v>
      </c>
      <c r="W7" s="344" t="s">
        <v>6</v>
      </c>
      <c r="X7" s="344" t="s">
        <v>66</v>
      </c>
      <c r="Y7" s="344" t="s">
        <v>67</v>
      </c>
      <c r="Z7" s="344" t="s">
        <v>118</v>
      </c>
      <c r="AA7" s="344" t="s">
        <v>81</v>
      </c>
      <c r="AB7" s="344" t="s">
        <v>78</v>
      </c>
      <c r="AC7" s="344" t="s">
        <v>119</v>
      </c>
      <c r="AD7" s="344" t="s">
        <v>68</v>
      </c>
      <c r="AE7" s="344" t="s">
        <v>69</v>
      </c>
      <c r="AF7" s="344" t="s">
        <v>150</v>
      </c>
      <c r="AG7" s="344" t="s">
        <v>70</v>
      </c>
      <c r="AH7" s="344" t="s">
        <v>120</v>
      </c>
      <c r="AI7" s="344" t="s">
        <v>151</v>
      </c>
      <c r="AJ7" s="344" t="s">
        <v>82</v>
      </c>
      <c r="AK7" s="344" t="s">
        <v>71</v>
      </c>
      <c r="AL7" s="344" t="s">
        <v>171</v>
      </c>
      <c r="AM7" s="344" t="s">
        <v>73</v>
      </c>
      <c r="AN7" s="344" t="s">
        <v>5</v>
      </c>
      <c r="AO7" s="344" t="s">
        <v>74</v>
      </c>
      <c r="AP7" s="344" t="s">
        <v>85</v>
      </c>
      <c r="AQ7" s="345" t="s">
        <v>9</v>
      </c>
      <c r="AR7" s="346"/>
    </row>
    <row r="8" spans="2:44" s="2" customFormat="1" ht="30" customHeight="1">
      <c r="B8" s="4"/>
      <c r="C8" s="286" t="s">
        <v>154</v>
      </c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  <c r="AK8" s="305"/>
      <c r="AL8" s="305"/>
      <c r="AM8" s="305"/>
      <c r="AN8" s="305"/>
      <c r="AO8" s="305"/>
      <c r="AP8" s="305"/>
      <c r="AQ8" s="306"/>
      <c r="AR8" s="307"/>
    </row>
    <row r="9" spans="2:44" s="2" customFormat="1" ht="17.100000000000001" customHeight="1">
      <c r="B9" s="6"/>
      <c r="C9" s="275" t="s">
        <v>106</v>
      </c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315"/>
      <c r="AQ9" s="306">
        <v>0</v>
      </c>
      <c r="AR9" s="307"/>
    </row>
    <row r="10" spans="2:44" s="2" customFormat="1" ht="17.100000000000001" customHeight="1">
      <c r="B10" s="8"/>
      <c r="C10" s="275" t="s">
        <v>107</v>
      </c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06">
        <v>0</v>
      </c>
      <c r="AR10" s="307"/>
    </row>
    <row r="11" spans="2:44" s="2" customFormat="1" ht="17.100000000000001" customHeight="1">
      <c r="B11" s="424"/>
      <c r="C11" s="425" t="s">
        <v>177</v>
      </c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06">
        <v>0</v>
      </c>
      <c r="AR11" s="307"/>
    </row>
    <row r="12" spans="2:44" s="2" customFormat="1" ht="17.100000000000001" customHeight="1">
      <c r="B12" s="8"/>
      <c r="C12" s="275" t="s">
        <v>108</v>
      </c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06">
        <v>0</v>
      </c>
      <c r="AR12" s="307"/>
    </row>
    <row r="13" spans="2:44" s="386" customFormat="1" ht="30" customHeight="1">
      <c r="B13" s="379"/>
      <c r="C13" s="380" t="s">
        <v>11</v>
      </c>
      <c r="D13" s="388">
        <v>0</v>
      </c>
      <c r="E13" s="388">
        <v>0</v>
      </c>
      <c r="F13" s="388">
        <v>0</v>
      </c>
      <c r="G13" s="388">
        <v>0</v>
      </c>
      <c r="H13" s="388">
        <v>0</v>
      </c>
      <c r="I13" s="388">
        <v>0</v>
      </c>
      <c r="J13" s="388">
        <v>0</v>
      </c>
      <c r="K13" s="388">
        <v>0</v>
      </c>
      <c r="L13" s="388">
        <v>0</v>
      </c>
      <c r="M13" s="388">
        <v>0</v>
      </c>
      <c r="N13" s="388">
        <v>0</v>
      </c>
      <c r="O13" s="388">
        <v>0</v>
      </c>
      <c r="P13" s="388">
        <v>0</v>
      </c>
      <c r="Q13" s="388">
        <v>0</v>
      </c>
      <c r="R13" s="388">
        <v>0</v>
      </c>
      <c r="S13" s="388">
        <v>0</v>
      </c>
      <c r="T13" s="388">
        <v>0</v>
      </c>
      <c r="U13" s="388">
        <v>0</v>
      </c>
      <c r="V13" s="388">
        <v>0</v>
      </c>
      <c r="W13" s="388">
        <v>0</v>
      </c>
      <c r="X13" s="388">
        <v>0</v>
      </c>
      <c r="Y13" s="388">
        <v>0</v>
      </c>
      <c r="Z13" s="388">
        <v>0</v>
      </c>
      <c r="AA13" s="388">
        <v>0</v>
      </c>
      <c r="AB13" s="388">
        <v>0</v>
      </c>
      <c r="AC13" s="388">
        <v>0</v>
      </c>
      <c r="AD13" s="388">
        <v>0</v>
      </c>
      <c r="AE13" s="388">
        <v>0</v>
      </c>
      <c r="AF13" s="388">
        <v>0</v>
      </c>
      <c r="AG13" s="388">
        <v>0</v>
      </c>
      <c r="AH13" s="388">
        <v>0</v>
      </c>
      <c r="AI13" s="388">
        <v>0</v>
      </c>
      <c r="AJ13" s="388">
        <v>0</v>
      </c>
      <c r="AK13" s="388">
        <v>0</v>
      </c>
      <c r="AL13" s="388">
        <v>0</v>
      </c>
      <c r="AM13" s="388">
        <v>0</v>
      </c>
      <c r="AN13" s="388">
        <v>0</v>
      </c>
      <c r="AO13" s="388">
        <v>0</v>
      </c>
      <c r="AP13" s="388">
        <v>0</v>
      </c>
      <c r="AQ13" s="382">
        <v>0</v>
      </c>
      <c r="AR13" s="390"/>
    </row>
    <row r="14" spans="2:44" s="2" customFormat="1" ht="30" customHeight="1">
      <c r="B14" s="4"/>
      <c r="C14" s="279" t="s">
        <v>26</v>
      </c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6"/>
      <c r="AR14" s="307"/>
    </row>
    <row r="15" spans="2:44" s="2" customFormat="1" ht="17.100000000000001" customHeight="1">
      <c r="B15" s="6"/>
      <c r="C15" s="275" t="s">
        <v>106</v>
      </c>
      <c r="D15" s="315"/>
      <c r="E15" s="315"/>
      <c r="F15" s="315"/>
      <c r="G15" s="315"/>
      <c r="H15" s="315"/>
      <c r="I15" s="315"/>
      <c r="J15" s="315"/>
      <c r="K15" s="315"/>
      <c r="L15" s="315">
        <v>70.081630699237948</v>
      </c>
      <c r="M15" s="315"/>
      <c r="N15" s="315">
        <v>20.808454893213</v>
      </c>
      <c r="O15" s="315"/>
      <c r="P15" s="315">
        <v>410.60396373023946</v>
      </c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>
        <v>2236.0100567056875</v>
      </c>
      <c r="AH15" s="315"/>
      <c r="AI15" s="315"/>
      <c r="AJ15" s="315"/>
      <c r="AK15" s="315"/>
      <c r="AL15" s="315"/>
      <c r="AM15" s="315"/>
      <c r="AN15" s="315">
        <v>1899</v>
      </c>
      <c r="AO15" s="315"/>
      <c r="AP15" s="315"/>
      <c r="AQ15" s="306">
        <v>4636.5041060283784</v>
      </c>
      <c r="AR15" s="307"/>
    </row>
    <row r="16" spans="2:44" s="2" customFormat="1" ht="17.100000000000001" customHeight="1">
      <c r="B16" s="8"/>
      <c r="C16" s="275" t="s">
        <v>107</v>
      </c>
      <c r="D16" s="315"/>
      <c r="E16" s="315"/>
      <c r="F16" s="315"/>
      <c r="G16" s="315"/>
      <c r="H16" s="315"/>
      <c r="I16" s="315"/>
      <c r="J16" s="315">
        <v>504.37453093745103</v>
      </c>
      <c r="K16" s="315"/>
      <c r="L16" s="315"/>
      <c r="M16" s="315"/>
      <c r="N16" s="315">
        <v>63.871802814710307</v>
      </c>
      <c r="O16" s="315"/>
      <c r="P16" s="315">
        <v>478.73976566115942</v>
      </c>
      <c r="Q16" s="315">
        <v>598.03003391169864</v>
      </c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>
        <v>4552.3790871706906</v>
      </c>
      <c r="AH16" s="315"/>
      <c r="AI16" s="315"/>
      <c r="AJ16" s="315"/>
      <c r="AK16" s="315"/>
      <c r="AL16" s="315"/>
      <c r="AM16" s="315"/>
      <c r="AN16" s="315">
        <v>8927.4099260000003</v>
      </c>
      <c r="AO16" s="315"/>
      <c r="AP16" s="315"/>
      <c r="AQ16" s="306">
        <v>15124.80514649571</v>
      </c>
      <c r="AR16" s="307"/>
    </row>
    <row r="17" spans="2:44" s="2" customFormat="1" ht="17.100000000000001" customHeight="1">
      <c r="B17" s="424"/>
      <c r="C17" s="425" t="s">
        <v>177</v>
      </c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15"/>
      <c r="AQ17" s="306">
        <v>0</v>
      </c>
      <c r="AR17" s="307"/>
    </row>
    <row r="18" spans="2:44" s="2" customFormat="1" ht="16.5" customHeight="1">
      <c r="B18" s="8"/>
      <c r="C18" s="275" t="s">
        <v>108</v>
      </c>
      <c r="D18" s="315"/>
      <c r="E18" s="315"/>
      <c r="F18" s="315"/>
      <c r="G18" s="315"/>
      <c r="H18" s="315"/>
      <c r="I18" s="315"/>
      <c r="J18" s="315">
        <v>692.07728188348244</v>
      </c>
      <c r="K18" s="315"/>
      <c r="L18" s="315"/>
      <c r="M18" s="315"/>
      <c r="N18" s="315"/>
      <c r="O18" s="315"/>
      <c r="P18" s="315">
        <v>1350.4414917677739</v>
      </c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>
        <v>3379.8847246630521</v>
      </c>
      <c r="AH18" s="315"/>
      <c r="AI18" s="315"/>
      <c r="AJ18" s="315"/>
      <c r="AK18" s="315"/>
      <c r="AL18" s="315"/>
      <c r="AM18" s="315"/>
      <c r="AN18" s="315">
        <v>8588.2666449999997</v>
      </c>
      <c r="AO18" s="315"/>
      <c r="AP18" s="315"/>
      <c r="AQ18" s="306">
        <v>14010.670143314308</v>
      </c>
      <c r="AR18" s="307"/>
    </row>
    <row r="19" spans="2:44" s="386" customFormat="1" ht="30" customHeight="1">
      <c r="B19" s="387"/>
      <c r="C19" s="380" t="s">
        <v>11</v>
      </c>
      <c r="D19" s="388">
        <v>0</v>
      </c>
      <c r="E19" s="388">
        <v>0</v>
      </c>
      <c r="F19" s="388">
        <v>0</v>
      </c>
      <c r="G19" s="388">
        <v>0</v>
      </c>
      <c r="H19" s="388">
        <v>0</v>
      </c>
      <c r="I19" s="388">
        <v>0</v>
      </c>
      <c r="J19" s="388">
        <v>1196.4518128209334</v>
      </c>
      <c r="K19" s="388">
        <v>0</v>
      </c>
      <c r="L19" s="388">
        <v>70.081630699237948</v>
      </c>
      <c r="M19" s="388">
        <v>0</v>
      </c>
      <c r="N19" s="388">
        <v>84.680257707923303</v>
      </c>
      <c r="O19" s="388">
        <v>0</v>
      </c>
      <c r="P19" s="388">
        <v>2239.7852211591726</v>
      </c>
      <c r="Q19" s="388">
        <v>598.03003391169864</v>
      </c>
      <c r="R19" s="388">
        <v>0</v>
      </c>
      <c r="S19" s="388">
        <v>0</v>
      </c>
      <c r="T19" s="388">
        <v>0</v>
      </c>
      <c r="U19" s="388">
        <v>0</v>
      </c>
      <c r="V19" s="388">
        <v>0</v>
      </c>
      <c r="W19" s="388">
        <v>0</v>
      </c>
      <c r="X19" s="388">
        <v>0</v>
      </c>
      <c r="Y19" s="388">
        <v>0</v>
      </c>
      <c r="Z19" s="388">
        <v>0</v>
      </c>
      <c r="AA19" s="388">
        <v>0</v>
      </c>
      <c r="AB19" s="388">
        <v>0</v>
      </c>
      <c r="AC19" s="388">
        <v>0</v>
      </c>
      <c r="AD19" s="388">
        <v>0</v>
      </c>
      <c r="AE19" s="388">
        <v>0</v>
      </c>
      <c r="AF19" s="388">
        <v>0</v>
      </c>
      <c r="AG19" s="388">
        <v>10168.273868539431</v>
      </c>
      <c r="AH19" s="388">
        <v>0</v>
      </c>
      <c r="AI19" s="388">
        <v>0</v>
      </c>
      <c r="AJ19" s="388">
        <v>0</v>
      </c>
      <c r="AK19" s="388">
        <v>0</v>
      </c>
      <c r="AL19" s="388">
        <v>0</v>
      </c>
      <c r="AM19" s="388">
        <v>0</v>
      </c>
      <c r="AN19" s="388">
        <v>19414.676571</v>
      </c>
      <c r="AO19" s="388">
        <v>0</v>
      </c>
      <c r="AP19" s="388">
        <v>0</v>
      </c>
      <c r="AQ19" s="382">
        <v>33771.979395838396</v>
      </c>
      <c r="AR19" s="390"/>
    </row>
    <row r="20" spans="2:44" s="257" customFormat="1" ht="30" customHeight="1">
      <c r="B20" s="261"/>
      <c r="C20" s="282" t="s">
        <v>18</v>
      </c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309"/>
      <c r="AP20" s="309"/>
      <c r="AQ20" s="312"/>
      <c r="AR20" s="313"/>
    </row>
    <row r="21" spans="2:44" s="257" customFormat="1" ht="30" customHeight="1">
      <c r="B21" s="261"/>
      <c r="C21" s="282" t="s">
        <v>12</v>
      </c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9"/>
      <c r="AQ21" s="312"/>
      <c r="AR21" s="313"/>
    </row>
    <row r="22" spans="2:44" s="2" customFormat="1" ht="17.100000000000001" customHeight="1">
      <c r="B22" s="9"/>
      <c r="C22" s="275" t="s">
        <v>106</v>
      </c>
      <c r="D22" s="315"/>
      <c r="E22" s="315"/>
      <c r="F22" s="315"/>
      <c r="G22" s="315"/>
      <c r="H22" s="315"/>
      <c r="I22" s="315"/>
      <c r="J22" s="315">
        <v>224.51742257549</v>
      </c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06">
        <v>224.51742257549</v>
      </c>
      <c r="AR22" s="307"/>
    </row>
    <row r="23" spans="2:44" s="2" customFormat="1" ht="17.100000000000001" customHeight="1">
      <c r="B23" s="6"/>
      <c r="C23" s="275" t="s">
        <v>107</v>
      </c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>
        <v>2104.15</v>
      </c>
      <c r="AO23" s="315"/>
      <c r="AP23" s="315"/>
      <c r="AQ23" s="306">
        <v>2104.15</v>
      </c>
      <c r="AR23" s="307"/>
    </row>
    <row r="24" spans="2:44" s="2" customFormat="1" ht="16.5" customHeight="1">
      <c r="B24" s="424"/>
      <c r="C24" s="425" t="s">
        <v>177</v>
      </c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06">
        <v>0</v>
      </c>
      <c r="AR24" s="307"/>
    </row>
    <row r="25" spans="2:44" s="2" customFormat="1" ht="17.100000000000001" customHeight="1">
      <c r="B25" s="4"/>
      <c r="C25" s="275" t="s">
        <v>108</v>
      </c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>
        <v>33.992112000044997</v>
      </c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>
        <v>515.36878524367182</v>
      </c>
      <c r="AH25" s="315"/>
      <c r="AI25" s="315"/>
      <c r="AJ25" s="315"/>
      <c r="AK25" s="315"/>
      <c r="AL25" s="315"/>
      <c r="AM25" s="315"/>
      <c r="AN25" s="315">
        <v>672.0625</v>
      </c>
      <c r="AO25" s="315"/>
      <c r="AP25" s="315"/>
      <c r="AQ25" s="306">
        <v>1221.4233972437169</v>
      </c>
      <c r="AR25" s="307"/>
    </row>
    <row r="26" spans="2:44" s="386" customFormat="1" ht="30" customHeight="1">
      <c r="B26" s="391"/>
      <c r="C26" s="380" t="s">
        <v>11</v>
      </c>
      <c r="D26" s="388">
        <v>0</v>
      </c>
      <c r="E26" s="388">
        <v>0</v>
      </c>
      <c r="F26" s="388">
        <v>0</v>
      </c>
      <c r="G26" s="388">
        <v>0</v>
      </c>
      <c r="H26" s="388">
        <v>0</v>
      </c>
      <c r="I26" s="388">
        <v>0</v>
      </c>
      <c r="J26" s="388">
        <v>224.51742257549</v>
      </c>
      <c r="K26" s="388">
        <v>0</v>
      </c>
      <c r="L26" s="388">
        <v>0</v>
      </c>
      <c r="M26" s="388">
        <v>0</v>
      </c>
      <c r="N26" s="388">
        <v>0</v>
      </c>
      <c r="O26" s="388">
        <v>0</v>
      </c>
      <c r="P26" s="388">
        <v>33.992112000044997</v>
      </c>
      <c r="Q26" s="388">
        <v>0</v>
      </c>
      <c r="R26" s="388">
        <v>0</v>
      </c>
      <c r="S26" s="388">
        <v>0</v>
      </c>
      <c r="T26" s="388">
        <v>0</v>
      </c>
      <c r="U26" s="388">
        <v>0</v>
      </c>
      <c r="V26" s="388">
        <v>0</v>
      </c>
      <c r="W26" s="388">
        <v>0</v>
      </c>
      <c r="X26" s="388">
        <v>0</v>
      </c>
      <c r="Y26" s="388">
        <v>0</v>
      </c>
      <c r="Z26" s="388">
        <v>0</v>
      </c>
      <c r="AA26" s="388">
        <v>0</v>
      </c>
      <c r="AB26" s="388">
        <v>0</v>
      </c>
      <c r="AC26" s="388">
        <v>0</v>
      </c>
      <c r="AD26" s="388">
        <v>0</v>
      </c>
      <c r="AE26" s="388">
        <v>0</v>
      </c>
      <c r="AF26" s="388">
        <v>0</v>
      </c>
      <c r="AG26" s="388">
        <v>515.36878524367182</v>
      </c>
      <c r="AH26" s="388">
        <v>0</v>
      </c>
      <c r="AI26" s="388">
        <v>0</v>
      </c>
      <c r="AJ26" s="388">
        <v>0</v>
      </c>
      <c r="AK26" s="388">
        <v>0</v>
      </c>
      <c r="AL26" s="388">
        <v>0</v>
      </c>
      <c r="AM26" s="388">
        <v>0</v>
      </c>
      <c r="AN26" s="388">
        <v>2776.2125000000001</v>
      </c>
      <c r="AO26" s="388">
        <v>0</v>
      </c>
      <c r="AP26" s="388">
        <v>0</v>
      </c>
      <c r="AQ26" s="382">
        <v>3550.0908198192069</v>
      </c>
      <c r="AR26" s="390"/>
    </row>
    <row r="27" spans="2:44" s="257" customFormat="1" ht="30" customHeight="1">
      <c r="B27" s="259"/>
      <c r="C27" s="282" t="s">
        <v>13</v>
      </c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  <c r="AJ27" s="309"/>
      <c r="AK27" s="309"/>
      <c r="AL27" s="309"/>
      <c r="AM27" s="309"/>
      <c r="AN27" s="309"/>
      <c r="AO27" s="309"/>
      <c r="AP27" s="309"/>
      <c r="AQ27" s="312"/>
      <c r="AR27" s="313"/>
    </row>
    <row r="28" spans="2:44" s="2" customFormat="1" ht="17.100000000000001" customHeight="1">
      <c r="B28" s="6"/>
      <c r="C28" s="275" t="s">
        <v>106</v>
      </c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06">
        <v>0</v>
      </c>
      <c r="AR28" s="307"/>
    </row>
    <row r="29" spans="2:44" s="2" customFormat="1" ht="17.100000000000001" customHeight="1">
      <c r="B29" s="6"/>
      <c r="C29" s="275" t="s">
        <v>107</v>
      </c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>
        <v>63.061443917881398</v>
      </c>
      <c r="AH29" s="315"/>
      <c r="AI29" s="315"/>
      <c r="AJ29" s="315"/>
      <c r="AK29" s="315"/>
      <c r="AL29" s="315"/>
      <c r="AM29" s="315"/>
      <c r="AN29" s="315">
        <v>1202</v>
      </c>
      <c r="AO29" s="315"/>
      <c r="AP29" s="315"/>
      <c r="AQ29" s="306">
        <v>1265.0614439178814</v>
      </c>
      <c r="AR29" s="307"/>
    </row>
    <row r="30" spans="2:44" s="2" customFormat="1" ht="17.100000000000001" customHeight="1">
      <c r="B30" s="424"/>
      <c r="C30" s="425" t="s">
        <v>177</v>
      </c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06">
        <v>0</v>
      </c>
      <c r="AR30" s="307"/>
    </row>
    <row r="31" spans="2:44" s="2" customFormat="1" ht="17.100000000000001" customHeight="1">
      <c r="B31" s="4"/>
      <c r="C31" s="275" t="s">
        <v>108</v>
      </c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>
        <v>70</v>
      </c>
      <c r="AO31" s="315"/>
      <c r="AP31" s="315"/>
      <c r="AQ31" s="306">
        <v>70</v>
      </c>
      <c r="AR31" s="307"/>
    </row>
    <row r="32" spans="2:44" s="386" customFormat="1" ht="30" customHeight="1">
      <c r="B32" s="387"/>
      <c r="C32" s="380" t="s">
        <v>11</v>
      </c>
      <c r="D32" s="388">
        <v>0</v>
      </c>
      <c r="E32" s="388">
        <v>0</v>
      </c>
      <c r="F32" s="388">
        <v>0</v>
      </c>
      <c r="G32" s="388">
        <v>0</v>
      </c>
      <c r="H32" s="388">
        <v>0</v>
      </c>
      <c r="I32" s="388">
        <v>0</v>
      </c>
      <c r="J32" s="388">
        <v>0</v>
      </c>
      <c r="K32" s="388">
        <v>0</v>
      </c>
      <c r="L32" s="388">
        <v>0</v>
      </c>
      <c r="M32" s="388">
        <v>0</v>
      </c>
      <c r="N32" s="388">
        <v>0</v>
      </c>
      <c r="O32" s="388">
        <v>0</v>
      </c>
      <c r="P32" s="388">
        <v>0</v>
      </c>
      <c r="Q32" s="388">
        <v>0</v>
      </c>
      <c r="R32" s="388">
        <v>0</v>
      </c>
      <c r="S32" s="388">
        <v>0</v>
      </c>
      <c r="T32" s="388">
        <v>0</v>
      </c>
      <c r="U32" s="388">
        <v>0</v>
      </c>
      <c r="V32" s="388">
        <v>0</v>
      </c>
      <c r="W32" s="388">
        <v>0</v>
      </c>
      <c r="X32" s="388">
        <v>0</v>
      </c>
      <c r="Y32" s="388">
        <v>0</v>
      </c>
      <c r="Z32" s="388">
        <v>0</v>
      </c>
      <c r="AA32" s="388">
        <v>0</v>
      </c>
      <c r="AB32" s="388">
        <v>0</v>
      </c>
      <c r="AC32" s="388">
        <v>0</v>
      </c>
      <c r="AD32" s="388">
        <v>0</v>
      </c>
      <c r="AE32" s="388">
        <v>0</v>
      </c>
      <c r="AF32" s="388">
        <v>0</v>
      </c>
      <c r="AG32" s="388">
        <v>63.061443917881398</v>
      </c>
      <c r="AH32" s="388">
        <v>0</v>
      </c>
      <c r="AI32" s="388">
        <v>0</v>
      </c>
      <c r="AJ32" s="388">
        <v>0</v>
      </c>
      <c r="AK32" s="388">
        <v>0</v>
      </c>
      <c r="AL32" s="388">
        <v>0</v>
      </c>
      <c r="AM32" s="388">
        <v>0</v>
      </c>
      <c r="AN32" s="388">
        <v>1272</v>
      </c>
      <c r="AO32" s="388">
        <v>0</v>
      </c>
      <c r="AP32" s="388">
        <v>0</v>
      </c>
      <c r="AQ32" s="382">
        <v>1335.0614439178814</v>
      </c>
      <c r="AR32" s="390"/>
    </row>
    <row r="33" spans="2:44" s="2" customFormat="1" ht="30" customHeight="1">
      <c r="B33" s="6"/>
      <c r="C33" s="281" t="s">
        <v>14</v>
      </c>
      <c r="D33" s="305">
        <v>0</v>
      </c>
      <c r="E33" s="305">
        <v>0</v>
      </c>
      <c r="F33" s="305">
        <v>0</v>
      </c>
      <c r="G33" s="305">
        <v>0</v>
      </c>
      <c r="H33" s="305">
        <v>0</v>
      </c>
      <c r="I33" s="305">
        <v>0</v>
      </c>
      <c r="J33" s="305">
        <v>224.51742257549</v>
      </c>
      <c r="K33" s="305">
        <v>0</v>
      </c>
      <c r="L33" s="305">
        <v>0</v>
      </c>
      <c r="M33" s="305">
        <v>0</v>
      </c>
      <c r="N33" s="305">
        <v>0</v>
      </c>
      <c r="O33" s="305">
        <v>0</v>
      </c>
      <c r="P33" s="305">
        <v>33.992112000044997</v>
      </c>
      <c r="Q33" s="305">
        <v>0</v>
      </c>
      <c r="R33" s="305">
        <v>0</v>
      </c>
      <c r="S33" s="305">
        <v>0</v>
      </c>
      <c r="T33" s="305">
        <v>0</v>
      </c>
      <c r="U33" s="305">
        <v>0</v>
      </c>
      <c r="V33" s="305">
        <v>0</v>
      </c>
      <c r="W33" s="305">
        <v>0</v>
      </c>
      <c r="X33" s="305">
        <v>0</v>
      </c>
      <c r="Y33" s="305">
        <v>0</v>
      </c>
      <c r="Z33" s="305">
        <v>0</v>
      </c>
      <c r="AA33" s="305">
        <v>0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578.43022916155326</v>
      </c>
      <c r="AH33" s="305">
        <v>0</v>
      </c>
      <c r="AI33" s="305">
        <v>0</v>
      </c>
      <c r="AJ33" s="305">
        <v>0</v>
      </c>
      <c r="AK33" s="305">
        <v>0</v>
      </c>
      <c r="AL33" s="305">
        <v>0</v>
      </c>
      <c r="AM33" s="305">
        <v>0</v>
      </c>
      <c r="AN33" s="305">
        <v>4048.2125000000001</v>
      </c>
      <c r="AO33" s="305">
        <v>0</v>
      </c>
      <c r="AP33" s="305">
        <v>0</v>
      </c>
      <c r="AQ33" s="306">
        <v>4885.1522637370881</v>
      </c>
      <c r="AR33" s="307"/>
    </row>
    <row r="34" spans="2:44" s="2" customFormat="1" ht="18" customHeight="1">
      <c r="B34" s="9"/>
      <c r="C34" s="281" t="s">
        <v>97</v>
      </c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6"/>
      <c r="AR34" s="307"/>
    </row>
    <row r="35" spans="2:44" s="2" customFormat="1" ht="30" customHeight="1">
      <c r="B35" s="6"/>
      <c r="C35" s="287" t="s">
        <v>127</v>
      </c>
      <c r="D35" s="305">
        <v>0</v>
      </c>
      <c r="E35" s="305">
        <v>0</v>
      </c>
      <c r="F35" s="305">
        <v>0</v>
      </c>
      <c r="G35" s="305">
        <v>0</v>
      </c>
      <c r="H35" s="305">
        <v>0</v>
      </c>
      <c r="I35" s="305">
        <v>0</v>
      </c>
      <c r="J35" s="305">
        <v>1420.9692353964233</v>
      </c>
      <c r="K35" s="305">
        <v>0</v>
      </c>
      <c r="L35" s="305">
        <v>70.081630699237948</v>
      </c>
      <c r="M35" s="305">
        <v>0</v>
      </c>
      <c r="N35" s="305">
        <v>84.680257707923303</v>
      </c>
      <c r="O35" s="305">
        <v>0</v>
      </c>
      <c r="P35" s="305">
        <v>2273.7773331592175</v>
      </c>
      <c r="Q35" s="305">
        <v>598.03003391169864</v>
      </c>
      <c r="R35" s="305">
        <v>0</v>
      </c>
      <c r="S35" s="305">
        <v>0</v>
      </c>
      <c r="T35" s="305">
        <v>0</v>
      </c>
      <c r="U35" s="305">
        <v>0</v>
      </c>
      <c r="V35" s="305">
        <v>0</v>
      </c>
      <c r="W35" s="305">
        <v>0</v>
      </c>
      <c r="X35" s="305">
        <v>0</v>
      </c>
      <c r="Y35" s="305">
        <v>0</v>
      </c>
      <c r="Z35" s="305">
        <v>0</v>
      </c>
      <c r="AA35" s="305">
        <v>0</v>
      </c>
      <c r="AB35" s="305">
        <v>0</v>
      </c>
      <c r="AC35" s="305">
        <v>0</v>
      </c>
      <c r="AD35" s="305">
        <v>0</v>
      </c>
      <c r="AE35" s="305">
        <v>0</v>
      </c>
      <c r="AF35" s="305">
        <v>0</v>
      </c>
      <c r="AG35" s="305">
        <v>10746.704097700984</v>
      </c>
      <c r="AH35" s="305">
        <v>0</v>
      </c>
      <c r="AI35" s="305">
        <v>0</v>
      </c>
      <c r="AJ35" s="305">
        <v>0</v>
      </c>
      <c r="AK35" s="305">
        <v>0</v>
      </c>
      <c r="AL35" s="305">
        <v>0</v>
      </c>
      <c r="AM35" s="305">
        <v>0</v>
      </c>
      <c r="AN35" s="305">
        <v>23462.889071000001</v>
      </c>
      <c r="AO35" s="305">
        <v>0</v>
      </c>
      <c r="AP35" s="305">
        <v>0</v>
      </c>
      <c r="AQ35" s="306">
        <v>38657.131659575483</v>
      </c>
      <c r="AR35" s="307"/>
    </row>
    <row r="36" spans="2:44" s="257" customFormat="1" ht="30" customHeight="1">
      <c r="B36" s="261"/>
      <c r="C36" s="282" t="s">
        <v>24</v>
      </c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09"/>
      <c r="AQ36" s="312"/>
      <c r="AR36" s="313"/>
    </row>
    <row r="37" spans="2:44" s="2" customFormat="1" ht="18" customHeight="1">
      <c r="B37" s="9"/>
      <c r="C37" s="281" t="s">
        <v>167</v>
      </c>
      <c r="D37" s="315"/>
      <c r="E37" s="315"/>
      <c r="F37" s="315"/>
      <c r="G37" s="315"/>
      <c r="H37" s="315"/>
      <c r="I37" s="315"/>
      <c r="J37" s="315">
        <v>164.69</v>
      </c>
      <c r="K37" s="315"/>
      <c r="L37" s="315"/>
      <c r="M37" s="315"/>
      <c r="N37" s="315">
        <v>1.76</v>
      </c>
      <c r="O37" s="315"/>
      <c r="P37" s="315">
        <v>16.91</v>
      </c>
      <c r="Q37" s="315">
        <v>12.34</v>
      </c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>
        <v>214.22</v>
      </c>
      <c r="AH37" s="315"/>
      <c r="AI37" s="315"/>
      <c r="AJ37" s="315"/>
      <c r="AK37" s="315"/>
      <c r="AL37" s="315"/>
      <c r="AM37" s="315"/>
      <c r="AN37" s="315"/>
      <c r="AO37" s="315"/>
      <c r="AP37" s="315"/>
      <c r="AQ37" s="306">
        <v>409.91999999999996</v>
      </c>
      <c r="AR37" s="307"/>
    </row>
    <row r="38" spans="2:44" s="2" customFormat="1" ht="18" customHeight="1">
      <c r="B38" s="10"/>
      <c r="C38" s="288" t="s">
        <v>168</v>
      </c>
      <c r="D38" s="329"/>
      <c r="E38" s="329"/>
      <c r="F38" s="329"/>
      <c r="G38" s="329"/>
      <c r="H38" s="329"/>
      <c r="I38" s="329"/>
      <c r="J38" s="329">
        <v>35.25</v>
      </c>
      <c r="K38" s="329"/>
      <c r="L38" s="329">
        <v>33.03</v>
      </c>
      <c r="M38" s="329"/>
      <c r="N38" s="329">
        <v>22.14</v>
      </c>
      <c r="O38" s="329"/>
      <c r="P38" s="329">
        <v>673.87</v>
      </c>
      <c r="Q38" s="329">
        <v>13.23</v>
      </c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>
        <v>2858.72</v>
      </c>
      <c r="AH38" s="329"/>
      <c r="AI38" s="329"/>
      <c r="AJ38" s="329"/>
      <c r="AK38" s="329"/>
      <c r="AL38" s="329"/>
      <c r="AM38" s="329"/>
      <c r="AN38" s="329"/>
      <c r="AO38" s="329"/>
      <c r="AP38" s="329"/>
      <c r="AQ38" s="306">
        <v>3636.24</v>
      </c>
      <c r="AR38" s="326"/>
    </row>
    <row r="39" spans="2:44" s="2" customFormat="1" ht="66.75" customHeight="1">
      <c r="B39" s="327"/>
      <c r="C39" s="437" t="s">
        <v>169</v>
      </c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  <c r="Y39" s="437"/>
      <c r="Z39" s="437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37"/>
      <c r="AM39" s="437"/>
      <c r="AN39" s="437"/>
      <c r="AO39" s="437"/>
      <c r="AP39" s="437"/>
      <c r="AQ39" s="437"/>
      <c r="AR39" s="328"/>
    </row>
    <row r="40" spans="2:44" s="2" customFormat="1" ht="18" customHeight="1">
      <c r="B40" s="7"/>
      <c r="C40" s="28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"/>
      <c r="AQ40" s="1"/>
      <c r="AR40" s="1"/>
    </row>
    <row r="41" spans="2:44" s="2" customFormat="1" ht="18" customHeight="1">
      <c r="B41" s="7"/>
      <c r="C41" s="28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"/>
      <c r="AQ41" s="1"/>
      <c r="AR41" s="1"/>
    </row>
    <row r="42" spans="2:44" s="2" customFormat="1" ht="18" customHeight="1">
      <c r="B42" s="7"/>
      <c r="C42" s="28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"/>
      <c r="AQ42" s="1"/>
      <c r="AR42" s="1"/>
    </row>
  </sheetData>
  <sheetProtection formatCells="0" formatColumns="0" formatRows="0"/>
  <mergeCells count="5">
    <mergeCell ref="C39:AQ39"/>
    <mergeCell ref="C2:AQ2"/>
    <mergeCell ref="C3:AQ3"/>
    <mergeCell ref="C4:AQ4"/>
    <mergeCell ref="C5:AQ5"/>
  </mergeCells>
  <phoneticPr fontId="0" type="noConversion"/>
  <conditionalFormatting sqref="AQ34:AR34 D35:AR35 D37:AR38 D9:AR13 D15:AR19 D22:AR26 D28:AR33">
    <cfRule type="expression" dxfId="5" priority="31" stopIfTrue="1">
      <formula>AND(D9&lt;&gt;"",OR(D9&lt;0,NOT(ISNUMBER(D9))))</formula>
    </cfRule>
  </conditionalFormatting>
  <pageMargins left="0.74803149606299213" right="0.39370078740157483" top="0.98425196850393704" bottom="0.98425196850393704" header="0.51181102362204722" footer="0.51181102362204722"/>
  <pageSetup paperSize="8" scale="61" orientation="landscape" r:id="rId1"/>
  <headerFooter alignWithMargins="0">
    <oddFooter>&amp;R2016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11</vt:i4>
      </vt:variant>
    </vt:vector>
  </HeadingPairs>
  <TitlesOfParts>
    <vt:vector size="25" baseType="lpstr">
      <vt:lpstr>Info_RUS</vt:lpstr>
      <vt:lpstr>O1_RUS</vt:lpstr>
      <vt:lpstr>O2_RUS</vt:lpstr>
      <vt:lpstr>O3_RUS</vt:lpstr>
      <vt:lpstr>Info</vt:lpstr>
      <vt:lpstr>General_Checks</vt:lpstr>
      <vt:lpstr>O1</vt:lpstr>
      <vt:lpstr>OUT_1_Check</vt:lpstr>
      <vt:lpstr>O2</vt:lpstr>
      <vt:lpstr>OUT_2_Check</vt:lpstr>
      <vt:lpstr>OUT_3_Check</vt:lpstr>
      <vt:lpstr>O3</vt:lpstr>
      <vt:lpstr>OUT_4_Check</vt:lpstr>
      <vt:lpstr>CDS_Check</vt:lpstr>
      <vt:lpstr>Info!Область_печати</vt:lpstr>
      <vt:lpstr>Info_RUS!Область_печати</vt:lpstr>
      <vt:lpstr>'O1'!Область_печати</vt:lpstr>
      <vt:lpstr>O1_RUS!Область_печати</vt:lpstr>
      <vt:lpstr>'O2'!Область_печати</vt:lpstr>
      <vt:lpstr>O2_RUS!Область_печати</vt:lpstr>
      <vt:lpstr>'O3'!Область_печати</vt:lpstr>
      <vt:lpstr>O3_RUS!Область_печати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2016-12-28T13:52:39Z</cp:lastPrinted>
  <dcterms:created xsi:type="dcterms:W3CDTF">2000-03-23T14:24:07Z</dcterms:created>
  <dcterms:modified xsi:type="dcterms:W3CDTF">2019-10-07T13:49:53Z</dcterms:modified>
</cp:coreProperties>
</file>