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255" yWindow="510" windowWidth="18810" windowHeight="12255" activeTab="0"/>
  </bookViews>
  <sheets>
    <sheet name="1.1" sheetId="1" r:id="rId1"/>
    <sheet name="1.2" sheetId="2" r:id="rId2"/>
    <sheet name="1.3" sheetId="3" r:id="rId3"/>
    <sheet name="1.4" sheetId="4" r:id="rId4"/>
    <sheet name="1.5" sheetId="5" r:id="rId5"/>
    <sheet name="2.1" sheetId="6" r:id="rId6"/>
    <sheet name="2.2" sheetId="7" r:id="rId7"/>
    <sheet name="2.3" sheetId="8" r:id="rId8"/>
    <sheet name="2.4" sheetId="9" r:id="rId9"/>
    <sheet name="2.5" sheetId="10" r:id="rId10"/>
    <sheet name="2.6" sheetId="11" r:id="rId11"/>
    <sheet name="2.7" sheetId="12" r:id="rId12"/>
    <sheet name="2.8" sheetId="13" r:id="rId13"/>
    <sheet name="2.9" sheetId="14" r:id="rId14"/>
    <sheet name="2.10" sheetId="15" r:id="rId15"/>
    <sheet name="3.1" sheetId="16" r:id="rId16"/>
    <sheet name="3.2" sheetId="17" r:id="rId17"/>
    <sheet name="3.3" sheetId="18" r:id="rId18"/>
    <sheet name="3.4" sheetId="19" r:id="rId19"/>
    <sheet name="3.5" sheetId="20" r:id="rId20"/>
    <sheet name="3.6" sheetId="21" r:id="rId21"/>
    <sheet name="3.7" sheetId="22" r:id="rId22"/>
    <sheet name="3.8" sheetId="23" r:id="rId23"/>
    <sheet name="3.9" sheetId="24" r:id="rId24"/>
    <sheet name="3.10" sheetId="25" r:id="rId25"/>
    <sheet name="3.11" sheetId="26" r:id="rId26"/>
    <sheet name="3.12" sheetId="27" r:id="rId27"/>
    <sheet name="3.13" sheetId="28" r:id="rId28"/>
    <sheet name="3.14" sheetId="29" r:id="rId29"/>
    <sheet name="3.15" sheetId="30" r:id="rId30"/>
    <sheet name="3.16" sheetId="31" r:id="rId31"/>
    <sheet name="3.17" sheetId="32" r:id="rId32"/>
    <sheet name="3.18" sheetId="33" r:id="rId33"/>
    <sheet name="3.19" sheetId="34" r:id="rId34"/>
    <sheet name="3.20" sheetId="35" r:id="rId35"/>
    <sheet name="3.21" sheetId="36" r:id="rId36"/>
    <sheet name="3.22" sheetId="37" r:id="rId37"/>
    <sheet name="3.23" sheetId="38" r:id="rId38"/>
    <sheet name="3.24" sheetId="39" r:id="rId39"/>
    <sheet name="3.25" sheetId="40" r:id="rId40"/>
    <sheet name="3.26" sheetId="41" r:id="rId41"/>
    <sheet name="3.27" sheetId="42" r:id="rId42"/>
    <sheet name="3.28" sheetId="43" r:id="rId43"/>
    <sheet name="3.29" sheetId="44" r:id="rId44"/>
    <sheet name="4.1." sheetId="45" r:id="rId45"/>
    <sheet name="4.2." sheetId="46" r:id="rId46"/>
    <sheet name="4.3" sheetId="47" r:id="rId47"/>
    <sheet name="4.4" sheetId="48" r:id="rId48"/>
    <sheet name="4.5" sheetId="49" r:id="rId49"/>
    <sheet name="4.6" sheetId="50" r:id="rId50"/>
  </sheets>
  <externalReferences>
    <externalReference r:id="rId53"/>
    <externalReference r:id="rId54"/>
    <externalReference r:id="rId55"/>
  </externalReferences>
  <definedNames>
    <definedName name="_1_1" localSheetId="43">'3.29'!$A$4:$E$119</definedName>
    <definedName name="_xlnm.Print_Titles" localSheetId="11">'2.7'!$3:$5</definedName>
    <definedName name="_xlnm.Print_Titles" localSheetId="12">'2.8'!$4:$6</definedName>
    <definedName name="_xlnm.Print_Titles" localSheetId="28">'3.14'!$4:$5</definedName>
    <definedName name="_xlnm.Print_Titles" localSheetId="29">'3.15'!$4:$5</definedName>
    <definedName name="_xlnm.Print_Titles" localSheetId="30">'3.16'!$4:$5</definedName>
    <definedName name="_xlnm.Print_Titles" localSheetId="34">'3.20'!$4:$6</definedName>
    <definedName name="_xlnm.Print_Titles" localSheetId="35">'3.21'!$4:$6</definedName>
    <definedName name="_xlnm.Print_Titles" localSheetId="36">'3.22'!$4:$6</definedName>
    <definedName name="_xlnm.Print_Titles" localSheetId="37">'3.23'!$4:$6</definedName>
    <definedName name="_xlnm.Print_Titles" localSheetId="38">'3.24'!$4:$5</definedName>
    <definedName name="_xlnm.Print_Titles" localSheetId="39">'3.25'!$4:$5</definedName>
    <definedName name="_xlnm.Print_Titles" localSheetId="40">'3.26'!$4:$5</definedName>
    <definedName name="_xlnm.Print_Titles" localSheetId="41">'3.27'!$4:$5</definedName>
    <definedName name="_xlnm.Print_Titles" localSheetId="42">'3.28'!$4:$5</definedName>
    <definedName name="_xlnm.Print_Area" localSheetId="1">'1.2'!$A$1:$J$18</definedName>
    <definedName name="_xlnm.Print_Area" localSheetId="2">'1.3'!$A$1:$J$52</definedName>
    <definedName name="_xlnm.Print_Area" localSheetId="36">'3.22'!$A$1:$U$101</definedName>
    <definedName name="_xlnm.Print_Area" localSheetId="40">'3.26'!$A$1:$M$99</definedName>
  </definedNames>
  <calcPr fullCalcOnLoad="1"/>
</workbook>
</file>

<file path=xl/sharedStrings.xml><?xml version="1.0" encoding="utf-8"?>
<sst xmlns="http://schemas.openxmlformats.org/spreadsheetml/2006/main" count="4625" uniqueCount="424">
  <si>
    <t>2010 год</t>
  </si>
  <si>
    <t>2002 год</t>
  </si>
  <si>
    <t>2003 год</t>
  </si>
  <si>
    <t>2004 год</t>
  </si>
  <si>
    <t>2005 год</t>
  </si>
  <si>
    <t>2006 год</t>
  </si>
  <si>
    <t>2007 год</t>
  </si>
  <si>
    <t>2008 год</t>
  </si>
  <si>
    <t>2009 год</t>
  </si>
  <si>
    <t>01.10</t>
  </si>
  <si>
    <t>01.01</t>
  </si>
  <si>
    <t>01.04</t>
  </si>
  <si>
    <t>01.07</t>
  </si>
  <si>
    <t>1.1. Отдельные макроэкономические показатели</t>
  </si>
  <si>
    <t>2011 год</t>
  </si>
  <si>
    <t>1.2. Основные социально-экономические показатели*</t>
  </si>
  <si>
    <t>Доля расходов на приобретение недвижимости в денежных расходах населения, %</t>
  </si>
  <si>
    <t>в т.ч. населением за счет собственных и заемных средств</t>
  </si>
  <si>
    <t>на основании договора</t>
  </si>
  <si>
    <t>на основании закона</t>
  </si>
  <si>
    <t>всего</t>
  </si>
  <si>
    <t>в том числе</t>
  </si>
  <si>
    <t>жилых помещений, находящихся в собственности граждан, приобретенных (построенных) за счет кредитных средств либо целевого займа</t>
  </si>
  <si>
    <t>в рублях</t>
  </si>
  <si>
    <t>в иностранной валюте</t>
  </si>
  <si>
    <t>1.5. Показатели, характеризующие уровень развития рынков недвижимости различных стран*</t>
  </si>
  <si>
    <t>Наименование страны</t>
  </si>
  <si>
    <t xml:space="preserve">Последние имеющиеся данные </t>
  </si>
  <si>
    <t>Австралия</t>
  </si>
  <si>
    <t>Австрия</t>
  </si>
  <si>
    <t>…</t>
  </si>
  <si>
    <t>Армения</t>
  </si>
  <si>
    <t>Афганистан</t>
  </si>
  <si>
    <t>Бразилия</t>
  </si>
  <si>
    <t>Бутан</t>
  </si>
  <si>
    <t>Германия</t>
  </si>
  <si>
    <t>Греция</t>
  </si>
  <si>
    <t>Израиль</t>
  </si>
  <si>
    <t>Индонезия</t>
  </si>
  <si>
    <t>Испания</t>
  </si>
  <si>
    <t>Италия</t>
  </si>
  <si>
    <t>Канада</t>
  </si>
  <si>
    <t>Корея, Республика</t>
  </si>
  <si>
    <t>Люксембург</t>
  </si>
  <si>
    <t>Мальта</t>
  </si>
  <si>
    <t>Нидерланды</t>
  </si>
  <si>
    <t>Норвегия</t>
  </si>
  <si>
    <t>Польша</t>
  </si>
  <si>
    <t>Португалия</t>
  </si>
  <si>
    <t>Россия</t>
  </si>
  <si>
    <t>Румыния</t>
  </si>
  <si>
    <t>Словакия</t>
  </si>
  <si>
    <t xml:space="preserve">Соединённое Королевство </t>
  </si>
  <si>
    <t>Турция</t>
  </si>
  <si>
    <t>Филиппины</t>
  </si>
  <si>
    <t>Хорватия</t>
  </si>
  <si>
    <t>Швеция</t>
  </si>
  <si>
    <t>Южная Африка</t>
  </si>
  <si>
    <t>(единиц)</t>
  </si>
  <si>
    <t>Количество кредитных организаций</t>
  </si>
  <si>
    <t>привлекающих рефинансирование на вторичном рынке ипотечного кредитования</t>
  </si>
  <si>
    <t>Количество
предоставленных
кредитов,
единиц</t>
  </si>
  <si>
    <t>Средневзвешенный срок кредитования,
месяцев</t>
  </si>
  <si>
    <t>Всего</t>
  </si>
  <si>
    <t>без просроченных платежей</t>
  </si>
  <si>
    <t>с просроченными
платежами от 1 до 30 дней</t>
  </si>
  <si>
    <t>с просроченными
платежами от 31 до 90 дней</t>
  </si>
  <si>
    <t>с просроченными
платежами от 91 до 180 дней</t>
  </si>
  <si>
    <t>с просроченными
платежами свыше 180 дней</t>
  </si>
  <si>
    <t>в % к общей сумме задолженности</t>
  </si>
  <si>
    <t>средствами заемщика</t>
  </si>
  <si>
    <t>средствами, полученными от реализации заложенного имущества</t>
  </si>
  <si>
    <t>прочими средствами</t>
  </si>
  <si>
    <t>без формирования дополнительного финансового инструмента</t>
  </si>
  <si>
    <t>с дальнейшей эмиссией ипотечных ценных бумаг</t>
  </si>
  <si>
    <t>Источник рефинансирования</t>
  </si>
  <si>
    <t>Количество
организаций,
единиц</t>
  </si>
  <si>
    <t>1.1 Кредитные организации</t>
  </si>
  <si>
    <t>1.2 Специализированные организации - резиденты</t>
  </si>
  <si>
    <t>1.3 Специализированные организации - нерезиденты</t>
  </si>
  <si>
    <t>1.4 Прочие организации</t>
  </si>
  <si>
    <t>Выкуп закладных по всем продуктам</t>
  </si>
  <si>
    <t>количество, единиц</t>
  </si>
  <si>
    <t>стандартный продукт</t>
  </si>
  <si>
    <t>военная ипотека</t>
  </si>
  <si>
    <t>материнский капитал</t>
  </si>
  <si>
    <t>новостройка</t>
  </si>
  <si>
    <t>прочие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</si>
  <si>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</si>
  <si>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</si>
  <si>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</si>
  <si>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</si>
  <si>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</si>
  <si>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</si>
  <si>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</si>
  <si>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</si>
  <si>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</si>
  <si>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</si>
  <si>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</si>
  <si>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</si>
  <si>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</si>
  <si>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</si>
  <si>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</si>
  <si>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</si>
  <si>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</si>
  <si>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</si>
  <si>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г. Москва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</si>
  <si>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</si>
  <si>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</si>
  <si>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</si>
  <si>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</si>
  <si>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в том числе Ненецкий автономный округ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</si>
  <si>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</si>
  <si>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</si>
  <si>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</si>
  <si>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</si>
  <si>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</si>
  <si>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</si>
  <si>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г. Санкт-Петербург</t>
  </si>
  <si>
    <t>Республика Адыгея (Адыгея)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</si>
  <si>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</si>
  <si>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</si>
  <si>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</si>
  <si>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</si>
  <si>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</si>
  <si>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Северная Осетия - Алания</t>
  </si>
  <si>
    <t>Чеченская Республика</t>
  </si>
  <si>
    <t>Краснодарский край</t>
  </si>
  <si>
    <t>Ставропольский край</t>
  </si>
  <si>
    <t>Астраханская область</t>
  </si>
  <si>
    <t>Волгоградская область</t>
  </si>
  <si>
    <t>Ростовская область</t>
  </si>
  <si>
    <t>ПРИВОЛЖСКИЙ ФЕДЕРАЛЬНЫЙ ОКРУГ</t>
  </si>
  <si>
    <t>Республика Башкортостан</t>
  </si>
  <si>
    <t>Республика Марий Эл</t>
  </si>
  <si>
    <t>Республика Мордовия</t>
  </si>
  <si>
    <t>Республика Татарстан (Татарстан)</t>
  </si>
  <si>
    <t>Удмуртская Республика</t>
  </si>
  <si>
    <t>Чувашская Республика - Чувашия</t>
  </si>
  <si>
    <t>Пермский край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</si>
  <si>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</si>
  <si>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</si>
  <si>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</si>
  <si>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</si>
  <si>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</si>
  <si>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</si>
  <si>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</si>
  <si>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</si>
  <si>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</si>
  <si>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</si>
  <si>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</si>
  <si>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в том числе Ханты-Мансийский автономный округ - Югра</t>
  </si>
  <si>
    <t>в том числе Ямало-Ненецкий автономный округ</t>
  </si>
  <si>
    <t>Челябинская область</t>
  </si>
  <si>
    <t>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</si>
  <si>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</si>
  <si>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</si>
  <si>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</si>
  <si>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</si>
  <si>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</si>
  <si>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Забайкальский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</si>
  <si>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</si>
  <si>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</si>
  <si>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</si>
  <si>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</si>
  <si>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</si>
  <si>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</si>
  <si>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ДАЛЬНЕВОСТОЧНЫЙ ФЕДЕРАЛЬНЫЙ ОКРУГ</t>
  </si>
  <si>
    <t>Республика Саха (Якутия)</t>
  </si>
  <si>
    <t>Камчатский край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</si>
  <si>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</si>
  <si>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</si>
  <si>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</si>
  <si>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</si>
  <si>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</si>
  <si>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</si>
  <si>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Чукотский автономный округ</t>
  </si>
  <si>
    <t xml:space="preserve">в иностран-ной валюте </t>
  </si>
  <si>
    <t>01.01.2006</t>
  </si>
  <si>
    <t>01.01.2007</t>
  </si>
  <si>
    <t>01.01.2008</t>
  </si>
  <si>
    <t>01.01.2009</t>
  </si>
  <si>
    <t>01.01.2010</t>
  </si>
  <si>
    <t>01.01.2011</t>
  </si>
  <si>
    <t>Центральный федеральный округ</t>
  </si>
  <si>
    <t>из них заемщикам г.Москвы</t>
  </si>
  <si>
    <t>Северо-Западный федеральный округ</t>
  </si>
  <si>
    <t>Северо-Кавказский федеральный округ**</t>
  </si>
  <si>
    <t>Приволжский федеральный округ</t>
  </si>
  <si>
    <t>Уральский федеральный округ</t>
  </si>
  <si>
    <t>Сибирский федеральный округ</t>
  </si>
  <si>
    <t>Дальневосточный федеральный округ</t>
  </si>
  <si>
    <t>средствами, полученными от реализации заложенного имущества, в том числе отступным</t>
  </si>
  <si>
    <t>отступным</t>
  </si>
  <si>
    <t>Количество, единиц</t>
  </si>
  <si>
    <t xml:space="preserve">в том числе </t>
  </si>
  <si>
    <t>индиви-дуальными застройщи-ками</t>
  </si>
  <si>
    <t>Официальный курс доллара США по отношению к рублю (на конец квартала), руб./долл.</t>
  </si>
  <si>
    <t>Официальный курс евро по отношению к рублю (на конец квартала), руб./евро</t>
  </si>
  <si>
    <t>2012 год</t>
  </si>
  <si>
    <t>2013 год</t>
  </si>
  <si>
    <t>Отношение кредитов на жилую недвижимость к совокупным кредитам и займам, %</t>
  </si>
  <si>
    <t>Отношение кредитов  и займов на коммерческую недвижимость к совокупным кредитам и займам, %</t>
  </si>
  <si>
    <t>Гонконг, специальный административный район Китая</t>
  </si>
  <si>
    <t>действующих, всего</t>
  </si>
  <si>
    <t>предоставляющих ЖК</t>
  </si>
  <si>
    <t>предоставляющих ИЖК</t>
  </si>
  <si>
    <t>приобретающих права требования по ИЖК</t>
  </si>
  <si>
    <t>1 108</t>
  </si>
  <si>
    <t>01.01.2012</t>
  </si>
  <si>
    <t>01.01.2013</t>
  </si>
  <si>
    <t>01.02</t>
  </si>
  <si>
    <t>01.03</t>
  </si>
  <si>
    <t>01.05</t>
  </si>
  <si>
    <t>01.06</t>
  </si>
  <si>
    <t>01.08</t>
  </si>
  <si>
    <t>01.09</t>
  </si>
  <si>
    <t>01.11</t>
  </si>
  <si>
    <t>01.12</t>
  </si>
  <si>
    <t>1. Рефинансирование ИЖК с продажей пула ИЖК (прав требования по ИЖК)</t>
  </si>
  <si>
    <t>2. Рефинансирование ИЖК с сохранением актива на балансе кредитной организации</t>
  </si>
  <si>
    <t>из них г.Москва</t>
  </si>
  <si>
    <t>Южный федеральный округ*</t>
  </si>
  <si>
    <t>Московская область**</t>
  </si>
  <si>
    <t>г. Москва**</t>
  </si>
  <si>
    <t>Аргентина</t>
  </si>
  <si>
    <t>Дания</t>
  </si>
  <si>
    <t>Финляндия</t>
  </si>
  <si>
    <t>Грузия</t>
  </si>
  <si>
    <t>Индия</t>
  </si>
  <si>
    <t>Кения</t>
  </si>
  <si>
    <t>Украина</t>
  </si>
  <si>
    <t>2014 год</t>
  </si>
  <si>
    <t>ВСЕГО ПО РОССИЙСКОЙ ФЕДЕРАЦИИ</t>
  </si>
  <si>
    <t>01.01.2014</t>
  </si>
  <si>
    <t>Объем привлеченных средств при сохранении актива на балансе кредитной организации</t>
  </si>
  <si>
    <t>1.5 Управляющие компании паевых инвестиционных фондов</t>
  </si>
  <si>
    <t>ЮЖНЫЙ ФЕДЕРАЛЬНЫЙ ОКРУГ*</t>
  </si>
  <si>
    <t>СЕВЕРО-КАВКАЗСКИЙ ФЕДЕРАЛЬНЫЙ ОКРУГ**</t>
  </si>
  <si>
    <t>I квартал</t>
  </si>
  <si>
    <t>II квартал</t>
  </si>
  <si>
    <t>III квартал</t>
  </si>
  <si>
    <t>IV квартал</t>
  </si>
  <si>
    <t>2007</t>
  </si>
  <si>
    <t>2008</t>
  </si>
  <si>
    <t>2009</t>
  </si>
  <si>
    <t>2010</t>
  </si>
  <si>
    <t>2011</t>
  </si>
  <si>
    <t>2012</t>
  </si>
  <si>
    <t>2013</t>
  </si>
  <si>
    <t>Число построенных квартир, ед.</t>
  </si>
  <si>
    <t>Средняя величина задолженности по  ИЖК на душу экономически активного населения, руб./чел.**</t>
  </si>
  <si>
    <t>Маврикия</t>
  </si>
  <si>
    <t>Намибия</t>
  </si>
  <si>
    <t>в т. ч. в рублях***</t>
  </si>
  <si>
    <t>в т. ч. в иностранной валюте****</t>
  </si>
  <si>
    <t>Темп прироста объема ИЖК   к предыдущему  периоду, %</t>
  </si>
  <si>
    <t>в т. ч. в рублях</t>
  </si>
  <si>
    <t>в т. ч. в иностранной валюте</t>
  </si>
  <si>
    <t>Доля задолженности по ИЖК в сумме задолженности по ЖК, %</t>
  </si>
  <si>
    <t>Доля просроченной задолженности по ИЖК в сумме задолженности по ИЖК, %</t>
  </si>
  <si>
    <t>Доля задолженности по ИЖК в сумме задолженности по кредитам  физических лиц, %</t>
  </si>
  <si>
    <t>***    К соответствующему показателю в рублях.</t>
  </si>
  <si>
    <t>****   К соответствующему показателю в иностранной валюте.</t>
  </si>
  <si>
    <t>Темп прироста задолженности по предоставленным ИЖК к соответствующему периоду предыдущего года, %</t>
  </si>
  <si>
    <t>*  Производится на основании данных формы отчетности кредитных организаций 0409115 "Информация о качестве активов кредитной организации".</t>
  </si>
  <si>
    <t>Зарегистрировано ипотеки жилых помещений, единиц**</t>
  </si>
  <si>
    <t>Выдано закладных на жилые помещения, единиц**</t>
  </si>
  <si>
    <t>Зарегистрировано:</t>
  </si>
  <si>
    <t>Выдано закладных</t>
  </si>
  <si>
    <t>ипотеки на основании договора</t>
  </si>
  <si>
    <t>ипотеки на основании закона</t>
  </si>
  <si>
    <t>жилых помещений, находящихся в собственности граждан, приобретенных (построенных) за счет кредитных средств либо средств целевого займа</t>
  </si>
  <si>
    <t>Индекс цен на рынке жилья, в % к соответствующему периоду предыдущего года***</t>
  </si>
  <si>
    <t>Динамика реального объема ВВП
в % к соответствующему периоду
предыдущего года**</t>
  </si>
  <si>
    <t>ВВП* в рыночных ценах, млрд. руб.**</t>
  </si>
  <si>
    <t>Количество  предоставленных ИЖК, единиц</t>
  </si>
  <si>
    <t>2.2. Сведения о ЖК, предоставленных кредитными организациями физическим лицам-резидентам в рублях</t>
  </si>
  <si>
    <t>2.3. Сведения о ЖК, предоставленных кредитными организациями физическим лицам-резидентам в иностранной валюте</t>
  </si>
  <si>
    <t>2.4. Сведения об ИЖК, предоставленных кредитными организациями физическим лицам-резидентам, и приобретенных правах требования по ИЖК в рублях</t>
  </si>
  <si>
    <t>2.5. Сведения об ИЖК, предоставленных кредитными организациями физическим лицам-резидентам, и
приобретенных правах требования по ИЖК в иностранной валюте</t>
  </si>
  <si>
    <t>в том числе просроченная</t>
  </si>
  <si>
    <t>2.6. Группировка задолженности по ИЖК по срокам задержки платежей*</t>
  </si>
  <si>
    <t>первичный рынок жилья</t>
  </si>
  <si>
    <t>вторичный рынок жилья</t>
  </si>
  <si>
    <t>вновь выданными ИЖК</t>
  </si>
  <si>
    <t>Объем досрочно погашенных ИЖК (прав требования по ИЖК)</t>
  </si>
  <si>
    <t>Справочно:
сумма досрочно погашенных прав требования по ИЖК</t>
  </si>
  <si>
    <t>2.7. Сведения о досрочном погашении ИЖК (прав требования по ИЖК)</t>
  </si>
  <si>
    <t>2.8. Объем рефинансируемых ИЖК (прав требования по ИЖК)</t>
  </si>
  <si>
    <t>Рефинансирование ИЖК с продажей пула ИЖК (прав требования по ИЖК)</t>
  </si>
  <si>
    <t>Объем привлеченных средств при продаже пула ИЖК (прав требования по ИЖК) с дальнейшей эмиссией ценных бумаг</t>
  </si>
  <si>
    <t>Рефинансирование ИЖК с сохранением актива на балансе кредитной организации</t>
  </si>
  <si>
    <t>Справочно:
объем рефинансируемых прав требования по ИЖК</t>
  </si>
  <si>
    <t>2.9. Сведения об источниках рефинансирования ИЖК (прав требования по ИЖК)</t>
  </si>
  <si>
    <t>*  По данным АИЖК.</t>
  </si>
  <si>
    <t>*    По данным Росстата.</t>
  </si>
  <si>
    <t>-</t>
  </si>
  <si>
    <t>Средне-взвешенный срок кредитования, месяцев</t>
  </si>
  <si>
    <t>Объем ИЖК, предоставленных в рублях физическим лицам-резидентам – заемщикам Центрального федерального округа</t>
  </si>
  <si>
    <t>Объем ИЖК, предоставленных в рублях физическим лицам-резидентам – заемщикам Северо-Западного федерального округа</t>
  </si>
  <si>
    <t>Объем ИЖК, предоставленных в рублях физическим лицам-резидентам – заемщикам Южного федерального округа*</t>
  </si>
  <si>
    <t>Объем ИЖК, предоставленных в рублях физическим лицам-резидентам – заемщикам Северо-Кавказского федерального округа**</t>
  </si>
  <si>
    <t>Объем ИЖК, предоставленных в рублях физическим лицам-резидентам – заемщикам Приволжского федерального округа</t>
  </si>
  <si>
    <t>Объем ИЖК, предоставленных в рублях физическим лицам-резидентам – заемщикам Уральского федерального округа</t>
  </si>
  <si>
    <t>Объем ИЖК, предоставленных в рублях физическим лицам-резидентам – заемщикам Сибирского федерального округа</t>
  </si>
  <si>
    <t>Объем ИЖК, предоставленных в рублях физическим лицам-резидентам – заемщикам Дальневосточного федерального округа</t>
  </si>
  <si>
    <t>Объем ИЖК, предоставленных в иностранной валюте физическим лицам-резидентам – заемщикам Центрального федерального округа</t>
  </si>
  <si>
    <t>Объем ИЖК, предоставленных в иностранной валюте физическим лицам-резидентам – заемщикам Северо-Западного федерального округа</t>
  </si>
  <si>
    <t>Объем ИЖК, предоставленных в иностранной валюте физическим лицам-резидентам – заемщикам Южного федерального округа*</t>
  </si>
  <si>
    <t>Объем ИЖК, предоставленных в иностранной валюте физическим лицам-резидентам – заемщикам Северо-Кавказского федерального округа**</t>
  </si>
  <si>
    <t>Объем ИЖК, предоставленных в иностранной валюте физическим лицам-резидентам – заемщикам Приволжского федерального округа</t>
  </si>
  <si>
    <t>Объем ИЖК, предоставленных в иностранной валюте физическим лицам-резидентам – заемщикам Уральского федерального округа</t>
  </si>
  <si>
    <t>Объем ИЖК, предоставленных в иностранной валюте физическим лицам-резидентам – заемщикам Сибирского федерального округа</t>
  </si>
  <si>
    <t>Объем ИЖК, предоставленных в иностранной валюте физическим лицам-резидентам – заемщикам Дальневосточного федерального округа</t>
  </si>
  <si>
    <t>3.26. Рефинансирование ИЖК с продажей пула ИЖК с дальнейшей эмиссией ипотечных ценных бумаг в разрезе субъектов Российской Федерации</t>
  </si>
  <si>
    <t>из них по ИЖК,
предоставленным в отчетном периоде</t>
  </si>
  <si>
    <t>Доля предоставленных ИЖК в объеме выданных ЖК в отчетном периоде, %</t>
  </si>
  <si>
    <t>Доля предоставленных ИЖК в объеме выданных кредитов физическим лицам  в отчетном периоде, %</t>
  </si>
  <si>
    <t>предоставленных (приобретенных) в рублях</t>
  </si>
  <si>
    <t>предоставленных (приобретенных) в иностранной валюте</t>
  </si>
  <si>
    <t>Ленинградская область**</t>
  </si>
  <si>
    <t>г. Санкт-Петербург**</t>
  </si>
  <si>
    <t>ЮЖНЫЙ ФЕДЕРАЛЬНЫЙ ОКРУГ***</t>
  </si>
  <si>
    <t>**     При расчете показателя использованы данные Росстата.</t>
  </si>
  <si>
    <t>**   В 2012 г. данные по городу федерального значения Москве и Московской области приводятся с учетом изменения их границ с 1 июля 2012 г. в соответствии с постановлением Совета Федерации Федерального Собрания Российской Федерации от 27 декабря 2011г. № 560-СФ. Относительные показатели в целях сопоставимости рассчитаны с учетом изменения границ г. Москвы и Московской области.</t>
  </si>
  <si>
    <t>Наименование федерального округа местоположения кредитных организаций, предоставляющих ИЖК</t>
  </si>
  <si>
    <t>3.28. Ввод в действие жилых домов в разрезе субъектов Российской Федерации*</t>
  </si>
  <si>
    <t xml:space="preserve">3.1. Количество  действующих кредитных организаций в разрезе субъектов Российской Федерации </t>
  </si>
  <si>
    <t xml:space="preserve">3.2. Количество кредитных организаций, предоставляющих ЖК, в разрезе субъектов Российской Федерации </t>
  </si>
  <si>
    <t xml:space="preserve">3.3. Количество кредитных организаций, предоставляющих  ИЖК, в разрезе субъектов Российской Федерации </t>
  </si>
  <si>
    <t xml:space="preserve">3.4. Количество кредитных организаций, приобретающих права требования по ИЖК, в разрезе субъектов Российской Федерации </t>
  </si>
  <si>
    <t xml:space="preserve">3.5. Количество кредитных организаций, осуществляющих перекредитование ранее предоставленных ИЖК, в разрезе субъектов Российской Федерации </t>
  </si>
  <si>
    <t xml:space="preserve">3.6. Количество кредитных организаций, привлекающих рефинансирование на вторичном рынке ипотечного кредитования, в разрезе субъектов Российской Федерации </t>
  </si>
  <si>
    <t>3.7. Сведения о количестве ЖК, предоставленных кредитными организациями физическим лицам-резидентам в  рублях и иностранной валюте, в разрезе субъектов Российской Федерации</t>
  </si>
  <si>
    <t>3.8. Сведения о количестве ИЖК, предоставленных кредитными организациями физическим лицам-резидентам в  рублях и иностранной валюте, в разрезе субъектов Российской Федерации</t>
  </si>
  <si>
    <t>3.10. Сведения об объеме ИЖК, предоставленных кредитными организациями физическим лицам-резидентам в  рублях и иностранной валюте, в разрезе субъектов Российской Федерации</t>
  </si>
  <si>
    <t>3.17. Средневзвешенные сроки кредитования и  процентные ставки по ИЖК, предоставленным кредитными организациями физическим лицам-резидентам в  иностранной валюте, в разрезе субъектов Российской Федерации</t>
  </si>
  <si>
    <t>3.9. Сведения об объеме ЖК, предоставленных кредитными организациями физическим лицам-резидентам в  рублях и иностранной валюте, в разрезе субъектов Российской Федерации</t>
  </si>
  <si>
    <t>3.29. Сведения о зарегистрированных договорах об ипотеке и выданных закладных в разрезе субъектов Российской Федерации *</t>
  </si>
  <si>
    <t>осуществляющих перекредитование ранее предоставленных ИЖК</t>
  </si>
  <si>
    <t>по предоставленным с начала года кредитам</t>
  </si>
  <si>
    <t>по кредитам, предоставленным в течение месяца</t>
  </si>
  <si>
    <t>Магаданская область и Чукотский автономный округ</t>
  </si>
  <si>
    <t>**        До 01.01.2011 данные по Ленинградской области включены в данные по г. Санкт-Петербургу.</t>
  </si>
  <si>
    <t>Архангельская область,
в том числе 
Ненецкий автономный округ</t>
  </si>
  <si>
    <t>в том числе Ханты-Мансийский автономный округ</t>
  </si>
  <si>
    <t>*   Внутригодовые показатели ВВП — оценка.</t>
  </si>
  <si>
    <t>**  По данным Росстата.</t>
  </si>
  <si>
    <t>*       Данные приведены на конец периода.</t>
  </si>
  <si>
    <t>3.24. Соотношение объемов досрочно погашенных ИЖК (прав требования по ИЖК) и предоставленных ИЖК в разрезе субъектов Российской Федерации</t>
  </si>
  <si>
    <t>3.18. Региональная структура ИЖК, предоставленных в рублях физическим лицам-резидентам – заемщикам различных регионов</t>
  </si>
  <si>
    <t>3.19. Региональная структура ИЖК, предоставленных в иностранной валюте физическим лицам-резидентам – заемщикам различных регионов</t>
  </si>
  <si>
    <t>3.27. Сведения об ИЖК, рефинансированных АИЖК в разрезе субъектов Российской Федерации*</t>
  </si>
  <si>
    <t>Соотношение объемов досрочно погашенных ИЖК (прав требования по ИЖК) и предоставленных ИЖК, %</t>
  </si>
  <si>
    <t>Соотношение объемов рефинансированных ИЖК
(прав требования по ИЖК) и предоставленных ИЖК, %*****</t>
  </si>
  <si>
    <t>2.10. Сведения о выкупе АИЖК закладных в разрезе продуктов*</t>
  </si>
  <si>
    <t>СЕВЕРО-КАВКАЗСКИЙ ФЕДЕРАЛЬНЫЙ ОКРУГ*</t>
  </si>
  <si>
    <t>3.14. Средневзвешенные сроки кредитования и  процентные ставки по ЖК, предоставленным кредитными организациями 
физическим лицам-резидентам в рублях, в разрезе субъектов Российской Федерации</t>
  </si>
  <si>
    <t>*    По данным АИЖК, расчеты Департамента статистики Банка России.</t>
  </si>
  <si>
    <t>ЮЖНЫЙ ФЕДЕРАЛЬНЫЙ ОКРУГ**</t>
  </si>
  <si>
    <t>СЕВЕРО-КАВКАЗСКИЙ ФЕДЕРАЛЬНЫЙ ОКРУГ***</t>
  </si>
  <si>
    <t>*         По данным Росреестра, расчеты Департамента статистики Банка России.</t>
  </si>
  <si>
    <t>****     До 01.01.2010 данные по Еврейской автономной области включены в данные по Хабаровскому краю.</t>
  </si>
  <si>
    <t>Хабаровский край****</t>
  </si>
  <si>
    <r>
      <t>(тыс. м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общей площади)</t>
    </r>
  </si>
  <si>
    <t>Численность населения, млн. чел.</t>
  </si>
  <si>
    <t>Численность экономически активного населения, млн. чел.</t>
  </si>
  <si>
    <t>Среднедушевые денежные доходы населения (в месяц), тыс. руб.</t>
  </si>
  <si>
    <t>Среднемесячная номинальная начисленная заработная плата одного работника, тыс. руб.</t>
  </si>
  <si>
    <t>Средневзвешенная ставка,
%  годовых</t>
  </si>
  <si>
    <t>Средне-взвешенная ставка, %  годовых</t>
  </si>
  <si>
    <t>Задолженность по предоставленным кредитам, млн. руб.</t>
  </si>
  <si>
    <t>Задолженность по предоставленным кредитам, 
млн. руб.</t>
  </si>
  <si>
    <t>Справочно:
приобретенные
кредитными
организациями
права
требования по
ИЖК,
млн. руб.</t>
  </si>
  <si>
    <t>Объем
предоставленных
кредитов,
млн. руб.</t>
  </si>
  <si>
    <t>в млн. руб.</t>
  </si>
  <si>
    <t>(млн. руб.)</t>
  </si>
  <si>
    <t>Объем рефинансируемых ИЖК (прав требования по ИЖК), млн. руб.</t>
  </si>
  <si>
    <t>объем, 
тыс. руб.</t>
  </si>
  <si>
    <t>Объем, 
тыс. руб.</t>
  </si>
  <si>
    <t>1.3. Основные индикаторы, характеризующие рынок ИЖК*</t>
  </si>
  <si>
    <t>2.1. Количество кредитных организаций - участников рынка ЖК (ИЖК)</t>
  </si>
  <si>
    <t>3.12. Сведения о задолженности по ИЖК, предоставленным кредитными организациями физическим лицам-резидентам в рублях и иностранной валюте, 
в разрезе субъектов  Российской Федерации</t>
  </si>
  <si>
    <t>3.11. Сведения о задолженности по ЖК, предоставленным кредитными организациями физическим лицам-резидентам в рублях и иностранной валюте, 
в разрезе субъектов Российской Федерации</t>
  </si>
  <si>
    <t>3.15. Средневзвешенные сроки кредитования и процентные ставки по ЖК, предоставленным кредитными организациями физическим лицам-резидентам в иностранной валюте, в разрезе субъектов Российской Федерации</t>
  </si>
  <si>
    <t>3.16. Средневзвешенные сроки кредитования и процентные ставки по ИЖК, предоставленным кредитными организациями физическим лицам-резидентам в рублях, в разрезе субъектов Российской Федерации</t>
  </si>
  <si>
    <t>3.25. Рефинансирование ИЖК с продажей пула ИЖК (прав требования по ИЖК) без формирования дополнительного финансового инструмента в разрезе субъектов Российской Федерации</t>
  </si>
  <si>
    <r>
      <t>Жилищный фонд, млн. м</t>
    </r>
    <r>
      <rPr>
        <vertAlign val="superscript"/>
        <sz val="10"/>
        <rFont val="Arial Cyr"/>
        <family val="0"/>
      </rPr>
      <t>2</t>
    </r>
    <r>
      <rPr>
        <sz val="10"/>
        <rFont val="Arial Cyr"/>
        <family val="0"/>
      </rPr>
      <t xml:space="preserve"> общей площади жилых помещений</t>
    </r>
  </si>
  <si>
    <r>
      <t>Средний размер построенных квартир, м</t>
    </r>
    <r>
      <rPr>
        <vertAlign val="superscript"/>
        <sz val="10"/>
        <rFont val="Arial Cyr"/>
        <family val="0"/>
      </rPr>
      <t>2</t>
    </r>
    <r>
      <rPr>
        <sz val="10"/>
        <rFont val="Arial Cyr"/>
        <family val="0"/>
      </rPr>
      <t xml:space="preserve"> общей площади</t>
    </r>
  </si>
  <si>
    <t>*  По данным Росстата (на конец периода).</t>
  </si>
  <si>
    <t>***** До 01.01.2009 в объем рефинансируемых ИЖК не включались ИЖК, рефинансируемые с сохранением актива на балансе кредитной организации (эмиссия облигаций с ипотечным покрытием, создание на основе рефинансируемого актива производных финансовых инструментов).</t>
  </si>
  <si>
    <t>1.4. Отдельные показатели, характеризующие рынок жилой недвижимости*</t>
  </si>
  <si>
    <t>*  По данным Международного валютного фонда.</t>
  </si>
  <si>
    <t>**  Информация доступна начиная с отчетности на 01.02.2010 (применительно к показателю "Объем ИЖК, предоставленных в рублях физическим лицам-резидентам – заемщикам Северо-Кавказского федерального округа").</t>
  </si>
  <si>
    <t xml:space="preserve">    (относительно показателя "Объем ИЖК, предоставленных в рублях физическим лицам-резидентам – заемщикам Южного федерального округа" по горизонтали на все даты, по вертикали - начиная с отчетности на 01.01.2011).</t>
  </si>
  <si>
    <t xml:space="preserve">   ИЖК,  которые по  условиям договора погашаются частями (долями), при непогашении в срок части (доли) отражаются в составе задолженности с просроченными платежами в полном объеме
   по максимальному сроку задержки платежей.</t>
  </si>
  <si>
    <t>Общая сумма
задолженности по
ИЖК, млн. руб.</t>
  </si>
  <si>
    <t>3.20. Объем досрочно погашенных ИЖК средствами заемщика в разрезе субъектов Российской Федерации</t>
  </si>
  <si>
    <t>3.21. Объем досрочно погашенных ИЖК вновь выданными ИЖК в разрезе  субъектов Российской Федерации</t>
  </si>
  <si>
    <t>3.22. Объем досрочно погашенных ИЖК средствами, полученными от реализации заложенного имущества, и отступным в разрезе субъектов Российской Федерации</t>
  </si>
  <si>
    <t>3.23. Объем досрочно погашенных ИЖК прочими  средствами в разрезе субъектов Российской Федерации</t>
  </si>
  <si>
    <t>(%)</t>
  </si>
  <si>
    <t>Индекс потребительских цен
в % к соответствующему периоду
предыдущего года**</t>
  </si>
  <si>
    <r>
      <t>Ввод в действие, млн. м</t>
    </r>
    <r>
      <rPr>
        <vertAlign val="superscript"/>
        <sz val="10"/>
        <rFont val="Arial Cyr"/>
        <family val="0"/>
      </rPr>
      <t>2</t>
    </r>
    <r>
      <rPr>
        <sz val="10"/>
        <rFont val="Arial Cyr"/>
        <family val="0"/>
      </rPr>
      <t xml:space="preserve"> общей площади жилых помещений</t>
    </r>
  </si>
  <si>
    <t>Соотношение объемов погашенных в отчетном периоде ИЖК и предоставленных ИЖК, %</t>
  </si>
  <si>
    <t>Выкуп закладных АИЖК, единиц***</t>
  </si>
  <si>
    <t>****  По данным Росстата.</t>
  </si>
  <si>
    <t>*      Данные приведены на конец периода.</t>
  </si>
  <si>
    <t>**     По данным Росреестра.</t>
  </si>
  <si>
    <t>***    По данным АИЖК.</t>
  </si>
  <si>
    <t xml:space="preserve">Доля объемов предоставленных ИЖК в ВВП, %** </t>
  </si>
  <si>
    <t xml:space="preserve">Доля задолженности по ИЖК в ВВП, %** </t>
  </si>
  <si>
    <t>*   До образования Северо-Кавказского федерального округа (19.01.2010) входящие в его состав субъекты Российской Федерации включались в состав Южного федерального округа.</t>
  </si>
  <si>
    <t>*   До образования Северо-Кавказского федерального округа входящие (19.01.2010) в его состав субъекты Российской Федерации включались в состав Южного федерального округа.</t>
  </si>
  <si>
    <t>**   До образования Северо-Кавказского федерального округа (19.01.2010) входящие в его состав субъекты Российской Федерации включались в состав Южного федерального округа.</t>
  </si>
  <si>
    <t>***  До образования Северо-Кавказского федерального округа (19.01.2010) входящие в его состав субъекты Российской Федерации включались в состав Южного федерального округа.</t>
  </si>
  <si>
    <t>***       До образования Северо-Кавказского федерального округа (19.01.2010) входящие в его состав субъекты Российской Федерации включались в состав Южного федерального округа.</t>
  </si>
  <si>
    <t>инструментов).</t>
  </si>
  <si>
    <t>3.13. Сведения о просроченной задолженности по ИЖК, предоставленным кредитными организациями физическим лицам-резидентам в рублях и иностранной валюте, в разрезе субъектов Российской Федерации</t>
  </si>
  <si>
    <t xml:space="preserve">Средний объем ИЖК, тыс. руб. </t>
  </si>
  <si>
    <r>
      <t>Средняя  цена на рынке жилой недвижимости за 1 м</t>
    </r>
    <r>
      <rPr>
        <vertAlign val="superscript"/>
        <sz val="10"/>
        <rFont val="Arial Cyr"/>
        <family val="0"/>
      </rPr>
      <t>2</t>
    </r>
    <r>
      <rPr>
        <sz val="10"/>
        <rFont val="Arial Cyr"/>
        <family val="0"/>
      </rPr>
      <t xml:space="preserve"> общей площади, тыс. руб. ****</t>
    </r>
  </si>
  <si>
    <t>кредитной организации   (эмиссия  облигаций  с  ипотечным  покрытием,  создание  на  основе  рефинансируемого  актива  производных финансовых</t>
  </si>
  <si>
    <t>...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</si>
</sst>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[$-FC19]d\ mmmm\ yyyy\ &quot;г.&quot;"/>
    <numFmt numFmtId="171" formatCode="#,##0.0"/>
    <numFmt numFmtId="172" formatCode="d\ mmm\ yy"/>
    <numFmt numFmtId="173" formatCode="0.0%"/>
    <numFmt numFmtId="174" formatCode="yyyy"/>
    <numFmt numFmtId="175" formatCode="d/m/yyyy"/>
    <numFmt numFmtId="176" formatCode="dd/mm/yy"/>
    <numFmt numFmtId="177" formatCode="000000"/>
    <numFmt numFmtId="178" formatCode="m/d/yyyy"/>
    <numFmt numFmtId="179" formatCode="#,##0.000"/>
    <numFmt numFmtId="180" formatCode="#,##0.####"/>
    <numFmt numFmtId="181" formatCode="[$-419]mmmm\ yyyy;@"/>
    <numFmt numFmtId="182" formatCode="dd\.mm\.yyyy"/>
    <numFmt numFmtId="183" formatCode="0.00000"/>
    <numFmt numFmtId="184" formatCode="0.0000"/>
    <numFmt numFmtId="185" formatCode="0.000"/>
  </numFmts>
  <fonts count="73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2"/>
      <name val="Arial"/>
      <family val="2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6"/>
      <name val="Arial Cyr"/>
      <family val="0"/>
    </font>
    <font>
      <i/>
      <sz val="8"/>
      <name val="Arial"/>
      <family val="2"/>
    </font>
    <font>
      <b/>
      <sz val="10"/>
      <name val="Arial Cyr"/>
      <family val="0"/>
    </font>
    <font>
      <sz val="14"/>
      <name val="Arial Cyr"/>
      <family val="0"/>
    </font>
    <font>
      <sz val="14"/>
      <name val="Arial"/>
      <family val="2"/>
    </font>
    <font>
      <b/>
      <sz val="16"/>
      <name val="Arial"/>
      <family val="2"/>
    </font>
    <font>
      <sz val="20"/>
      <name val="Arial"/>
      <family val="2"/>
    </font>
    <font>
      <sz val="18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sz val="10"/>
      <color indexed="8"/>
      <name val="Arial"/>
      <family val="2"/>
    </font>
    <font>
      <sz val="9.75"/>
      <color indexed="8"/>
      <name val="Arial Cyr"/>
      <family val="0"/>
    </font>
    <font>
      <sz val="8"/>
      <color indexed="8"/>
      <name val="Arial Cyr"/>
      <family val="0"/>
    </font>
    <font>
      <sz val="10"/>
      <name val="Times New Roman"/>
      <family val="1"/>
    </font>
    <font>
      <b/>
      <sz val="9"/>
      <name val="Arial Cyr"/>
      <family val="0"/>
    </font>
    <font>
      <sz val="10"/>
      <name val="Courier New"/>
      <family val="3"/>
    </font>
    <font>
      <b/>
      <sz val="10"/>
      <name val="Times New Roman"/>
      <family val="1"/>
    </font>
    <font>
      <vertAlign val="superscript"/>
      <sz val="10"/>
      <name val="Arial"/>
      <family val="2"/>
    </font>
    <font>
      <vertAlign val="superscript"/>
      <sz val="10"/>
      <name val="Arial Cyr"/>
      <family val="0"/>
    </font>
    <font>
      <sz val="8"/>
      <color indexed="8"/>
      <name val="Arial"/>
      <family val="0"/>
    </font>
    <font>
      <sz val="10"/>
      <color indexed="8"/>
      <name val="Calibri"/>
      <family val="0"/>
    </font>
    <font>
      <sz val="7.35"/>
      <color indexed="8"/>
      <name val="Arial"/>
      <family val="0"/>
    </font>
    <font>
      <sz val="9.2"/>
      <color indexed="8"/>
      <name val="Calibri"/>
      <family val="0"/>
    </font>
    <font>
      <sz val="8.45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0"/>
    </font>
    <font>
      <b/>
      <sz val="18"/>
      <color indexed="8"/>
      <name val="Arial"/>
      <family val="0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23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39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0" xfId="0" applyFill="1" applyAlignment="1">
      <alignment/>
    </xf>
    <xf numFmtId="0" fontId="0" fillId="0" borderId="10" xfId="0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0" fontId="2" fillId="0" borderId="10" xfId="0" applyNumberFormat="1" applyFont="1" applyFill="1" applyBorder="1" applyAlignment="1">
      <alignment horizontal="left" vertical="top" wrapText="1"/>
    </xf>
    <xf numFmtId="0" fontId="2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169" fontId="0" fillId="0" borderId="10" xfId="0" applyNumberFormat="1" applyBorder="1" applyAlignment="1">
      <alignment/>
    </xf>
    <xf numFmtId="0" fontId="0" fillId="0" borderId="0" xfId="0" applyFill="1" applyBorder="1" applyAlignment="1">
      <alignment/>
    </xf>
    <xf numFmtId="169" fontId="0" fillId="0" borderId="0" xfId="0" applyNumberFormat="1" applyBorder="1" applyAlignment="1">
      <alignment/>
    </xf>
    <xf numFmtId="0" fontId="7" fillId="0" borderId="0" xfId="0" applyFont="1" applyAlignment="1">
      <alignment horizontal="centerContinuous" vertical="center" wrapText="1"/>
    </xf>
    <xf numFmtId="0" fontId="3" fillId="0" borderId="0" xfId="0" applyFont="1" applyAlignment="1">
      <alignment horizontal="centerContinuous" vertical="center"/>
    </xf>
    <xf numFmtId="0" fontId="3" fillId="0" borderId="0" xfId="0" applyFont="1" applyAlignment="1">
      <alignment/>
    </xf>
    <xf numFmtId="0" fontId="8" fillId="0" borderId="0" xfId="0" applyFont="1" applyAlignment="1">
      <alignment horizontal="centerContinuous" vertical="center" wrapText="1"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49" fontId="10" fillId="0" borderId="0" xfId="0" applyNumberFormat="1" applyFont="1" applyAlignment="1">
      <alignment horizontal="left"/>
    </xf>
    <xf numFmtId="49" fontId="0" fillId="0" borderId="10" xfId="0" applyNumberFormat="1" applyBorder="1" applyAlignment="1">
      <alignment horizontal="center" vertical="center" wrapText="1"/>
    </xf>
    <xf numFmtId="171" fontId="2" fillId="0" borderId="10" xfId="0" applyNumberFormat="1" applyFont="1" applyBorder="1" applyAlignment="1">
      <alignment horizontal="right" vertical="top"/>
    </xf>
    <xf numFmtId="0" fontId="2" fillId="0" borderId="0" xfId="0" applyFont="1" applyAlignment="1">
      <alignment horizontal="centerContinuous" vertical="center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49" fontId="0" fillId="0" borderId="10" xfId="0" applyNumberFormat="1" applyBorder="1" applyAlignment="1">
      <alignment vertical="top" wrapText="1"/>
    </xf>
    <xf numFmtId="0" fontId="0" fillId="0" borderId="0" xfId="0" applyAlignment="1">
      <alignment horizontal="right"/>
    </xf>
    <xf numFmtId="0" fontId="0" fillId="0" borderId="0" xfId="0" applyBorder="1" applyAlignment="1">
      <alignment wrapText="1"/>
    </xf>
    <xf numFmtId="14" fontId="12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 vertical="center" wrapText="1"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169" fontId="0" fillId="0" borderId="0" xfId="0" applyNumberFormat="1" applyAlignment="1">
      <alignment/>
    </xf>
    <xf numFmtId="169" fontId="0" fillId="0" borderId="0" xfId="0" applyNumberFormat="1" applyFill="1" applyAlignment="1">
      <alignment/>
    </xf>
    <xf numFmtId="2" fontId="0" fillId="0" borderId="0" xfId="0" applyNumberFormat="1" applyAlignment="1">
      <alignment/>
    </xf>
    <xf numFmtId="169" fontId="0" fillId="0" borderId="10" xfId="0" applyNumberFormat="1" applyFill="1" applyBorder="1" applyAlignment="1">
      <alignment horizontal="center" vertical="center" wrapText="1"/>
    </xf>
    <xf numFmtId="2" fontId="0" fillId="0" borderId="10" xfId="0" applyNumberFormat="1" applyFill="1" applyBorder="1" applyAlignment="1">
      <alignment horizontal="center" vertical="center" wrapText="1"/>
    </xf>
    <xf numFmtId="169" fontId="0" fillId="0" borderId="10" xfId="0" applyNumberFormat="1" applyFill="1" applyBorder="1" applyAlignment="1">
      <alignment/>
    </xf>
    <xf numFmtId="2" fontId="0" fillId="0" borderId="10" xfId="0" applyNumberFormat="1" applyBorder="1" applyAlignment="1">
      <alignment/>
    </xf>
    <xf numFmtId="2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/>
    </xf>
    <xf numFmtId="169" fontId="0" fillId="0" borderId="0" xfId="0" applyNumberFormat="1" applyFill="1" applyBorder="1" applyAlignment="1">
      <alignment/>
    </xf>
    <xf numFmtId="2" fontId="0" fillId="0" borderId="0" xfId="0" applyNumberFormat="1" applyBorder="1" applyAlignment="1">
      <alignment/>
    </xf>
    <xf numFmtId="0" fontId="0" fillId="0" borderId="10" xfId="0" applyFill="1" applyBorder="1" applyAlignment="1">
      <alignment/>
    </xf>
    <xf numFmtId="0" fontId="2" fillId="0" borderId="0" xfId="0" applyFont="1" applyBorder="1" applyAlignment="1">
      <alignment horizontal="left" vertical="top" wrapText="1" indent="1"/>
    </xf>
    <xf numFmtId="0" fontId="20" fillId="0" borderId="0" xfId="0" applyFont="1" applyBorder="1" applyAlignment="1">
      <alignment horizontal="right" wrapText="1"/>
    </xf>
    <xf numFmtId="0" fontId="20" fillId="0" borderId="0" xfId="0" applyFont="1" applyAlignment="1">
      <alignment horizontal="right" wrapText="1"/>
    </xf>
    <xf numFmtId="0" fontId="2" fillId="0" borderId="10" xfId="0" applyFont="1" applyBorder="1" applyAlignment="1">
      <alignment horizontal="center" vertical="top" wrapText="1"/>
    </xf>
    <xf numFmtId="3" fontId="2" fillId="0" borderId="12" xfId="0" applyNumberFormat="1" applyFont="1" applyBorder="1" applyAlignment="1">
      <alignment horizontal="right" vertical="top"/>
    </xf>
    <xf numFmtId="171" fontId="2" fillId="0" borderId="12" xfId="0" applyNumberFormat="1" applyFont="1" applyBorder="1" applyAlignment="1">
      <alignment horizontal="right" vertical="top"/>
    </xf>
    <xf numFmtId="0" fontId="0" fillId="0" borderId="0" xfId="0" applyFont="1" applyAlignment="1">
      <alignment/>
    </xf>
    <xf numFmtId="49" fontId="2" fillId="0" borderId="12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right" vertical="top"/>
    </xf>
    <xf numFmtId="49" fontId="2" fillId="0" borderId="13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right" vertical="top"/>
    </xf>
    <xf numFmtId="2" fontId="2" fillId="0" borderId="0" xfId="0" applyNumberFormat="1" applyFont="1" applyBorder="1" applyAlignment="1">
      <alignment horizontal="right" vertical="top"/>
    </xf>
    <xf numFmtId="0" fontId="0" fillId="0" borderId="13" xfId="0" applyFill="1" applyBorder="1" applyAlignment="1">
      <alignment wrapText="1"/>
    </xf>
    <xf numFmtId="1" fontId="0" fillId="0" borderId="0" xfId="0" applyNumberFormat="1" applyAlignment="1">
      <alignment/>
    </xf>
    <xf numFmtId="1" fontId="0" fillId="0" borderId="10" xfId="0" applyNumberFormat="1" applyBorder="1" applyAlignment="1">
      <alignment horizontal="center" vertical="center" wrapText="1"/>
    </xf>
    <xf numFmtId="1" fontId="0" fillId="0" borderId="0" xfId="0" applyNumberFormat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vertical="top" wrapText="1"/>
    </xf>
    <xf numFmtId="49" fontId="0" fillId="0" borderId="10" xfId="0" applyNumberFormat="1" applyFont="1" applyFill="1" applyBorder="1" applyAlignment="1">
      <alignment horizontal="left" vertical="top" wrapText="1"/>
    </xf>
    <xf numFmtId="49" fontId="11" fillId="0" borderId="10" xfId="0" applyNumberFormat="1" applyFont="1" applyFill="1" applyBorder="1" applyAlignment="1">
      <alignment horizontal="left" vertical="top" wrapText="1"/>
    </xf>
    <xf numFmtId="14" fontId="12" fillId="0" borderId="10" xfId="0" applyNumberFormat="1" applyFont="1" applyFill="1" applyBorder="1" applyAlignment="1">
      <alignment/>
    </xf>
    <xf numFmtId="14" fontId="12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 horizontal="right"/>
    </xf>
    <xf numFmtId="14" fontId="13" fillId="0" borderId="0" xfId="0" applyNumberFormat="1" applyFont="1" applyFill="1" applyBorder="1" applyAlignment="1">
      <alignment vertical="center" wrapText="1"/>
    </xf>
    <xf numFmtId="14" fontId="2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15" fillId="0" borderId="0" xfId="0" applyFont="1" applyFill="1" applyAlignment="1">
      <alignment wrapText="1"/>
    </xf>
    <xf numFmtId="3" fontId="8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/>
    </xf>
    <xf numFmtId="0" fontId="18" fillId="0" borderId="0" xfId="0" applyFont="1" applyFill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left" vertical="top"/>
    </xf>
    <xf numFmtId="0" fontId="19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49" fontId="0" fillId="0" borderId="10" xfId="0" applyNumberForma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49" fontId="0" fillId="0" borderId="0" xfId="0" applyNumberFormat="1" applyFill="1" applyBorder="1" applyAlignment="1">
      <alignment horizontal="center" vertical="center" wrapText="1"/>
    </xf>
    <xf numFmtId="49" fontId="16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3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vertical="top" wrapText="1"/>
    </xf>
    <xf numFmtId="49" fontId="8" fillId="0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0" fontId="8" fillId="0" borderId="0" xfId="0" applyFont="1" applyFill="1" applyAlignment="1">
      <alignment horizontal="center" vertical="center" wrapText="1"/>
    </xf>
    <xf numFmtId="0" fontId="2" fillId="0" borderId="14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left" vertical="top" wrapText="1" indent="2"/>
    </xf>
    <xf numFmtId="14" fontId="2" fillId="0" borderId="0" xfId="0" applyNumberFormat="1" applyFont="1" applyBorder="1" applyAlignment="1">
      <alignment horizontal="center" vertical="center" wrapText="1"/>
    </xf>
    <xf numFmtId="3" fontId="2" fillId="0" borderId="0" xfId="0" applyNumberFormat="1" applyFont="1" applyFill="1" applyAlignment="1">
      <alignment/>
    </xf>
    <xf numFmtId="171" fontId="2" fillId="0" borderId="10" xfId="0" applyNumberFormat="1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171" fontId="2" fillId="0" borderId="12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171" fontId="2" fillId="0" borderId="11" xfId="0" applyNumberFormat="1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/>
    </xf>
    <xf numFmtId="169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69" fontId="8" fillId="0" borderId="0" xfId="0" applyNumberFormat="1" applyFont="1" applyFill="1" applyAlignment="1">
      <alignment/>
    </xf>
    <xf numFmtId="1" fontId="0" fillId="0" borderId="10" xfId="0" applyNumberFormat="1" applyFont="1" applyBorder="1" applyAlignment="1">
      <alignment/>
    </xf>
    <xf numFmtId="169" fontId="0" fillId="0" borderId="10" xfId="0" applyNumberFormat="1" applyFont="1" applyBorder="1" applyAlignment="1">
      <alignment/>
    </xf>
    <xf numFmtId="169" fontId="0" fillId="0" borderId="10" xfId="0" applyNumberFormat="1" applyFont="1" applyFill="1" applyBorder="1" applyAlignment="1">
      <alignment/>
    </xf>
    <xf numFmtId="2" fontId="0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 horizontal="center"/>
    </xf>
    <xf numFmtId="0" fontId="0" fillId="0" borderId="15" xfId="0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Alignment="1">
      <alignment horizontal="centerContinuous"/>
    </xf>
    <xf numFmtId="14" fontId="0" fillId="0" borderId="10" xfId="0" applyNumberFormat="1" applyFill="1" applyBorder="1" applyAlignment="1">
      <alignment horizontal="center" vertical="center"/>
    </xf>
    <xf numFmtId="16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Alignment="1">
      <alignment horizontal="left"/>
    </xf>
    <xf numFmtId="49" fontId="0" fillId="0" borderId="10" xfId="0" applyNumberFormat="1" applyFill="1" applyBorder="1" applyAlignment="1">
      <alignment vertical="top" wrapText="1"/>
    </xf>
    <xf numFmtId="3" fontId="2" fillId="0" borderId="0" xfId="0" applyNumberFormat="1" applyFont="1" applyAlignment="1">
      <alignment/>
    </xf>
    <xf numFmtId="0" fontId="2" fillId="0" borderId="10" xfId="57" applyFont="1" applyBorder="1" applyAlignment="1">
      <alignment horizontal="center" vertical="center"/>
      <protection/>
    </xf>
    <xf numFmtId="0" fontId="2" fillId="0" borderId="10" xfId="57" applyFont="1" applyBorder="1" applyAlignment="1">
      <alignment horizontal="center" vertical="center" wrapText="1" shrinkToFit="1"/>
      <protection/>
    </xf>
    <xf numFmtId="0" fontId="2" fillId="0" borderId="10" xfId="59" applyFont="1" applyBorder="1" applyAlignment="1">
      <alignment wrapText="1"/>
      <protection/>
    </xf>
    <xf numFmtId="173" fontId="0" fillId="0" borderId="0" xfId="64" applyNumberFormat="1" applyFont="1" applyAlignment="1">
      <alignment/>
    </xf>
    <xf numFmtId="3" fontId="0" fillId="0" borderId="0" xfId="0" applyNumberFormat="1" applyFont="1" applyBorder="1" applyAlignment="1">
      <alignment horizontal="center" vertical="center"/>
    </xf>
    <xf numFmtId="169" fontId="0" fillId="0" borderId="0" xfId="0" applyNumberFormat="1" applyFont="1" applyBorder="1" applyAlignment="1">
      <alignment horizontal="center" vertical="center"/>
    </xf>
    <xf numFmtId="169" fontId="0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3" fontId="0" fillId="0" borderId="10" xfId="0" applyNumberFormat="1" applyBorder="1" applyAlignment="1">
      <alignment horizontal="right" vertical="center" indent="1"/>
    </xf>
    <xf numFmtId="0" fontId="0" fillId="33" borderId="10" xfId="0" applyFont="1" applyFill="1" applyBorder="1" applyAlignment="1">
      <alignment horizontal="right" vertical="center" indent="1"/>
    </xf>
    <xf numFmtId="0" fontId="0" fillId="0" borderId="10" xfId="0" applyFont="1" applyFill="1" applyBorder="1" applyAlignment="1">
      <alignment horizontal="right" vertical="center" indent="1"/>
    </xf>
    <xf numFmtId="0" fontId="0" fillId="0" borderId="13" xfId="0" applyFill="1" applyBorder="1" applyAlignment="1">
      <alignment horizontal="right" vertical="center" indent="1"/>
    </xf>
    <xf numFmtId="171" fontId="0" fillId="0" borderId="10" xfId="0" applyNumberFormat="1" applyBorder="1" applyAlignment="1">
      <alignment horizontal="right" vertical="center" indent="1"/>
    </xf>
    <xf numFmtId="0" fontId="2" fillId="0" borderId="10" xfId="0" applyFont="1" applyBorder="1" applyAlignment="1">
      <alignment horizontal="right" vertical="center" indent="1"/>
    </xf>
    <xf numFmtId="0" fontId="20" fillId="0" borderId="10" xfId="0" applyFont="1" applyBorder="1" applyAlignment="1">
      <alignment horizontal="right" vertical="center" wrapText="1" indent="1"/>
    </xf>
    <xf numFmtId="3" fontId="0" fillId="0" borderId="12" xfId="0" applyNumberFormat="1" applyBorder="1" applyAlignment="1">
      <alignment horizontal="right" vertical="center" indent="1"/>
    </xf>
    <xf numFmtId="3" fontId="2" fillId="0" borderId="10" xfId="0" applyNumberFormat="1" applyFont="1" applyBorder="1" applyAlignment="1">
      <alignment horizontal="right" vertical="center" indent="1"/>
    </xf>
    <xf numFmtId="3" fontId="2" fillId="34" borderId="10" xfId="0" applyNumberFormat="1" applyFont="1" applyFill="1" applyBorder="1" applyAlignment="1">
      <alignment horizontal="right" vertical="center" indent="1"/>
    </xf>
    <xf numFmtId="3" fontId="0" fillId="0" borderId="10" xfId="0" applyNumberFormat="1" applyFont="1" applyFill="1" applyBorder="1" applyAlignment="1">
      <alignment horizontal="right" vertical="center" indent="1"/>
    </xf>
    <xf numFmtId="3" fontId="0" fillId="0" borderId="0" xfId="0" applyNumberFormat="1" applyFill="1" applyAlignment="1">
      <alignment horizontal="right" vertical="center" indent="1"/>
    </xf>
    <xf numFmtId="3" fontId="0" fillId="0" borderId="10" xfId="0" applyNumberFormat="1" applyFill="1" applyBorder="1" applyAlignment="1">
      <alignment horizontal="right" vertical="center" indent="1"/>
    </xf>
    <xf numFmtId="169" fontId="20" fillId="0" borderId="10" xfId="0" applyNumberFormat="1" applyFont="1" applyBorder="1" applyAlignment="1">
      <alignment horizontal="right" vertical="center" wrapText="1" indent="1"/>
    </xf>
    <xf numFmtId="3" fontId="2" fillId="0" borderId="10" xfId="0" applyNumberFormat="1" applyFont="1" applyFill="1" applyBorder="1" applyAlignment="1">
      <alignment horizontal="right" vertical="center" wrapText="1" indent="1"/>
    </xf>
    <xf numFmtId="3" fontId="2" fillId="0" borderId="12" xfId="0" applyNumberFormat="1" applyFont="1" applyFill="1" applyBorder="1" applyAlignment="1">
      <alignment horizontal="right" vertical="center" indent="1"/>
    </xf>
    <xf numFmtId="171" fontId="2" fillId="0" borderId="10" xfId="0" applyNumberFormat="1" applyFont="1" applyBorder="1" applyAlignment="1">
      <alignment horizontal="right" vertical="center" indent="1"/>
    </xf>
    <xf numFmtId="3" fontId="2" fillId="0" borderId="10" xfId="0" applyNumberFormat="1" applyFont="1" applyFill="1" applyBorder="1" applyAlignment="1">
      <alignment horizontal="right" vertical="center" indent="1"/>
    </xf>
    <xf numFmtId="0" fontId="0" fillId="0" borderId="10" xfId="0" applyBorder="1" applyAlignment="1">
      <alignment horizontal="right" vertical="center" indent="1"/>
    </xf>
    <xf numFmtId="3" fontId="2" fillId="0" borderId="10" xfId="0" applyNumberFormat="1" applyFont="1" applyBorder="1" applyAlignment="1">
      <alignment horizontal="right" vertical="center" indent="4"/>
    </xf>
    <xf numFmtId="169" fontId="0" fillId="0" borderId="10" xfId="0" applyNumberFormat="1" applyFont="1" applyBorder="1" applyAlignment="1">
      <alignment horizontal="right" vertical="center" indent="4"/>
    </xf>
    <xf numFmtId="169" fontId="0" fillId="0" borderId="10" xfId="0" applyNumberFormat="1" applyFont="1" applyFill="1" applyBorder="1" applyAlignment="1">
      <alignment horizontal="right" vertical="center" indent="4"/>
    </xf>
    <xf numFmtId="2" fontId="0" fillId="0" borderId="10" xfId="0" applyNumberFormat="1" applyFont="1" applyBorder="1" applyAlignment="1">
      <alignment horizontal="right" vertical="center" indent="4"/>
    </xf>
    <xf numFmtId="3" fontId="2" fillId="0" borderId="10" xfId="0" applyNumberFormat="1" applyFont="1" applyBorder="1" applyAlignment="1">
      <alignment horizontal="right" vertical="center" wrapText="1" indent="4"/>
    </xf>
    <xf numFmtId="3" fontId="20" fillId="0" borderId="10" xfId="0" applyNumberFormat="1" applyFont="1" applyBorder="1" applyAlignment="1">
      <alignment horizontal="right" vertical="center" wrapText="1" indent="4"/>
    </xf>
    <xf numFmtId="3" fontId="20" fillId="0" borderId="10" xfId="0" applyNumberFormat="1" applyFont="1" applyBorder="1" applyAlignment="1">
      <alignment horizontal="right" vertical="center" indent="4"/>
    </xf>
    <xf numFmtId="0" fontId="0" fillId="0" borderId="10" xfId="0" applyFont="1" applyBorder="1" applyAlignment="1">
      <alignment horizontal="right" vertical="center" indent="4"/>
    </xf>
    <xf numFmtId="3" fontId="0" fillId="0" borderId="10" xfId="0" applyNumberFormat="1" applyFont="1" applyBorder="1" applyAlignment="1">
      <alignment horizontal="right" vertical="center" indent="4"/>
    </xf>
    <xf numFmtId="0" fontId="0" fillId="0" borderId="10" xfId="0" applyBorder="1" applyAlignment="1">
      <alignment horizontal="right" vertical="center" indent="2"/>
    </xf>
    <xf numFmtId="0" fontId="2" fillId="0" borderId="10" xfId="0" applyFont="1" applyBorder="1" applyAlignment="1">
      <alignment horizontal="right" vertical="center" wrapText="1" indent="2"/>
    </xf>
    <xf numFmtId="171" fontId="2" fillId="0" borderId="10" xfId="0" applyNumberFormat="1" applyFont="1" applyBorder="1" applyAlignment="1">
      <alignment horizontal="right" vertical="center" wrapText="1" indent="2"/>
    </xf>
    <xf numFmtId="0" fontId="0" fillId="0" borderId="10" xfId="0" applyFont="1" applyBorder="1" applyAlignment="1">
      <alignment horizontal="right" vertical="center" indent="2"/>
    </xf>
    <xf numFmtId="0" fontId="0" fillId="0" borderId="10" xfId="0" applyFill="1" applyBorder="1" applyAlignment="1">
      <alignment horizontal="right" vertical="center" indent="2"/>
    </xf>
    <xf numFmtId="171" fontId="20" fillId="0" borderId="10" xfId="0" applyNumberFormat="1" applyFont="1" applyBorder="1" applyAlignment="1">
      <alignment horizontal="right" vertical="center" indent="2"/>
    </xf>
    <xf numFmtId="171" fontId="0" fillId="0" borderId="10" xfId="0" applyNumberFormat="1" applyFont="1" applyBorder="1" applyAlignment="1">
      <alignment horizontal="right" vertical="center" indent="2"/>
    </xf>
    <xf numFmtId="171" fontId="0" fillId="0" borderId="10" xfId="0" applyNumberFormat="1" applyFont="1" applyBorder="1" applyAlignment="1">
      <alignment horizontal="right" vertical="center" indent="2"/>
    </xf>
    <xf numFmtId="0" fontId="0" fillId="0" borderId="0" xfId="0" applyFill="1" applyBorder="1" applyAlignment="1">
      <alignment horizontal="right" vertical="center" indent="2"/>
    </xf>
    <xf numFmtId="0" fontId="2" fillId="0" borderId="10" xfId="0" applyFont="1" applyBorder="1" applyAlignment="1">
      <alignment horizontal="right" vertical="center" indent="2"/>
    </xf>
    <xf numFmtId="171" fontId="0" fillId="0" borderId="10" xfId="0" applyNumberFormat="1" applyFont="1" applyFill="1" applyBorder="1" applyAlignment="1">
      <alignment horizontal="right" vertical="center" indent="2"/>
    </xf>
    <xf numFmtId="3" fontId="2" fillId="0" borderId="16" xfId="0" applyNumberFormat="1" applyFont="1" applyFill="1" applyBorder="1" applyAlignment="1">
      <alignment horizontal="right" vertical="center" indent="1"/>
    </xf>
    <xf numFmtId="169" fontId="0" fillId="0" borderId="10" xfId="0" applyNumberFormat="1" applyFill="1" applyBorder="1" applyAlignment="1">
      <alignment horizontal="right" vertical="center" indent="7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3" fontId="8" fillId="0" borderId="10" xfId="0" applyNumberFormat="1" applyFont="1" applyFill="1" applyBorder="1" applyAlignment="1">
      <alignment horizontal="right" vertical="center" indent="1"/>
    </xf>
    <xf numFmtId="3" fontId="8" fillId="0" borderId="10" xfId="0" applyNumberFormat="1" applyFont="1" applyFill="1" applyBorder="1" applyAlignment="1">
      <alignment horizontal="right" vertical="center" wrapText="1" indent="1"/>
    </xf>
    <xf numFmtId="3" fontId="8" fillId="0" borderId="16" xfId="0" applyNumberFormat="1" applyFont="1" applyFill="1" applyBorder="1" applyAlignment="1">
      <alignment horizontal="right" vertical="center" indent="1"/>
    </xf>
    <xf numFmtId="3" fontId="2" fillId="0" borderId="10" xfId="58" applyNumberFormat="1" applyFont="1" applyFill="1" applyBorder="1" applyAlignment="1">
      <alignment horizontal="right" vertical="center" indent="1"/>
      <protection/>
    </xf>
    <xf numFmtId="0" fontId="72" fillId="0" borderId="0" xfId="0" applyFont="1" applyFill="1" applyAlignment="1">
      <alignment/>
    </xf>
    <xf numFmtId="3" fontId="23" fillId="0" borderId="10" xfId="0" applyNumberFormat="1" applyFont="1" applyBorder="1" applyAlignment="1">
      <alignment horizontal="right" vertical="center" wrapText="1" shrinkToFit="1"/>
    </xf>
    <xf numFmtId="3" fontId="26" fillId="0" borderId="10" xfId="0" applyNumberFormat="1" applyFont="1" applyBorder="1" applyAlignment="1">
      <alignment horizontal="right" vertical="center" wrapText="1" shrinkToFit="1"/>
    </xf>
    <xf numFmtId="3" fontId="26" fillId="0" borderId="10" xfId="55" applyNumberFormat="1" applyFont="1" applyBorder="1" applyAlignment="1">
      <alignment horizontal="right" vertical="center"/>
      <protection/>
    </xf>
    <xf numFmtId="3" fontId="23" fillId="0" borderId="10" xfId="55" applyNumberFormat="1" applyFont="1" applyBorder="1" applyAlignment="1">
      <alignment horizontal="right" vertical="center"/>
      <protection/>
    </xf>
    <xf numFmtId="0" fontId="23" fillId="0" borderId="10" xfId="55" applyFont="1" applyBorder="1" applyAlignment="1">
      <alignment horizontal="left" vertical="center"/>
      <protection/>
    </xf>
    <xf numFmtId="0" fontId="8" fillId="0" borderId="0" xfId="0" applyFont="1" applyAlignment="1">
      <alignment/>
    </xf>
    <xf numFmtId="0" fontId="8" fillId="0" borderId="10" xfId="0" applyFont="1" applyBorder="1" applyAlignment="1">
      <alignment horizontal="right" vertical="center"/>
    </xf>
    <xf numFmtId="0" fontId="26" fillId="0" borderId="10" xfId="55" applyFont="1" applyBorder="1" applyAlignment="1">
      <alignment horizontal="left" vertical="center"/>
      <protection/>
    </xf>
    <xf numFmtId="3" fontId="8" fillId="0" borderId="10" xfId="59" applyNumberFormat="1" applyFont="1" applyBorder="1" applyAlignment="1">
      <alignment horizontal="right" vertical="center" wrapText="1"/>
      <protection/>
    </xf>
    <xf numFmtId="3" fontId="2" fillId="0" borderId="10" xfId="59" applyNumberFormat="1" applyFont="1" applyBorder="1" applyAlignment="1">
      <alignment horizontal="right" vertical="center" wrapText="1"/>
      <protection/>
    </xf>
    <xf numFmtId="3" fontId="23" fillId="0" borderId="10" xfId="54" applyNumberFormat="1" applyFont="1" applyBorder="1" applyAlignment="1">
      <alignment vertical="center"/>
      <protection/>
    </xf>
    <xf numFmtId="3" fontId="23" fillId="0" borderId="10" xfId="0" applyNumberFormat="1" applyFont="1" applyBorder="1" applyAlignment="1">
      <alignment horizontal="right" vertical="center"/>
    </xf>
    <xf numFmtId="3" fontId="23" fillId="0" borderId="10" xfId="59" applyNumberFormat="1" applyFont="1" applyBorder="1" applyAlignment="1">
      <alignment horizontal="right" vertical="center" wrapText="1"/>
      <protection/>
    </xf>
    <xf numFmtId="3" fontId="23" fillId="33" borderId="10" xfId="59" applyNumberFormat="1" applyFont="1" applyFill="1" applyBorder="1" applyAlignment="1">
      <alignment horizontal="right" vertical="center" wrapText="1"/>
      <protection/>
    </xf>
    <xf numFmtId="3" fontId="23" fillId="0" borderId="10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vertical="center"/>
    </xf>
    <xf numFmtId="3" fontId="26" fillId="0" borderId="10" xfId="0" applyNumberFormat="1" applyFont="1" applyBorder="1" applyAlignment="1">
      <alignment horizontal="right" vertical="center"/>
    </xf>
    <xf numFmtId="3" fontId="23" fillId="0" borderId="10" xfId="56" applyNumberFormat="1" applyFont="1" applyBorder="1" applyAlignment="1">
      <alignment horizontal="right" vertical="center" wrapText="1"/>
      <protection/>
    </xf>
    <xf numFmtId="0" fontId="2" fillId="0" borderId="0" xfId="0" applyFont="1" applyFill="1" applyBorder="1" applyAlignment="1">
      <alignment horizontal="right"/>
    </xf>
    <xf numFmtId="171" fontId="8" fillId="0" borderId="10" xfId="0" applyNumberFormat="1" applyFont="1" applyFill="1" applyBorder="1" applyAlignment="1">
      <alignment horizontal="right" vertical="center" indent="1"/>
    </xf>
    <xf numFmtId="171" fontId="2" fillId="0" borderId="10" xfId="0" applyNumberFormat="1" applyFont="1" applyFill="1" applyBorder="1" applyAlignment="1">
      <alignment horizontal="right" vertical="center" indent="1"/>
    </xf>
    <xf numFmtId="1" fontId="0" fillId="0" borderId="0" xfId="0" applyNumberFormat="1" applyFill="1" applyAlignment="1">
      <alignment/>
    </xf>
    <xf numFmtId="0" fontId="0" fillId="0" borderId="0" xfId="0" applyFill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 wrapText="1"/>
    </xf>
    <xf numFmtId="171" fontId="0" fillId="0" borderId="10" xfId="0" applyNumberFormat="1" applyFont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4" fontId="0" fillId="0" borderId="10" xfId="0" applyNumberFormat="1" applyFont="1" applyFill="1" applyBorder="1" applyAlignment="1">
      <alignment/>
    </xf>
    <xf numFmtId="4" fontId="0" fillId="0" borderId="10" xfId="0" applyNumberFormat="1" applyFill="1" applyBorder="1" applyAlignment="1">
      <alignment/>
    </xf>
    <xf numFmtId="3" fontId="0" fillId="0" borderId="10" xfId="0" applyNumberForma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" fontId="0" fillId="0" borderId="10" xfId="0" applyNumberFormat="1" applyFill="1" applyBorder="1" applyAlignment="1">
      <alignment/>
    </xf>
    <xf numFmtId="169" fontId="0" fillId="0" borderId="0" xfId="0" applyNumberFormat="1" applyFill="1" applyAlignment="1">
      <alignment/>
    </xf>
    <xf numFmtId="169" fontId="2" fillId="0" borderId="11" xfId="0" applyNumberFormat="1" applyFont="1" applyFill="1" applyBorder="1" applyAlignment="1">
      <alignment horizontal="right"/>
    </xf>
    <xf numFmtId="169" fontId="0" fillId="0" borderId="10" xfId="0" applyNumberFormat="1" applyFill="1" applyBorder="1" applyAlignment="1">
      <alignment/>
    </xf>
    <xf numFmtId="169" fontId="0" fillId="0" borderId="10" xfId="0" applyNumberFormat="1" applyFill="1" applyBorder="1" applyAlignment="1">
      <alignment horizontal="right"/>
    </xf>
    <xf numFmtId="171" fontId="2" fillId="0" borderId="10" xfId="0" applyNumberFormat="1" applyFont="1" applyFill="1" applyBorder="1" applyAlignment="1">
      <alignment horizontal="right"/>
    </xf>
    <xf numFmtId="171" fontId="2" fillId="0" borderId="10" xfId="0" applyNumberFormat="1" applyFont="1" applyBorder="1" applyAlignment="1">
      <alignment horizontal="right"/>
    </xf>
    <xf numFmtId="0" fontId="0" fillId="0" borderId="10" xfId="0" applyFill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2" fontId="0" fillId="0" borderId="10" xfId="0" applyNumberFormat="1" applyFill="1" applyBorder="1" applyAlignment="1">
      <alignment/>
    </xf>
    <xf numFmtId="4" fontId="2" fillId="0" borderId="10" xfId="0" applyNumberFormat="1" applyFont="1" applyFill="1" applyBorder="1" applyAlignment="1">
      <alignment horizontal="right" vertical="center" indent="1"/>
    </xf>
    <xf numFmtId="0" fontId="2" fillId="0" borderId="0" xfId="0" applyFont="1" applyAlignment="1">
      <alignment vertical="center" wrapText="1"/>
    </xf>
    <xf numFmtId="0" fontId="8" fillId="0" borderId="0" xfId="0" applyFont="1" applyFill="1" applyAlignment="1">
      <alignment wrapText="1"/>
    </xf>
    <xf numFmtId="0" fontId="0" fillId="0" borderId="0" xfId="0" applyFont="1" applyFill="1" applyAlignment="1">
      <alignment horizontal="justify" vertical="center" wrapText="1"/>
    </xf>
    <xf numFmtId="0" fontId="2" fillId="0" borderId="0" xfId="0" applyFont="1" applyAlignment="1">
      <alignment vertical="center"/>
    </xf>
    <xf numFmtId="0" fontId="0" fillId="0" borderId="10" xfId="0" applyFont="1" applyBorder="1" applyAlignment="1">
      <alignment horizontal="justify" wrapText="1"/>
    </xf>
    <xf numFmtId="3" fontId="0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right" vertical="center" indent="2"/>
    </xf>
    <xf numFmtId="0" fontId="2" fillId="0" borderId="0" xfId="0" applyFont="1" applyBorder="1" applyAlignment="1">
      <alignment horizontal="right" vertical="center" wrapText="1" indent="2"/>
    </xf>
    <xf numFmtId="171" fontId="0" fillId="0" borderId="0" xfId="0" applyNumberFormat="1" applyFont="1" applyBorder="1" applyAlignment="1">
      <alignment horizontal="right" vertical="center" indent="2"/>
    </xf>
    <xf numFmtId="49" fontId="0" fillId="0" borderId="0" xfId="0" applyNumberFormat="1" applyBorder="1" applyAlignment="1">
      <alignment horizontal="center"/>
    </xf>
    <xf numFmtId="3" fontId="0" fillId="0" borderId="0" xfId="0" applyNumberFormat="1" applyBorder="1" applyAlignment="1">
      <alignment horizontal="right" vertical="center" indent="1"/>
    </xf>
    <xf numFmtId="3" fontId="2" fillId="0" borderId="0" xfId="0" applyNumberFormat="1" applyFont="1" applyBorder="1" applyAlignment="1">
      <alignment horizontal="right" vertical="center" indent="1"/>
    </xf>
    <xf numFmtId="3" fontId="0" fillId="0" borderId="0" xfId="0" applyNumberFormat="1" applyFont="1" applyFill="1" applyBorder="1" applyAlignment="1">
      <alignment horizontal="right" vertical="center" indent="1"/>
    </xf>
    <xf numFmtId="3" fontId="0" fillId="0" borderId="0" xfId="0" applyNumberFormat="1" applyFill="1" applyBorder="1" applyAlignment="1">
      <alignment horizontal="right" vertical="center" indent="1"/>
    </xf>
    <xf numFmtId="0" fontId="0" fillId="0" borderId="0" xfId="0" applyBorder="1" applyAlignment="1">
      <alignment horizontal="right" vertical="center" indent="1"/>
    </xf>
    <xf numFmtId="0" fontId="0" fillId="0" borderId="0" xfId="0" applyFill="1" applyBorder="1" applyAlignment="1">
      <alignment wrapText="1"/>
    </xf>
    <xf numFmtId="14" fontId="0" fillId="0" borderId="0" xfId="0" applyNumberFormat="1" applyFill="1" applyBorder="1" applyAlignment="1">
      <alignment horizontal="center" vertical="center"/>
    </xf>
    <xf numFmtId="169" fontId="0" fillId="0" borderId="0" xfId="0" applyNumberFormat="1" applyFill="1" applyBorder="1" applyAlignment="1">
      <alignment horizontal="right" vertical="center" indent="7"/>
    </xf>
    <xf numFmtId="3" fontId="2" fillId="0" borderId="0" xfId="0" applyNumberFormat="1" applyFont="1" applyFill="1" applyBorder="1" applyAlignment="1">
      <alignment horizontal="right" vertical="center" indent="1"/>
    </xf>
    <xf numFmtId="4" fontId="2" fillId="0" borderId="0" xfId="0" applyNumberFormat="1" applyFont="1" applyFill="1" applyBorder="1" applyAlignment="1">
      <alignment horizontal="right" vertical="center" indent="1"/>
    </xf>
    <xf numFmtId="49" fontId="0" fillId="0" borderId="0" xfId="0" applyNumberFormat="1" applyFont="1" applyFill="1" applyBorder="1" applyAlignment="1">
      <alignment horizontal="left" vertical="top" wrapText="1"/>
    </xf>
    <xf numFmtId="171" fontId="2" fillId="0" borderId="0" xfId="0" applyNumberFormat="1" applyFont="1" applyFill="1" applyBorder="1" applyAlignment="1">
      <alignment horizontal="right" vertical="center" indent="1"/>
    </xf>
    <xf numFmtId="49" fontId="2" fillId="0" borderId="0" xfId="0" applyNumberFormat="1" applyFont="1" applyBorder="1" applyAlignment="1">
      <alignment vertical="center" wrapText="1"/>
    </xf>
    <xf numFmtId="49" fontId="2" fillId="0" borderId="0" xfId="0" applyNumberFormat="1" applyFont="1" applyFill="1" applyBorder="1" applyAlignment="1">
      <alignment horizontal="left" vertical="top" wrapText="1"/>
    </xf>
    <xf numFmtId="3" fontId="2" fillId="0" borderId="0" xfId="0" applyNumberFormat="1" applyFont="1" applyFill="1" applyBorder="1" applyAlignment="1">
      <alignment horizontal="right" vertical="center" wrapText="1" indent="1"/>
    </xf>
    <xf numFmtId="3" fontId="2" fillId="0" borderId="0" xfId="58" applyNumberFormat="1" applyFont="1" applyFill="1" applyBorder="1" applyAlignment="1">
      <alignment horizontal="right" vertical="center" indent="1"/>
      <protection/>
    </xf>
    <xf numFmtId="3" fontId="2" fillId="0" borderId="10" xfId="0" applyNumberFormat="1" applyFont="1" applyBorder="1" applyAlignment="1">
      <alignment horizontal="right" vertical="center" wrapText="1" indent="2"/>
    </xf>
    <xf numFmtId="169" fontId="2" fillId="0" borderId="10" xfId="0" applyNumberFormat="1" applyFont="1" applyBorder="1" applyAlignment="1">
      <alignment horizontal="right" vertical="center" indent="2"/>
    </xf>
    <xf numFmtId="4" fontId="8" fillId="0" borderId="10" xfId="0" applyNumberFormat="1" applyFont="1" applyFill="1" applyBorder="1" applyAlignment="1">
      <alignment horizontal="right" vertical="center" indent="1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 horizontal="justify" vertical="center" wrapText="1"/>
    </xf>
    <xf numFmtId="0" fontId="0" fillId="0" borderId="0" xfId="0" applyFill="1" applyBorder="1" applyAlignment="1">
      <alignment horizontal="left"/>
    </xf>
    <xf numFmtId="0" fontId="0" fillId="0" borderId="0" xfId="0" applyFont="1" applyFill="1" applyAlignment="1">
      <alignment horizontal="left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justify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justify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9" fillId="0" borderId="0" xfId="0" applyNumberFormat="1" applyFont="1" applyFill="1" applyAlignment="1">
      <alignment horizontal="center" vertical="center" wrapText="1"/>
    </xf>
    <xf numFmtId="0" fontId="24" fillId="0" borderId="0" xfId="0" applyNumberFormat="1" applyFont="1" applyFill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14" fillId="0" borderId="0" xfId="0" applyNumberFormat="1" applyFont="1" applyFill="1" applyAlignment="1">
      <alignment horizontal="center" vertical="center" wrapText="1"/>
    </xf>
    <xf numFmtId="0" fontId="14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0" fillId="0" borderId="10" xfId="0" applyFill="1" applyBorder="1" applyAlignment="1">
      <alignment horizontal="center"/>
    </xf>
    <xf numFmtId="0" fontId="14" fillId="0" borderId="0" xfId="0" applyFont="1" applyFill="1" applyAlignment="1">
      <alignment horizontal="center" vertical="center" wrapText="1"/>
    </xf>
    <xf numFmtId="14" fontId="13" fillId="0" borderId="17" xfId="0" applyNumberFormat="1" applyFont="1" applyFill="1" applyBorder="1" applyAlignment="1">
      <alignment horizontal="center" vertical="center" wrapText="1"/>
    </xf>
    <xf numFmtId="14" fontId="13" fillId="0" borderId="16" xfId="0" applyNumberFormat="1" applyFont="1" applyFill="1" applyBorder="1" applyAlignment="1">
      <alignment horizontal="center" vertical="center" wrapText="1"/>
    </xf>
    <xf numFmtId="14" fontId="13" fillId="0" borderId="10" xfId="0" applyNumberFormat="1" applyFont="1" applyFill="1" applyBorder="1" applyAlignment="1">
      <alignment horizontal="center" vertical="center" wrapText="1"/>
    </xf>
    <xf numFmtId="14" fontId="13" fillId="0" borderId="22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1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82" fontId="2" fillId="0" borderId="17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182" fontId="2" fillId="0" borderId="22" xfId="0" applyNumberFormat="1" applyFont="1" applyBorder="1" applyAlignment="1">
      <alignment horizontal="center" vertical="center" wrapText="1"/>
    </xf>
    <xf numFmtId="182" fontId="2" fillId="0" borderId="16" xfId="0" applyNumberFormat="1" applyFont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14" fontId="2" fillId="0" borderId="22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14" fontId="2" fillId="0" borderId="17" xfId="0" applyNumberFormat="1" applyFont="1" applyFill="1" applyBorder="1" applyAlignment="1">
      <alignment horizontal="center"/>
    </xf>
    <xf numFmtId="14" fontId="2" fillId="0" borderId="22" xfId="0" applyNumberFormat="1" applyFont="1" applyFill="1" applyBorder="1" applyAlignment="1">
      <alignment horizontal="center"/>
    </xf>
    <xf numFmtId="14" fontId="2" fillId="0" borderId="16" xfId="0" applyNumberFormat="1" applyFont="1" applyFill="1" applyBorder="1" applyAlignment="1">
      <alignment horizontal="center"/>
    </xf>
    <xf numFmtId="14" fontId="2" fillId="0" borderId="0" xfId="0" applyNumberFormat="1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14" fontId="2" fillId="0" borderId="17" xfId="0" applyNumberFormat="1" applyFont="1" applyFill="1" applyBorder="1" applyAlignment="1">
      <alignment horizontal="center" vertical="center" wrapText="1"/>
    </xf>
    <xf numFmtId="14" fontId="2" fillId="0" borderId="16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49" fontId="2" fillId="0" borderId="17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49" fontId="2" fillId="0" borderId="22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49" fontId="2" fillId="0" borderId="13" xfId="0" applyNumberFormat="1" applyFont="1" applyFill="1" applyBorder="1" applyAlignment="1">
      <alignment horizontal="center" vertical="center" wrapText="1"/>
    </xf>
    <xf numFmtId="14" fontId="7" fillId="0" borderId="10" xfId="53" applyNumberFormat="1" applyFont="1" applyBorder="1" applyAlignment="1">
      <alignment horizontal="center" vertical="center"/>
      <protection/>
    </xf>
    <xf numFmtId="0" fontId="2" fillId="0" borderId="10" xfId="57" applyFont="1" applyBorder="1" applyAlignment="1">
      <alignment horizontal="center" vertical="center"/>
      <protection/>
    </xf>
    <xf numFmtId="0" fontId="2" fillId="0" borderId="10" xfId="57" applyFont="1" applyBorder="1" applyAlignment="1">
      <alignment horizontal="center" vertical="center" wrapText="1"/>
      <protection/>
    </xf>
    <xf numFmtId="0" fontId="2" fillId="0" borderId="10" xfId="57" applyFont="1" applyBorder="1" applyAlignment="1">
      <alignment horizontal="center" vertical="center" wrapText="1" shrinkToFit="1"/>
      <protection/>
    </xf>
    <xf numFmtId="0" fontId="7" fillId="0" borderId="10" xfId="53" applyFont="1" applyBorder="1" applyAlignment="1">
      <alignment horizontal="center" vertical="center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36966" xfId="55"/>
    <cellStyle name="Обычный_АИЖК0812" xfId="56"/>
    <cellStyle name="Обычный_Лист1" xfId="57"/>
    <cellStyle name="Обычный_Приложения" xfId="58"/>
    <cellStyle name="Обычный_р.6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chartsheet" Target="chartsheets/sheet1.xml" /><Relationship Id="rId46" Type="http://schemas.openxmlformats.org/officeDocument/2006/relationships/chartsheet" Target="chartsheets/sheet2.xml" /><Relationship Id="rId47" Type="http://schemas.openxmlformats.org/officeDocument/2006/relationships/chartsheet" Target="chartsheets/sheet3.xml" /><Relationship Id="rId48" Type="http://schemas.openxmlformats.org/officeDocument/2006/relationships/chartsheet" Target="chartsheets/sheet4.xml" /><Relationship Id="rId49" Type="http://schemas.openxmlformats.org/officeDocument/2006/relationships/chartsheet" Target="chartsheets/sheet5.xml" /><Relationship Id="rId50" Type="http://schemas.openxmlformats.org/officeDocument/2006/relationships/chartsheet" Target="chartsheets/sheet6.xml" /><Relationship Id="rId51" Type="http://schemas.openxmlformats.org/officeDocument/2006/relationships/styles" Target="styles.xml" /><Relationship Id="rId52" Type="http://schemas.openxmlformats.org/officeDocument/2006/relationships/sharedStrings" Target="sharedStrings.xml" /><Relationship Id="rId53" Type="http://schemas.openxmlformats.org/officeDocument/2006/relationships/externalLink" Target="externalLinks/externalLink1.xml" /><Relationship Id="rId54" Type="http://schemas.openxmlformats.org/officeDocument/2006/relationships/externalLink" Target="externalLinks/externalLink2.xml" /><Relationship Id="rId55" Type="http://schemas.openxmlformats.org/officeDocument/2006/relationships/externalLink" Target="externalLinks/externalLink3.xml" /><Relationship Id="rId5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4.1. Динамика объемов кредитов, предоставленных физическим лицам-резидентам, в том числе ИЖК, и                индесков цен на рынке жилья </a:t>
            </a:r>
          </a:p>
        </c:rich>
      </c:tx>
      <c:layout>
        <c:manualLayout>
          <c:xMode val="factor"/>
          <c:yMode val="factor"/>
          <c:x val="0.002"/>
          <c:y val="-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75"/>
          <c:y val="0.13975"/>
          <c:w val="0.91525"/>
          <c:h val="0.64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'[1]4.1'!$A$105</c:f>
              <c:strCache>
                <c:ptCount val="1"/>
                <c:pt idx="0">
                  <c:v>Объем предоставленных ИЖК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'[1]4.1'!$B$104:$J$104</c:f>
              <c:numCache>
                <c:ptCount val="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</c:numCache>
            </c:numRef>
          </c:cat>
          <c:val>
            <c:numRef>
              <c:f>'[1]4.1'!$B$105:$J$105</c:f>
              <c:numCache>
                <c:ptCount val="9"/>
                <c:pt idx="0">
                  <c:v>56.3</c:v>
                </c:pt>
                <c:pt idx="1">
                  <c:v>263.5</c:v>
                </c:pt>
                <c:pt idx="2">
                  <c:v>556.4</c:v>
                </c:pt>
                <c:pt idx="3">
                  <c:v>655.8</c:v>
                </c:pt>
                <c:pt idx="4">
                  <c:v>152.5</c:v>
                </c:pt>
                <c:pt idx="5">
                  <c:v>380</c:v>
                </c:pt>
                <c:pt idx="6">
                  <c:v>716.9</c:v>
                </c:pt>
                <c:pt idx="7">
                  <c:v>1032</c:v>
                </c:pt>
                <c:pt idx="8">
                  <c:v>1353.9</c:v>
                </c:pt>
              </c:numCache>
            </c:numRef>
          </c:val>
        </c:ser>
        <c:ser>
          <c:idx val="0"/>
          <c:order val="1"/>
          <c:tx>
            <c:strRef>
              <c:f>'[1]4.1'!$A$106</c:f>
              <c:strCache>
                <c:ptCount val="1"/>
                <c:pt idx="0">
                  <c:v>Объем предоставленных кредитов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'[1]4.1'!$B$104:$J$104</c:f>
              <c:numCache>
                <c:ptCount val="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</c:numCache>
            </c:numRef>
          </c:cat>
          <c:val>
            <c:numRef>
              <c:f>'[1]4.1'!$B$106:$J$106</c:f>
              <c:numCache>
                <c:ptCount val="9"/>
                <c:pt idx="0">
                  <c:v>1552.435</c:v>
                </c:pt>
                <c:pt idx="1">
                  <c:v>2366.7</c:v>
                </c:pt>
                <c:pt idx="2">
                  <c:v>3558.7</c:v>
                </c:pt>
                <c:pt idx="3">
                  <c:v>4064.5</c:v>
                </c:pt>
                <c:pt idx="4">
                  <c:v>2613.5</c:v>
                </c:pt>
                <c:pt idx="5">
                  <c:v>3649.1</c:v>
                </c:pt>
                <c:pt idx="6">
                  <c:v>5438.7</c:v>
                </c:pt>
                <c:pt idx="7">
                  <c:v>7226.5</c:v>
                </c:pt>
                <c:pt idx="8">
                  <c:v>8778.1</c:v>
                </c:pt>
              </c:numCache>
            </c:numRef>
          </c:val>
        </c:ser>
        <c:axId val="28042252"/>
        <c:axId val="51053677"/>
      </c:barChart>
      <c:lineChart>
        <c:grouping val="standard"/>
        <c:varyColors val="0"/>
        <c:ser>
          <c:idx val="3"/>
          <c:order val="2"/>
          <c:tx>
            <c:strRef>
              <c:f>'[1]4.1'!$A$107</c:f>
              <c:strCache>
                <c:ptCount val="1"/>
                <c:pt idx="0">
                  <c:v>Темпы прироста объемов ИЖК к предыдущему периоду (правая шкала)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'[1]4.1'!$B$104:$J$104</c:f>
              <c:numCache>
                <c:ptCount val="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</c:numCache>
            </c:numRef>
          </c:cat>
          <c:val>
            <c:numRef>
              <c:f>'[1]4.1'!$B$107:$J$107</c:f>
              <c:numCache>
                <c:ptCount val="9"/>
                <c:pt idx="0">
                  <c:v>204.96722821082278</c:v>
                </c:pt>
                <c:pt idx="1">
                  <c:v>368</c:v>
                </c:pt>
                <c:pt idx="2">
                  <c:v>111.2</c:v>
                </c:pt>
                <c:pt idx="3">
                  <c:v>17.9</c:v>
                </c:pt>
                <c:pt idx="4">
                  <c:v>-76.7</c:v>
                </c:pt>
                <c:pt idx="5">
                  <c:v>149.2</c:v>
                </c:pt>
                <c:pt idx="6">
                  <c:v>88.7</c:v>
                </c:pt>
                <c:pt idx="7">
                  <c:v>44</c:v>
                </c:pt>
                <c:pt idx="8">
                  <c:v>31.2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'[1]4.1'!$A$108</c:f>
              <c:strCache>
                <c:ptCount val="1"/>
                <c:pt idx="0">
                  <c:v>Темпы прироста объемов предоставленых кредитов к предыдущему периоду (правая шкала)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numRef>
              <c:f>'[1]4.1'!$B$104:$J$104</c:f>
              <c:numCache>
                <c:ptCount val="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</c:numCache>
            </c:numRef>
          </c:cat>
          <c:val>
            <c:numRef>
              <c:f>'[1]4.1'!$B$108:$J$108</c:f>
              <c:numCache>
                <c:ptCount val="9"/>
                <c:pt idx="0">
                  <c:v>27.996711933915464</c:v>
                </c:pt>
                <c:pt idx="1">
                  <c:v>52.5</c:v>
                </c:pt>
                <c:pt idx="2">
                  <c:v>50.4</c:v>
                </c:pt>
                <c:pt idx="3">
                  <c:v>14.2</c:v>
                </c:pt>
                <c:pt idx="4">
                  <c:v>-35.7</c:v>
                </c:pt>
                <c:pt idx="5">
                  <c:v>39.6</c:v>
                </c:pt>
                <c:pt idx="6">
                  <c:v>49</c:v>
                </c:pt>
                <c:pt idx="7">
                  <c:v>32.9</c:v>
                </c:pt>
                <c:pt idx="8">
                  <c:v>21.5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'[1]4.1'!$A$109</c:f>
              <c:strCache>
                <c:ptCount val="1"/>
                <c:pt idx="0">
                  <c:v>Индекс цен на первичном рынке жилья к предыдущего периоду 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'[1]4.1'!$B$104:$J$104</c:f>
              <c:numCache>
                <c:ptCount val="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</c:numCache>
            </c:numRef>
          </c:cat>
          <c:val>
            <c:numRef>
              <c:f>'[1]4.1'!$B$109:$J$109</c:f>
              <c:numCache>
                <c:ptCount val="9"/>
                <c:pt idx="0">
                  <c:v>117.5</c:v>
                </c:pt>
                <c:pt idx="1">
                  <c:v>147.7</c:v>
                </c:pt>
                <c:pt idx="2">
                  <c:v>123.4</c:v>
                </c:pt>
                <c:pt idx="3">
                  <c:v>110.3</c:v>
                </c:pt>
                <c:pt idx="4">
                  <c:v>92.4</c:v>
                </c:pt>
                <c:pt idx="5">
                  <c:v>100.3</c:v>
                </c:pt>
                <c:pt idx="6">
                  <c:v>106.7</c:v>
                </c:pt>
                <c:pt idx="7">
                  <c:v>110.7</c:v>
                </c:pt>
                <c:pt idx="8">
                  <c:v>104.8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'[1]4.1'!$A$110</c:f>
              <c:strCache>
                <c:ptCount val="1"/>
                <c:pt idx="0">
                  <c:v>Индекс цен на вторичном рынке жилья к предыдущего периоду 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cat>
            <c:numRef>
              <c:f>'[1]4.1'!$B$104:$J$104</c:f>
              <c:numCache>
                <c:ptCount val="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</c:numCache>
            </c:numRef>
          </c:cat>
          <c:val>
            <c:numRef>
              <c:f>'[1]4.1'!$B$110:$J$110</c:f>
              <c:numCache>
                <c:ptCount val="9"/>
                <c:pt idx="0">
                  <c:v>118</c:v>
                </c:pt>
                <c:pt idx="1">
                  <c:v>154.4</c:v>
                </c:pt>
                <c:pt idx="2">
                  <c:v>120.6</c:v>
                </c:pt>
                <c:pt idx="3">
                  <c:v>115.3</c:v>
                </c:pt>
                <c:pt idx="4">
                  <c:v>89</c:v>
                </c:pt>
                <c:pt idx="5">
                  <c:v>102.7</c:v>
                </c:pt>
                <c:pt idx="6">
                  <c:v>105.8</c:v>
                </c:pt>
                <c:pt idx="7">
                  <c:v>112.1</c:v>
                </c:pt>
                <c:pt idx="8">
                  <c:v>103.6</c:v>
                </c:pt>
              </c:numCache>
            </c:numRef>
          </c:val>
          <c:smooth val="0"/>
        </c:ser>
        <c:axId val="56829910"/>
        <c:axId val="41707143"/>
      </c:lineChart>
      <c:catAx>
        <c:axId val="28042252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053677"/>
        <c:crosses val="autoZero"/>
        <c:auto val="1"/>
        <c:lblOffset val="100"/>
        <c:tickLblSkip val="1"/>
        <c:noMultiLvlLbl val="0"/>
      </c:catAx>
      <c:valAx>
        <c:axId val="510536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млрд. руб.
</a:t>
                </a:r>
              </a:p>
            </c:rich>
          </c:tx>
          <c:layout>
            <c:manualLayout>
              <c:xMode val="factor"/>
              <c:yMode val="factor"/>
              <c:x val="0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042252"/>
        <c:crossesAt val="1"/>
        <c:crossBetween val="between"/>
        <c:dispUnits/>
      </c:valAx>
      <c:catAx>
        <c:axId val="56829910"/>
        <c:scaling>
          <c:orientation val="minMax"/>
        </c:scaling>
        <c:axPos val="b"/>
        <c:delete val="1"/>
        <c:majorTickMark val="out"/>
        <c:minorTickMark val="none"/>
        <c:tickLblPos val="nextTo"/>
        <c:crossAx val="41707143"/>
        <c:crosses val="autoZero"/>
        <c:auto val="1"/>
        <c:lblOffset val="100"/>
        <c:tickLblSkip val="1"/>
        <c:noMultiLvlLbl val="0"/>
      </c:catAx>
      <c:valAx>
        <c:axId val="417071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4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6829910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475"/>
          <c:y val="0.7785"/>
          <c:w val="0.8895"/>
          <c:h val="0.149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4.2. Валютная структура ИЖК, предоставленных физическим лицам-резидентам, и динамика валютных курсов</a:t>
            </a:r>
          </a:p>
        </c:rich>
      </c:tx>
      <c:layout>
        <c:manualLayout>
          <c:xMode val="factor"/>
          <c:yMode val="factor"/>
          <c:x val="-0.002"/>
          <c:y val="0.00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"/>
          <c:y val="0.12175"/>
          <c:w val="0.94625"/>
          <c:h val="0.674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'[3]4.2'!$E$1:$G$1</c:f>
              <c:strCache>
                <c:ptCount val="1"/>
                <c:pt idx="0">
                  <c:v>Объем ИЖК, предоставленных в рублях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'[3]4.2'!$A$4:$A$12</c:f>
              <c:numCache>
                <c:ptCount val="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</c:numCache>
            </c:numRef>
          </c:cat>
          <c:val>
            <c:numRef>
              <c:f>'[3]4.2'!$G$4:$G$12</c:f>
              <c:numCache>
                <c:ptCount val="9"/>
                <c:pt idx="0">
                  <c:v>30.918</c:v>
                </c:pt>
                <c:pt idx="1">
                  <c:v>179.612</c:v>
                </c:pt>
                <c:pt idx="2">
                  <c:v>438.145</c:v>
                </c:pt>
                <c:pt idx="3">
                  <c:v>560.6709</c:v>
                </c:pt>
                <c:pt idx="4">
                  <c:v>142.9677</c:v>
                </c:pt>
                <c:pt idx="5">
                  <c:v>364.634</c:v>
                </c:pt>
                <c:pt idx="6">
                  <c:v>697.417</c:v>
                </c:pt>
                <c:pt idx="7">
                  <c:v>1017.316</c:v>
                </c:pt>
                <c:pt idx="8">
                  <c:v>1338.597</c:v>
                </c:pt>
              </c:numCache>
            </c:numRef>
          </c:val>
        </c:ser>
        <c:ser>
          <c:idx val="3"/>
          <c:order val="1"/>
          <c:tx>
            <c:strRef>
              <c:f>'[3]4.2'!$M$1:$O$1</c:f>
              <c:strCache>
                <c:ptCount val="1"/>
                <c:pt idx="0">
                  <c:v>Объем ИЖК, предоставленных в иностранной валюте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'[3]4.2'!$A$4:$A$12</c:f>
              <c:numCache>
                <c:ptCount val="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</c:numCache>
            </c:numRef>
          </c:cat>
          <c:val>
            <c:numRef>
              <c:f>'[3]4.2'!$O$4:$O$12</c:f>
              <c:numCache>
                <c:ptCount val="9"/>
                <c:pt idx="0">
                  <c:v>25.423</c:v>
                </c:pt>
                <c:pt idx="1">
                  <c:v>83.949</c:v>
                </c:pt>
                <c:pt idx="2">
                  <c:v>118.344</c:v>
                </c:pt>
                <c:pt idx="3">
                  <c:v>95.1374</c:v>
                </c:pt>
                <c:pt idx="4">
                  <c:v>9.5326</c:v>
                </c:pt>
                <c:pt idx="5">
                  <c:v>15.427</c:v>
                </c:pt>
                <c:pt idx="6">
                  <c:v>19.527</c:v>
                </c:pt>
                <c:pt idx="7">
                  <c:v>14.676</c:v>
                </c:pt>
                <c:pt idx="8">
                  <c:v>15.195</c:v>
                </c:pt>
              </c:numCache>
            </c:numRef>
          </c:val>
        </c:ser>
        <c:axId val="39819968"/>
        <c:axId val="22835393"/>
      </c:barChart>
      <c:lineChart>
        <c:grouping val="standard"/>
        <c:varyColors val="0"/>
        <c:ser>
          <c:idx val="4"/>
          <c:order val="2"/>
          <c:tx>
            <c:strRef>
              <c:f>'[3]4.2'!$S$2:$S$3</c:f>
              <c:strCache>
                <c:ptCount val="1"/>
                <c:pt idx="0">
                  <c:v>Официальный курс доллара США по отношению к рублю (правая шкала)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val>
            <c:numRef>
              <c:f>'[3]4.2'!$S$4:$S$12</c:f>
              <c:numCache>
                <c:ptCount val="9"/>
                <c:pt idx="0">
                  <c:v>28.78</c:v>
                </c:pt>
                <c:pt idx="1">
                  <c:v>26.3311</c:v>
                </c:pt>
                <c:pt idx="2">
                  <c:v>24.5462</c:v>
                </c:pt>
                <c:pt idx="3">
                  <c:v>29.38</c:v>
                </c:pt>
                <c:pt idx="4">
                  <c:v>30.24</c:v>
                </c:pt>
                <c:pt idx="5">
                  <c:v>30.48</c:v>
                </c:pt>
                <c:pt idx="6">
                  <c:v>32.1961</c:v>
                </c:pt>
                <c:pt idx="7">
                  <c:v>30.37</c:v>
                </c:pt>
                <c:pt idx="8">
                  <c:v>32.7292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'[3]4.2'!$T$2:$T$3</c:f>
              <c:strCache>
                <c:ptCount val="1"/>
                <c:pt idx="0">
                  <c:v>Официальный курс евро по отношению к рублю (правая шкала)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val>
            <c:numRef>
              <c:f>'[3]4.2'!$T$4:$T$12</c:f>
              <c:numCache>
                <c:ptCount val="9"/>
                <c:pt idx="0">
                  <c:v>34.19</c:v>
                </c:pt>
                <c:pt idx="1">
                  <c:v>34.6965</c:v>
                </c:pt>
                <c:pt idx="2">
                  <c:v>35.9332</c:v>
                </c:pt>
                <c:pt idx="3">
                  <c:v>41.44</c:v>
                </c:pt>
                <c:pt idx="4">
                  <c:v>43.39</c:v>
                </c:pt>
                <c:pt idx="5">
                  <c:v>40.33</c:v>
                </c:pt>
                <c:pt idx="6">
                  <c:v>41.6714</c:v>
                </c:pt>
                <c:pt idx="7">
                  <c:v>40.2286</c:v>
                </c:pt>
                <c:pt idx="8">
                  <c:v>44.9699</c:v>
                </c:pt>
              </c:numCache>
            </c:numRef>
          </c:val>
          <c:smooth val="0"/>
        </c:ser>
        <c:axId val="4191946"/>
        <c:axId val="37727515"/>
      </c:lineChart>
      <c:catAx>
        <c:axId val="39819968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835393"/>
        <c:crosses val="autoZero"/>
        <c:auto val="1"/>
        <c:lblOffset val="100"/>
        <c:tickLblSkip val="1"/>
        <c:noMultiLvlLbl val="0"/>
      </c:catAx>
      <c:valAx>
        <c:axId val="22835393"/>
        <c:scaling>
          <c:orientation val="minMax"/>
          <c:max val="1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млрд.руб.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36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819968"/>
        <c:crossesAt val="1"/>
        <c:crossBetween val="between"/>
        <c:dispUnits/>
        <c:majorUnit val="100"/>
      </c:valAx>
      <c:catAx>
        <c:axId val="4191946"/>
        <c:scaling>
          <c:orientation val="minMax"/>
        </c:scaling>
        <c:axPos val="b"/>
        <c:delete val="1"/>
        <c:majorTickMark val="out"/>
        <c:minorTickMark val="none"/>
        <c:tickLblPos val="nextTo"/>
        <c:crossAx val="37727515"/>
        <c:crosses val="autoZero"/>
        <c:auto val="1"/>
        <c:lblOffset val="100"/>
        <c:tickLblSkip val="1"/>
        <c:noMultiLvlLbl val="0"/>
      </c:catAx>
      <c:valAx>
        <c:axId val="377275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руб.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91946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4975"/>
          <c:y val="0.78925"/>
          <c:w val="0.77525"/>
          <c:h val="0.12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4.3. Динамика процентных ставок, % годовых </a:t>
            </a:r>
          </a:p>
        </c:rich>
      </c:tx>
      <c:layout>
        <c:manualLayout>
          <c:xMode val="factor"/>
          <c:yMode val="factor"/>
          <c:x val="0.005"/>
          <c:y val="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"/>
          <c:y val="0.082"/>
          <c:w val="0.96475"/>
          <c:h val="0.724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'[1]4.3новая %ставки'!$B$3</c:f>
              <c:strCache>
                <c:ptCount val="1"/>
                <c:pt idx="0">
                  <c:v>Средневзвешенная процентная ставка по ИЖК, предоставленным физическим лицам-резидентам в рублях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'[1]4.3новая %ставки'!$A$4:$A$100</c:f>
              <c:numCache>
                <c:ptCount val="97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</c:numCache>
            </c:numRef>
          </c:xVal>
          <c:yVal>
            <c:numRef>
              <c:f>'[1]4.3новая %ставки'!$B$4:$B$100</c:f>
              <c:numCache>
                <c:ptCount val="97"/>
                <c:pt idx="0">
                  <c:v>14.9</c:v>
                </c:pt>
                <c:pt idx="3">
                  <c:v>14.3</c:v>
                </c:pt>
                <c:pt idx="6">
                  <c:v>14.1</c:v>
                </c:pt>
                <c:pt idx="9">
                  <c:v>13.9</c:v>
                </c:pt>
                <c:pt idx="12">
                  <c:v>13.7</c:v>
                </c:pt>
                <c:pt idx="15">
                  <c:v>13.4</c:v>
                </c:pt>
                <c:pt idx="18">
                  <c:v>13</c:v>
                </c:pt>
                <c:pt idx="21">
                  <c:v>12.7</c:v>
                </c:pt>
                <c:pt idx="24">
                  <c:v>12.6</c:v>
                </c:pt>
                <c:pt idx="27">
                  <c:v>12.4</c:v>
                </c:pt>
                <c:pt idx="30">
                  <c:v>12.5</c:v>
                </c:pt>
                <c:pt idx="33">
                  <c:v>12.7</c:v>
                </c:pt>
                <c:pt idx="36">
                  <c:v>12.9</c:v>
                </c:pt>
                <c:pt idx="37">
                  <c:v>14.2</c:v>
                </c:pt>
                <c:pt idx="38">
                  <c:v>14.3</c:v>
                </c:pt>
                <c:pt idx="39">
                  <c:v>14.4</c:v>
                </c:pt>
                <c:pt idx="40">
                  <c:v>14.6</c:v>
                </c:pt>
                <c:pt idx="41">
                  <c:v>14.6</c:v>
                </c:pt>
                <c:pt idx="42">
                  <c:v>14.6</c:v>
                </c:pt>
                <c:pt idx="43">
                  <c:v>14.6</c:v>
                </c:pt>
                <c:pt idx="44">
                  <c:v>14.6</c:v>
                </c:pt>
                <c:pt idx="45">
                  <c:v>14.6</c:v>
                </c:pt>
                <c:pt idx="46">
                  <c:v>14.5</c:v>
                </c:pt>
                <c:pt idx="47">
                  <c:v>14.4</c:v>
                </c:pt>
                <c:pt idx="48">
                  <c:v>14.3</c:v>
                </c:pt>
                <c:pt idx="49">
                  <c:v>13.9</c:v>
                </c:pt>
                <c:pt idx="50">
                  <c:v>13.7</c:v>
                </c:pt>
                <c:pt idx="51">
                  <c:v>13.6</c:v>
                </c:pt>
                <c:pt idx="52">
                  <c:v>13.5</c:v>
                </c:pt>
                <c:pt idx="53">
                  <c:v>13.5</c:v>
                </c:pt>
                <c:pt idx="54">
                  <c:v>13.5</c:v>
                </c:pt>
                <c:pt idx="55">
                  <c:v>13.4</c:v>
                </c:pt>
                <c:pt idx="56">
                  <c:v>13.4</c:v>
                </c:pt>
                <c:pt idx="57">
                  <c:v>13.4</c:v>
                </c:pt>
                <c:pt idx="58">
                  <c:v>13.3</c:v>
                </c:pt>
                <c:pt idx="59">
                  <c:v>13.2</c:v>
                </c:pt>
                <c:pt idx="60">
                  <c:v>13.1</c:v>
                </c:pt>
                <c:pt idx="61">
                  <c:v>12.6</c:v>
                </c:pt>
                <c:pt idx="62">
                  <c:v>12.5</c:v>
                </c:pt>
                <c:pt idx="63">
                  <c:v>12.4</c:v>
                </c:pt>
                <c:pt idx="64">
                  <c:v>12.3</c:v>
                </c:pt>
                <c:pt idx="65">
                  <c:v>12.3</c:v>
                </c:pt>
                <c:pt idx="66">
                  <c:v>12.2</c:v>
                </c:pt>
                <c:pt idx="67">
                  <c:v>12.2</c:v>
                </c:pt>
                <c:pt idx="68">
                  <c:v>12.1</c:v>
                </c:pt>
                <c:pt idx="69">
                  <c:v>12.1</c:v>
                </c:pt>
                <c:pt idx="70">
                  <c:v>12</c:v>
                </c:pt>
                <c:pt idx="71">
                  <c:v>11.9</c:v>
                </c:pt>
                <c:pt idx="72">
                  <c:v>11.9</c:v>
                </c:pt>
                <c:pt idx="73">
                  <c:v>11.8</c:v>
                </c:pt>
                <c:pt idx="74">
                  <c:v>11.9</c:v>
                </c:pt>
                <c:pt idx="75">
                  <c:v>12</c:v>
                </c:pt>
                <c:pt idx="76">
                  <c:v>12</c:v>
                </c:pt>
                <c:pt idx="77">
                  <c:v>12</c:v>
                </c:pt>
                <c:pt idx="78">
                  <c:v>12.1</c:v>
                </c:pt>
                <c:pt idx="79">
                  <c:v>12.1</c:v>
                </c:pt>
                <c:pt idx="80">
                  <c:v>12.1</c:v>
                </c:pt>
                <c:pt idx="81">
                  <c:v>12.2</c:v>
                </c:pt>
                <c:pt idx="82">
                  <c:v>12.2</c:v>
                </c:pt>
                <c:pt idx="83">
                  <c:v>12.2</c:v>
                </c:pt>
                <c:pt idx="84">
                  <c:v>12.3</c:v>
                </c:pt>
                <c:pt idx="85">
                  <c:v>12.7</c:v>
                </c:pt>
                <c:pt idx="86">
                  <c:v>12.8</c:v>
                </c:pt>
                <c:pt idx="87">
                  <c:v>12.8</c:v>
                </c:pt>
                <c:pt idx="88">
                  <c:v>12.8</c:v>
                </c:pt>
                <c:pt idx="89">
                  <c:v>12.7</c:v>
                </c:pt>
                <c:pt idx="90">
                  <c:v>12.7</c:v>
                </c:pt>
                <c:pt idx="91">
                  <c:v>12.7</c:v>
                </c:pt>
                <c:pt idx="92">
                  <c:v>12.6</c:v>
                </c:pt>
                <c:pt idx="93">
                  <c:v>12.6</c:v>
                </c:pt>
                <c:pt idx="94">
                  <c:v>12.6</c:v>
                </c:pt>
                <c:pt idx="95">
                  <c:v>12.5</c:v>
                </c:pt>
                <c:pt idx="96">
                  <c:v>12.4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'[1]4.3новая %ставки'!$C$3</c:f>
              <c:strCache>
                <c:ptCount val="1"/>
                <c:pt idx="0">
                  <c:v>Средневзвешенная процентная ставка по ИЖК, предоставленным физическим лицам-резидентам в иностранной валюте 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'[1]4.3новая %ставки'!$A$4:$A$100</c:f>
              <c:numCache>
                <c:ptCount val="97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</c:numCache>
            </c:numRef>
          </c:xVal>
          <c:yVal>
            <c:numRef>
              <c:f>'[1]4.3новая %ставки'!$C$4:$C$100</c:f>
              <c:numCache>
                <c:ptCount val="97"/>
                <c:pt idx="0">
                  <c:v>11.8</c:v>
                </c:pt>
                <c:pt idx="3">
                  <c:v>11.4</c:v>
                </c:pt>
                <c:pt idx="6">
                  <c:v>11.2</c:v>
                </c:pt>
                <c:pt idx="9">
                  <c:v>11.4</c:v>
                </c:pt>
                <c:pt idx="12">
                  <c:v>11.4</c:v>
                </c:pt>
                <c:pt idx="15">
                  <c:v>11.4</c:v>
                </c:pt>
                <c:pt idx="18">
                  <c:v>11.2</c:v>
                </c:pt>
                <c:pt idx="21">
                  <c:v>11</c:v>
                </c:pt>
                <c:pt idx="24">
                  <c:v>10.9</c:v>
                </c:pt>
                <c:pt idx="27">
                  <c:v>10.8</c:v>
                </c:pt>
                <c:pt idx="30">
                  <c:v>10.8</c:v>
                </c:pt>
                <c:pt idx="33">
                  <c:v>10.9</c:v>
                </c:pt>
                <c:pt idx="36">
                  <c:v>10.8</c:v>
                </c:pt>
                <c:pt idx="37">
                  <c:v>13.4</c:v>
                </c:pt>
                <c:pt idx="38">
                  <c:v>13.2</c:v>
                </c:pt>
                <c:pt idx="39">
                  <c:v>13.5</c:v>
                </c:pt>
                <c:pt idx="40">
                  <c:v>13.8</c:v>
                </c:pt>
                <c:pt idx="41">
                  <c:v>13.6</c:v>
                </c:pt>
                <c:pt idx="42">
                  <c:v>13.5</c:v>
                </c:pt>
                <c:pt idx="43">
                  <c:v>13.3</c:v>
                </c:pt>
                <c:pt idx="44">
                  <c:v>13.2</c:v>
                </c:pt>
                <c:pt idx="45">
                  <c:v>13.1</c:v>
                </c:pt>
                <c:pt idx="46">
                  <c:v>13.1</c:v>
                </c:pt>
                <c:pt idx="47">
                  <c:v>13</c:v>
                </c:pt>
                <c:pt idx="48">
                  <c:v>12.7</c:v>
                </c:pt>
                <c:pt idx="49">
                  <c:v>11.6</c:v>
                </c:pt>
                <c:pt idx="50">
                  <c:v>11.5</c:v>
                </c:pt>
                <c:pt idx="51">
                  <c:v>11.1</c:v>
                </c:pt>
                <c:pt idx="52">
                  <c:v>10.9</c:v>
                </c:pt>
                <c:pt idx="53">
                  <c:v>11</c:v>
                </c:pt>
                <c:pt idx="54">
                  <c:v>11.1</c:v>
                </c:pt>
                <c:pt idx="55">
                  <c:v>11.2</c:v>
                </c:pt>
                <c:pt idx="56">
                  <c:v>11.1</c:v>
                </c:pt>
                <c:pt idx="57">
                  <c:v>11.1</c:v>
                </c:pt>
                <c:pt idx="58">
                  <c:v>11.1</c:v>
                </c:pt>
                <c:pt idx="59">
                  <c:v>11.1</c:v>
                </c:pt>
                <c:pt idx="60">
                  <c:v>11</c:v>
                </c:pt>
                <c:pt idx="61">
                  <c:v>10.9</c:v>
                </c:pt>
                <c:pt idx="62">
                  <c:v>10.9</c:v>
                </c:pt>
                <c:pt idx="63">
                  <c:v>10.8</c:v>
                </c:pt>
                <c:pt idx="64">
                  <c:v>10.1</c:v>
                </c:pt>
                <c:pt idx="65">
                  <c:v>9.9</c:v>
                </c:pt>
                <c:pt idx="66">
                  <c:v>9.8</c:v>
                </c:pt>
                <c:pt idx="67">
                  <c:v>9.7</c:v>
                </c:pt>
                <c:pt idx="68">
                  <c:v>9.7</c:v>
                </c:pt>
                <c:pt idx="69">
                  <c:v>9.6</c:v>
                </c:pt>
                <c:pt idx="70">
                  <c:v>9.5</c:v>
                </c:pt>
                <c:pt idx="71">
                  <c:v>9.6</c:v>
                </c:pt>
                <c:pt idx="72">
                  <c:v>9.7</c:v>
                </c:pt>
                <c:pt idx="73">
                  <c:v>9.7</c:v>
                </c:pt>
                <c:pt idx="74">
                  <c:v>9.4</c:v>
                </c:pt>
                <c:pt idx="75">
                  <c:v>9.7</c:v>
                </c:pt>
                <c:pt idx="76">
                  <c:v>9.6</c:v>
                </c:pt>
                <c:pt idx="77">
                  <c:v>9.6</c:v>
                </c:pt>
                <c:pt idx="78">
                  <c:v>9.6</c:v>
                </c:pt>
                <c:pt idx="79">
                  <c:v>9.6</c:v>
                </c:pt>
                <c:pt idx="80">
                  <c:v>9.6</c:v>
                </c:pt>
                <c:pt idx="81">
                  <c:v>9.7</c:v>
                </c:pt>
                <c:pt idx="82">
                  <c:v>9.7</c:v>
                </c:pt>
                <c:pt idx="83">
                  <c:v>9.7</c:v>
                </c:pt>
                <c:pt idx="84">
                  <c:v>9.8</c:v>
                </c:pt>
                <c:pt idx="85">
                  <c:v>9</c:v>
                </c:pt>
                <c:pt idx="86">
                  <c:v>9.8</c:v>
                </c:pt>
                <c:pt idx="87">
                  <c:v>9.7</c:v>
                </c:pt>
                <c:pt idx="88">
                  <c:v>10</c:v>
                </c:pt>
                <c:pt idx="89">
                  <c:v>10.1</c:v>
                </c:pt>
                <c:pt idx="90">
                  <c:v>9.8</c:v>
                </c:pt>
                <c:pt idx="91">
                  <c:v>9.8</c:v>
                </c:pt>
                <c:pt idx="92">
                  <c:v>9.6</c:v>
                </c:pt>
                <c:pt idx="93">
                  <c:v>9.6</c:v>
                </c:pt>
                <c:pt idx="94">
                  <c:v>9.5</c:v>
                </c:pt>
                <c:pt idx="95">
                  <c:v>9.6</c:v>
                </c:pt>
                <c:pt idx="96">
                  <c:v>9.6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'[1]4.3новая %ставки'!$D$3</c:f>
              <c:strCache>
                <c:ptCount val="1"/>
                <c:pt idx="0">
                  <c:v>Среднемесячная ставка MIACR по однодневным межбанковским кредитам в рублях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'[1]4.3новая %ставки'!$A$4:$A$100</c:f>
              <c:numCache>
                <c:ptCount val="97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</c:numCache>
            </c:numRef>
          </c:xVal>
          <c:yVal>
            <c:numRef>
              <c:f>'[1]4.3новая %ставки'!$D$4:$D$100</c:f>
              <c:numCache>
                <c:ptCount val="97"/>
                <c:pt idx="0">
                  <c:v>4.76</c:v>
                </c:pt>
                <c:pt idx="1">
                  <c:v>3.14</c:v>
                </c:pt>
                <c:pt idx="2">
                  <c:v>3.06</c:v>
                </c:pt>
                <c:pt idx="3">
                  <c:v>3.27</c:v>
                </c:pt>
                <c:pt idx="4">
                  <c:v>3.26</c:v>
                </c:pt>
                <c:pt idx="5">
                  <c:v>2.37</c:v>
                </c:pt>
                <c:pt idx="6">
                  <c:v>2.76</c:v>
                </c:pt>
                <c:pt idx="7">
                  <c:v>2.01</c:v>
                </c:pt>
                <c:pt idx="8">
                  <c:v>2.32</c:v>
                </c:pt>
                <c:pt idx="9">
                  <c:v>3.47</c:v>
                </c:pt>
                <c:pt idx="10">
                  <c:v>4.12</c:v>
                </c:pt>
                <c:pt idx="11">
                  <c:v>6.24</c:v>
                </c:pt>
                <c:pt idx="12">
                  <c:v>5.01</c:v>
                </c:pt>
                <c:pt idx="13">
                  <c:v>3.35</c:v>
                </c:pt>
                <c:pt idx="14">
                  <c:v>3.823</c:v>
                </c:pt>
                <c:pt idx="15">
                  <c:v>4.81</c:v>
                </c:pt>
                <c:pt idx="16">
                  <c:v>3.29</c:v>
                </c:pt>
                <c:pt idx="17">
                  <c:v>3.33</c:v>
                </c:pt>
                <c:pt idx="18">
                  <c:v>3.38</c:v>
                </c:pt>
                <c:pt idx="19">
                  <c:v>3.52</c:v>
                </c:pt>
                <c:pt idx="20">
                  <c:v>5.16</c:v>
                </c:pt>
                <c:pt idx="21">
                  <c:v>6.16</c:v>
                </c:pt>
                <c:pt idx="22">
                  <c:v>5.67</c:v>
                </c:pt>
                <c:pt idx="23">
                  <c:v>6.26</c:v>
                </c:pt>
                <c:pt idx="24">
                  <c:v>4.36</c:v>
                </c:pt>
                <c:pt idx="25">
                  <c:v>2.75</c:v>
                </c:pt>
                <c:pt idx="26">
                  <c:v>4.32</c:v>
                </c:pt>
                <c:pt idx="27">
                  <c:v>4.31</c:v>
                </c:pt>
                <c:pt idx="28">
                  <c:v>4.19</c:v>
                </c:pt>
                <c:pt idx="29">
                  <c:v>3.71</c:v>
                </c:pt>
                <c:pt idx="30">
                  <c:v>3.69</c:v>
                </c:pt>
                <c:pt idx="31">
                  <c:v>4.37</c:v>
                </c:pt>
                <c:pt idx="32">
                  <c:v>5.81</c:v>
                </c:pt>
                <c:pt idx="33">
                  <c:v>7.06</c:v>
                </c:pt>
                <c:pt idx="34">
                  <c:v>7.6</c:v>
                </c:pt>
                <c:pt idx="35">
                  <c:v>9.46</c:v>
                </c:pt>
                <c:pt idx="36">
                  <c:v>8.27</c:v>
                </c:pt>
                <c:pt idx="37">
                  <c:v>16.26</c:v>
                </c:pt>
                <c:pt idx="38">
                  <c:v>9.3</c:v>
                </c:pt>
                <c:pt idx="39">
                  <c:v>8.72</c:v>
                </c:pt>
                <c:pt idx="40">
                  <c:v>8.61</c:v>
                </c:pt>
                <c:pt idx="41">
                  <c:v>7.13</c:v>
                </c:pt>
                <c:pt idx="42">
                  <c:v>6.8</c:v>
                </c:pt>
                <c:pt idx="43">
                  <c:v>6.46</c:v>
                </c:pt>
                <c:pt idx="44">
                  <c:v>6.59</c:v>
                </c:pt>
                <c:pt idx="45">
                  <c:v>7.24</c:v>
                </c:pt>
                <c:pt idx="46">
                  <c:v>5.81</c:v>
                </c:pt>
                <c:pt idx="47">
                  <c:v>5.28</c:v>
                </c:pt>
                <c:pt idx="48">
                  <c:v>5.12</c:v>
                </c:pt>
                <c:pt idx="49">
                  <c:v>4.04</c:v>
                </c:pt>
                <c:pt idx="50">
                  <c:v>3.81</c:v>
                </c:pt>
                <c:pt idx="51">
                  <c:v>3.57</c:v>
                </c:pt>
                <c:pt idx="52">
                  <c:v>3.31</c:v>
                </c:pt>
                <c:pt idx="53">
                  <c:v>2.77</c:v>
                </c:pt>
                <c:pt idx="54">
                  <c:v>2.57</c:v>
                </c:pt>
                <c:pt idx="55">
                  <c:v>2.65</c:v>
                </c:pt>
                <c:pt idx="56">
                  <c:v>2.57</c:v>
                </c:pt>
                <c:pt idx="57">
                  <c:v>2.64</c:v>
                </c:pt>
                <c:pt idx="58">
                  <c:v>2.75</c:v>
                </c:pt>
                <c:pt idx="59">
                  <c:v>3.15</c:v>
                </c:pt>
                <c:pt idx="60">
                  <c:v>2.96</c:v>
                </c:pt>
                <c:pt idx="61">
                  <c:v>2.71</c:v>
                </c:pt>
                <c:pt idx="62">
                  <c:v>2.82</c:v>
                </c:pt>
                <c:pt idx="63">
                  <c:v>3.08</c:v>
                </c:pt>
                <c:pt idx="64">
                  <c:v>3.22</c:v>
                </c:pt>
                <c:pt idx="65">
                  <c:v>3.73</c:v>
                </c:pt>
                <c:pt idx="66">
                  <c:v>3.71</c:v>
                </c:pt>
                <c:pt idx="67">
                  <c:v>3.85</c:v>
                </c:pt>
                <c:pt idx="68">
                  <c:v>3.94</c:v>
                </c:pt>
                <c:pt idx="69">
                  <c:v>4.43</c:v>
                </c:pt>
                <c:pt idx="70">
                  <c:v>4.93</c:v>
                </c:pt>
                <c:pt idx="71">
                  <c:v>5.05</c:v>
                </c:pt>
                <c:pt idx="72">
                  <c:v>5.41</c:v>
                </c:pt>
                <c:pt idx="73">
                  <c:v>4.836500000000001</c:v>
                </c:pt>
                <c:pt idx="74">
                  <c:v>4.40753</c:v>
                </c:pt>
                <c:pt idx="75">
                  <c:v>5.1170333333333335</c:v>
                </c:pt>
                <c:pt idx="76">
                  <c:v>5.343271428571429</c:v>
                </c:pt>
                <c:pt idx="77">
                  <c:v>5.795104761904762</c:v>
                </c:pt>
                <c:pt idx="78">
                  <c:v>5.773304999999999</c:v>
                </c:pt>
                <c:pt idx="79">
                  <c:v>5.605772727272727</c:v>
                </c:pt>
                <c:pt idx="80">
                  <c:v>5.33414347826087</c:v>
                </c:pt>
                <c:pt idx="81">
                  <c:v>5.525015</c:v>
                </c:pt>
                <c:pt idx="82">
                  <c:v>6.098517391304348</c:v>
                </c:pt>
                <c:pt idx="83">
                  <c:v>6.11854761904762</c:v>
                </c:pt>
                <c:pt idx="84">
                  <c:v>6.166680952380951</c:v>
                </c:pt>
                <c:pt idx="85">
                  <c:v>5.420076470588235</c:v>
                </c:pt>
                <c:pt idx="86">
                  <c:v>5.657685</c:v>
                </c:pt>
                <c:pt idx="87">
                  <c:v>6.026910000000001</c:v>
                </c:pt>
                <c:pt idx="88">
                  <c:v>6.216981818181818</c:v>
                </c:pt>
                <c:pt idx="89">
                  <c:v>6.372372222222222</c:v>
                </c:pt>
                <c:pt idx="90">
                  <c:v>6.2971894736842104</c:v>
                </c:pt>
                <c:pt idx="91">
                  <c:v>6.075369565217391</c:v>
                </c:pt>
                <c:pt idx="92">
                  <c:v>6.11438636363636</c:v>
                </c:pt>
                <c:pt idx="93">
                  <c:v>6.2496428571428595</c:v>
                </c:pt>
                <c:pt idx="94">
                  <c:v>6.058378260869564</c:v>
                </c:pt>
                <c:pt idx="95">
                  <c:v>6.204005</c:v>
                </c:pt>
                <c:pt idx="96">
                  <c:v>6.397272727272727</c:v>
                </c:pt>
              </c:numCache>
            </c:numRef>
          </c:yVal>
          <c:smooth val="1"/>
        </c:ser>
        <c:ser>
          <c:idx val="4"/>
          <c:order val="3"/>
          <c:tx>
            <c:strRef>
              <c:f>'[1]4.3новая %ставки'!$E$3</c:f>
              <c:strCache>
                <c:ptCount val="1"/>
                <c:pt idx="0">
                  <c:v>Ставка рефинансировния</c:v>
                </c:pt>
              </c:strCache>
            </c:strRef>
          </c:tx>
          <c:spPr>
            <a:ln w="25400">
              <a:solidFill>
                <a:srgbClr val="33CCCC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'[1]4.3новая %ставки'!$A$4:$A$100</c:f>
              <c:numCache>
                <c:ptCount val="97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</c:numCache>
            </c:numRef>
          </c:xVal>
          <c:yVal>
            <c:numRef>
              <c:f>'[1]4.3новая %ставки'!$E$4:$E$100</c:f>
              <c:numCache>
                <c:ptCount val="97"/>
                <c:pt idx="0">
                  <c:v>12</c:v>
                </c:pt>
                <c:pt idx="1">
                  <c:v>12</c:v>
                </c:pt>
                <c:pt idx="2">
                  <c:v>12</c:v>
                </c:pt>
                <c:pt idx="3">
                  <c:v>12</c:v>
                </c:pt>
                <c:pt idx="4">
                  <c:v>12</c:v>
                </c:pt>
                <c:pt idx="5">
                  <c:v>12</c:v>
                </c:pt>
                <c:pt idx="6">
                  <c:v>11.5</c:v>
                </c:pt>
                <c:pt idx="7">
                  <c:v>11.5</c:v>
                </c:pt>
                <c:pt idx="8">
                  <c:v>11.5</c:v>
                </c:pt>
                <c:pt idx="9">
                  <c:v>11.5</c:v>
                </c:pt>
                <c:pt idx="10">
                  <c:v>11</c:v>
                </c:pt>
                <c:pt idx="11">
                  <c:v>11</c:v>
                </c:pt>
                <c:pt idx="12">
                  <c:v>11</c:v>
                </c:pt>
                <c:pt idx="13">
                  <c:v>10.5</c:v>
                </c:pt>
                <c:pt idx="14">
                  <c:v>10.5</c:v>
                </c:pt>
                <c:pt idx="15">
                  <c:v>10.5</c:v>
                </c:pt>
                <c:pt idx="16">
                  <c:v>10.5</c:v>
                </c:pt>
                <c:pt idx="17">
                  <c:v>10.5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10.25</c:v>
                </c:pt>
                <c:pt idx="27">
                  <c:v>10.25</c:v>
                </c:pt>
                <c:pt idx="28">
                  <c:v>10.5</c:v>
                </c:pt>
                <c:pt idx="29">
                  <c:v>10.5</c:v>
                </c:pt>
                <c:pt idx="30">
                  <c:v>10.75</c:v>
                </c:pt>
                <c:pt idx="31">
                  <c:v>11</c:v>
                </c:pt>
                <c:pt idx="32">
                  <c:v>11</c:v>
                </c:pt>
                <c:pt idx="33">
                  <c:v>11</c:v>
                </c:pt>
                <c:pt idx="34">
                  <c:v>11</c:v>
                </c:pt>
                <c:pt idx="35">
                  <c:v>13</c:v>
                </c:pt>
                <c:pt idx="36">
                  <c:v>13</c:v>
                </c:pt>
                <c:pt idx="37">
                  <c:v>13</c:v>
                </c:pt>
                <c:pt idx="38">
                  <c:v>13</c:v>
                </c:pt>
                <c:pt idx="39">
                  <c:v>13</c:v>
                </c:pt>
                <c:pt idx="40">
                  <c:v>12.5</c:v>
                </c:pt>
                <c:pt idx="41">
                  <c:v>12</c:v>
                </c:pt>
                <c:pt idx="42">
                  <c:v>11.5</c:v>
                </c:pt>
                <c:pt idx="43">
                  <c:v>11</c:v>
                </c:pt>
                <c:pt idx="44">
                  <c:v>10.75</c:v>
                </c:pt>
                <c:pt idx="45">
                  <c:v>10</c:v>
                </c:pt>
                <c:pt idx="46">
                  <c:v>9.5</c:v>
                </c:pt>
                <c:pt idx="47">
                  <c:v>9</c:v>
                </c:pt>
                <c:pt idx="48">
                  <c:v>8.75</c:v>
                </c:pt>
                <c:pt idx="49">
                  <c:v>8.75</c:v>
                </c:pt>
                <c:pt idx="50">
                  <c:v>8.5</c:v>
                </c:pt>
                <c:pt idx="51">
                  <c:v>8.25</c:v>
                </c:pt>
                <c:pt idx="52">
                  <c:v>8</c:v>
                </c:pt>
                <c:pt idx="53">
                  <c:v>7.75</c:v>
                </c:pt>
                <c:pt idx="54">
                  <c:v>7.75</c:v>
                </c:pt>
                <c:pt idx="55">
                  <c:v>7.75</c:v>
                </c:pt>
                <c:pt idx="56">
                  <c:v>7.75</c:v>
                </c:pt>
                <c:pt idx="57">
                  <c:v>7.75</c:v>
                </c:pt>
                <c:pt idx="58">
                  <c:v>7.75</c:v>
                </c:pt>
                <c:pt idx="59">
                  <c:v>7.75</c:v>
                </c:pt>
                <c:pt idx="60">
                  <c:v>7.75</c:v>
                </c:pt>
                <c:pt idx="61">
                  <c:v>7.75</c:v>
                </c:pt>
                <c:pt idx="62">
                  <c:v>8</c:v>
                </c:pt>
                <c:pt idx="63">
                  <c:v>8</c:v>
                </c:pt>
                <c:pt idx="64">
                  <c:v>8</c:v>
                </c:pt>
                <c:pt idx="65">
                  <c:v>8.25</c:v>
                </c:pt>
                <c:pt idx="66">
                  <c:v>8.25</c:v>
                </c:pt>
                <c:pt idx="67">
                  <c:v>8.25</c:v>
                </c:pt>
                <c:pt idx="68">
                  <c:v>8.25</c:v>
                </c:pt>
                <c:pt idx="69">
                  <c:v>8.25</c:v>
                </c:pt>
                <c:pt idx="70">
                  <c:v>8.25</c:v>
                </c:pt>
                <c:pt idx="71">
                  <c:v>8.25</c:v>
                </c:pt>
                <c:pt idx="72">
                  <c:v>8</c:v>
                </c:pt>
                <c:pt idx="73">
                  <c:v>8</c:v>
                </c:pt>
                <c:pt idx="74">
                  <c:v>8</c:v>
                </c:pt>
                <c:pt idx="75">
                  <c:v>8</c:v>
                </c:pt>
                <c:pt idx="76">
                  <c:v>8</c:v>
                </c:pt>
                <c:pt idx="77">
                  <c:v>8</c:v>
                </c:pt>
                <c:pt idx="78">
                  <c:v>8</c:v>
                </c:pt>
                <c:pt idx="79">
                  <c:v>8</c:v>
                </c:pt>
                <c:pt idx="80">
                  <c:v>8</c:v>
                </c:pt>
                <c:pt idx="81">
                  <c:v>8.25</c:v>
                </c:pt>
                <c:pt idx="82">
                  <c:v>8.25</c:v>
                </c:pt>
                <c:pt idx="83">
                  <c:v>8.25</c:v>
                </c:pt>
                <c:pt idx="84">
                  <c:v>8.25</c:v>
                </c:pt>
                <c:pt idx="85">
                  <c:v>8.25</c:v>
                </c:pt>
                <c:pt idx="86">
                  <c:v>8.25</c:v>
                </c:pt>
                <c:pt idx="87">
                  <c:v>8.25</c:v>
                </c:pt>
                <c:pt idx="88">
                  <c:v>8.25</c:v>
                </c:pt>
                <c:pt idx="89">
                  <c:v>8.25</c:v>
                </c:pt>
                <c:pt idx="90">
                  <c:v>8.25</c:v>
                </c:pt>
                <c:pt idx="91">
                  <c:v>8.25</c:v>
                </c:pt>
                <c:pt idx="92">
                  <c:v>8.25</c:v>
                </c:pt>
                <c:pt idx="93">
                  <c:v>8.25</c:v>
                </c:pt>
                <c:pt idx="94">
                  <c:v>8.25</c:v>
                </c:pt>
                <c:pt idx="95">
                  <c:v>8.25</c:v>
                </c:pt>
                <c:pt idx="96">
                  <c:v>8.25</c:v>
                </c:pt>
              </c:numCache>
            </c:numRef>
          </c:yVal>
          <c:smooth val="1"/>
        </c:ser>
        <c:axId val="4003316"/>
        <c:axId val="36029845"/>
      </c:scatterChart>
      <c:valAx>
        <c:axId val="4003316"/>
        <c:scaling>
          <c:orientation val="minMax"/>
          <c:max val="41699"/>
          <c:min val="38687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029845"/>
        <c:crosses val="autoZero"/>
        <c:crossBetween val="midCat"/>
        <c:dispUnits/>
        <c:majorUnit val="350"/>
        <c:minorUnit val="200"/>
      </c:valAx>
      <c:valAx>
        <c:axId val="3602984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03316"/>
        <c:crossesAt val="38687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56"/>
          <c:y val="0.8015"/>
          <c:w val="0.92025"/>
          <c:h val="0.12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4.4. Динамика задолженности по ИЖК, предоставленным физическим лицам-резидентам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225"/>
          <c:y val="0.1095"/>
          <c:w val="0.93425"/>
          <c:h val="0.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'[1]4.5'!$A$19</c:f>
              <c:strCache>
                <c:ptCount val="1"/>
                <c:pt idx="0">
                  <c:v>Задолженность по ИЖК, предоставленным в рублях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'[1]4.5'!$N$26:$V$26</c:f>
              <c:numCache>
                <c:ptCount val="9"/>
                <c:pt idx="0">
                  <c:v>38718</c:v>
                </c:pt>
                <c:pt idx="1">
                  <c:v>39083</c:v>
                </c:pt>
                <c:pt idx="2">
                  <c:v>39448</c:v>
                </c:pt>
                <c:pt idx="3">
                  <c:v>39814</c:v>
                </c:pt>
                <c:pt idx="4">
                  <c:v>40179</c:v>
                </c:pt>
                <c:pt idx="5">
                  <c:v>40544</c:v>
                </c:pt>
                <c:pt idx="6">
                  <c:v>40909</c:v>
                </c:pt>
                <c:pt idx="7">
                  <c:v>41275</c:v>
                </c:pt>
                <c:pt idx="8">
                  <c:v>41640</c:v>
                </c:pt>
              </c:numCache>
            </c:numRef>
          </c:cat>
          <c:val>
            <c:numRef>
              <c:f>'[1]4.5'!$B$19:$J$19</c:f>
              <c:numCache>
                <c:ptCount val="9"/>
                <c:pt idx="0">
                  <c:v>22.223</c:v>
                </c:pt>
                <c:pt idx="1">
                  <c:v>144.806</c:v>
                </c:pt>
                <c:pt idx="2">
                  <c:v>446.291</c:v>
                </c:pt>
                <c:pt idx="3">
                  <c:v>838.942</c:v>
                </c:pt>
                <c:pt idx="4">
                  <c:v>812.775</c:v>
                </c:pt>
                <c:pt idx="5">
                  <c:v>949.247</c:v>
                </c:pt>
                <c:pt idx="6">
                  <c:v>1314.331</c:v>
                </c:pt>
                <c:pt idx="7">
                  <c:v>1874.345</c:v>
                </c:pt>
                <c:pt idx="8">
                  <c:v>2536.869</c:v>
                </c:pt>
              </c:numCache>
            </c:numRef>
          </c:val>
        </c:ser>
        <c:ser>
          <c:idx val="1"/>
          <c:order val="1"/>
          <c:tx>
            <c:strRef>
              <c:f>'[1]4.5'!$A$20</c:f>
              <c:strCache>
                <c:ptCount val="1"/>
                <c:pt idx="0">
                  <c:v>Задолженность по ИЖК, предоставленным в иностранной валюте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'[1]4.5'!$N$26:$V$26</c:f>
              <c:numCache>
                <c:ptCount val="9"/>
                <c:pt idx="0">
                  <c:v>38718</c:v>
                </c:pt>
                <c:pt idx="1">
                  <c:v>39083</c:v>
                </c:pt>
                <c:pt idx="2">
                  <c:v>39448</c:v>
                </c:pt>
                <c:pt idx="3">
                  <c:v>39814</c:v>
                </c:pt>
                <c:pt idx="4">
                  <c:v>40179</c:v>
                </c:pt>
                <c:pt idx="5">
                  <c:v>40544</c:v>
                </c:pt>
                <c:pt idx="6">
                  <c:v>40909</c:v>
                </c:pt>
                <c:pt idx="7">
                  <c:v>41275</c:v>
                </c:pt>
                <c:pt idx="8">
                  <c:v>41640</c:v>
                </c:pt>
              </c:numCache>
            </c:numRef>
          </c:cat>
          <c:val>
            <c:numRef>
              <c:f>'[1]4.5'!$B$20:$J$20</c:f>
              <c:numCache>
                <c:ptCount val="9"/>
                <c:pt idx="0">
                  <c:v>30.608</c:v>
                </c:pt>
                <c:pt idx="1">
                  <c:v>89.091</c:v>
                </c:pt>
                <c:pt idx="2">
                  <c:v>164.931</c:v>
                </c:pt>
                <c:pt idx="3">
                  <c:v>231.387</c:v>
                </c:pt>
                <c:pt idx="4">
                  <c:v>198.114</c:v>
                </c:pt>
                <c:pt idx="5">
                  <c:v>180.126</c:v>
                </c:pt>
                <c:pt idx="6">
                  <c:v>164.651</c:v>
                </c:pt>
                <c:pt idx="7">
                  <c:v>122.859</c:v>
                </c:pt>
                <c:pt idx="8">
                  <c:v>111.99</c:v>
                </c:pt>
              </c:numCache>
            </c:numRef>
          </c:val>
        </c:ser>
        <c:axId val="55833150"/>
        <c:axId val="32736303"/>
      </c:barChart>
      <c:lineChart>
        <c:grouping val="standard"/>
        <c:varyColors val="0"/>
        <c:ser>
          <c:idx val="2"/>
          <c:order val="2"/>
          <c:tx>
            <c:strRef>
              <c:f>'[1]4.5'!$A$21</c:f>
              <c:strCache>
                <c:ptCount val="1"/>
                <c:pt idx="0">
                  <c:v>Удельный вес просроченной задолженности по ИЖК, предоставленным в рублях, в сумме задолженности по ИЖК, предоставленным в рублях (правая шкала)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'[1]4.5'!$B$18:$J$18</c:f>
              <c:numCache>
                <c:ptCount val="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</c:numCache>
            </c:numRef>
          </c:cat>
          <c:val>
            <c:numRef>
              <c:f>'[1]4.5'!$B$21:$J$21</c:f>
              <c:numCache>
                <c:ptCount val="9"/>
                <c:pt idx="0">
                  <c:v>0.026999055033073847</c:v>
                </c:pt>
                <c:pt idx="1">
                  <c:v>0.015192740632294241</c:v>
                </c:pt>
                <c:pt idx="2">
                  <c:v>0.09747003636640668</c:v>
                </c:pt>
                <c:pt idx="3">
                  <c:v>0.6265033816402088</c:v>
                </c:pt>
                <c:pt idx="4">
                  <c:v>2.2793516040724677</c:v>
                </c:pt>
                <c:pt idx="5">
                  <c:v>2.4823886722844533</c:v>
                </c:pt>
                <c:pt idx="6">
                  <c:v>1.974084153839482</c:v>
                </c:pt>
                <c:pt idx="7">
                  <c:v>1.468939816309164</c:v>
                </c:pt>
                <c:pt idx="8">
                  <c:v>1.0029292013107496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'[1]4.5'!$A$22</c:f>
              <c:strCache>
                <c:ptCount val="1"/>
                <c:pt idx="0">
                  <c:v>Удельный вес просроченной задолженности по ИЖК, предоставленным в иностранной валюте, в сумме задолженности по ИЖК, предоставленным в иностранной валюте (правая шкала)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numRef>
              <c:f>'[1]4.5'!$B$18:$J$18</c:f>
              <c:numCache>
                <c:ptCount val="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</c:numCache>
            </c:numRef>
          </c:cat>
          <c:val>
            <c:numRef>
              <c:f>'[1]4.5'!$B$22:$J$22</c:f>
              <c:numCache>
                <c:ptCount val="9"/>
                <c:pt idx="0">
                  <c:v>0.15355462624150548</c:v>
                </c:pt>
                <c:pt idx="1">
                  <c:v>0.0291836436901595</c:v>
                </c:pt>
                <c:pt idx="2">
                  <c:v>0.2188794101775894</c:v>
                </c:pt>
                <c:pt idx="3">
                  <c:v>2.6980772472092207</c:v>
                </c:pt>
                <c:pt idx="4">
                  <c:v>6.312022370958135</c:v>
                </c:pt>
                <c:pt idx="5">
                  <c:v>10.030756248403895</c:v>
                </c:pt>
                <c:pt idx="6">
                  <c:v>11.770957965636406</c:v>
                </c:pt>
                <c:pt idx="7">
                  <c:v>11.416339055339861</c:v>
                </c:pt>
                <c:pt idx="8">
                  <c:v>12.685954103044917</c:v>
                </c:pt>
              </c:numCache>
            </c:numRef>
          </c:val>
          <c:smooth val="0"/>
        </c:ser>
        <c:axId val="26191272"/>
        <c:axId val="34394857"/>
      </c:lineChart>
      <c:catAx>
        <c:axId val="55833150"/>
        <c:scaling>
          <c:orientation val="minMax"/>
        </c:scaling>
        <c:axPos val="b"/>
        <c:delete val="0"/>
        <c:numFmt formatCode="m/d/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736303"/>
        <c:crosses val="autoZero"/>
        <c:auto val="1"/>
        <c:lblOffset val="100"/>
        <c:tickLblSkip val="1"/>
        <c:noMultiLvlLbl val="0"/>
      </c:catAx>
      <c:valAx>
        <c:axId val="327363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млрд. руб.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2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833150"/>
        <c:crossesAt val="1"/>
        <c:crossBetween val="between"/>
        <c:dispUnits/>
      </c:valAx>
      <c:catAx>
        <c:axId val="26191272"/>
        <c:scaling>
          <c:orientation val="minMax"/>
        </c:scaling>
        <c:axPos val="b"/>
        <c:delete val="1"/>
        <c:majorTickMark val="out"/>
        <c:minorTickMark val="none"/>
        <c:tickLblPos val="nextTo"/>
        <c:crossAx val="34394857"/>
        <c:crosses val="autoZero"/>
        <c:auto val="1"/>
        <c:lblOffset val="100"/>
        <c:tickLblSkip val="1"/>
        <c:noMultiLvlLbl val="0"/>
      </c:catAx>
      <c:valAx>
        <c:axId val="343948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3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191272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6775"/>
          <c:y val="0.78925"/>
          <c:w val="0.87925"/>
          <c:h val="0.12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 4.5. Распределение объема ИЖК, предоставленных  физическим лицам-резидентам, по группам кредитных организаций, ранжированных по величине активов, млрд. руб.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75"/>
          <c:y val="0.15525"/>
          <c:w val="0.97625"/>
          <c:h val="0.669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'[2]4.6'!$C$3</c:f>
              <c:strCache>
                <c:ptCount val="1"/>
                <c:pt idx="0">
                  <c:v>1-5</c:v>
                </c:pt>
              </c:strCache>
            </c:strRef>
          </c:tx>
          <c:spPr>
            <a:gradFill rotWithShape="1">
              <a:gsLst>
                <a:gs pos="0">
                  <a:srgbClr val="265186"/>
                </a:gs>
                <a:gs pos="80000">
                  <a:srgbClr val="346CB0"/>
                </a:gs>
                <a:gs pos="100000">
                  <a:srgbClr val="326DB3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'[2]4.6'!$B$4:$B$9</c:f>
              <c:numCache>
                <c:ptCount val="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</c:numCache>
            </c:numRef>
          </c:cat>
          <c:val>
            <c:numRef>
              <c:f>'[2]4.6'!$C$4:$C$9</c:f>
              <c:numCache>
                <c:ptCount val="6"/>
                <c:pt idx="0">
                  <c:v>248.2299</c:v>
                </c:pt>
                <c:pt idx="1">
                  <c:v>92.7468</c:v>
                </c:pt>
                <c:pt idx="2">
                  <c:v>205.316</c:v>
                </c:pt>
                <c:pt idx="3">
                  <c:v>385.446</c:v>
                </c:pt>
                <c:pt idx="4">
                  <c:v>680.991</c:v>
                </c:pt>
                <c:pt idx="5">
                  <c:v>977.581</c:v>
                </c:pt>
              </c:numCache>
            </c:numRef>
          </c:val>
        </c:ser>
        <c:ser>
          <c:idx val="1"/>
          <c:order val="1"/>
          <c:tx>
            <c:strRef>
              <c:f>'[2]4.6'!$D$3</c:f>
              <c:strCache>
                <c:ptCount val="1"/>
                <c:pt idx="0">
                  <c:v>6-20</c:v>
                </c:pt>
              </c:strCache>
            </c:strRef>
          </c:tx>
          <c:spPr>
            <a:solidFill>
              <a:srgbClr val="FF0066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'[2]4.6'!$B$4:$B$9</c:f>
              <c:numCache>
                <c:ptCount val="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</c:numCache>
            </c:numRef>
          </c:cat>
          <c:val>
            <c:numRef>
              <c:f>'[2]4.6'!$D$4:$D$9</c:f>
              <c:numCache>
                <c:ptCount val="6"/>
                <c:pt idx="0">
                  <c:v>200.4172</c:v>
                </c:pt>
                <c:pt idx="1">
                  <c:v>21.0042</c:v>
                </c:pt>
                <c:pt idx="2">
                  <c:v>48.42</c:v>
                </c:pt>
                <c:pt idx="3">
                  <c:v>128.906</c:v>
                </c:pt>
                <c:pt idx="4">
                  <c:v>93.36</c:v>
                </c:pt>
                <c:pt idx="5">
                  <c:v>107.016</c:v>
                </c:pt>
              </c:numCache>
            </c:numRef>
          </c:val>
        </c:ser>
        <c:ser>
          <c:idx val="2"/>
          <c:order val="2"/>
          <c:tx>
            <c:strRef>
              <c:f>'[2]4.6'!$E$3</c:f>
              <c:strCache>
                <c:ptCount val="1"/>
                <c:pt idx="0">
                  <c:v>21-50</c:v>
                </c:pt>
              </c:strCache>
            </c:strRef>
          </c:tx>
          <c:spPr>
            <a:gradFill rotWithShape="1">
              <a:gsLst>
                <a:gs pos="0">
                  <a:srgbClr val="67832D"/>
                </a:gs>
                <a:gs pos="80000">
                  <a:srgbClr val="89AD3E"/>
                </a:gs>
                <a:gs pos="100000">
                  <a:srgbClr val="8AB03D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'[2]4.6'!$B$4:$B$9</c:f>
              <c:numCache>
                <c:ptCount val="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</c:numCache>
            </c:numRef>
          </c:cat>
          <c:val>
            <c:numRef>
              <c:f>'[2]4.6'!$E$4:$E$9</c:f>
              <c:numCache>
                <c:ptCount val="6"/>
                <c:pt idx="0">
                  <c:v>80.5426</c:v>
                </c:pt>
                <c:pt idx="1">
                  <c:v>7.2379</c:v>
                </c:pt>
                <c:pt idx="2">
                  <c:v>34.232</c:v>
                </c:pt>
                <c:pt idx="3">
                  <c:v>55.42</c:v>
                </c:pt>
                <c:pt idx="4">
                  <c:v>82.711</c:v>
                </c:pt>
                <c:pt idx="5">
                  <c:v>86.331</c:v>
                </c:pt>
              </c:numCache>
            </c:numRef>
          </c:val>
        </c:ser>
        <c:ser>
          <c:idx val="3"/>
          <c:order val="3"/>
          <c:tx>
            <c:strRef>
              <c:f>'[2]4.6'!$F$3</c:f>
              <c:strCache>
                <c:ptCount val="1"/>
                <c:pt idx="0">
                  <c:v>51-200</c:v>
                </c:pt>
              </c:strCache>
            </c:strRef>
          </c:tx>
          <c:spPr>
            <a:gradFill rotWithShape="1">
              <a:gsLst>
                <a:gs pos="0">
                  <a:srgbClr val="51396F"/>
                </a:gs>
                <a:gs pos="80000">
                  <a:srgbClr val="6C4D92"/>
                </a:gs>
                <a:gs pos="100000">
                  <a:srgbClr val="6D4C94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'[2]4.6'!$B$4:$B$9</c:f>
              <c:numCache>
                <c:ptCount val="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</c:numCache>
            </c:numRef>
          </c:cat>
          <c:val>
            <c:numRef>
              <c:f>'[2]4.6'!$F$4:$F$9</c:f>
              <c:numCache>
                <c:ptCount val="6"/>
                <c:pt idx="0">
                  <c:v>90.0184</c:v>
                </c:pt>
                <c:pt idx="1">
                  <c:v>18.808</c:v>
                </c:pt>
                <c:pt idx="2">
                  <c:v>51.253</c:v>
                </c:pt>
                <c:pt idx="3">
                  <c:v>93.54</c:v>
                </c:pt>
                <c:pt idx="4">
                  <c:v>106.772</c:v>
                </c:pt>
                <c:pt idx="5">
                  <c:v>115.611</c:v>
                </c:pt>
              </c:numCache>
            </c:numRef>
          </c:val>
        </c:ser>
        <c:ser>
          <c:idx val="4"/>
          <c:order val="4"/>
          <c:tx>
            <c:strRef>
              <c:f>'[2]4.6'!$G$3</c:f>
              <c:strCache>
                <c:ptCount val="1"/>
                <c:pt idx="0">
                  <c:v>201-500</c:v>
                </c:pt>
              </c:strCache>
            </c:strRef>
          </c:tx>
          <c:spPr>
            <a:gradFill rotWithShape="1">
              <a:gsLst>
                <a:gs pos="0">
                  <a:srgbClr val="22768D"/>
                </a:gs>
                <a:gs pos="80000">
                  <a:srgbClr val="2F9CB9"/>
                </a:gs>
                <a:gs pos="100000">
                  <a:srgbClr val="2D9EBD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'[2]4.6'!$B$4:$B$9</c:f>
              <c:numCache>
                <c:ptCount val="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</c:numCache>
            </c:numRef>
          </c:cat>
          <c:val>
            <c:numRef>
              <c:f>'[2]4.6'!$G$4:$G$9</c:f>
              <c:numCache>
                <c:ptCount val="6"/>
                <c:pt idx="0">
                  <c:v>28.906</c:v>
                </c:pt>
                <c:pt idx="1">
                  <c:v>7.9912</c:v>
                </c:pt>
                <c:pt idx="2">
                  <c:v>29.517</c:v>
                </c:pt>
                <c:pt idx="3">
                  <c:v>41.182</c:v>
                </c:pt>
                <c:pt idx="4">
                  <c:v>58.338</c:v>
                </c:pt>
                <c:pt idx="5">
                  <c:v>56.854</c:v>
                </c:pt>
              </c:numCache>
            </c:numRef>
          </c:val>
        </c:ser>
        <c:ser>
          <c:idx val="5"/>
          <c:order val="5"/>
          <c:tx>
            <c:strRef>
              <c:f>'[2]4.6'!$H$3</c:f>
              <c:strCache>
                <c:ptCount val="1"/>
                <c:pt idx="0">
                  <c:v>501-…</c:v>
                </c:pt>
              </c:strCache>
            </c:strRef>
          </c:tx>
          <c:spPr>
            <a:solidFill>
              <a:srgbClr val="CC33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'[2]4.6'!$B$4:$B$9</c:f>
              <c:numCache>
                <c:ptCount val="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</c:numCache>
            </c:numRef>
          </c:cat>
          <c:val>
            <c:numRef>
              <c:f>'[2]4.6'!$H$4:$H$9</c:f>
              <c:numCache>
                <c:ptCount val="6"/>
                <c:pt idx="0">
                  <c:v>7.6936</c:v>
                </c:pt>
                <c:pt idx="1">
                  <c:v>4.7125</c:v>
                </c:pt>
                <c:pt idx="2">
                  <c:v>11.322</c:v>
                </c:pt>
                <c:pt idx="3">
                  <c:v>12.455</c:v>
                </c:pt>
                <c:pt idx="4">
                  <c:v>9.82</c:v>
                </c:pt>
                <c:pt idx="5">
                  <c:v>10.231</c:v>
                </c:pt>
              </c:numCache>
            </c:numRef>
          </c:val>
        </c:ser>
        <c:overlap val="100"/>
        <c:axId val="41118258"/>
        <c:axId val="34520003"/>
      </c:barChart>
      <c:catAx>
        <c:axId val="411182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Группы кредитных организаций, ранжированных по величине 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активов (по убыванию)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520003"/>
        <c:crosses val="autoZero"/>
        <c:auto val="1"/>
        <c:lblOffset val="100"/>
        <c:tickLblSkip val="1"/>
        <c:noMultiLvlLbl val="0"/>
      </c:catAx>
      <c:valAx>
        <c:axId val="34520003"/>
        <c:scaling>
          <c:orientation val="minMax"/>
          <c:max val="14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118258"/>
        <c:crossesAt val="1"/>
        <c:crossBetween val="between"/>
        <c:dispUnits/>
        <c:majorUnit val="10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2875"/>
          <c:y val="0.879"/>
          <c:w val="0.34075"/>
          <c:h val="0.0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4.6. Распределение задолженности по ИЖК, предоставленным  физическим лицам-резидентам, по группам кредитных организаций, ранжированных по величине активов, млрд. руб.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25"/>
          <c:y val="0.16325"/>
          <c:w val="0.94125"/>
          <c:h val="0.668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'[2]4.7'!$B$3</c:f>
              <c:strCache>
                <c:ptCount val="1"/>
                <c:pt idx="0">
                  <c:v>1-5</c:v>
                </c:pt>
              </c:strCache>
            </c:strRef>
          </c:tx>
          <c:spPr>
            <a:gradFill rotWithShape="1">
              <a:gsLst>
                <a:gs pos="0">
                  <a:srgbClr val="265186"/>
                </a:gs>
                <a:gs pos="80000">
                  <a:srgbClr val="346CB0"/>
                </a:gs>
                <a:gs pos="100000">
                  <a:srgbClr val="326DB3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'[2]4.7'!$A$4:$A$9</c:f>
              <c:numCache>
                <c:ptCount val="6"/>
                <c:pt idx="0">
                  <c:v>39814</c:v>
                </c:pt>
                <c:pt idx="1">
                  <c:v>40179</c:v>
                </c:pt>
                <c:pt idx="2">
                  <c:v>40544</c:v>
                </c:pt>
                <c:pt idx="3">
                  <c:v>40909</c:v>
                </c:pt>
                <c:pt idx="4">
                  <c:v>41275</c:v>
                </c:pt>
                <c:pt idx="5">
                  <c:v>41640</c:v>
                </c:pt>
              </c:numCache>
            </c:numRef>
          </c:cat>
          <c:val>
            <c:numRef>
              <c:f>'[2]4.7'!$B$4:$B$9</c:f>
              <c:numCache>
                <c:ptCount val="6"/>
                <c:pt idx="0">
                  <c:v>402.50269999999995</c:v>
                </c:pt>
                <c:pt idx="1">
                  <c:v>425.1202</c:v>
                </c:pt>
                <c:pt idx="2">
                  <c:v>524.382</c:v>
                </c:pt>
                <c:pt idx="3">
                  <c:v>760.535</c:v>
                </c:pt>
                <c:pt idx="4">
                  <c:v>1305.063</c:v>
                </c:pt>
                <c:pt idx="5">
                  <c:v>1884.363</c:v>
                </c:pt>
              </c:numCache>
            </c:numRef>
          </c:val>
        </c:ser>
        <c:ser>
          <c:idx val="1"/>
          <c:order val="1"/>
          <c:tx>
            <c:strRef>
              <c:f>'[2]4.7'!$C$3</c:f>
              <c:strCache>
                <c:ptCount val="1"/>
                <c:pt idx="0">
                  <c:v>6-20</c:v>
                </c:pt>
              </c:strCache>
            </c:strRef>
          </c:tx>
          <c:spPr>
            <a:solidFill>
              <a:srgbClr val="FF0066"/>
            </a:solidFill>
            <a:ln w="3175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'[2]4.7'!$A$4:$A$9</c:f>
              <c:numCache>
                <c:ptCount val="6"/>
                <c:pt idx="0">
                  <c:v>39814</c:v>
                </c:pt>
                <c:pt idx="1">
                  <c:v>40179</c:v>
                </c:pt>
                <c:pt idx="2">
                  <c:v>40544</c:v>
                </c:pt>
                <c:pt idx="3">
                  <c:v>40909</c:v>
                </c:pt>
                <c:pt idx="4">
                  <c:v>41275</c:v>
                </c:pt>
                <c:pt idx="5">
                  <c:v>41640</c:v>
                </c:pt>
              </c:numCache>
            </c:numRef>
          </c:cat>
          <c:val>
            <c:numRef>
              <c:f>'[2]4.7'!$C$4:$C$9</c:f>
              <c:numCache>
                <c:ptCount val="6"/>
                <c:pt idx="0">
                  <c:v>324.1354</c:v>
                </c:pt>
                <c:pt idx="1">
                  <c:v>289.7704</c:v>
                </c:pt>
                <c:pt idx="2">
                  <c:v>293.294</c:v>
                </c:pt>
                <c:pt idx="3">
                  <c:v>376.709</c:v>
                </c:pt>
                <c:pt idx="4">
                  <c:v>266.202</c:v>
                </c:pt>
                <c:pt idx="5">
                  <c:v>278.646</c:v>
                </c:pt>
              </c:numCache>
            </c:numRef>
          </c:val>
        </c:ser>
        <c:ser>
          <c:idx val="2"/>
          <c:order val="2"/>
          <c:tx>
            <c:strRef>
              <c:f>'[2]4.7'!$D$3</c:f>
              <c:strCache>
                <c:ptCount val="1"/>
                <c:pt idx="0">
                  <c:v>21-50</c:v>
                </c:pt>
              </c:strCache>
            </c:strRef>
          </c:tx>
          <c:spPr>
            <a:gradFill rotWithShape="1">
              <a:gsLst>
                <a:gs pos="0">
                  <a:srgbClr val="67832D"/>
                </a:gs>
                <a:gs pos="80000">
                  <a:srgbClr val="89AD3E"/>
                </a:gs>
                <a:gs pos="100000">
                  <a:srgbClr val="8AB03D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'[2]4.7'!$A$4:$A$9</c:f>
              <c:numCache>
                <c:ptCount val="6"/>
                <c:pt idx="0">
                  <c:v>39814</c:v>
                </c:pt>
                <c:pt idx="1">
                  <c:v>40179</c:v>
                </c:pt>
                <c:pt idx="2">
                  <c:v>40544</c:v>
                </c:pt>
                <c:pt idx="3">
                  <c:v>40909</c:v>
                </c:pt>
                <c:pt idx="4">
                  <c:v>41275</c:v>
                </c:pt>
                <c:pt idx="5">
                  <c:v>41640</c:v>
                </c:pt>
              </c:numCache>
            </c:numRef>
          </c:cat>
          <c:val>
            <c:numRef>
              <c:f>'[2]4.7'!$D$4:$D$9</c:f>
              <c:numCache>
                <c:ptCount val="6"/>
                <c:pt idx="0">
                  <c:v>147.5086</c:v>
                </c:pt>
                <c:pt idx="1">
                  <c:v>132.50310000000002</c:v>
                </c:pt>
                <c:pt idx="2">
                  <c:v>137.708</c:v>
                </c:pt>
                <c:pt idx="3">
                  <c:v>115.994</c:v>
                </c:pt>
                <c:pt idx="4">
                  <c:v>150.154</c:v>
                </c:pt>
                <c:pt idx="5">
                  <c:v>180.095</c:v>
                </c:pt>
              </c:numCache>
            </c:numRef>
          </c:val>
        </c:ser>
        <c:ser>
          <c:idx val="3"/>
          <c:order val="3"/>
          <c:tx>
            <c:strRef>
              <c:f>'[2]4.7'!$E$3</c:f>
              <c:strCache>
                <c:ptCount val="1"/>
                <c:pt idx="0">
                  <c:v>51-200</c:v>
                </c:pt>
              </c:strCache>
            </c:strRef>
          </c:tx>
          <c:spPr>
            <a:gradFill rotWithShape="1">
              <a:gsLst>
                <a:gs pos="0">
                  <a:srgbClr val="51396F"/>
                </a:gs>
                <a:gs pos="80000">
                  <a:srgbClr val="6C4D92"/>
                </a:gs>
                <a:gs pos="100000">
                  <a:srgbClr val="6D4C94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'[2]4.7'!$A$4:$A$9</c:f>
              <c:numCache>
                <c:ptCount val="6"/>
                <c:pt idx="0">
                  <c:v>39814</c:v>
                </c:pt>
                <c:pt idx="1">
                  <c:v>40179</c:v>
                </c:pt>
                <c:pt idx="2">
                  <c:v>40544</c:v>
                </c:pt>
                <c:pt idx="3">
                  <c:v>40909</c:v>
                </c:pt>
                <c:pt idx="4">
                  <c:v>41275</c:v>
                </c:pt>
                <c:pt idx="5">
                  <c:v>41640</c:v>
                </c:pt>
              </c:numCache>
            </c:numRef>
          </c:cat>
          <c:val>
            <c:numRef>
              <c:f>'[2]4.7'!$E$4:$E$9</c:f>
              <c:numCache>
                <c:ptCount val="6"/>
                <c:pt idx="0">
                  <c:v>152.473</c:v>
                </c:pt>
                <c:pt idx="1">
                  <c:v>135.3716</c:v>
                </c:pt>
                <c:pt idx="2">
                  <c:v>131.012</c:v>
                </c:pt>
                <c:pt idx="3">
                  <c:v>173.278</c:v>
                </c:pt>
                <c:pt idx="4">
                  <c:v>212.183</c:v>
                </c:pt>
                <c:pt idx="5">
                  <c:v>233.465</c:v>
                </c:pt>
              </c:numCache>
            </c:numRef>
          </c:val>
        </c:ser>
        <c:ser>
          <c:idx val="4"/>
          <c:order val="4"/>
          <c:tx>
            <c:strRef>
              <c:f>'[2]4.7'!$F$3</c:f>
              <c:strCache>
                <c:ptCount val="1"/>
                <c:pt idx="0">
                  <c:v>201-500</c:v>
                </c:pt>
              </c:strCache>
            </c:strRef>
          </c:tx>
          <c:spPr>
            <a:gradFill rotWithShape="1">
              <a:gsLst>
                <a:gs pos="0">
                  <a:srgbClr val="22768D"/>
                </a:gs>
                <a:gs pos="80000">
                  <a:srgbClr val="2F9CB9"/>
                </a:gs>
                <a:gs pos="100000">
                  <a:srgbClr val="2D9EBD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'[2]4.7'!$A$4:$A$9</c:f>
              <c:numCache>
                <c:ptCount val="6"/>
                <c:pt idx="0">
                  <c:v>39814</c:v>
                </c:pt>
                <c:pt idx="1">
                  <c:v>40179</c:v>
                </c:pt>
                <c:pt idx="2">
                  <c:v>40544</c:v>
                </c:pt>
                <c:pt idx="3">
                  <c:v>40909</c:v>
                </c:pt>
                <c:pt idx="4">
                  <c:v>41275</c:v>
                </c:pt>
                <c:pt idx="5">
                  <c:v>41640</c:v>
                </c:pt>
              </c:numCache>
            </c:numRef>
          </c:cat>
          <c:val>
            <c:numRef>
              <c:f>'[2]4.7'!$F$4:$F$9</c:f>
              <c:numCache>
                <c:ptCount val="6"/>
                <c:pt idx="0">
                  <c:v>35.4195</c:v>
                </c:pt>
                <c:pt idx="1">
                  <c:v>19.923199999999998</c:v>
                </c:pt>
                <c:pt idx="2">
                  <c:v>34.323</c:v>
                </c:pt>
                <c:pt idx="3">
                  <c:v>42.9</c:v>
                </c:pt>
                <c:pt idx="4">
                  <c:v>54.242</c:v>
                </c:pt>
                <c:pt idx="5">
                  <c:v>60.873</c:v>
                </c:pt>
              </c:numCache>
            </c:numRef>
          </c:val>
        </c:ser>
        <c:ser>
          <c:idx val="5"/>
          <c:order val="5"/>
          <c:tx>
            <c:strRef>
              <c:f>'[2]4.7'!$G$3</c:f>
              <c:strCache>
                <c:ptCount val="1"/>
                <c:pt idx="0">
                  <c:v>501-…</c:v>
                </c:pt>
              </c:strCache>
            </c:strRef>
          </c:tx>
          <c:spPr>
            <a:solidFill>
              <a:srgbClr val="CC33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'[2]4.7'!$A$4:$A$9</c:f>
              <c:numCache>
                <c:ptCount val="6"/>
                <c:pt idx="0">
                  <c:v>39814</c:v>
                </c:pt>
                <c:pt idx="1">
                  <c:v>40179</c:v>
                </c:pt>
                <c:pt idx="2">
                  <c:v>40544</c:v>
                </c:pt>
                <c:pt idx="3">
                  <c:v>40909</c:v>
                </c:pt>
                <c:pt idx="4">
                  <c:v>41275</c:v>
                </c:pt>
                <c:pt idx="5">
                  <c:v>41640</c:v>
                </c:pt>
              </c:numCache>
            </c:numRef>
          </c:cat>
          <c:val>
            <c:numRef>
              <c:f>'[2]4.7'!$G$4:$G$9</c:f>
              <c:numCache>
                <c:ptCount val="6"/>
                <c:pt idx="0">
                  <c:v>8.29</c:v>
                </c:pt>
                <c:pt idx="1">
                  <c:v>8.2</c:v>
                </c:pt>
                <c:pt idx="2">
                  <c:v>8.654</c:v>
                </c:pt>
                <c:pt idx="3">
                  <c:v>9.566</c:v>
                </c:pt>
                <c:pt idx="4">
                  <c:v>9.36</c:v>
                </c:pt>
                <c:pt idx="5">
                  <c:v>11.417</c:v>
                </c:pt>
              </c:numCache>
            </c:numRef>
          </c:val>
        </c:ser>
        <c:overlap val="100"/>
        <c:axId val="42244572"/>
        <c:axId val="44656829"/>
      </c:barChart>
      <c:catAx>
        <c:axId val="422445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Группы кредитных организаций, ранжированных по величине 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активов (по убыванию)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/d/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656829"/>
        <c:crosses val="autoZero"/>
        <c:auto val="1"/>
        <c:lblOffset val="100"/>
        <c:tickLblSkip val="1"/>
        <c:noMultiLvlLbl val="0"/>
      </c:catAx>
      <c:valAx>
        <c:axId val="44656829"/>
        <c:scaling>
          <c:orientation val="minMax"/>
          <c:max val="28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244572"/>
        <c:crossesAt val="1"/>
        <c:crossBetween val="between"/>
        <c:dispUnits/>
        <c:majorUnit val="20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635"/>
          <c:y val="0.89475"/>
          <c:w val="0.313"/>
          <c:h val="0.03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" right="0.7" top="0.75" bottom="0.75" header="0.3" footer="0.3"/>
  <pageSetup horizontalDpi="600" verticalDpi="600" orientation="landscape" paperSize="9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0.49175</cdr:x>
      <cdr:y>0.94275</cdr:y>
    </cdr:from>
    <cdr:to>
      <cdr:x>0.5305</cdr:x>
      <cdr:y>0.97825</cdr:y>
    </cdr:to>
    <cdr:sp>
      <cdr:nvSpPr>
        <cdr:cNvPr id="1" name="TextBox 1"/>
        <cdr:cNvSpPr txBox="1">
          <a:spLocks noChangeArrowheads="1"/>
        </cdr:cNvSpPr>
      </cdr:nvSpPr>
      <cdr:spPr>
        <a:xfrm>
          <a:off x="4610100" y="5800725"/>
          <a:ext cx="3619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56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53150"/>
    <xdr:graphicFrame>
      <xdr:nvGraphicFramePr>
        <xdr:cNvPr id="1" name="Shape 1025"/>
        <xdr:cNvGraphicFramePr/>
      </xdr:nvGraphicFramePr>
      <xdr:xfrm>
        <a:off x="0" y="0"/>
        <a:ext cx="9391650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0.495</cdr:x>
      <cdr:y>0.942</cdr:y>
    </cdr:from>
    <cdr:to>
      <cdr:x>0.55475</cdr:x>
      <cdr:y>0.9765</cdr:y>
    </cdr:to>
    <cdr:sp>
      <cdr:nvSpPr>
        <cdr:cNvPr id="1" name="TextBox 1"/>
        <cdr:cNvSpPr txBox="1">
          <a:spLocks noChangeArrowheads="1"/>
        </cdr:cNvSpPr>
      </cdr:nvSpPr>
      <cdr:spPr>
        <a:xfrm>
          <a:off x="4648200" y="5791200"/>
          <a:ext cx="5619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61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53150"/>
    <xdr:graphicFrame>
      <xdr:nvGraphicFramePr>
        <xdr:cNvPr id="1" name="Shape 1025"/>
        <xdr:cNvGraphicFramePr/>
      </xdr:nvGraphicFramePr>
      <xdr:xfrm>
        <a:off x="0" y="0"/>
        <a:ext cx="9391650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53150"/>
    <xdr:graphicFrame>
      <xdr:nvGraphicFramePr>
        <xdr:cNvPr id="1" name="Shape 1025"/>
        <xdr:cNvGraphicFramePr/>
      </xdr:nvGraphicFramePr>
      <xdr:xfrm>
        <a:off x="0" y="0"/>
        <a:ext cx="9391650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0.49125</cdr:x>
      <cdr:y>0.9435</cdr:y>
    </cdr:from>
    <cdr:to>
      <cdr:x>0.52975</cdr:x>
      <cdr:y>0.97875</cdr:y>
    </cdr:to>
    <cdr:sp>
      <cdr:nvSpPr>
        <cdr:cNvPr id="1" name="TextBox 1"/>
        <cdr:cNvSpPr txBox="1">
          <a:spLocks noChangeArrowheads="1"/>
        </cdr:cNvSpPr>
      </cdr:nvSpPr>
      <cdr:spPr>
        <a:xfrm>
          <a:off x="4610100" y="5800725"/>
          <a:ext cx="3619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57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53150"/>
    <xdr:graphicFrame>
      <xdr:nvGraphicFramePr>
        <xdr:cNvPr id="1" name="Shape 1025"/>
        <xdr:cNvGraphicFramePr/>
      </xdr:nvGraphicFramePr>
      <xdr:xfrm>
        <a:off x="0" y="0"/>
        <a:ext cx="9391650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0.49025</cdr:x>
      <cdr:y>0.937</cdr:y>
    </cdr:from>
    <cdr:to>
      <cdr:x>0.5345</cdr:x>
      <cdr:y>0.97175</cdr:y>
    </cdr:to>
    <cdr:sp>
      <cdr:nvSpPr>
        <cdr:cNvPr id="1" name="TextBox 1"/>
        <cdr:cNvSpPr txBox="1">
          <a:spLocks noChangeArrowheads="1"/>
        </cdr:cNvSpPr>
      </cdr:nvSpPr>
      <cdr:spPr>
        <a:xfrm>
          <a:off x="4600575" y="5762625"/>
          <a:ext cx="4191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58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53150"/>
    <xdr:graphicFrame>
      <xdr:nvGraphicFramePr>
        <xdr:cNvPr id="1" name="Shape 1025"/>
        <xdr:cNvGraphicFramePr/>
      </xdr:nvGraphicFramePr>
      <xdr:xfrm>
        <a:off x="0" y="0"/>
        <a:ext cx="9391650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0.48925</cdr:x>
      <cdr:y>0.93825</cdr:y>
    </cdr:from>
    <cdr:to>
      <cdr:x>0.5335</cdr:x>
      <cdr:y>0.9725</cdr:y>
    </cdr:to>
    <cdr:sp>
      <cdr:nvSpPr>
        <cdr:cNvPr id="1" name="TextBox 1"/>
        <cdr:cNvSpPr txBox="1">
          <a:spLocks noChangeArrowheads="1"/>
        </cdr:cNvSpPr>
      </cdr:nvSpPr>
      <cdr:spPr>
        <a:xfrm>
          <a:off x="4591050" y="5772150"/>
          <a:ext cx="4191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59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53150"/>
    <xdr:graphicFrame>
      <xdr:nvGraphicFramePr>
        <xdr:cNvPr id="1" name="Shape 1025"/>
        <xdr:cNvGraphicFramePr/>
      </xdr:nvGraphicFramePr>
      <xdr:xfrm>
        <a:off x="0" y="0"/>
        <a:ext cx="9391650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0.7165</cdr:x>
      <cdr:y>0.94675</cdr:y>
    </cdr:from>
    <cdr:to>
      <cdr:x>0.7435</cdr:x>
      <cdr:y>0.94675</cdr:y>
    </cdr:to>
    <cdr:sp fLocksText="0">
      <cdr:nvSpPr>
        <cdr:cNvPr id="1" name="TextBox 107"/>
        <cdr:cNvSpPr txBox="1">
          <a:spLocks noChangeArrowheads="1"/>
        </cdr:cNvSpPr>
      </cdr:nvSpPr>
      <cdr:spPr>
        <a:xfrm>
          <a:off x="6724650" y="5819775"/>
          <a:ext cx="2571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  <cdr:relSizeAnchor xmlns:cdr="http://schemas.openxmlformats.org/drawingml/2006/chartDrawing">
    <cdr:from>
      <cdr:x>0.4885</cdr:x>
      <cdr:y>0.93925</cdr:y>
    </cdr:from>
    <cdr:to>
      <cdr:x>0.54775</cdr:x>
      <cdr:y>0.97375</cdr:y>
    </cdr:to>
    <cdr:sp>
      <cdr:nvSpPr>
        <cdr:cNvPr id="2" name="TextBox 1"/>
        <cdr:cNvSpPr txBox="1">
          <a:spLocks noChangeArrowheads="1"/>
        </cdr:cNvSpPr>
      </cdr:nvSpPr>
      <cdr:spPr>
        <a:xfrm>
          <a:off x="4581525" y="5772150"/>
          <a:ext cx="5524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60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83;&#1103;%204%20&#1088;&#1072;&#1079;&#1076;&#1077;&#1083;&#1072;\4.1,4.4,4.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83;&#1103;%204%20&#1088;&#1072;&#1079;&#1076;&#1077;&#1083;&#1072;\4.6%20&#1080;%204.7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83;&#1103;%204%20&#1088;&#1072;&#1079;&#1076;&#1077;&#1083;&#1072;\4.2%20&#1080;%204.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.1"/>
      <sheetName val="4.5"/>
      <sheetName val="рис 3. 01012013"/>
      <sheetName val="рис.3.01012012"/>
      <sheetName val="рис.5 (досрочн)"/>
      <sheetName val="рис.6 "/>
      <sheetName val="рис.7"/>
      <sheetName val="Лист1"/>
      <sheetName val="4.4"/>
      <sheetName val="Ruonia и Miacr"/>
      <sheetName val="4.3новая %ставки"/>
    </sheetNames>
    <sheetDataSet>
      <sheetData sheetId="0">
        <row r="104">
          <cell r="B104">
            <v>2005</v>
          </cell>
          <cell r="C104">
            <v>2006</v>
          </cell>
          <cell r="D104">
            <v>2007</v>
          </cell>
          <cell r="E104">
            <v>2008</v>
          </cell>
          <cell r="F104">
            <v>2009</v>
          </cell>
          <cell r="G104">
            <v>2010</v>
          </cell>
          <cell r="H104">
            <v>2011</v>
          </cell>
          <cell r="I104">
            <v>2012</v>
          </cell>
          <cell r="J104">
            <v>2013</v>
          </cell>
        </row>
        <row r="105">
          <cell r="A105" t="str">
            <v>Объем предоставленных ИЖК</v>
          </cell>
          <cell r="B105">
            <v>56.3</v>
          </cell>
          <cell r="C105">
            <v>263.5</v>
          </cell>
          <cell r="D105">
            <v>556.4</v>
          </cell>
          <cell r="E105">
            <v>655.8</v>
          </cell>
          <cell r="F105">
            <v>152.5</v>
          </cell>
          <cell r="G105">
            <v>380</v>
          </cell>
          <cell r="H105">
            <v>716.9</v>
          </cell>
          <cell r="I105">
            <v>1032</v>
          </cell>
          <cell r="J105">
            <v>1353.9</v>
          </cell>
        </row>
        <row r="106">
          <cell r="A106" t="str">
            <v>Объем предоставленных кредитов</v>
          </cell>
          <cell r="B106">
            <v>1552.435</v>
          </cell>
          <cell r="C106">
            <v>2366.7</v>
          </cell>
          <cell r="D106">
            <v>3558.7</v>
          </cell>
          <cell r="E106">
            <v>4064.5</v>
          </cell>
          <cell r="F106">
            <v>2613.5</v>
          </cell>
          <cell r="G106">
            <v>3649.1</v>
          </cell>
          <cell r="H106">
            <v>5438.7</v>
          </cell>
          <cell r="I106">
            <v>7226.5</v>
          </cell>
          <cell r="J106">
            <v>8778.1</v>
          </cell>
        </row>
        <row r="107">
          <cell r="A107" t="str">
            <v>Темпы прироста объемов ИЖК к предыдущему периоду (правая шкала)</v>
          </cell>
          <cell r="B107">
            <v>204.96722821082278</v>
          </cell>
          <cell r="C107">
            <v>368</v>
          </cell>
          <cell r="D107">
            <v>111.2</v>
          </cell>
          <cell r="E107">
            <v>17.9</v>
          </cell>
          <cell r="F107">
            <v>-76.7</v>
          </cell>
          <cell r="G107">
            <v>149.2</v>
          </cell>
          <cell r="H107">
            <v>88.7</v>
          </cell>
          <cell r="I107">
            <v>44</v>
          </cell>
          <cell r="J107">
            <v>31.2</v>
          </cell>
        </row>
        <row r="108">
          <cell r="A108" t="str">
            <v>Темпы прироста объемов предоставленых кредитов к предыдущему периоду (правая шкала)</v>
          </cell>
          <cell r="B108">
            <v>27.996711933915464</v>
          </cell>
          <cell r="C108">
            <v>52.5</v>
          </cell>
          <cell r="D108">
            <v>50.4</v>
          </cell>
          <cell r="E108">
            <v>14.2</v>
          </cell>
          <cell r="F108">
            <v>-35.7</v>
          </cell>
          <cell r="G108">
            <v>39.6</v>
          </cell>
          <cell r="H108">
            <v>49</v>
          </cell>
          <cell r="I108">
            <v>32.9</v>
          </cell>
          <cell r="J108">
            <v>21.5</v>
          </cell>
        </row>
        <row r="109">
          <cell r="A109" t="str">
            <v>Индекс цен на первичном рынке жилья к предыдущего периоду </v>
          </cell>
          <cell r="B109">
            <v>117.5</v>
          </cell>
          <cell r="C109">
            <v>147.7</v>
          </cell>
          <cell r="D109">
            <v>123.4</v>
          </cell>
          <cell r="E109">
            <v>110.3</v>
          </cell>
          <cell r="F109">
            <v>92.4</v>
          </cell>
          <cell r="G109">
            <v>100.3</v>
          </cell>
          <cell r="H109">
            <v>106.7</v>
          </cell>
          <cell r="I109">
            <v>110.7</v>
          </cell>
          <cell r="J109">
            <v>104.8</v>
          </cell>
        </row>
        <row r="110">
          <cell r="A110" t="str">
            <v>Индекс цен на вторичном рынке жилья к предыдущего периоду </v>
          </cell>
          <cell r="B110">
            <v>118</v>
          </cell>
          <cell r="C110">
            <v>154.4</v>
          </cell>
          <cell r="D110">
            <v>120.6</v>
          </cell>
          <cell r="E110">
            <v>115.3</v>
          </cell>
          <cell r="F110">
            <v>89</v>
          </cell>
          <cell r="G110">
            <v>102.7</v>
          </cell>
          <cell r="H110">
            <v>105.8</v>
          </cell>
          <cell r="I110">
            <v>112.1</v>
          </cell>
          <cell r="J110">
            <v>103.6</v>
          </cell>
        </row>
      </sheetData>
      <sheetData sheetId="1">
        <row r="18">
          <cell r="B18">
            <v>2005</v>
          </cell>
          <cell r="C18">
            <v>2006</v>
          </cell>
          <cell r="D18">
            <v>2007</v>
          </cell>
          <cell r="E18">
            <v>2008</v>
          </cell>
          <cell r="F18">
            <v>2009</v>
          </cell>
          <cell r="G18">
            <v>2010</v>
          </cell>
          <cell r="H18">
            <v>2011</v>
          </cell>
          <cell r="I18">
            <v>2012</v>
          </cell>
          <cell r="J18">
            <v>2013</v>
          </cell>
        </row>
        <row r="19">
          <cell r="A19" t="str">
            <v>Задолженность по ИЖК, предоставленным в рублях</v>
          </cell>
          <cell r="B19">
            <v>22.223</v>
          </cell>
          <cell r="C19">
            <v>144.806</v>
          </cell>
          <cell r="D19">
            <v>446.291</v>
          </cell>
          <cell r="E19">
            <v>838.942</v>
          </cell>
          <cell r="F19">
            <v>812.775</v>
          </cell>
          <cell r="G19">
            <v>949.247</v>
          </cell>
          <cell r="H19">
            <v>1314.331</v>
          </cell>
          <cell r="I19">
            <v>1874.345</v>
          </cell>
          <cell r="J19">
            <v>2536.869</v>
          </cell>
        </row>
        <row r="20">
          <cell r="A20" t="str">
            <v>Задолженность по ИЖК, предоставленным в иностранной валюте</v>
          </cell>
          <cell r="B20">
            <v>30.608</v>
          </cell>
          <cell r="C20">
            <v>89.091</v>
          </cell>
          <cell r="D20">
            <v>164.931</v>
          </cell>
          <cell r="E20">
            <v>231.387</v>
          </cell>
          <cell r="F20">
            <v>198.114</v>
          </cell>
          <cell r="G20">
            <v>180.126</v>
          </cell>
          <cell r="H20">
            <v>164.651</v>
          </cell>
          <cell r="I20">
            <v>122.859</v>
          </cell>
          <cell r="J20">
            <v>111.99</v>
          </cell>
        </row>
        <row r="21">
          <cell r="A21" t="str">
            <v>Удельный вес просроченной задолженности по ИЖК, предоставленным в рублях, в сумме задолженности по ИЖК, предоставленным в рублях (правая шкала)</v>
          </cell>
          <cell r="B21">
            <v>0.026999055033073847</v>
          </cell>
          <cell r="C21">
            <v>0.015192740632294241</v>
          </cell>
          <cell r="D21">
            <v>0.09747003636640668</v>
          </cell>
          <cell r="E21">
            <v>0.6265033816402088</v>
          </cell>
          <cell r="F21">
            <v>2.2793516040724677</v>
          </cell>
          <cell r="G21">
            <v>2.4823886722844533</v>
          </cell>
          <cell r="H21">
            <v>1.974084153839482</v>
          </cell>
          <cell r="I21">
            <v>1.468939816309164</v>
          </cell>
          <cell r="J21">
            <v>1.0029292013107496</v>
          </cell>
        </row>
        <row r="22">
          <cell r="A22" t="str">
            <v>Удельный вес просроченной задолженности по ИЖК, предоставленным в иностранной валюте, в сумме задолженности по ИЖК, предоставленным в иностранной валюте (правая шкала)</v>
          </cell>
          <cell r="B22">
            <v>0.15355462624150548</v>
          </cell>
          <cell r="C22">
            <v>0.0291836436901595</v>
          </cell>
          <cell r="D22">
            <v>0.2188794101775894</v>
          </cell>
          <cell r="E22">
            <v>2.6980772472092207</v>
          </cell>
          <cell r="F22">
            <v>6.312022370958135</v>
          </cell>
          <cell r="G22">
            <v>10.030756248403895</v>
          </cell>
          <cell r="H22">
            <v>11.770957965636406</v>
          </cell>
          <cell r="I22">
            <v>11.416339055339861</v>
          </cell>
          <cell r="J22">
            <v>12.685954103044917</v>
          </cell>
        </row>
        <row r="26">
          <cell r="N26">
            <v>38718</v>
          </cell>
          <cell r="O26">
            <v>39083</v>
          </cell>
          <cell r="P26">
            <v>39448</v>
          </cell>
          <cell r="Q26">
            <v>39814</v>
          </cell>
          <cell r="R26">
            <v>40179</v>
          </cell>
          <cell r="S26">
            <v>40544</v>
          </cell>
          <cell r="T26">
            <v>40909</v>
          </cell>
          <cell r="U26">
            <v>41275</v>
          </cell>
          <cell r="V26">
            <v>41640</v>
          </cell>
        </row>
      </sheetData>
      <sheetData sheetId="10">
        <row r="3">
          <cell r="B3" t="str">
            <v>Средневзвешенная процентная ставка по ИЖК, предоставленным физическим лицам-резидентам в рублях </v>
          </cell>
          <cell r="C3" t="str">
            <v>Средневзвешенная процентная ставка по ИЖК, предоставленным физическим лицам-резидентам в иностранной валюте </v>
          </cell>
          <cell r="D3" t="str">
            <v>Среднемесячная ставка MIACR по однодневным межбанковским кредитам в рублях</v>
          </cell>
          <cell r="E3" t="str">
            <v>Ставка рефинансировния</v>
          </cell>
        </row>
        <row r="4">
          <cell r="A4">
            <v>38718</v>
          </cell>
          <cell r="B4">
            <v>14.9</v>
          </cell>
          <cell r="C4">
            <v>11.8</v>
          </cell>
          <cell r="D4">
            <v>4.76</v>
          </cell>
          <cell r="E4">
            <v>12</v>
          </cell>
        </row>
        <row r="5">
          <cell r="A5">
            <v>38749</v>
          </cell>
          <cell r="D5">
            <v>3.14</v>
          </cell>
          <cell r="E5">
            <v>12</v>
          </cell>
        </row>
        <row r="6">
          <cell r="A6">
            <v>38777</v>
          </cell>
          <cell r="D6">
            <v>3.06</v>
          </cell>
          <cell r="E6">
            <v>12</v>
          </cell>
        </row>
        <row r="7">
          <cell r="A7">
            <v>38808</v>
          </cell>
          <cell r="B7">
            <v>14.3</v>
          </cell>
          <cell r="C7">
            <v>11.4</v>
          </cell>
          <cell r="D7">
            <v>3.27</v>
          </cell>
          <cell r="E7">
            <v>12</v>
          </cell>
        </row>
        <row r="8">
          <cell r="A8">
            <v>38838</v>
          </cell>
          <cell r="D8">
            <v>3.26</v>
          </cell>
          <cell r="E8">
            <v>12</v>
          </cell>
        </row>
        <row r="9">
          <cell r="A9">
            <v>38869</v>
          </cell>
          <cell r="D9">
            <v>2.37</v>
          </cell>
          <cell r="E9">
            <v>12</v>
          </cell>
        </row>
        <row r="10">
          <cell r="A10">
            <v>38899</v>
          </cell>
          <cell r="B10">
            <v>14.1</v>
          </cell>
          <cell r="C10">
            <v>11.2</v>
          </cell>
          <cell r="D10">
            <v>2.76</v>
          </cell>
          <cell r="E10">
            <v>11.5</v>
          </cell>
        </row>
        <row r="11">
          <cell r="A11">
            <v>38930</v>
          </cell>
          <cell r="D11">
            <v>2.01</v>
          </cell>
          <cell r="E11">
            <v>11.5</v>
          </cell>
        </row>
        <row r="12">
          <cell r="A12">
            <v>38961</v>
          </cell>
          <cell r="D12">
            <v>2.32</v>
          </cell>
          <cell r="E12">
            <v>11.5</v>
          </cell>
        </row>
        <row r="13">
          <cell r="A13">
            <v>38991</v>
          </cell>
          <cell r="B13">
            <v>13.9</v>
          </cell>
          <cell r="C13">
            <v>11.4</v>
          </cell>
          <cell r="D13">
            <v>3.47</v>
          </cell>
          <cell r="E13">
            <v>11.5</v>
          </cell>
        </row>
        <row r="14">
          <cell r="A14">
            <v>39022</v>
          </cell>
          <cell r="D14">
            <v>4.12</v>
          </cell>
          <cell r="E14">
            <v>11</v>
          </cell>
        </row>
        <row r="15">
          <cell r="A15">
            <v>39052</v>
          </cell>
          <cell r="D15">
            <v>6.24</v>
          </cell>
          <cell r="E15">
            <v>11</v>
          </cell>
        </row>
        <row r="16">
          <cell r="A16">
            <v>39083</v>
          </cell>
          <cell r="B16">
            <v>13.7</v>
          </cell>
          <cell r="C16">
            <v>11.4</v>
          </cell>
          <cell r="D16">
            <v>5.01</v>
          </cell>
          <cell r="E16">
            <v>11</v>
          </cell>
        </row>
        <row r="17">
          <cell r="A17">
            <v>39114</v>
          </cell>
          <cell r="D17">
            <v>3.35</v>
          </cell>
          <cell r="E17">
            <v>10.5</v>
          </cell>
        </row>
        <row r="18">
          <cell r="A18">
            <v>39142</v>
          </cell>
          <cell r="D18">
            <v>3.823</v>
          </cell>
          <cell r="E18">
            <v>10.5</v>
          </cell>
        </row>
        <row r="19">
          <cell r="A19">
            <v>39173</v>
          </cell>
          <cell r="B19">
            <v>13.4</v>
          </cell>
          <cell r="C19">
            <v>11.4</v>
          </cell>
          <cell r="D19">
            <v>4.81</v>
          </cell>
          <cell r="E19">
            <v>10.5</v>
          </cell>
        </row>
        <row r="20">
          <cell r="A20">
            <v>39203</v>
          </cell>
          <cell r="D20">
            <v>3.29</v>
          </cell>
          <cell r="E20">
            <v>10.5</v>
          </cell>
        </row>
        <row r="21">
          <cell r="A21">
            <v>39234</v>
          </cell>
          <cell r="D21">
            <v>3.33</v>
          </cell>
          <cell r="E21">
            <v>10.5</v>
          </cell>
        </row>
        <row r="22">
          <cell r="A22">
            <v>39264</v>
          </cell>
          <cell r="B22">
            <v>13</v>
          </cell>
          <cell r="C22">
            <v>11.2</v>
          </cell>
          <cell r="D22">
            <v>3.38</v>
          </cell>
          <cell r="E22">
            <v>10</v>
          </cell>
        </row>
        <row r="23">
          <cell r="A23">
            <v>39295</v>
          </cell>
          <cell r="D23">
            <v>3.52</v>
          </cell>
          <cell r="E23">
            <v>10</v>
          </cell>
        </row>
        <row r="24">
          <cell r="A24">
            <v>39326</v>
          </cell>
          <cell r="D24">
            <v>5.16</v>
          </cell>
          <cell r="E24">
            <v>10</v>
          </cell>
        </row>
        <row r="25">
          <cell r="A25">
            <v>39356</v>
          </cell>
          <cell r="B25">
            <v>12.7</v>
          </cell>
          <cell r="C25">
            <v>11</v>
          </cell>
          <cell r="D25">
            <v>6.16</v>
          </cell>
          <cell r="E25">
            <v>10</v>
          </cell>
        </row>
        <row r="26">
          <cell r="A26">
            <v>39387</v>
          </cell>
          <cell r="D26">
            <v>5.67</v>
          </cell>
          <cell r="E26">
            <v>10</v>
          </cell>
        </row>
        <row r="27">
          <cell r="A27">
            <v>39417</v>
          </cell>
          <cell r="D27">
            <v>6.26</v>
          </cell>
          <cell r="E27">
            <v>10</v>
          </cell>
        </row>
        <row r="28">
          <cell r="A28">
            <v>39448</v>
          </cell>
          <cell r="B28">
            <v>12.6</v>
          </cell>
          <cell r="C28">
            <v>10.9</v>
          </cell>
          <cell r="D28">
            <v>4.36</v>
          </cell>
          <cell r="E28">
            <v>10</v>
          </cell>
        </row>
        <row r="29">
          <cell r="A29">
            <v>39479</v>
          </cell>
          <cell r="D29">
            <v>2.75</v>
          </cell>
          <cell r="E29">
            <v>10</v>
          </cell>
        </row>
        <row r="30">
          <cell r="A30">
            <v>39508</v>
          </cell>
          <cell r="D30">
            <v>4.32</v>
          </cell>
          <cell r="E30">
            <v>10.25</v>
          </cell>
        </row>
        <row r="31">
          <cell r="A31">
            <v>39539</v>
          </cell>
          <cell r="B31">
            <v>12.4</v>
          </cell>
          <cell r="C31">
            <v>10.8</v>
          </cell>
          <cell r="D31">
            <v>4.31</v>
          </cell>
          <cell r="E31">
            <v>10.25</v>
          </cell>
        </row>
        <row r="32">
          <cell r="A32">
            <v>39569</v>
          </cell>
          <cell r="D32">
            <v>4.19</v>
          </cell>
          <cell r="E32">
            <v>10.5</v>
          </cell>
        </row>
        <row r="33">
          <cell r="A33">
            <v>39600</v>
          </cell>
          <cell r="D33">
            <v>3.71</v>
          </cell>
          <cell r="E33">
            <v>10.5</v>
          </cell>
        </row>
        <row r="34">
          <cell r="A34">
            <v>39630</v>
          </cell>
          <cell r="B34">
            <v>12.5</v>
          </cell>
          <cell r="C34">
            <v>10.8</v>
          </cell>
          <cell r="D34">
            <v>3.69</v>
          </cell>
          <cell r="E34">
            <v>10.75</v>
          </cell>
        </row>
        <row r="35">
          <cell r="A35">
            <v>39661</v>
          </cell>
          <cell r="D35">
            <v>4.37</v>
          </cell>
          <cell r="E35">
            <v>11</v>
          </cell>
        </row>
        <row r="36">
          <cell r="A36">
            <v>39692</v>
          </cell>
          <cell r="D36">
            <v>5.81</v>
          </cell>
          <cell r="E36">
            <v>11</v>
          </cell>
        </row>
        <row r="37">
          <cell r="A37">
            <v>39722</v>
          </cell>
          <cell r="B37">
            <v>12.7</v>
          </cell>
          <cell r="C37">
            <v>10.9</v>
          </cell>
          <cell r="D37">
            <v>7.06</v>
          </cell>
          <cell r="E37">
            <v>11</v>
          </cell>
        </row>
        <row r="38">
          <cell r="A38">
            <v>39753</v>
          </cell>
          <cell r="D38">
            <v>7.6</v>
          </cell>
          <cell r="E38">
            <v>11</v>
          </cell>
        </row>
        <row r="39">
          <cell r="A39">
            <v>39783</v>
          </cell>
          <cell r="D39">
            <v>9.46</v>
          </cell>
          <cell r="E39">
            <v>13</v>
          </cell>
        </row>
        <row r="40">
          <cell r="A40">
            <v>39814</v>
          </cell>
          <cell r="B40">
            <v>12.9</v>
          </cell>
          <cell r="C40">
            <v>10.8</v>
          </cell>
          <cell r="D40">
            <v>8.27</v>
          </cell>
          <cell r="E40">
            <v>13</v>
          </cell>
        </row>
        <row r="41">
          <cell r="A41">
            <v>39845</v>
          </cell>
          <cell r="B41">
            <v>14.2</v>
          </cell>
          <cell r="C41">
            <v>13.4</v>
          </cell>
          <cell r="D41">
            <v>16.26</v>
          </cell>
          <cell r="E41">
            <v>13</v>
          </cell>
        </row>
        <row r="42">
          <cell r="A42">
            <v>39873</v>
          </cell>
          <cell r="B42">
            <v>14.3</v>
          </cell>
          <cell r="C42">
            <v>13.2</v>
          </cell>
          <cell r="D42">
            <v>9.3</v>
          </cell>
          <cell r="E42">
            <v>13</v>
          </cell>
        </row>
        <row r="43">
          <cell r="A43">
            <v>39904</v>
          </cell>
          <cell r="B43">
            <v>14.4</v>
          </cell>
          <cell r="C43">
            <v>13.5</v>
          </cell>
          <cell r="D43">
            <v>8.72</v>
          </cell>
          <cell r="E43">
            <v>13</v>
          </cell>
        </row>
        <row r="44">
          <cell r="A44">
            <v>39934</v>
          </cell>
          <cell r="B44">
            <v>14.6</v>
          </cell>
          <cell r="C44">
            <v>13.8</v>
          </cell>
          <cell r="D44">
            <v>8.61</v>
          </cell>
          <cell r="E44">
            <v>12.5</v>
          </cell>
        </row>
        <row r="45">
          <cell r="A45">
            <v>39965</v>
          </cell>
          <cell r="B45">
            <v>14.6</v>
          </cell>
          <cell r="C45">
            <v>13.6</v>
          </cell>
          <cell r="D45">
            <v>7.13</v>
          </cell>
          <cell r="E45">
            <v>12</v>
          </cell>
        </row>
        <row r="46">
          <cell r="A46">
            <v>39995</v>
          </cell>
          <cell r="B46">
            <v>14.6</v>
          </cell>
          <cell r="C46">
            <v>13.5</v>
          </cell>
          <cell r="D46">
            <v>6.8</v>
          </cell>
          <cell r="E46">
            <v>11.5</v>
          </cell>
        </row>
        <row r="47">
          <cell r="A47">
            <v>40026</v>
          </cell>
          <cell r="B47">
            <v>14.6</v>
          </cell>
          <cell r="C47">
            <v>13.3</v>
          </cell>
          <cell r="D47">
            <v>6.46</v>
          </cell>
          <cell r="E47">
            <v>11</v>
          </cell>
        </row>
        <row r="48">
          <cell r="A48">
            <v>40057</v>
          </cell>
          <cell r="B48">
            <v>14.6</v>
          </cell>
          <cell r="C48">
            <v>13.2</v>
          </cell>
          <cell r="D48">
            <v>6.59</v>
          </cell>
          <cell r="E48">
            <v>10.75</v>
          </cell>
        </row>
        <row r="49">
          <cell r="A49">
            <v>40087</v>
          </cell>
          <cell r="B49">
            <v>14.6</v>
          </cell>
          <cell r="C49">
            <v>13.1</v>
          </cell>
          <cell r="D49">
            <v>7.24</v>
          </cell>
          <cell r="E49">
            <v>10</v>
          </cell>
        </row>
        <row r="50">
          <cell r="A50">
            <v>40118</v>
          </cell>
          <cell r="B50">
            <v>14.5</v>
          </cell>
          <cell r="C50">
            <v>13.1</v>
          </cell>
          <cell r="D50">
            <v>5.81</v>
          </cell>
          <cell r="E50">
            <v>9.5</v>
          </cell>
        </row>
        <row r="51">
          <cell r="A51">
            <v>40148</v>
          </cell>
          <cell r="B51">
            <v>14.4</v>
          </cell>
          <cell r="C51">
            <v>13</v>
          </cell>
          <cell r="D51">
            <v>5.28</v>
          </cell>
          <cell r="E51">
            <v>9</v>
          </cell>
        </row>
        <row r="52">
          <cell r="A52">
            <v>40179</v>
          </cell>
          <cell r="B52">
            <v>14.3</v>
          </cell>
          <cell r="C52">
            <v>12.7</v>
          </cell>
          <cell r="D52">
            <v>5.12</v>
          </cell>
          <cell r="E52">
            <v>8.75</v>
          </cell>
        </row>
        <row r="53">
          <cell r="A53">
            <v>40210</v>
          </cell>
          <cell r="B53">
            <v>13.9</v>
          </cell>
          <cell r="C53">
            <v>11.6</v>
          </cell>
          <cell r="D53">
            <v>4.04</v>
          </cell>
          <cell r="E53">
            <v>8.75</v>
          </cell>
        </row>
        <row r="54">
          <cell r="A54">
            <v>40238</v>
          </cell>
          <cell r="B54">
            <v>13.7</v>
          </cell>
          <cell r="C54">
            <v>11.5</v>
          </cell>
          <cell r="D54">
            <v>3.81</v>
          </cell>
          <cell r="E54">
            <v>8.5</v>
          </cell>
        </row>
        <row r="55">
          <cell r="A55">
            <v>40269</v>
          </cell>
          <cell r="B55">
            <v>13.6</v>
          </cell>
          <cell r="C55">
            <v>11.1</v>
          </cell>
          <cell r="D55">
            <v>3.57</v>
          </cell>
          <cell r="E55">
            <v>8.25</v>
          </cell>
        </row>
        <row r="56">
          <cell r="A56">
            <v>40299</v>
          </cell>
          <cell r="B56">
            <v>13.5</v>
          </cell>
          <cell r="C56">
            <v>10.9</v>
          </cell>
          <cell r="D56">
            <v>3.31</v>
          </cell>
          <cell r="E56">
            <v>8</v>
          </cell>
        </row>
        <row r="57">
          <cell r="A57">
            <v>40330</v>
          </cell>
          <cell r="B57">
            <v>13.5</v>
          </cell>
          <cell r="C57">
            <v>11</v>
          </cell>
          <cell r="D57">
            <v>2.77</v>
          </cell>
          <cell r="E57">
            <v>7.75</v>
          </cell>
        </row>
        <row r="58">
          <cell r="A58">
            <v>40360</v>
          </cell>
          <cell r="B58">
            <v>13.5</v>
          </cell>
          <cell r="C58">
            <v>11.1</v>
          </cell>
          <cell r="D58">
            <v>2.57</v>
          </cell>
          <cell r="E58">
            <v>7.75</v>
          </cell>
        </row>
        <row r="59">
          <cell r="A59">
            <v>40391</v>
          </cell>
          <cell r="B59">
            <v>13.4</v>
          </cell>
          <cell r="C59">
            <v>11.2</v>
          </cell>
          <cell r="D59">
            <v>2.65</v>
          </cell>
          <cell r="E59">
            <v>7.75</v>
          </cell>
        </row>
        <row r="60">
          <cell r="A60">
            <v>40422</v>
          </cell>
          <cell r="B60">
            <v>13.4</v>
          </cell>
          <cell r="C60">
            <v>11.1</v>
          </cell>
          <cell r="D60">
            <v>2.57</v>
          </cell>
          <cell r="E60">
            <v>7.75</v>
          </cell>
        </row>
        <row r="61">
          <cell r="A61">
            <v>40452</v>
          </cell>
          <cell r="B61">
            <v>13.4</v>
          </cell>
          <cell r="C61">
            <v>11.1</v>
          </cell>
          <cell r="D61">
            <v>2.64</v>
          </cell>
          <cell r="E61">
            <v>7.75</v>
          </cell>
        </row>
        <row r="62">
          <cell r="A62">
            <v>40483</v>
          </cell>
          <cell r="B62">
            <v>13.3</v>
          </cell>
          <cell r="C62">
            <v>11.1</v>
          </cell>
          <cell r="D62">
            <v>2.75</v>
          </cell>
          <cell r="E62">
            <v>7.75</v>
          </cell>
        </row>
        <row r="63">
          <cell r="A63">
            <v>40513</v>
          </cell>
          <cell r="B63">
            <v>13.2</v>
          </cell>
          <cell r="C63">
            <v>11.1</v>
          </cell>
          <cell r="D63">
            <v>3.15</v>
          </cell>
          <cell r="E63">
            <v>7.75</v>
          </cell>
        </row>
        <row r="64">
          <cell r="A64">
            <v>40544</v>
          </cell>
          <cell r="B64">
            <v>13.1</v>
          </cell>
          <cell r="C64">
            <v>11</v>
          </cell>
          <cell r="D64">
            <v>2.96</v>
          </cell>
          <cell r="E64">
            <v>7.75</v>
          </cell>
        </row>
        <row r="65">
          <cell r="A65">
            <v>40575</v>
          </cell>
          <cell r="B65">
            <v>12.6</v>
          </cell>
          <cell r="C65">
            <v>10.9</v>
          </cell>
          <cell r="D65">
            <v>2.71</v>
          </cell>
          <cell r="E65">
            <v>7.75</v>
          </cell>
        </row>
        <row r="66">
          <cell r="A66">
            <v>40603</v>
          </cell>
          <cell r="B66">
            <v>12.5</v>
          </cell>
          <cell r="C66">
            <v>10.9</v>
          </cell>
          <cell r="D66">
            <v>2.82</v>
          </cell>
          <cell r="E66">
            <v>8</v>
          </cell>
        </row>
        <row r="67">
          <cell r="A67">
            <v>40634</v>
          </cell>
          <cell r="B67">
            <v>12.4</v>
          </cell>
          <cell r="C67">
            <v>10.8</v>
          </cell>
          <cell r="D67">
            <v>3.08</v>
          </cell>
          <cell r="E67">
            <v>8</v>
          </cell>
        </row>
        <row r="68">
          <cell r="A68">
            <v>40664</v>
          </cell>
          <cell r="B68">
            <v>12.3</v>
          </cell>
          <cell r="C68">
            <v>10.1</v>
          </cell>
          <cell r="D68">
            <v>3.22</v>
          </cell>
          <cell r="E68">
            <v>8</v>
          </cell>
        </row>
        <row r="69">
          <cell r="A69">
            <v>40695</v>
          </cell>
          <cell r="B69">
            <v>12.3</v>
          </cell>
          <cell r="C69">
            <v>9.9</v>
          </cell>
          <cell r="D69">
            <v>3.73</v>
          </cell>
          <cell r="E69">
            <v>8.25</v>
          </cell>
        </row>
        <row r="70">
          <cell r="A70">
            <v>40725</v>
          </cell>
          <cell r="B70">
            <v>12.2</v>
          </cell>
          <cell r="C70">
            <v>9.8</v>
          </cell>
          <cell r="D70">
            <v>3.71</v>
          </cell>
          <cell r="E70">
            <v>8.25</v>
          </cell>
        </row>
        <row r="71">
          <cell r="A71">
            <v>40756</v>
          </cell>
          <cell r="B71">
            <v>12.2</v>
          </cell>
          <cell r="C71">
            <v>9.7</v>
          </cell>
          <cell r="D71">
            <v>3.85</v>
          </cell>
          <cell r="E71">
            <v>8.25</v>
          </cell>
        </row>
        <row r="72">
          <cell r="A72">
            <v>40787</v>
          </cell>
          <cell r="B72">
            <v>12.1</v>
          </cell>
          <cell r="C72">
            <v>9.7</v>
          </cell>
          <cell r="D72">
            <v>3.94</v>
          </cell>
          <cell r="E72">
            <v>8.25</v>
          </cell>
        </row>
        <row r="73">
          <cell r="A73">
            <v>40817</v>
          </cell>
          <cell r="B73">
            <v>12.1</v>
          </cell>
          <cell r="C73">
            <v>9.6</v>
          </cell>
          <cell r="D73">
            <v>4.43</v>
          </cell>
          <cell r="E73">
            <v>8.25</v>
          </cell>
        </row>
        <row r="74">
          <cell r="A74">
            <v>40848</v>
          </cell>
          <cell r="B74">
            <v>12</v>
          </cell>
          <cell r="C74">
            <v>9.5</v>
          </cell>
          <cell r="D74">
            <v>4.93</v>
          </cell>
          <cell r="E74">
            <v>8.25</v>
          </cell>
        </row>
        <row r="75">
          <cell r="A75">
            <v>40878</v>
          </cell>
          <cell r="B75">
            <v>11.9</v>
          </cell>
          <cell r="C75">
            <v>9.6</v>
          </cell>
          <cell r="D75">
            <v>5.05</v>
          </cell>
          <cell r="E75">
            <v>8.25</v>
          </cell>
        </row>
        <row r="76">
          <cell r="A76">
            <v>40909</v>
          </cell>
          <cell r="B76">
            <v>11.9</v>
          </cell>
          <cell r="C76">
            <v>9.7</v>
          </cell>
          <cell r="D76">
            <v>5.41</v>
          </cell>
          <cell r="E76">
            <v>8</v>
          </cell>
        </row>
        <row r="77">
          <cell r="A77">
            <v>40940</v>
          </cell>
          <cell r="B77">
            <v>11.8</v>
          </cell>
          <cell r="C77">
            <v>9.7</v>
          </cell>
          <cell r="D77">
            <v>4.836500000000001</v>
          </cell>
          <cell r="E77">
            <v>8</v>
          </cell>
        </row>
        <row r="78">
          <cell r="A78">
            <v>40969</v>
          </cell>
          <cell r="B78">
            <v>11.9</v>
          </cell>
          <cell r="C78">
            <v>9.4</v>
          </cell>
          <cell r="D78">
            <v>4.40753</v>
          </cell>
          <cell r="E78">
            <v>8</v>
          </cell>
        </row>
        <row r="79">
          <cell r="A79">
            <v>41000</v>
          </cell>
          <cell r="B79">
            <v>12</v>
          </cell>
          <cell r="C79">
            <v>9.7</v>
          </cell>
          <cell r="D79">
            <v>5.1170333333333335</v>
          </cell>
          <cell r="E79">
            <v>8</v>
          </cell>
        </row>
        <row r="80">
          <cell r="A80">
            <v>41030</v>
          </cell>
          <cell r="B80">
            <v>12</v>
          </cell>
          <cell r="C80">
            <v>9.6</v>
          </cell>
          <cell r="D80">
            <v>5.343271428571429</v>
          </cell>
          <cell r="E80">
            <v>8</v>
          </cell>
        </row>
        <row r="81">
          <cell r="A81">
            <v>41061</v>
          </cell>
          <cell r="B81">
            <v>12</v>
          </cell>
          <cell r="C81">
            <v>9.6</v>
          </cell>
          <cell r="D81">
            <v>5.795104761904762</v>
          </cell>
          <cell r="E81">
            <v>8</v>
          </cell>
        </row>
        <row r="82">
          <cell r="A82">
            <v>41091</v>
          </cell>
          <cell r="B82">
            <v>12.1</v>
          </cell>
          <cell r="C82">
            <v>9.6</v>
          </cell>
          <cell r="D82">
            <v>5.773304999999999</v>
          </cell>
          <cell r="E82">
            <v>8</v>
          </cell>
        </row>
        <row r="83">
          <cell r="A83">
            <v>41122</v>
          </cell>
          <cell r="B83">
            <v>12.1</v>
          </cell>
          <cell r="C83">
            <v>9.6</v>
          </cell>
          <cell r="D83">
            <v>5.605772727272727</v>
          </cell>
          <cell r="E83">
            <v>8</v>
          </cell>
        </row>
        <row r="84">
          <cell r="A84">
            <v>41153</v>
          </cell>
          <cell r="B84">
            <v>12.1</v>
          </cell>
          <cell r="C84">
            <v>9.6</v>
          </cell>
          <cell r="D84">
            <v>5.33414347826087</v>
          </cell>
          <cell r="E84">
            <v>8</v>
          </cell>
        </row>
        <row r="85">
          <cell r="A85">
            <v>41183</v>
          </cell>
          <cell r="B85">
            <v>12.2</v>
          </cell>
          <cell r="C85">
            <v>9.7</v>
          </cell>
          <cell r="D85">
            <v>5.525015</v>
          </cell>
          <cell r="E85">
            <v>8.25</v>
          </cell>
        </row>
        <row r="86">
          <cell r="A86">
            <v>41214</v>
          </cell>
          <cell r="B86">
            <v>12.2</v>
          </cell>
          <cell r="C86">
            <v>9.7</v>
          </cell>
          <cell r="D86">
            <v>6.098517391304348</v>
          </cell>
          <cell r="E86">
            <v>8.25</v>
          </cell>
        </row>
        <row r="87">
          <cell r="A87">
            <v>41244</v>
          </cell>
          <cell r="B87">
            <v>12.2</v>
          </cell>
          <cell r="C87">
            <v>9.7</v>
          </cell>
          <cell r="D87">
            <v>6.11854761904762</v>
          </cell>
          <cell r="E87">
            <v>8.25</v>
          </cell>
        </row>
        <row r="88">
          <cell r="A88">
            <v>41275</v>
          </cell>
          <cell r="B88">
            <v>12.3</v>
          </cell>
          <cell r="C88">
            <v>9.8</v>
          </cell>
          <cell r="D88">
            <v>6.166680952380951</v>
          </cell>
          <cell r="E88">
            <v>8.25</v>
          </cell>
        </row>
        <row r="89">
          <cell r="A89">
            <v>41306</v>
          </cell>
          <cell r="B89">
            <v>12.7</v>
          </cell>
          <cell r="C89">
            <v>9</v>
          </cell>
          <cell r="D89">
            <v>5.420076470588235</v>
          </cell>
          <cell r="E89">
            <v>8.25</v>
          </cell>
        </row>
        <row r="90">
          <cell r="A90">
            <v>41334</v>
          </cell>
          <cell r="B90">
            <v>12.8</v>
          </cell>
          <cell r="C90">
            <v>9.8</v>
          </cell>
          <cell r="D90">
            <v>5.657685</v>
          </cell>
          <cell r="E90">
            <v>8.25</v>
          </cell>
        </row>
        <row r="91">
          <cell r="A91">
            <v>41365</v>
          </cell>
          <cell r="B91">
            <v>12.8</v>
          </cell>
          <cell r="C91">
            <v>9.7</v>
          </cell>
          <cell r="D91">
            <v>6.026910000000001</v>
          </cell>
          <cell r="E91">
            <v>8.25</v>
          </cell>
        </row>
        <row r="92">
          <cell r="A92">
            <v>41395</v>
          </cell>
          <cell r="B92">
            <v>12.8</v>
          </cell>
          <cell r="C92">
            <v>10</v>
          </cell>
          <cell r="D92">
            <v>6.216981818181818</v>
          </cell>
          <cell r="E92">
            <v>8.25</v>
          </cell>
        </row>
        <row r="93">
          <cell r="A93">
            <v>41426</v>
          </cell>
          <cell r="B93">
            <v>12.7</v>
          </cell>
          <cell r="C93">
            <v>10.1</v>
          </cell>
          <cell r="D93">
            <v>6.372372222222222</v>
          </cell>
          <cell r="E93">
            <v>8.25</v>
          </cell>
        </row>
        <row r="94">
          <cell r="A94">
            <v>41456</v>
          </cell>
          <cell r="B94">
            <v>12.7</v>
          </cell>
          <cell r="C94">
            <v>9.8</v>
          </cell>
          <cell r="D94">
            <v>6.2971894736842104</v>
          </cell>
          <cell r="E94">
            <v>8.25</v>
          </cell>
        </row>
        <row r="95">
          <cell r="A95">
            <v>41487</v>
          </cell>
          <cell r="B95">
            <v>12.7</v>
          </cell>
          <cell r="C95">
            <v>9.8</v>
          </cell>
          <cell r="D95">
            <v>6.075369565217391</v>
          </cell>
          <cell r="E95">
            <v>8.25</v>
          </cell>
        </row>
        <row r="96">
          <cell r="A96">
            <v>41518</v>
          </cell>
          <cell r="B96">
            <v>12.6</v>
          </cell>
          <cell r="C96">
            <v>9.6</v>
          </cell>
          <cell r="D96">
            <v>6.11438636363636</v>
          </cell>
          <cell r="E96">
            <v>8.25</v>
          </cell>
        </row>
        <row r="97">
          <cell r="A97">
            <v>41548</v>
          </cell>
          <cell r="B97">
            <v>12.6</v>
          </cell>
          <cell r="C97">
            <v>9.6</v>
          </cell>
          <cell r="D97">
            <v>6.2496428571428595</v>
          </cell>
          <cell r="E97">
            <v>8.25</v>
          </cell>
        </row>
        <row r="98">
          <cell r="A98">
            <v>41579</v>
          </cell>
          <cell r="B98">
            <v>12.6</v>
          </cell>
          <cell r="C98">
            <v>9.5</v>
          </cell>
          <cell r="D98">
            <v>6.058378260869564</v>
          </cell>
          <cell r="E98">
            <v>8.25</v>
          </cell>
        </row>
        <row r="99">
          <cell r="A99">
            <v>41609</v>
          </cell>
          <cell r="B99">
            <v>12.5</v>
          </cell>
          <cell r="C99">
            <v>9.6</v>
          </cell>
          <cell r="D99">
            <v>6.204005</v>
          </cell>
          <cell r="E99">
            <v>8.25</v>
          </cell>
        </row>
        <row r="100">
          <cell r="A100">
            <v>41640</v>
          </cell>
          <cell r="B100">
            <v>12.4</v>
          </cell>
          <cell r="C100">
            <v>9.6</v>
          </cell>
          <cell r="D100">
            <v>6.397272727272727</v>
          </cell>
          <cell r="E100">
            <v>8.25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4.6"/>
      <sheetName val="4.7"/>
    </sheetNames>
    <sheetDataSet>
      <sheetData sheetId="0">
        <row r="3">
          <cell r="C3" t="str">
            <v>1-5</v>
          </cell>
          <cell r="D3" t="str">
            <v>6-20</v>
          </cell>
          <cell r="E3" t="str">
            <v>21-50</v>
          </cell>
          <cell r="F3" t="str">
            <v>51-200</v>
          </cell>
          <cell r="G3" t="str">
            <v>201-500</v>
          </cell>
          <cell r="H3" t="str">
            <v>501-…</v>
          </cell>
        </row>
        <row r="4">
          <cell r="B4">
            <v>2008</v>
          </cell>
          <cell r="C4">
            <v>248.2299</v>
          </cell>
          <cell r="D4">
            <v>200.4172</v>
          </cell>
          <cell r="E4">
            <v>80.5426</v>
          </cell>
          <cell r="F4">
            <v>90.0184</v>
          </cell>
          <cell r="G4">
            <v>28.906</v>
          </cell>
          <cell r="H4">
            <v>7.6936</v>
          </cell>
        </row>
        <row r="5">
          <cell r="B5">
            <v>2009</v>
          </cell>
          <cell r="C5">
            <v>92.7468</v>
          </cell>
          <cell r="D5">
            <v>21.0042</v>
          </cell>
          <cell r="E5">
            <v>7.2379</v>
          </cell>
          <cell r="F5">
            <v>18.808</v>
          </cell>
          <cell r="G5">
            <v>7.9912</v>
          </cell>
          <cell r="H5">
            <v>4.7125</v>
          </cell>
        </row>
        <row r="6">
          <cell r="B6">
            <v>2010</v>
          </cell>
          <cell r="C6">
            <v>205.316</v>
          </cell>
          <cell r="D6">
            <v>48.42</v>
          </cell>
          <cell r="E6">
            <v>34.232</v>
          </cell>
          <cell r="F6">
            <v>51.253</v>
          </cell>
          <cell r="G6">
            <v>29.517</v>
          </cell>
          <cell r="H6">
            <v>11.322</v>
          </cell>
        </row>
        <row r="7">
          <cell r="B7">
            <v>2011</v>
          </cell>
          <cell r="C7">
            <v>385.446</v>
          </cell>
          <cell r="D7">
            <v>128.906</v>
          </cell>
          <cell r="E7">
            <v>55.42</v>
          </cell>
          <cell r="F7">
            <v>93.54</v>
          </cell>
          <cell r="G7">
            <v>41.182</v>
          </cell>
          <cell r="H7">
            <v>12.455</v>
          </cell>
        </row>
        <row r="8">
          <cell r="B8">
            <v>2012</v>
          </cell>
          <cell r="C8">
            <v>680.991</v>
          </cell>
          <cell r="D8">
            <v>93.36</v>
          </cell>
          <cell r="E8">
            <v>82.711</v>
          </cell>
          <cell r="F8">
            <v>106.772</v>
          </cell>
          <cell r="G8">
            <v>58.338</v>
          </cell>
          <cell r="H8">
            <v>9.82</v>
          </cell>
        </row>
        <row r="9">
          <cell r="B9">
            <v>2013</v>
          </cell>
          <cell r="C9">
            <v>977.581</v>
          </cell>
          <cell r="D9">
            <v>107.016</v>
          </cell>
          <cell r="E9">
            <v>86.331</v>
          </cell>
          <cell r="F9">
            <v>115.611</v>
          </cell>
          <cell r="G9">
            <v>56.854</v>
          </cell>
          <cell r="H9">
            <v>10.231</v>
          </cell>
        </row>
      </sheetData>
      <sheetData sheetId="1">
        <row r="3">
          <cell r="B3" t="str">
            <v>1-5</v>
          </cell>
          <cell r="C3" t="str">
            <v>6-20</v>
          </cell>
          <cell r="D3" t="str">
            <v>21-50</v>
          </cell>
          <cell r="E3" t="str">
            <v>51-200</v>
          </cell>
          <cell r="F3" t="str">
            <v>201-500</v>
          </cell>
          <cell r="G3" t="str">
            <v>501-…</v>
          </cell>
        </row>
        <row r="4">
          <cell r="A4">
            <v>39814</v>
          </cell>
          <cell r="B4">
            <v>402.50269999999995</v>
          </cell>
          <cell r="C4">
            <v>324.1354</v>
          </cell>
          <cell r="D4">
            <v>147.5086</v>
          </cell>
          <cell r="E4">
            <v>152.473</v>
          </cell>
          <cell r="F4">
            <v>35.4195</v>
          </cell>
          <cell r="G4">
            <v>8.29</v>
          </cell>
        </row>
        <row r="5">
          <cell r="A5">
            <v>40179</v>
          </cell>
          <cell r="B5">
            <v>425.1202</v>
          </cell>
          <cell r="C5">
            <v>289.7704</v>
          </cell>
          <cell r="D5">
            <v>132.50310000000002</v>
          </cell>
          <cell r="E5">
            <v>135.3716</v>
          </cell>
          <cell r="F5">
            <v>19.923199999999998</v>
          </cell>
          <cell r="G5">
            <v>8.2</v>
          </cell>
        </row>
        <row r="6">
          <cell r="A6">
            <v>40544</v>
          </cell>
          <cell r="B6">
            <v>524.382</v>
          </cell>
          <cell r="C6">
            <v>293.294</v>
          </cell>
          <cell r="D6">
            <v>137.708</v>
          </cell>
          <cell r="E6">
            <v>131.012</v>
          </cell>
          <cell r="F6">
            <v>34.323</v>
          </cell>
          <cell r="G6">
            <v>8.654</v>
          </cell>
        </row>
        <row r="7">
          <cell r="A7">
            <v>40909</v>
          </cell>
          <cell r="B7">
            <v>760.535</v>
          </cell>
          <cell r="C7">
            <v>376.709</v>
          </cell>
          <cell r="D7">
            <v>115.994</v>
          </cell>
          <cell r="E7">
            <v>173.278</v>
          </cell>
          <cell r="F7">
            <v>42.9</v>
          </cell>
          <cell r="G7">
            <v>9.566</v>
          </cell>
        </row>
        <row r="8">
          <cell r="A8">
            <v>41275</v>
          </cell>
          <cell r="B8">
            <v>1305.063</v>
          </cell>
          <cell r="C8">
            <v>266.202</v>
          </cell>
          <cell r="D8">
            <v>150.154</v>
          </cell>
          <cell r="E8">
            <v>212.183</v>
          </cell>
          <cell r="F8">
            <v>54.242</v>
          </cell>
          <cell r="G8">
            <v>9.36</v>
          </cell>
        </row>
        <row r="9">
          <cell r="A9">
            <v>41640</v>
          </cell>
          <cell r="B9">
            <v>1884.363</v>
          </cell>
          <cell r="C9">
            <v>278.646</v>
          </cell>
          <cell r="D9">
            <v>180.095</v>
          </cell>
          <cell r="E9">
            <v>233.465</v>
          </cell>
          <cell r="F9">
            <v>60.873</v>
          </cell>
          <cell r="G9">
            <v>11.417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.2"/>
      <sheetName val="4.3"/>
    </sheetNames>
    <sheetDataSet>
      <sheetData sheetId="0">
        <row r="1">
          <cell r="E1" t="str">
            <v>Объем ИЖК, предоставленных в рублях</v>
          </cell>
          <cell r="M1" t="str">
            <v>Объем ИЖК, предоставленных в иностранной валюте</v>
          </cell>
        </row>
        <row r="2">
          <cell r="S2" t="str">
            <v>Официальный курс доллара США по отношению к рублю (правая шкала)</v>
          </cell>
          <cell r="T2" t="str">
            <v>Официальный курс евро по отношению к рублю (правая шкала)</v>
          </cell>
        </row>
        <row r="4">
          <cell r="A4">
            <v>2005</v>
          </cell>
          <cell r="G4">
            <v>30.918</v>
          </cell>
          <cell r="O4">
            <v>25.423</v>
          </cell>
          <cell r="S4">
            <v>28.78</v>
          </cell>
          <cell r="T4">
            <v>34.19</v>
          </cell>
        </row>
        <row r="5">
          <cell r="A5">
            <v>2006</v>
          </cell>
          <cell r="G5">
            <v>179.612</v>
          </cell>
          <cell r="O5">
            <v>83.949</v>
          </cell>
          <cell r="S5">
            <v>26.3311</v>
          </cell>
          <cell r="T5">
            <v>34.6965</v>
          </cell>
        </row>
        <row r="6">
          <cell r="A6">
            <v>2007</v>
          </cell>
          <cell r="G6">
            <v>438.145</v>
          </cell>
          <cell r="O6">
            <v>118.344</v>
          </cell>
          <cell r="S6">
            <v>24.5462</v>
          </cell>
          <cell r="T6">
            <v>35.9332</v>
          </cell>
        </row>
        <row r="7">
          <cell r="A7">
            <v>2008</v>
          </cell>
          <cell r="G7">
            <v>560.6709</v>
          </cell>
          <cell r="O7">
            <v>95.1374</v>
          </cell>
          <cell r="S7">
            <v>29.38</v>
          </cell>
          <cell r="T7">
            <v>41.44</v>
          </cell>
        </row>
        <row r="8">
          <cell r="A8">
            <v>2009</v>
          </cell>
          <cell r="G8">
            <v>142.9677</v>
          </cell>
          <cell r="O8">
            <v>9.5326</v>
          </cell>
          <cell r="S8">
            <v>30.24</v>
          </cell>
          <cell r="T8">
            <v>43.39</v>
          </cell>
        </row>
        <row r="9">
          <cell r="A9">
            <v>2010</v>
          </cell>
          <cell r="G9">
            <v>364.634</v>
          </cell>
          <cell r="O9">
            <v>15.427</v>
          </cell>
          <cell r="S9">
            <v>30.48</v>
          </cell>
          <cell r="T9">
            <v>40.33</v>
          </cell>
        </row>
        <row r="10">
          <cell r="A10">
            <v>2011</v>
          </cell>
          <cell r="G10">
            <v>697.417</v>
          </cell>
          <cell r="O10">
            <v>19.527</v>
          </cell>
          <cell r="S10">
            <v>32.1961</v>
          </cell>
          <cell r="T10">
            <v>41.6714</v>
          </cell>
        </row>
        <row r="11">
          <cell r="A11">
            <v>2012</v>
          </cell>
          <cell r="G11">
            <v>1017.316</v>
          </cell>
          <cell r="O11">
            <v>14.676</v>
          </cell>
          <cell r="S11">
            <v>30.37</v>
          </cell>
          <cell r="T11">
            <v>40.2286</v>
          </cell>
        </row>
        <row r="12">
          <cell r="A12">
            <v>2013</v>
          </cell>
          <cell r="G12">
            <v>1338.597</v>
          </cell>
          <cell r="O12">
            <v>15.195</v>
          </cell>
          <cell r="S12">
            <v>32.7292</v>
          </cell>
          <cell r="T12">
            <v>44.9699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8"/>
  <sheetViews>
    <sheetView tabSelected="1" zoomScale="85" zoomScaleNormal="85" workbookViewId="0" topLeftCell="A1">
      <selection activeCell="A3" sqref="A3"/>
    </sheetView>
  </sheetViews>
  <sheetFormatPr defaultColWidth="9.00390625" defaultRowHeight="12.75"/>
  <cols>
    <col min="1" max="1" width="12.875" style="0" customWidth="1"/>
    <col min="2" max="2" width="20.75390625" style="72" customWidth="1"/>
    <col min="3" max="6" width="20.75390625" style="0" customWidth="1"/>
  </cols>
  <sheetData>
    <row r="1" spans="1:6" ht="15.75">
      <c r="A1" s="283" t="s">
        <v>13</v>
      </c>
      <c r="B1" s="283"/>
      <c r="C1" s="283"/>
      <c r="D1" s="283"/>
      <c r="E1" s="283"/>
      <c r="F1" s="283"/>
    </row>
    <row r="2" spans="1:6" ht="15.75">
      <c r="A2" s="148"/>
      <c r="B2" s="148"/>
      <c r="C2" s="148"/>
      <c r="D2" s="148"/>
      <c r="E2" s="148"/>
      <c r="F2" s="148"/>
    </row>
    <row r="3" spans="3:6" ht="12.75">
      <c r="C3" s="46"/>
      <c r="D3" s="47"/>
      <c r="E3" s="48"/>
      <c r="F3" s="48"/>
    </row>
    <row r="4" spans="1:6" ht="91.5" customHeight="1">
      <c r="A4" s="1"/>
      <c r="B4" s="73" t="s">
        <v>275</v>
      </c>
      <c r="C4" s="49" t="s">
        <v>274</v>
      </c>
      <c r="D4" s="145" t="s">
        <v>403</v>
      </c>
      <c r="E4" s="50" t="s">
        <v>197</v>
      </c>
      <c r="F4" s="50" t="s">
        <v>198</v>
      </c>
    </row>
    <row r="5" spans="1:6" ht="15" customHeight="1" hidden="1">
      <c r="A5" s="3" t="s">
        <v>1</v>
      </c>
      <c r="B5" s="54"/>
      <c r="C5" s="16"/>
      <c r="D5" s="51"/>
      <c r="E5" s="52"/>
      <c r="F5" s="53"/>
    </row>
    <row r="6" spans="1:6" ht="15" customHeight="1" hidden="1">
      <c r="A6" s="4" t="s">
        <v>10</v>
      </c>
      <c r="B6" s="54"/>
      <c r="C6" s="16"/>
      <c r="D6" s="51"/>
      <c r="E6" s="52"/>
      <c r="F6" s="53"/>
    </row>
    <row r="7" spans="1:6" ht="15" customHeight="1" hidden="1">
      <c r="A7" s="4" t="s">
        <v>11</v>
      </c>
      <c r="B7" s="54"/>
      <c r="C7" s="16"/>
      <c r="D7" s="51"/>
      <c r="E7" s="52"/>
      <c r="F7" s="53"/>
    </row>
    <row r="8" spans="1:6" ht="15" customHeight="1" hidden="1">
      <c r="A8" s="4" t="s">
        <v>12</v>
      </c>
      <c r="B8" s="54"/>
      <c r="C8" s="16"/>
      <c r="D8" s="51"/>
      <c r="E8" s="52"/>
      <c r="F8" s="53"/>
    </row>
    <row r="9" spans="1:6" ht="15" customHeight="1" hidden="1">
      <c r="A9" s="4" t="s">
        <v>9</v>
      </c>
      <c r="B9" s="54"/>
      <c r="C9" s="16"/>
      <c r="D9" s="51"/>
      <c r="E9" s="52"/>
      <c r="F9" s="53"/>
    </row>
    <row r="10" spans="1:6" ht="15" customHeight="1" hidden="1">
      <c r="A10" s="4" t="s">
        <v>2</v>
      </c>
      <c r="B10" s="54"/>
      <c r="C10" s="16"/>
      <c r="D10" s="51"/>
      <c r="E10" s="52"/>
      <c r="F10" s="53"/>
    </row>
    <row r="11" spans="1:6" ht="15" customHeight="1" hidden="1">
      <c r="A11" s="4" t="s">
        <v>10</v>
      </c>
      <c r="B11" s="54"/>
      <c r="C11" s="16"/>
      <c r="D11" s="51"/>
      <c r="E11" s="52"/>
      <c r="F11" s="53"/>
    </row>
    <row r="12" spans="1:6" ht="15" customHeight="1" hidden="1">
      <c r="A12" s="4" t="s">
        <v>11</v>
      </c>
      <c r="B12" s="54"/>
      <c r="C12" s="16"/>
      <c r="D12" s="51"/>
      <c r="E12" s="52"/>
      <c r="F12" s="53"/>
    </row>
    <row r="13" spans="1:6" ht="15" customHeight="1" hidden="1">
      <c r="A13" s="4" t="s">
        <v>12</v>
      </c>
      <c r="B13" s="54"/>
      <c r="C13" s="16"/>
      <c r="D13" s="51"/>
      <c r="E13" s="52"/>
      <c r="F13" s="53"/>
    </row>
    <row r="14" spans="1:6" ht="15" customHeight="1" hidden="1">
      <c r="A14" s="4" t="s">
        <v>9</v>
      </c>
      <c r="B14" s="54"/>
      <c r="C14" s="16"/>
      <c r="D14" s="51"/>
      <c r="E14" s="52"/>
      <c r="F14" s="53"/>
    </row>
    <row r="15" spans="1:6" ht="15" customHeight="1" hidden="1">
      <c r="A15" s="4" t="s">
        <v>3</v>
      </c>
      <c r="B15" s="54"/>
      <c r="C15" s="16"/>
      <c r="D15" s="51"/>
      <c r="E15" s="52"/>
      <c r="F15" s="53"/>
    </row>
    <row r="16" spans="1:6" ht="15" customHeight="1" hidden="1">
      <c r="A16" s="4" t="s">
        <v>10</v>
      </c>
      <c r="B16" s="54"/>
      <c r="C16" s="16"/>
      <c r="D16" s="51"/>
      <c r="E16" s="52"/>
      <c r="F16" s="53"/>
    </row>
    <row r="17" spans="1:6" ht="15" customHeight="1" hidden="1">
      <c r="A17" s="4" t="s">
        <v>11</v>
      </c>
      <c r="B17" s="54"/>
      <c r="C17" s="16"/>
      <c r="D17" s="51"/>
      <c r="E17" s="52"/>
      <c r="F17" s="53"/>
    </row>
    <row r="18" spans="1:6" ht="15" customHeight="1" hidden="1">
      <c r="A18" s="4" t="s">
        <v>12</v>
      </c>
      <c r="B18" s="54"/>
      <c r="C18" s="16"/>
      <c r="D18" s="51"/>
      <c r="E18" s="52"/>
      <c r="F18" s="53"/>
    </row>
    <row r="19" spans="1:6" ht="15" customHeight="1" hidden="1">
      <c r="A19" s="4" t="s">
        <v>9</v>
      </c>
      <c r="B19" s="54"/>
      <c r="C19" s="16"/>
      <c r="D19" s="51"/>
      <c r="E19" s="52"/>
      <c r="F19" s="53"/>
    </row>
    <row r="20" spans="1:6" ht="12.75">
      <c r="A20" s="11" t="s">
        <v>4</v>
      </c>
      <c r="B20" s="136"/>
      <c r="C20" s="137"/>
      <c r="D20" s="138"/>
      <c r="E20" s="139"/>
      <c r="F20" s="140"/>
    </row>
    <row r="21" spans="1:6" ht="12.75">
      <c r="A21" s="11" t="s">
        <v>239</v>
      </c>
      <c r="B21" s="181">
        <v>4459</v>
      </c>
      <c r="C21" s="182">
        <v>105.6</v>
      </c>
      <c r="D21" s="183">
        <v>113.1</v>
      </c>
      <c r="E21" s="184">
        <v>27.83</v>
      </c>
      <c r="F21" s="184">
        <v>36.06</v>
      </c>
    </row>
    <row r="22" spans="1:6" ht="12.75">
      <c r="A22" s="11" t="s">
        <v>240</v>
      </c>
      <c r="B22" s="181">
        <v>5078</v>
      </c>
      <c r="C22" s="182">
        <v>106</v>
      </c>
      <c r="D22" s="183">
        <v>113.8</v>
      </c>
      <c r="E22" s="184">
        <v>28.67</v>
      </c>
      <c r="F22" s="184">
        <v>34.52</v>
      </c>
    </row>
    <row r="23" spans="1:6" ht="12.75">
      <c r="A23" s="11" t="s">
        <v>241</v>
      </c>
      <c r="B23" s="181">
        <v>5845</v>
      </c>
      <c r="C23" s="182">
        <v>106</v>
      </c>
      <c r="D23" s="183">
        <v>112.7</v>
      </c>
      <c r="E23" s="184">
        <v>28.5</v>
      </c>
      <c r="F23" s="184">
        <v>34.38</v>
      </c>
    </row>
    <row r="24" spans="1:6" ht="12.75">
      <c r="A24" s="11" t="s">
        <v>242</v>
      </c>
      <c r="B24" s="181">
        <v>6228</v>
      </c>
      <c r="C24" s="182">
        <v>107.8</v>
      </c>
      <c r="D24" s="183">
        <v>111.3</v>
      </c>
      <c r="E24" s="184">
        <v>28.78</v>
      </c>
      <c r="F24" s="184">
        <v>34.19</v>
      </c>
    </row>
    <row r="25" spans="1:6" ht="12.75">
      <c r="A25" s="11" t="s">
        <v>5</v>
      </c>
      <c r="B25" s="181"/>
      <c r="C25" s="182"/>
      <c r="D25" s="183"/>
      <c r="E25" s="184"/>
      <c r="F25" s="184"/>
    </row>
    <row r="26" spans="1:6" ht="12.75">
      <c r="A26" s="11" t="s">
        <v>239</v>
      </c>
      <c r="B26" s="181">
        <v>5793</v>
      </c>
      <c r="C26" s="182">
        <v>107.3</v>
      </c>
      <c r="D26" s="183">
        <v>110.8</v>
      </c>
      <c r="E26" s="184">
        <v>27.76</v>
      </c>
      <c r="F26" s="184">
        <v>33.47</v>
      </c>
    </row>
    <row r="27" spans="1:6" ht="12.75">
      <c r="A27" s="11" t="s">
        <v>240</v>
      </c>
      <c r="B27" s="181">
        <v>6368</v>
      </c>
      <c r="C27" s="182">
        <v>108.1</v>
      </c>
      <c r="D27" s="183">
        <v>109.4</v>
      </c>
      <c r="E27" s="184">
        <v>27.08</v>
      </c>
      <c r="F27" s="184">
        <v>33.98</v>
      </c>
    </row>
    <row r="28" spans="1:6" ht="12.75">
      <c r="A28" s="11" t="s">
        <v>241</v>
      </c>
      <c r="B28" s="185">
        <v>7276</v>
      </c>
      <c r="C28" s="182">
        <v>108.2</v>
      </c>
      <c r="D28" s="183">
        <v>109.4</v>
      </c>
      <c r="E28" s="184">
        <v>26.78</v>
      </c>
      <c r="F28" s="184">
        <v>33.98</v>
      </c>
    </row>
    <row r="29" spans="1:6" ht="12.75">
      <c r="A29" s="11" t="s">
        <v>242</v>
      </c>
      <c r="B29" s="186">
        <v>7480</v>
      </c>
      <c r="C29" s="182">
        <v>108.9</v>
      </c>
      <c r="D29" s="183">
        <v>109.1</v>
      </c>
      <c r="E29" s="184">
        <v>26.3311</v>
      </c>
      <c r="F29" s="184">
        <v>34.6965</v>
      </c>
    </row>
    <row r="30" spans="1:6" ht="12.75">
      <c r="A30" s="11" t="s">
        <v>6</v>
      </c>
      <c r="B30" s="186"/>
      <c r="C30" s="182"/>
      <c r="D30" s="183"/>
      <c r="E30" s="184"/>
      <c r="F30" s="184"/>
    </row>
    <row r="31" spans="1:6" ht="12.75">
      <c r="A31" s="11" t="s">
        <v>239</v>
      </c>
      <c r="B31" s="187">
        <v>6780</v>
      </c>
      <c r="C31" s="182">
        <v>108.1</v>
      </c>
      <c r="D31" s="183">
        <v>107.7</v>
      </c>
      <c r="E31" s="184">
        <v>26.0113</v>
      </c>
      <c r="F31" s="184">
        <v>34.6861</v>
      </c>
    </row>
    <row r="32" spans="1:6" ht="12.75">
      <c r="A32" s="11" t="s">
        <v>240</v>
      </c>
      <c r="B32" s="186">
        <v>7768</v>
      </c>
      <c r="C32" s="182">
        <v>108.6</v>
      </c>
      <c r="D32" s="183">
        <v>108</v>
      </c>
      <c r="E32" s="184">
        <v>25.8162</v>
      </c>
      <c r="F32" s="184">
        <v>34.715</v>
      </c>
    </row>
    <row r="33" spans="1:6" ht="12.75">
      <c r="A33" s="11" t="s">
        <v>241</v>
      </c>
      <c r="B33" s="187">
        <v>8903</v>
      </c>
      <c r="C33" s="182">
        <v>108.2</v>
      </c>
      <c r="D33" s="183">
        <v>108.9</v>
      </c>
      <c r="E33" s="184">
        <v>24.9493</v>
      </c>
      <c r="F33" s="184">
        <v>35.3457</v>
      </c>
    </row>
    <row r="34" spans="1:6" ht="12.75">
      <c r="A34" s="11" t="s">
        <v>242</v>
      </c>
      <c r="B34" s="186">
        <v>9797</v>
      </c>
      <c r="C34" s="182">
        <v>109.2</v>
      </c>
      <c r="D34" s="183">
        <v>111.4</v>
      </c>
      <c r="E34" s="184">
        <v>24.5462</v>
      </c>
      <c r="F34" s="184">
        <v>35.9332</v>
      </c>
    </row>
    <row r="35" spans="1:6" ht="12.75">
      <c r="A35" s="11" t="s">
        <v>7</v>
      </c>
      <c r="B35" s="186"/>
      <c r="C35" s="182"/>
      <c r="D35" s="183"/>
      <c r="E35" s="184"/>
      <c r="F35" s="184"/>
    </row>
    <row r="36" spans="1:6" ht="12.75">
      <c r="A36" s="11" t="s">
        <v>239</v>
      </c>
      <c r="B36" s="186">
        <v>8878</v>
      </c>
      <c r="C36" s="182">
        <v>109.2</v>
      </c>
      <c r="D36" s="183">
        <v>112.9</v>
      </c>
      <c r="E36" s="184">
        <v>23.52</v>
      </c>
      <c r="F36" s="184">
        <v>37.07</v>
      </c>
    </row>
    <row r="37" spans="1:6" ht="12.75">
      <c r="A37" s="11" t="s">
        <v>240</v>
      </c>
      <c r="B37" s="186">
        <v>10238</v>
      </c>
      <c r="C37" s="182">
        <v>107.9</v>
      </c>
      <c r="D37" s="183">
        <v>114.9</v>
      </c>
      <c r="E37" s="184">
        <v>23.46</v>
      </c>
      <c r="F37" s="184">
        <v>36.91</v>
      </c>
    </row>
    <row r="38" spans="1:6" ht="12.75">
      <c r="A38" s="11" t="s">
        <v>241</v>
      </c>
      <c r="B38" s="186">
        <v>11542</v>
      </c>
      <c r="C38" s="182">
        <v>106.4</v>
      </c>
      <c r="D38" s="183">
        <v>114.9</v>
      </c>
      <c r="E38" s="184">
        <v>25.25</v>
      </c>
      <c r="F38" s="184">
        <v>36.37</v>
      </c>
    </row>
    <row r="39" spans="1:6" ht="12.75">
      <c r="A39" s="11" t="s">
        <v>242</v>
      </c>
      <c r="B39" s="186">
        <v>10619</v>
      </c>
      <c r="C39" s="182">
        <v>98.7</v>
      </c>
      <c r="D39" s="183">
        <v>113.8</v>
      </c>
      <c r="E39" s="184">
        <v>29.38</v>
      </c>
      <c r="F39" s="184">
        <v>41.44</v>
      </c>
    </row>
    <row r="40" spans="1:6" ht="12.75">
      <c r="A40" s="11" t="s">
        <v>8</v>
      </c>
      <c r="B40" s="186"/>
      <c r="C40" s="182"/>
      <c r="D40" s="183"/>
      <c r="E40" s="184"/>
      <c r="F40" s="184"/>
    </row>
    <row r="41" spans="1:6" ht="12.75">
      <c r="A41" s="11" t="s">
        <v>239</v>
      </c>
      <c r="B41" s="186">
        <v>8335</v>
      </c>
      <c r="C41" s="182">
        <v>90.8</v>
      </c>
      <c r="D41" s="183">
        <v>113.7</v>
      </c>
      <c r="E41" s="184">
        <v>34.01</v>
      </c>
      <c r="F41" s="184">
        <v>44.94</v>
      </c>
    </row>
    <row r="42" spans="1:6" ht="12.75">
      <c r="A42" s="11" t="s">
        <v>240</v>
      </c>
      <c r="B42" s="186">
        <v>9245</v>
      </c>
      <c r="C42" s="182">
        <v>88.8</v>
      </c>
      <c r="D42" s="183">
        <v>112.4</v>
      </c>
      <c r="E42" s="184">
        <v>31.29</v>
      </c>
      <c r="F42" s="184">
        <v>43.82</v>
      </c>
    </row>
    <row r="43" spans="1:6" ht="12.75">
      <c r="A43" s="11" t="s">
        <v>241</v>
      </c>
      <c r="B43" s="186">
        <v>10411</v>
      </c>
      <c r="C43" s="182">
        <v>91.4</v>
      </c>
      <c r="D43" s="183">
        <v>111.4</v>
      </c>
      <c r="E43" s="184">
        <v>30.09</v>
      </c>
      <c r="F43" s="184">
        <v>44.01</v>
      </c>
    </row>
    <row r="44" spans="1:6" ht="12.75">
      <c r="A44" s="11" t="s">
        <v>242</v>
      </c>
      <c r="B44" s="186">
        <v>10816</v>
      </c>
      <c r="C44" s="182">
        <v>97.4</v>
      </c>
      <c r="D44" s="183">
        <v>109.2</v>
      </c>
      <c r="E44" s="184">
        <v>30.24</v>
      </c>
      <c r="F44" s="184">
        <v>43.39</v>
      </c>
    </row>
    <row r="45" spans="1:6" ht="12.75">
      <c r="A45" s="11" t="s">
        <v>0</v>
      </c>
      <c r="B45" s="186"/>
      <c r="C45" s="182"/>
      <c r="D45" s="183"/>
      <c r="E45" s="184"/>
      <c r="F45" s="184"/>
    </row>
    <row r="46" spans="1:6" ht="12.75">
      <c r="A46" s="11" t="s">
        <v>239</v>
      </c>
      <c r="B46" s="186">
        <v>9996</v>
      </c>
      <c r="C46" s="182">
        <v>104.1</v>
      </c>
      <c r="D46" s="183">
        <v>107.2</v>
      </c>
      <c r="E46" s="184">
        <v>29.36</v>
      </c>
      <c r="F46" s="184">
        <v>39.7</v>
      </c>
    </row>
    <row r="47" spans="1:6" ht="12.75">
      <c r="A47" s="11" t="s">
        <v>240</v>
      </c>
      <c r="B47" s="186">
        <v>10977</v>
      </c>
      <c r="C47" s="182">
        <v>105</v>
      </c>
      <c r="D47" s="183">
        <v>105.9</v>
      </c>
      <c r="E47" s="184">
        <v>31.2</v>
      </c>
      <c r="F47" s="184">
        <v>38.19</v>
      </c>
    </row>
    <row r="48" spans="1:6" ht="12.75">
      <c r="A48" s="11" t="s">
        <v>241</v>
      </c>
      <c r="B48" s="186">
        <v>12086</v>
      </c>
      <c r="C48" s="182">
        <v>103.8</v>
      </c>
      <c r="D48" s="183">
        <v>106.2</v>
      </c>
      <c r="E48" s="184">
        <v>30.4</v>
      </c>
      <c r="F48" s="184">
        <v>41.35</v>
      </c>
    </row>
    <row r="49" spans="1:6" ht="12.75">
      <c r="A49" s="11" t="s">
        <v>242</v>
      </c>
      <c r="B49" s="186">
        <v>13249</v>
      </c>
      <c r="C49" s="182">
        <v>105.1</v>
      </c>
      <c r="D49" s="183">
        <v>108.1</v>
      </c>
      <c r="E49" s="184">
        <v>30.48</v>
      </c>
      <c r="F49" s="184">
        <v>40.33</v>
      </c>
    </row>
    <row r="50" spans="1:6" ht="12.75">
      <c r="A50" s="11" t="s">
        <v>14</v>
      </c>
      <c r="B50" s="186"/>
      <c r="C50" s="182"/>
      <c r="D50" s="183"/>
      <c r="E50" s="184"/>
      <c r="F50" s="184"/>
    </row>
    <row r="51" spans="1:6" ht="12.75">
      <c r="A51" s="11" t="s">
        <v>239</v>
      </c>
      <c r="B51" s="186">
        <v>11954</v>
      </c>
      <c r="C51" s="182">
        <v>103.3</v>
      </c>
      <c r="D51" s="183">
        <v>109.5</v>
      </c>
      <c r="E51" s="184">
        <v>28.43</v>
      </c>
      <c r="F51" s="184">
        <v>40.02</v>
      </c>
    </row>
    <row r="52" spans="1:6" ht="12.75">
      <c r="A52" s="11" t="s">
        <v>240</v>
      </c>
      <c r="B52" s="186">
        <v>13376</v>
      </c>
      <c r="C52" s="182">
        <v>103.3</v>
      </c>
      <c r="D52" s="183">
        <v>109.5</v>
      </c>
      <c r="E52" s="184">
        <v>28.08</v>
      </c>
      <c r="F52" s="184">
        <v>40.39</v>
      </c>
    </row>
    <row r="53" spans="1:6" ht="12.75">
      <c r="A53" s="11" t="s">
        <v>241</v>
      </c>
      <c r="B53" s="186">
        <v>14733</v>
      </c>
      <c r="C53" s="182">
        <v>105</v>
      </c>
      <c r="D53" s="183">
        <v>108.1</v>
      </c>
      <c r="E53" s="184">
        <v>31.88</v>
      </c>
      <c r="F53" s="184">
        <v>43.4</v>
      </c>
    </row>
    <row r="54" spans="1:6" ht="12.75">
      <c r="A54" s="11" t="s">
        <v>242</v>
      </c>
      <c r="B54" s="186">
        <v>15904</v>
      </c>
      <c r="C54" s="182">
        <v>105.2</v>
      </c>
      <c r="D54" s="183">
        <v>106.7</v>
      </c>
      <c r="E54" s="184">
        <v>32.1961</v>
      </c>
      <c r="F54" s="184">
        <v>41.6714</v>
      </c>
    </row>
    <row r="55" spans="1:6" ht="12.75">
      <c r="A55" s="11" t="s">
        <v>199</v>
      </c>
      <c r="B55" s="186"/>
      <c r="C55" s="182"/>
      <c r="D55" s="183"/>
      <c r="E55" s="184"/>
      <c r="F55" s="184"/>
    </row>
    <row r="56" spans="1:6" ht="12.75">
      <c r="A56" s="11" t="s">
        <v>239</v>
      </c>
      <c r="B56" s="186">
        <v>13682</v>
      </c>
      <c r="C56" s="182">
        <v>104.9</v>
      </c>
      <c r="D56" s="188">
        <v>103.9</v>
      </c>
      <c r="E56" s="184">
        <v>29.3282</v>
      </c>
      <c r="F56" s="184">
        <v>39.1707</v>
      </c>
    </row>
    <row r="57" spans="1:6" ht="12.75">
      <c r="A57" s="11" t="s">
        <v>240</v>
      </c>
      <c r="B57" s="186">
        <v>14912</v>
      </c>
      <c r="C57" s="182">
        <v>104.3</v>
      </c>
      <c r="D57" s="188">
        <v>103.8</v>
      </c>
      <c r="E57" s="184">
        <v>32.8169</v>
      </c>
      <c r="F57" s="184">
        <v>41.323</v>
      </c>
    </row>
    <row r="58" spans="1:6" ht="12.75">
      <c r="A58" s="11" t="s">
        <v>241</v>
      </c>
      <c r="B58" s="189">
        <v>16296</v>
      </c>
      <c r="C58" s="182">
        <v>103</v>
      </c>
      <c r="D58" s="182">
        <v>106</v>
      </c>
      <c r="E58" s="184">
        <v>30.9169</v>
      </c>
      <c r="F58" s="184">
        <v>39.9786</v>
      </c>
    </row>
    <row r="59" spans="1:6" ht="12.75">
      <c r="A59" s="11" t="s">
        <v>242</v>
      </c>
      <c r="B59" s="189">
        <v>17329</v>
      </c>
      <c r="C59" s="182">
        <v>102</v>
      </c>
      <c r="D59" s="183">
        <v>106.5</v>
      </c>
      <c r="E59" s="184">
        <v>30.37</v>
      </c>
      <c r="F59" s="184">
        <v>40.2286</v>
      </c>
    </row>
    <row r="60" spans="1:6" ht="12.75">
      <c r="A60" s="11" t="s">
        <v>200</v>
      </c>
      <c r="B60" s="189"/>
      <c r="C60" s="182"/>
      <c r="D60" s="183"/>
      <c r="E60" s="184"/>
      <c r="F60" s="184"/>
    </row>
    <row r="61" spans="1:6" ht="12.75">
      <c r="A61" s="11" t="s">
        <v>239</v>
      </c>
      <c r="B61" s="189">
        <v>14642</v>
      </c>
      <c r="C61" s="182">
        <v>100.8</v>
      </c>
      <c r="D61" s="183">
        <v>107.1</v>
      </c>
      <c r="E61" s="184">
        <v>31.08</v>
      </c>
      <c r="F61" s="184">
        <v>39.8023</v>
      </c>
    </row>
    <row r="62" spans="1:6" ht="12.75">
      <c r="A62" s="11" t="s">
        <v>240</v>
      </c>
      <c r="B62" s="189">
        <v>15983</v>
      </c>
      <c r="C62" s="182">
        <v>101</v>
      </c>
      <c r="D62" s="183">
        <v>107.2</v>
      </c>
      <c r="E62" s="184">
        <v>32.709</v>
      </c>
      <c r="F62" s="184">
        <v>42.718</v>
      </c>
    </row>
    <row r="63" spans="1:6" ht="12.75">
      <c r="A63" s="11" t="s">
        <v>241</v>
      </c>
      <c r="B63" s="189">
        <v>17538</v>
      </c>
      <c r="C63" s="182">
        <v>101.3</v>
      </c>
      <c r="D63" s="188">
        <v>106.4</v>
      </c>
      <c r="E63" s="184">
        <v>32.3451</v>
      </c>
      <c r="F63" s="184">
        <v>43.6497</v>
      </c>
    </row>
    <row r="64" spans="1:6" ht="12.75">
      <c r="A64" s="11" t="s">
        <v>242</v>
      </c>
      <c r="B64" s="189">
        <v>18592</v>
      </c>
      <c r="C64" s="182">
        <v>102</v>
      </c>
      <c r="D64" s="183">
        <v>106.4</v>
      </c>
      <c r="E64" s="184">
        <v>32.7292</v>
      </c>
      <c r="F64" s="184">
        <v>44.9699</v>
      </c>
    </row>
    <row r="65" spans="1:6" ht="12.75">
      <c r="A65" s="68"/>
      <c r="B65" s="158"/>
      <c r="C65" s="159"/>
      <c r="D65" s="160"/>
      <c r="E65" s="161"/>
      <c r="F65" s="161"/>
    </row>
    <row r="66" spans="1:6" ht="15">
      <c r="A66" s="5"/>
      <c r="B66" s="74"/>
      <c r="C66" s="18"/>
      <c r="D66" s="55"/>
      <c r="E66" s="56"/>
      <c r="F66" s="56"/>
    </row>
    <row r="67" spans="1:6" ht="12.75">
      <c r="A67" s="232" t="s">
        <v>347</v>
      </c>
      <c r="B67" s="231"/>
      <c r="D67" s="47"/>
      <c r="E67" s="48"/>
      <c r="F67" s="48"/>
    </row>
    <row r="68" spans="1:2" ht="12.75">
      <c r="A68" s="232" t="s">
        <v>348</v>
      </c>
      <c r="B68" s="231"/>
    </row>
  </sheetData>
  <sheetProtection/>
  <mergeCells count="1">
    <mergeCell ref="A1:F1"/>
  </mergeCells>
  <printOptions/>
  <pageMargins left="0.75" right="0.75" top="1" bottom="1" header="0.5" footer="0.5"/>
  <pageSetup fitToHeight="1" fitToWidth="1" horizontalDpi="300" verticalDpi="300" orientation="portrait" paperSize="9" scale="75" r:id="rId1"/>
  <headerFooter alignWithMargins="0">
    <oddFooter>&amp;C12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6"/>
  <sheetViews>
    <sheetView workbookViewId="0" topLeftCell="A1">
      <selection activeCell="A2" sqref="A2"/>
    </sheetView>
  </sheetViews>
  <sheetFormatPr defaultColWidth="10.75390625" defaultRowHeight="12.75"/>
  <cols>
    <col min="1" max="1" width="12.75390625" style="24" customWidth="1"/>
    <col min="2" max="3" width="16.25390625" style="24" bestFit="1" customWidth="1"/>
    <col min="4" max="4" width="18.75390625" style="24" customWidth="1"/>
    <col min="5" max="5" width="13.125" style="24" bestFit="1" customWidth="1"/>
    <col min="6" max="6" width="22.75390625" style="24" customWidth="1"/>
    <col min="7" max="7" width="20.875" style="24" bestFit="1" customWidth="1"/>
    <col min="8" max="8" width="14.125" style="24" bestFit="1" customWidth="1"/>
    <col min="9" max="16384" width="10.75390625" style="24" customWidth="1"/>
  </cols>
  <sheetData>
    <row r="1" spans="1:8" ht="36.75" customHeight="1">
      <c r="A1" s="19" t="s">
        <v>280</v>
      </c>
      <c r="B1" s="20"/>
      <c r="C1" s="20"/>
      <c r="D1" s="20"/>
      <c r="E1" s="20"/>
      <c r="F1" s="20"/>
      <c r="G1" s="20"/>
      <c r="H1" s="20"/>
    </row>
    <row r="2" spans="1:8" ht="15">
      <c r="A2" s="21"/>
      <c r="B2" s="21"/>
      <c r="C2" s="21"/>
      <c r="D2" s="21"/>
      <c r="E2" s="21"/>
      <c r="F2" s="21"/>
      <c r="G2" s="21"/>
      <c r="H2" s="21"/>
    </row>
    <row r="3" spans="1:8" ht="51" customHeight="1">
      <c r="A3" s="308"/>
      <c r="B3" s="308" t="s">
        <v>61</v>
      </c>
      <c r="C3" s="308" t="s">
        <v>375</v>
      </c>
      <c r="D3" s="308" t="s">
        <v>373</v>
      </c>
      <c r="E3" s="308"/>
      <c r="F3" s="26" t="s">
        <v>62</v>
      </c>
      <c r="G3" s="26" t="s">
        <v>370</v>
      </c>
      <c r="H3" s="308" t="s">
        <v>374</v>
      </c>
    </row>
    <row r="4" spans="1:8" s="29" customFormat="1" ht="65.25" customHeight="1">
      <c r="A4" s="308"/>
      <c r="B4" s="308"/>
      <c r="C4" s="308"/>
      <c r="D4" s="26" t="s">
        <v>63</v>
      </c>
      <c r="E4" s="26" t="s">
        <v>281</v>
      </c>
      <c r="F4" s="312" t="s">
        <v>341</v>
      </c>
      <c r="G4" s="313"/>
      <c r="H4" s="308"/>
    </row>
    <row r="5" spans="1:9" ht="12.75">
      <c r="A5" s="132" t="s">
        <v>5</v>
      </c>
      <c r="B5" s="129"/>
      <c r="C5" s="129"/>
      <c r="D5" s="129"/>
      <c r="E5" s="129"/>
      <c r="F5" s="130"/>
      <c r="G5" s="130"/>
      <c r="H5" s="129"/>
      <c r="I5"/>
    </row>
    <row r="6" spans="1:9" ht="12.75">
      <c r="A6" s="11" t="s">
        <v>10</v>
      </c>
      <c r="B6" s="179" t="s">
        <v>30</v>
      </c>
      <c r="C6" s="179">
        <v>25423</v>
      </c>
      <c r="D6" s="179">
        <v>30608</v>
      </c>
      <c r="E6" s="179">
        <v>47</v>
      </c>
      <c r="F6" s="230">
        <v>147.7</v>
      </c>
      <c r="G6" s="252">
        <v>11.8</v>
      </c>
      <c r="H6" s="179" t="s">
        <v>30</v>
      </c>
      <c r="I6"/>
    </row>
    <row r="7" spans="1:9" ht="12.75">
      <c r="A7" s="11" t="s">
        <v>11</v>
      </c>
      <c r="B7" s="179" t="s">
        <v>30</v>
      </c>
      <c r="C7" s="179">
        <v>9741</v>
      </c>
      <c r="D7" s="179">
        <v>36987</v>
      </c>
      <c r="E7" s="179">
        <v>18</v>
      </c>
      <c r="F7" s="230">
        <v>168.6</v>
      </c>
      <c r="G7" s="252">
        <v>11.4</v>
      </c>
      <c r="H7" s="179" t="s">
        <v>30</v>
      </c>
      <c r="I7"/>
    </row>
    <row r="8" spans="1:9" ht="12.75">
      <c r="A8" s="11" t="s">
        <v>12</v>
      </c>
      <c r="B8" s="179" t="s">
        <v>30</v>
      </c>
      <c r="C8" s="179">
        <v>32020</v>
      </c>
      <c r="D8" s="179">
        <v>52934</v>
      </c>
      <c r="E8" s="179">
        <v>15</v>
      </c>
      <c r="F8" s="230">
        <v>174.3</v>
      </c>
      <c r="G8" s="252">
        <v>11.2</v>
      </c>
      <c r="H8" s="179" t="s">
        <v>30</v>
      </c>
      <c r="I8"/>
    </row>
    <row r="9" spans="1:9" ht="12.75">
      <c r="A9" s="11" t="s">
        <v>9</v>
      </c>
      <c r="B9" s="179" t="s">
        <v>30</v>
      </c>
      <c r="C9" s="179">
        <v>57898</v>
      </c>
      <c r="D9" s="179">
        <v>74158</v>
      </c>
      <c r="E9" s="179">
        <v>28</v>
      </c>
      <c r="F9" s="230">
        <v>178.8</v>
      </c>
      <c r="G9" s="252">
        <v>11.4</v>
      </c>
      <c r="H9" s="179" t="s">
        <v>30</v>
      </c>
      <c r="I9"/>
    </row>
    <row r="10" spans="1:8" ht="12.75">
      <c r="A10" s="65" t="s">
        <v>6</v>
      </c>
      <c r="B10" s="179"/>
      <c r="C10" s="179"/>
      <c r="D10" s="179"/>
      <c r="E10" s="179"/>
      <c r="F10" s="230"/>
      <c r="G10" s="252"/>
      <c r="H10" s="179"/>
    </row>
    <row r="11" spans="1:9" ht="12.75">
      <c r="A11" s="11" t="s">
        <v>10</v>
      </c>
      <c r="B11" s="179" t="s">
        <v>30</v>
      </c>
      <c r="C11" s="179">
        <v>83949</v>
      </c>
      <c r="D11" s="179">
        <v>89091</v>
      </c>
      <c r="E11" s="179">
        <v>26</v>
      </c>
      <c r="F11" s="230">
        <v>180.1</v>
      </c>
      <c r="G11" s="252">
        <v>11.4</v>
      </c>
      <c r="H11" s="179" t="s">
        <v>30</v>
      </c>
      <c r="I11"/>
    </row>
    <row r="12" spans="1:9" ht="12.75">
      <c r="A12" s="11" t="s">
        <v>11</v>
      </c>
      <c r="B12" s="179" t="s">
        <v>30</v>
      </c>
      <c r="C12" s="179">
        <v>20376</v>
      </c>
      <c r="D12" s="179">
        <v>102025</v>
      </c>
      <c r="E12" s="179">
        <v>37</v>
      </c>
      <c r="F12" s="230">
        <v>186.3</v>
      </c>
      <c r="G12" s="252">
        <v>11.4</v>
      </c>
      <c r="H12" s="179" t="s">
        <v>30</v>
      </c>
      <c r="I12"/>
    </row>
    <row r="13" spans="1:9" ht="12.75">
      <c r="A13" s="11" t="s">
        <v>12</v>
      </c>
      <c r="B13" s="179" t="s">
        <v>30</v>
      </c>
      <c r="C13" s="179">
        <v>49873</v>
      </c>
      <c r="D13" s="179">
        <v>123759</v>
      </c>
      <c r="E13" s="179">
        <v>82</v>
      </c>
      <c r="F13" s="230">
        <v>185.6</v>
      </c>
      <c r="G13" s="252">
        <v>11.2</v>
      </c>
      <c r="H13" s="179" t="s">
        <v>30</v>
      </c>
      <c r="I13"/>
    </row>
    <row r="14" spans="1:9" ht="12.75">
      <c r="A14" s="11" t="s">
        <v>9</v>
      </c>
      <c r="B14" s="179" t="s">
        <v>30</v>
      </c>
      <c r="C14" s="179">
        <v>82880</v>
      </c>
      <c r="D14" s="179">
        <v>145759</v>
      </c>
      <c r="E14" s="179">
        <v>135</v>
      </c>
      <c r="F14" s="230">
        <v>184.9</v>
      </c>
      <c r="G14" s="252">
        <v>11</v>
      </c>
      <c r="H14" s="179" t="s">
        <v>30</v>
      </c>
      <c r="I14"/>
    </row>
    <row r="15" spans="1:8" ht="12.75">
      <c r="A15" s="132" t="s">
        <v>7</v>
      </c>
      <c r="B15" s="179"/>
      <c r="C15" s="179"/>
      <c r="D15" s="179"/>
      <c r="E15" s="179"/>
      <c r="F15" s="230"/>
      <c r="G15" s="252"/>
      <c r="H15" s="179"/>
    </row>
    <row r="16" spans="1:9" ht="12.75">
      <c r="A16" s="11" t="s">
        <v>10</v>
      </c>
      <c r="B16" s="179" t="s">
        <v>30</v>
      </c>
      <c r="C16" s="179">
        <v>118344</v>
      </c>
      <c r="D16" s="179">
        <v>164931</v>
      </c>
      <c r="E16" s="179">
        <v>361</v>
      </c>
      <c r="F16" s="230">
        <v>189.3</v>
      </c>
      <c r="G16" s="252">
        <v>10.9</v>
      </c>
      <c r="H16" s="179" t="s">
        <v>30</v>
      </c>
      <c r="I16"/>
    </row>
    <row r="17" spans="1:9" ht="12.75">
      <c r="A17" s="11" t="s">
        <v>11</v>
      </c>
      <c r="B17" s="179" t="s">
        <v>30</v>
      </c>
      <c r="C17" s="179">
        <v>21553</v>
      </c>
      <c r="D17" s="179">
        <v>167979</v>
      </c>
      <c r="E17" s="179">
        <v>376</v>
      </c>
      <c r="F17" s="230">
        <v>200.1</v>
      </c>
      <c r="G17" s="252">
        <v>10.8</v>
      </c>
      <c r="H17" s="179" t="s">
        <v>30</v>
      </c>
      <c r="I17"/>
    </row>
    <row r="18" spans="1:9" ht="12.75">
      <c r="A18" s="11" t="s">
        <v>12</v>
      </c>
      <c r="B18" s="179" t="s">
        <v>30</v>
      </c>
      <c r="C18" s="179">
        <v>45232</v>
      </c>
      <c r="D18" s="179">
        <v>176323</v>
      </c>
      <c r="E18" s="179">
        <v>671</v>
      </c>
      <c r="F18" s="230">
        <v>203.5</v>
      </c>
      <c r="G18" s="252">
        <v>10.8</v>
      </c>
      <c r="H18" s="179" t="s">
        <v>30</v>
      </c>
      <c r="I18"/>
    </row>
    <row r="19" spans="1:9" ht="12.75">
      <c r="A19" s="11" t="s">
        <v>9</v>
      </c>
      <c r="B19" s="179" t="s">
        <v>30</v>
      </c>
      <c r="C19" s="179">
        <v>75522</v>
      </c>
      <c r="D19" s="179">
        <v>205843</v>
      </c>
      <c r="E19" s="179">
        <v>2167</v>
      </c>
      <c r="F19" s="230">
        <v>206.9</v>
      </c>
      <c r="G19" s="252">
        <v>10.9</v>
      </c>
      <c r="H19" s="179" t="s">
        <v>30</v>
      </c>
      <c r="I19"/>
    </row>
    <row r="20" spans="1:8" ht="12.75">
      <c r="A20" s="11" t="s">
        <v>8</v>
      </c>
      <c r="B20" s="179"/>
      <c r="C20" s="179"/>
      <c r="D20" s="179"/>
      <c r="E20" s="179"/>
      <c r="F20" s="230"/>
      <c r="G20" s="252"/>
      <c r="H20" s="179"/>
    </row>
    <row r="21" spans="1:8" ht="12.75">
      <c r="A21" s="11" t="s">
        <v>10</v>
      </c>
      <c r="B21" s="179">
        <v>17461</v>
      </c>
      <c r="C21" s="179">
        <v>95137</v>
      </c>
      <c r="D21" s="179">
        <v>231387</v>
      </c>
      <c r="E21" s="179">
        <v>6243</v>
      </c>
      <c r="F21" s="230">
        <v>207.2</v>
      </c>
      <c r="G21" s="252">
        <v>10.8</v>
      </c>
      <c r="H21" s="179">
        <v>15433</v>
      </c>
    </row>
    <row r="22" spans="1:8" ht="12.75">
      <c r="A22" s="11" t="s">
        <v>211</v>
      </c>
      <c r="B22" s="179">
        <v>144</v>
      </c>
      <c r="C22" s="179">
        <v>690.4</v>
      </c>
      <c r="D22" s="179">
        <v>269010.4</v>
      </c>
      <c r="E22" s="179">
        <v>8142.7</v>
      </c>
      <c r="F22" s="230">
        <v>159.2</v>
      </c>
      <c r="G22" s="252">
        <v>13.43</v>
      </c>
      <c r="H22" s="179">
        <v>19418.2</v>
      </c>
    </row>
    <row r="23" spans="1:8" ht="12.75">
      <c r="A23" s="11" t="s">
        <v>212</v>
      </c>
      <c r="B23" s="179">
        <v>235</v>
      </c>
      <c r="C23" s="179">
        <v>1075.2</v>
      </c>
      <c r="D23" s="179">
        <v>265331.9</v>
      </c>
      <c r="E23" s="179">
        <v>7607.4</v>
      </c>
      <c r="F23" s="230">
        <v>166.1</v>
      </c>
      <c r="G23" s="252">
        <v>13.21</v>
      </c>
      <c r="H23" s="179">
        <v>20962.8</v>
      </c>
    </row>
    <row r="24" spans="1:8" ht="12.75">
      <c r="A24" s="11" t="s">
        <v>11</v>
      </c>
      <c r="B24" s="179">
        <v>315</v>
      </c>
      <c r="C24" s="179">
        <v>1533.4</v>
      </c>
      <c r="D24" s="179">
        <v>248972.5</v>
      </c>
      <c r="E24" s="179">
        <v>8999.5</v>
      </c>
      <c r="F24" s="230">
        <v>144.6</v>
      </c>
      <c r="G24" s="252">
        <v>13.5</v>
      </c>
      <c r="H24" s="179">
        <v>20767.9</v>
      </c>
    </row>
    <row r="25" spans="1:8" ht="12.75">
      <c r="A25" s="11" t="s">
        <v>213</v>
      </c>
      <c r="B25" s="179">
        <v>444</v>
      </c>
      <c r="C25" s="179">
        <v>2217.5</v>
      </c>
      <c r="D25" s="179">
        <v>240514.9</v>
      </c>
      <c r="E25" s="179">
        <v>8900.8</v>
      </c>
      <c r="F25" s="230">
        <v>132.4</v>
      </c>
      <c r="G25" s="252">
        <v>13.82</v>
      </c>
      <c r="H25" s="179">
        <v>21809.6</v>
      </c>
    </row>
    <row r="26" spans="1:8" ht="12.75">
      <c r="A26" s="11" t="s">
        <v>214</v>
      </c>
      <c r="B26" s="179">
        <v>550</v>
      </c>
      <c r="C26" s="179">
        <v>2743.8</v>
      </c>
      <c r="D26" s="179">
        <v>223316.8</v>
      </c>
      <c r="E26" s="179">
        <v>3325.5</v>
      </c>
      <c r="F26" s="230">
        <v>128.1</v>
      </c>
      <c r="G26" s="252">
        <v>13.63</v>
      </c>
      <c r="H26" s="179">
        <v>20475</v>
      </c>
    </row>
    <row r="27" spans="1:8" ht="12.75">
      <c r="A27" s="11" t="s">
        <v>12</v>
      </c>
      <c r="B27" s="179">
        <v>707</v>
      </c>
      <c r="C27" s="179">
        <v>3559.4</v>
      </c>
      <c r="D27" s="179">
        <v>220821</v>
      </c>
      <c r="E27" s="179">
        <v>9856.7</v>
      </c>
      <c r="F27" s="230">
        <v>125.9</v>
      </c>
      <c r="G27" s="252">
        <v>13.47</v>
      </c>
      <c r="H27" s="179">
        <v>21258.8</v>
      </c>
    </row>
    <row r="28" spans="1:8" ht="12.75">
      <c r="A28" s="11" t="s">
        <v>215</v>
      </c>
      <c r="B28" s="179">
        <v>879</v>
      </c>
      <c r="C28" s="179">
        <v>4302.4</v>
      </c>
      <c r="D28" s="179">
        <v>222075.6</v>
      </c>
      <c r="E28" s="179">
        <v>10246.6</v>
      </c>
      <c r="F28" s="230">
        <v>130.6</v>
      </c>
      <c r="G28" s="252">
        <v>13.27</v>
      </c>
      <c r="H28" s="179">
        <v>22549.7</v>
      </c>
    </row>
    <row r="29" spans="1:8" ht="12.75">
      <c r="A29" s="11" t="s">
        <v>216</v>
      </c>
      <c r="B29" s="179">
        <v>1048</v>
      </c>
      <c r="C29" s="179">
        <v>5084.7</v>
      </c>
      <c r="D29" s="179">
        <v>216860.7</v>
      </c>
      <c r="E29" s="179">
        <v>10315.2</v>
      </c>
      <c r="F29" s="230">
        <v>135.2</v>
      </c>
      <c r="G29" s="252">
        <v>13.19</v>
      </c>
      <c r="H29" s="179">
        <v>22478.7</v>
      </c>
    </row>
    <row r="30" spans="1:8" ht="12.75">
      <c r="A30" s="11" t="s">
        <v>9</v>
      </c>
      <c r="B30" s="179">
        <v>1221</v>
      </c>
      <c r="C30" s="179">
        <v>5570.2</v>
      </c>
      <c r="D30" s="179">
        <v>205922</v>
      </c>
      <c r="E30" s="179">
        <v>10925.4</v>
      </c>
      <c r="F30" s="230">
        <v>138.4</v>
      </c>
      <c r="G30" s="252">
        <v>13.06</v>
      </c>
      <c r="H30" s="179">
        <v>18304</v>
      </c>
    </row>
    <row r="31" spans="1:8" ht="12.75">
      <c r="A31" s="11" t="s">
        <v>217</v>
      </c>
      <c r="B31" s="179">
        <v>1430</v>
      </c>
      <c r="C31" s="179">
        <v>6592.2</v>
      </c>
      <c r="D31" s="179">
        <v>195158.6</v>
      </c>
      <c r="E31" s="179">
        <v>10035.9</v>
      </c>
      <c r="F31" s="230">
        <v>131.8</v>
      </c>
      <c r="G31" s="252">
        <v>13.07</v>
      </c>
      <c r="H31" s="179">
        <v>22230.8</v>
      </c>
    </row>
    <row r="32" spans="1:8" ht="12.75">
      <c r="A32" s="11" t="s">
        <v>218</v>
      </c>
      <c r="B32" s="179">
        <v>1686</v>
      </c>
      <c r="C32" s="179">
        <v>7737.7</v>
      </c>
      <c r="D32" s="179">
        <v>197463.4</v>
      </c>
      <c r="E32" s="179">
        <v>10354.2</v>
      </c>
      <c r="F32" s="230">
        <v>134.2</v>
      </c>
      <c r="G32" s="252">
        <v>12.96</v>
      </c>
      <c r="H32" s="179">
        <v>22015.7</v>
      </c>
    </row>
    <row r="33" spans="1:8" ht="12.75">
      <c r="A33" s="11" t="s">
        <v>0</v>
      </c>
      <c r="B33" s="179"/>
      <c r="C33" s="179"/>
      <c r="D33" s="179"/>
      <c r="E33" s="179"/>
      <c r="F33" s="230"/>
      <c r="G33" s="252"/>
      <c r="H33" s="179"/>
    </row>
    <row r="34" spans="1:8" ht="12.75">
      <c r="A34" s="11" t="s">
        <v>10</v>
      </c>
      <c r="B34" s="179">
        <v>2081</v>
      </c>
      <c r="C34" s="179">
        <v>9532.6</v>
      </c>
      <c r="D34" s="179">
        <v>198113.8</v>
      </c>
      <c r="E34" s="179">
        <v>12505</v>
      </c>
      <c r="F34" s="230">
        <v>139.5</v>
      </c>
      <c r="G34" s="252">
        <v>12.67</v>
      </c>
      <c r="H34" s="179">
        <v>25926.2</v>
      </c>
    </row>
    <row r="35" spans="1:8" ht="12.75">
      <c r="A35" s="11" t="s">
        <v>211</v>
      </c>
      <c r="B35" s="179">
        <v>94</v>
      </c>
      <c r="C35" s="179">
        <v>414</v>
      </c>
      <c r="D35" s="179">
        <v>197924</v>
      </c>
      <c r="E35" s="179">
        <v>13048</v>
      </c>
      <c r="F35" s="230">
        <v>132.8</v>
      </c>
      <c r="G35" s="252">
        <v>11.64</v>
      </c>
      <c r="H35" s="179">
        <v>24795</v>
      </c>
    </row>
    <row r="36" spans="1:8" ht="12.75">
      <c r="A36" s="11" t="s">
        <v>212</v>
      </c>
      <c r="B36" s="179">
        <v>349</v>
      </c>
      <c r="C36" s="179">
        <v>1438</v>
      </c>
      <c r="D36" s="179">
        <v>193025</v>
      </c>
      <c r="E36" s="179">
        <v>13178</v>
      </c>
      <c r="F36" s="230">
        <v>150.4</v>
      </c>
      <c r="G36" s="252">
        <v>11.46</v>
      </c>
      <c r="H36" s="179">
        <v>25594</v>
      </c>
    </row>
    <row r="37" spans="1:8" ht="12.75">
      <c r="A37" s="11" t="s">
        <v>11</v>
      </c>
      <c r="B37" s="179">
        <v>630</v>
      </c>
      <c r="C37" s="179">
        <v>2795</v>
      </c>
      <c r="D37" s="179">
        <v>187410</v>
      </c>
      <c r="E37" s="179">
        <v>13315</v>
      </c>
      <c r="F37" s="230">
        <v>155.4</v>
      </c>
      <c r="G37" s="252">
        <v>11.12</v>
      </c>
      <c r="H37" s="179">
        <v>24713</v>
      </c>
    </row>
    <row r="38" spans="1:8" ht="12.75">
      <c r="A38" s="11" t="s">
        <v>213</v>
      </c>
      <c r="B38" s="179">
        <v>958</v>
      </c>
      <c r="C38" s="179">
        <v>4025</v>
      </c>
      <c r="D38" s="179">
        <v>185010</v>
      </c>
      <c r="E38" s="179">
        <v>13751</v>
      </c>
      <c r="F38" s="230">
        <v>166.1</v>
      </c>
      <c r="G38" s="252">
        <v>10.89</v>
      </c>
      <c r="H38" s="179">
        <v>24409</v>
      </c>
    </row>
    <row r="39" spans="1:8" ht="12.75">
      <c r="A39" s="11" t="s">
        <v>214</v>
      </c>
      <c r="B39" s="179">
        <v>1261</v>
      </c>
      <c r="C39" s="179">
        <v>5203</v>
      </c>
      <c r="D39" s="179">
        <v>190604</v>
      </c>
      <c r="E39" s="179">
        <v>15638</v>
      </c>
      <c r="F39" s="230">
        <v>169.9</v>
      </c>
      <c r="G39" s="252">
        <v>10.95</v>
      </c>
      <c r="H39" s="179">
        <v>24938</v>
      </c>
    </row>
    <row r="40" spans="1:8" ht="12.75">
      <c r="A40" s="11" t="s">
        <v>12</v>
      </c>
      <c r="B40" s="179">
        <v>1600</v>
      </c>
      <c r="C40" s="179">
        <v>7464</v>
      </c>
      <c r="D40" s="179">
        <v>192435</v>
      </c>
      <c r="E40" s="179">
        <v>16316</v>
      </c>
      <c r="F40" s="230">
        <v>164.8</v>
      </c>
      <c r="G40" s="252">
        <v>11.11</v>
      </c>
      <c r="H40" s="179">
        <v>24109</v>
      </c>
    </row>
    <row r="41" spans="1:8" ht="12.75">
      <c r="A41" s="11" t="s">
        <v>215</v>
      </c>
      <c r="B41" s="179">
        <v>1897</v>
      </c>
      <c r="C41" s="179">
        <v>8681</v>
      </c>
      <c r="D41" s="179">
        <v>185962</v>
      </c>
      <c r="E41" s="179">
        <v>16575</v>
      </c>
      <c r="F41" s="230">
        <v>165.4</v>
      </c>
      <c r="G41" s="252">
        <v>11.19</v>
      </c>
      <c r="H41" s="179">
        <v>23778</v>
      </c>
    </row>
    <row r="42" spans="1:8" ht="12.75">
      <c r="A42" s="11" t="s">
        <v>216</v>
      </c>
      <c r="B42" s="179">
        <v>2129</v>
      </c>
      <c r="C42" s="179">
        <v>9761</v>
      </c>
      <c r="D42" s="179">
        <v>187097</v>
      </c>
      <c r="E42" s="179">
        <v>17276</v>
      </c>
      <c r="F42" s="230">
        <v>163</v>
      </c>
      <c r="G42" s="252">
        <v>11.14</v>
      </c>
      <c r="H42" s="179">
        <v>24068</v>
      </c>
    </row>
    <row r="43" spans="1:8" ht="12.75">
      <c r="A43" s="11" t="s">
        <v>9</v>
      </c>
      <c r="B43" s="179">
        <v>2372</v>
      </c>
      <c r="C43" s="179">
        <v>11120</v>
      </c>
      <c r="D43" s="179">
        <v>185420</v>
      </c>
      <c r="E43" s="179">
        <v>17638</v>
      </c>
      <c r="F43" s="230">
        <v>162.6</v>
      </c>
      <c r="G43" s="252">
        <v>11.12</v>
      </c>
      <c r="H43" s="179">
        <v>23558</v>
      </c>
    </row>
    <row r="44" spans="1:8" ht="12.75">
      <c r="A44" s="11" t="s">
        <v>217</v>
      </c>
      <c r="B44" s="179">
        <v>2666</v>
      </c>
      <c r="C44" s="179">
        <v>12480</v>
      </c>
      <c r="D44" s="179">
        <v>185771</v>
      </c>
      <c r="E44" s="179">
        <v>18092</v>
      </c>
      <c r="F44" s="230">
        <v>161.4</v>
      </c>
      <c r="G44" s="252">
        <v>11.06</v>
      </c>
      <c r="H44" s="179">
        <v>23558</v>
      </c>
    </row>
    <row r="45" spans="1:8" ht="12.75">
      <c r="A45" s="11" t="s">
        <v>218</v>
      </c>
      <c r="B45" s="179">
        <v>2906</v>
      </c>
      <c r="C45" s="179">
        <v>13803</v>
      </c>
      <c r="D45" s="179">
        <v>186529</v>
      </c>
      <c r="E45" s="179">
        <v>18618</v>
      </c>
      <c r="F45" s="230">
        <v>159.2</v>
      </c>
      <c r="G45" s="252">
        <v>11.09</v>
      </c>
      <c r="H45" s="179">
        <v>26662</v>
      </c>
    </row>
    <row r="46" spans="1:8" ht="12.75">
      <c r="A46" s="65" t="s">
        <v>14</v>
      </c>
      <c r="B46" s="179"/>
      <c r="C46" s="179"/>
      <c r="D46" s="179"/>
      <c r="E46" s="179"/>
      <c r="F46" s="230"/>
      <c r="G46" s="252"/>
      <c r="H46" s="179"/>
    </row>
    <row r="47" spans="1:8" ht="12.75">
      <c r="A47" s="11" t="s">
        <v>10</v>
      </c>
      <c r="B47" s="179">
        <v>3220</v>
      </c>
      <c r="C47" s="179">
        <v>15427</v>
      </c>
      <c r="D47" s="179">
        <v>180126</v>
      </c>
      <c r="E47" s="179">
        <v>18068</v>
      </c>
      <c r="F47" s="230">
        <v>155.3</v>
      </c>
      <c r="G47" s="252">
        <v>11.03</v>
      </c>
      <c r="H47" s="179">
        <v>25910</v>
      </c>
    </row>
    <row r="48" spans="1:8" ht="12.75">
      <c r="A48" s="11" t="s">
        <v>211</v>
      </c>
      <c r="B48" s="179">
        <v>135</v>
      </c>
      <c r="C48" s="179">
        <v>606</v>
      </c>
      <c r="D48" s="179">
        <v>174976</v>
      </c>
      <c r="E48" s="179">
        <v>17988</v>
      </c>
      <c r="F48" s="230">
        <v>133.6</v>
      </c>
      <c r="G48" s="252">
        <v>10.87</v>
      </c>
      <c r="H48" s="179">
        <v>23893</v>
      </c>
    </row>
    <row r="49" spans="1:8" ht="12.75">
      <c r="A49" s="11" t="s">
        <v>212</v>
      </c>
      <c r="B49" s="179">
        <v>351</v>
      </c>
      <c r="C49" s="179">
        <v>1990</v>
      </c>
      <c r="D49" s="179">
        <v>169388</v>
      </c>
      <c r="E49" s="179">
        <v>17854</v>
      </c>
      <c r="F49" s="230">
        <v>141</v>
      </c>
      <c r="G49" s="252">
        <v>10.91</v>
      </c>
      <c r="H49" s="179">
        <v>34463</v>
      </c>
    </row>
    <row r="50" spans="1:8" ht="12.75">
      <c r="A50" s="11" t="s">
        <v>11</v>
      </c>
      <c r="B50" s="179">
        <v>583</v>
      </c>
      <c r="C50" s="179">
        <v>3359</v>
      </c>
      <c r="D50" s="179">
        <v>165021</v>
      </c>
      <c r="E50" s="179">
        <v>17719</v>
      </c>
      <c r="F50" s="230">
        <v>145.1</v>
      </c>
      <c r="G50" s="252">
        <v>10.76</v>
      </c>
      <c r="H50" s="179">
        <v>33884</v>
      </c>
    </row>
    <row r="51" spans="1:8" ht="12.75">
      <c r="A51" s="11" t="s">
        <v>213</v>
      </c>
      <c r="B51" s="179">
        <v>852</v>
      </c>
      <c r="C51" s="179">
        <v>4613</v>
      </c>
      <c r="D51" s="179">
        <v>158883</v>
      </c>
      <c r="E51" s="179">
        <v>17378</v>
      </c>
      <c r="F51" s="230">
        <v>151.8</v>
      </c>
      <c r="G51" s="252">
        <v>10.1</v>
      </c>
      <c r="H51" s="179">
        <v>32119</v>
      </c>
    </row>
    <row r="52" spans="1:8" ht="12.75">
      <c r="A52" s="11" t="s">
        <v>214</v>
      </c>
      <c r="B52" s="179">
        <v>1089</v>
      </c>
      <c r="C52" s="179">
        <v>6148</v>
      </c>
      <c r="D52" s="179">
        <v>159953</v>
      </c>
      <c r="E52" s="179">
        <v>17604</v>
      </c>
      <c r="F52" s="230">
        <v>156.3</v>
      </c>
      <c r="G52" s="252">
        <v>9.9</v>
      </c>
      <c r="H52" s="179">
        <v>31512</v>
      </c>
    </row>
    <row r="53" spans="1:8" ht="12.75">
      <c r="A53" s="11" t="s">
        <v>12</v>
      </c>
      <c r="B53" s="179">
        <v>1400</v>
      </c>
      <c r="C53" s="179">
        <v>8137</v>
      </c>
      <c r="D53" s="179">
        <v>159536</v>
      </c>
      <c r="E53" s="179">
        <v>17785</v>
      </c>
      <c r="F53" s="230">
        <v>157</v>
      </c>
      <c r="G53" s="252">
        <v>9.8</v>
      </c>
      <c r="H53" s="179">
        <v>32814</v>
      </c>
    </row>
    <row r="54" spans="1:8" ht="12.75">
      <c r="A54" s="11" t="s">
        <v>215</v>
      </c>
      <c r="B54" s="179">
        <v>1694</v>
      </c>
      <c r="C54" s="179">
        <v>9598</v>
      </c>
      <c r="D54" s="179">
        <v>155980</v>
      </c>
      <c r="E54" s="179">
        <v>17389</v>
      </c>
      <c r="F54" s="230">
        <v>157.8</v>
      </c>
      <c r="G54" s="252">
        <v>9.74</v>
      </c>
      <c r="H54" s="179">
        <v>32062</v>
      </c>
    </row>
    <row r="55" spans="1:8" ht="12.75">
      <c r="A55" s="11" t="s">
        <v>216</v>
      </c>
      <c r="B55" s="179">
        <v>2056</v>
      </c>
      <c r="C55" s="179">
        <v>11799</v>
      </c>
      <c r="D55" s="179">
        <v>161765</v>
      </c>
      <c r="E55" s="179">
        <v>18205</v>
      </c>
      <c r="F55" s="230">
        <v>161.2</v>
      </c>
      <c r="G55" s="252">
        <v>9.67</v>
      </c>
      <c r="H55" s="179">
        <v>32653</v>
      </c>
    </row>
    <row r="56" spans="1:8" ht="12.75">
      <c r="A56" s="11" t="s">
        <v>9</v>
      </c>
      <c r="B56" s="179">
        <v>2316</v>
      </c>
      <c r="C56" s="179">
        <v>15328</v>
      </c>
      <c r="D56" s="179">
        <v>173648</v>
      </c>
      <c r="E56" s="179">
        <v>19581</v>
      </c>
      <c r="F56" s="230">
        <v>154</v>
      </c>
      <c r="G56" s="252">
        <v>9.57</v>
      </c>
      <c r="H56" s="179">
        <v>35904</v>
      </c>
    </row>
    <row r="57" spans="1:8" ht="12.75">
      <c r="A57" s="11" t="s">
        <v>217</v>
      </c>
      <c r="B57" s="179">
        <v>2512</v>
      </c>
      <c r="C57" s="179">
        <v>16122</v>
      </c>
      <c r="D57" s="179">
        <v>160150</v>
      </c>
      <c r="E57" s="179">
        <v>18548</v>
      </c>
      <c r="F57" s="230">
        <v>153.6</v>
      </c>
      <c r="G57" s="252">
        <v>9.54</v>
      </c>
      <c r="H57" s="179">
        <v>33645</v>
      </c>
    </row>
    <row r="58" spans="1:8" ht="12.75">
      <c r="A58" s="11" t="s">
        <v>218</v>
      </c>
      <c r="B58" s="179">
        <v>2690</v>
      </c>
      <c r="C58" s="179">
        <v>17584</v>
      </c>
      <c r="D58" s="179">
        <v>163750</v>
      </c>
      <c r="E58" s="179">
        <v>19152</v>
      </c>
      <c r="F58" s="230">
        <v>154.9</v>
      </c>
      <c r="G58" s="252">
        <v>9.62</v>
      </c>
      <c r="H58" s="179">
        <v>34618</v>
      </c>
    </row>
    <row r="59" spans="1:8" ht="12.75">
      <c r="A59" s="67" t="s">
        <v>199</v>
      </c>
      <c r="B59" s="179"/>
      <c r="C59" s="179"/>
      <c r="D59" s="179"/>
      <c r="E59" s="179"/>
      <c r="F59" s="230"/>
      <c r="G59" s="252"/>
      <c r="H59" s="179"/>
    </row>
    <row r="60" spans="1:8" ht="12.75">
      <c r="A60" s="11" t="s">
        <v>10</v>
      </c>
      <c r="B60" s="179">
        <v>2924</v>
      </c>
      <c r="C60" s="179">
        <v>19527</v>
      </c>
      <c r="D60" s="179">
        <v>164651</v>
      </c>
      <c r="E60" s="179">
        <v>19381</v>
      </c>
      <c r="F60" s="230">
        <v>148.4</v>
      </c>
      <c r="G60" s="252">
        <v>9.65</v>
      </c>
      <c r="H60" s="179">
        <v>21137</v>
      </c>
    </row>
    <row r="61" spans="1:8" ht="12.75">
      <c r="A61" s="11" t="s">
        <v>211</v>
      </c>
      <c r="B61" s="179">
        <v>67</v>
      </c>
      <c r="C61" s="179">
        <v>353</v>
      </c>
      <c r="D61" s="179">
        <v>152802</v>
      </c>
      <c r="E61" s="179">
        <v>18591</v>
      </c>
      <c r="F61" s="230">
        <v>166.9</v>
      </c>
      <c r="G61" s="252">
        <v>9.67</v>
      </c>
      <c r="H61" s="179">
        <v>32464</v>
      </c>
    </row>
    <row r="62" spans="1:8" ht="12.75">
      <c r="A62" s="11" t="s">
        <v>212</v>
      </c>
      <c r="B62" s="179">
        <v>177</v>
      </c>
      <c r="C62" s="179">
        <v>1311</v>
      </c>
      <c r="D62" s="179">
        <v>143301</v>
      </c>
      <c r="E62" s="179">
        <v>18894</v>
      </c>
      <c r="F62" s="230">
        <v>124</v>
      </c>
      <c r="G62" s="252">
        <v>9.44</v>
      </c>
      <c r="H62" s="179">
        <v>30091</v>
      </c>
    </row>
    <row r="63" spans="1:8" ht="12.75">
      <c r="A63" s="11" t="s">
        <v>11</v>
      </c>
      <c r="B63" s="179">
        <v>323</v>
      </c>
      <c r="C63" s="179">
        <v>2136</v>
      </c>
      <c r="D63" s="179">
        <v>141004</v>
      </c>
      <c r="E63" s="179">
        <v>19016</v>
      </c>
      <c r="F63" s="230">
        <v>151.4</v>
      </c>
      <c r="G63" s="252">
        <v>9.73</v>
      </c>
      <c r="H63" s="179">
        <v>29329</v>
      </c>
    </row>
    <row r="64" spans="1:8" ht="12.75">
      <c r="A64" s="11" t="s">
        <v>213</v>
      </c>
      <c r="B64" s="179">
        <v>493</v>
      </c>
      <c r="C64" s="179">
        <v>3358</v>
      </c>
      <c r="D64" s="179">
        <v>137174</v>
      </c>
      <c r="E64" s="179">
        <v>19017</v>
      </c>
      <c r="F64" s="230">
        <v>157.5</v>
      </c>
      <c r="G64" s="252">
        <v>9.55</v>
      </c>
      <c r="H64" s="179">
        <v>31152</v>
      </c>
    </row>
    <row r="65" spans="1:8" ht="12.75">
      <c r="A65" s="11" t="s">
        <v>214</v>
      </c>
      <c r="B65" s="179">
        <v>651</v>
      </c>
      <c r="C65" s="179">
        <v>4736</v>
      </c>
      <c r="D65" s="179">
        <v>147946</v>
      </c>
      <c r="E65" s="179">
        <v>20538</v>
      </c>
      <c r="F65" s="230">
        <v>160.7</v>
      </c>
      <c r="G65" s="252">
        <v>9.58</v>
      </c>
      <c r="H65" s="179">
        <v>34173</v>
      </c>
    </row>
    <row r="66" spans="1:8" ht="12.75">
      <c r="A66" s="11" t="s">
        <v>12</v>
      </c>
      <c r="B66" s="179">
        <v>825</v>
      </c>
      <c r="C66" s="179">
        <v>6350</v>
      </c>
      <c r="D66" s="179">
        <v>148044</v>
      </c>
      <c r="E66" s="179">
        <v>20460</v>
      </c>
      <c r="F66" s="230">
        <v>154.3</v>
      </c>
      <c r="G66" s="252">
        <v>9.63</v>
      </c>
      <c r="H66" s="179">
        <v>34460</v>
      </c>
    </row>
    <row r="67" spans="1:8" ht="12.75">
      <c r="A67" s="11" t="s">
        <v>215</v>
      </c>
      <c r="B67" s="179">
        <v>954</v>
      </c>
      <c r="C67" s="179">
        <v>7635</v>
      </c>
      <c r="D67" s="179">
        <v>143325</v>
      </c>
      <c r="E67" s="179">
        <v>20107</v>
      </c>
      <c r="F67" s="230">
        <v>143.6</v>
      </c>
      <c r="G67" s="252">
        <v>9.61</v>
      </c>
      <c r="H67" s="179">
        <v>32178</v>
      </c>
    </row>
    <row r="68" spans="1:8" ht="12.75">
      <c r="A68" s="11" t="s">
        <v>216</v>
      </c>
      <c r="B68" s="179">
        <v>1088</v>
      </c>
      <c r="C68" s="179">
        <v>8422</v>
      </c>
      <c r="D68" s="179">
        <v>141683</v>
      </c>
      <c r="E68" s="179">
        <v>20208</v>
      </c>
      <c r="F68" s="230">
        <v>146.3</v>
      </c>
      <c r="G68" s="252">
        <v>9.63</v>
      </c>
      <c r="H68" s="179">
        <v>32268</v>
      </c>
    </row>
    <row r="69" spans="1:11" ht="12.75">
      <c r="A69" s="11" t="s">
        <v>9</v>
      </c>
      <c r="B69" s="179">
        <v>1193</v>
      </c>
      <c r="C69" s="179">
        <v>9664</v>
      </c>
      <c r="D69" s="179">
        <v>134325</v>
      </c>
      <c r="E69" s="179">
        <v>19163</v>
      </c>
      <c r="F69" s="230">
        <v>138.8</v>
      </c>
      <c r="G69" s="252">
        <v>9.67</v>
      </c>
      <c r="H69" s="179">
        <v>30227</v>
      </c>
      <c r="K69" s="134"/>
    </row>
    <row r="70" spans="1:8" ht="12.75">
      <c r="A70" s="11" t="s">
        <v>217</v>
      </c>
      <c r="B70" s="179">
        <v>1339</v>
      </c>
      <c r="C70" s="179">
        <v>11032</v>
      </c>
      <c r="D70" s="179">
        <v>134667</v>
      </c>
      <c r="E70" s="179">
        <v>19607</v>
      </c>
      <c r="F70" s="230">
        <v>139.7</v>
      </c>
      <c r="G70" s="252">
        <v>9.69</v>
      </c>
      <c r="H70" s="179">
        <v>29885</v>
      </c>
    </row>
    <row r="71" spans="1:8" ht="12.75">
      <c r="A71" s="11" t="s">
        <v>218</v>
      </c>
      <c r="B71" s="179">
        <v>1484</v>
      </c>
      <c r="C71" s="179">
        <v>12118</v>
      </c>
      <c r="D71" s="179">
        <v>130548</v>
      </c>
      <c r="E71" s="179">
        <v>19238</v>
      </c>
      <c r="F71" s="230">
        <v>139.4</v>
      </c>
      <c r="G71" s="252">
        <v>9.69</v>
      </c>
      <c r="H71" s="179">
        <v>29752</v>
      </c>
    </row>
    <row r="72" spans="1:8" ht="12.75">
      <c r="A72" s="11" t="s">
        <v>200</v>
      </c>
      <c r="B72" s="179"/>
      <c r="C72" s="179"/>
      <c r="D72" s="179"/>
      <c r="E72" s="179"/>
      <c r="F72" s="230"/>
      <c r="G72" s="252"/>
      <c r="H72" s="179"/>
    </row>
    <row r="73" spans="1:8" ht="12.75">
      <c r="A73" s="11" t="s">
        <v>10</v>
      </c>
      <c r="B73" s="179">
        <v>1674</v>
      </c>
      <c r="C73" s="179">
        <v>14676</v>
      </c>
      <c r="D73" s="179">
        <v>122859</v>
      </c>
      <c r="E73" s="179">
        <v>14026</v>
      </c>
      <c r="F73" s="230">
        <v>135.1</v>
      </c>
      <c r="G73" s="252">
        <v>9.82</v>
      </c>
      <c r="H73" s="179">
        <v>18487</v>
      </c>
    </row>
    <row r="74" spans="1:8" ht="12.75">
      <c r="A74" s="11" t="s">
        <v>211</v>
      </c>
      <c r="B74" s="179">
        <v>91</v>
      </c>
      <c r="C74" s="179">
        <v>777</v>
      </c>
      <c r="D74" s="179">
        <v>120128</v>
      </c>
      <c r="E74" s="179">
        <v>13888</v>
      </c>
      <c r="F74" s="230">
        <v>115.9</v>
      </c>
      <c r="G74" s="252">
        <v>8.99</v>
      </c>
      <c r="H74" s="179">
        <v>26989</v>
      </c>
    </row>
    <row r="75" spans="1:8" ht="12.75">
      <c r="A75" s="11" t="s">
        <v>212</v>
      </c>
      <c r="B75" s="179">
        <v>224</v>
      </c>
      <c r="C75" s="179">
        <v>1592</v>
      </c>
      <c r="D75" s="179">
        <v>119542</v>
      </c>
      <c r="E75" s="179">
        <v>13951</v>
      </c>
      <c r="F75" s="230">
        <v>146.4</v>
      </c>
      <c r="G75" s="252">
        <v>9.76</v>
      </c>
      <c r="H75" s="179">
        <v>27471</v>
      </c>
    </row>
    <row r="76" spans="1:8" ht="12.75">
      <c r="A76" s="11" t="s">
        <v>11</v>
      </c>
      <c r="B76" s="179">
        <v>410</v>
      </c>
      <c r="C76" s="179">
        <v>2815</v>
      </c>
      <c r="D76" s="179">
        <v>119330</v>
      </c>
      <c r="E76" s="179">
        <v>14185</v>
      </c>
      <c r="F76" s="230">
        <v>156.4</v>
      </c>
      <c r="G76" s="252">
        <v>9.67</v>
      </c>
      <c r="H76" s="179">
        <v>27472</v>
      </c>
    </row>
    <row r="77" spans="1:8" ht="12.75">
      <c r="A77" s="11" t="s">
        <v>213</v>
      </c>
      <c r="B77" s="179">
        <v>636</v>
      </c>
      <c r="C77" s="179">
        <v>4916</v>
      </c>
      <c r="D77" s="179">
        <v>119041</v>
      </c>
      <c r="E77" s="179">
        <v>14360</v>
      </c>
      <c r="F77" s="230">
        <v>149.7</v>
      </c>
      <c r="G77" s="252">
        <v>10.03</v>
      </c>
      <c r="H77" s="179">
        <v>27031</v>
      </c>
    </row>
    <row r="78" spans="1:8" ht="12.75">
      <c r="A78" s="11" t="s">
        <v>214</v>
      </c>
      <c r="B78" s="179">
        <v>770</v>
      </c>
      <c r="C78" s="179">
        <v>5962</v>
      </c>
      <c r="D78" s="179">
        <v>117974</v>
      </c>
      <c r="E78" s="179">
        <v>14461</v>
      </c>
      <c r="F78" s="230">
        <v>148.6</v>
      </c>
      <c r="G78" s="252">
        <v>10.06</v>
      </c>
      <c r="H78" s="179">
        <v>26675</v>
      </c>
    </row>
    <row r="79" spans="1:8" ht="12.75">
      <c r="A79" s="11" t="s">
        <v>12</v>
      </c>
      <c r="B79" s="179">
        <v>963</v>
      </c>
      <c r="C79" s="179">
        <v>7444</v>
      </c>
      <c r="D79" s="179">
        <v>121005</v>
      </c>
      <c r="E79" s="179">
        <v>15190</v>
      </c>
      <c r="F79" s="230">
        <v>158.1</v>
      </c>
      <c r="G79" s="252">
        <v>9.84</v>
      </c>
      <c r="H79" s="179">
        <v>27218</v>
      </c>
    </row>
    <row r="80" spans="1:8" ht="12.75">
      <c r="A80" s="11" t="s">
        <v>215</v>
      </c>
      <c r="B80" s="179">
        <v>1145</v>
      </c>
      <c r="C80" s="179">
        <v>8946</v>
      </c>
      <c r="D80" s="179">
        <v>120311</v>
      </c>
      <c r="E80" s="179">
        <v>15130</v>
      </c>
      <c r="F80" s="230">
        <v>155.3</v>
      </c>
      <c r="G80" s="252">
        <v>9.77</v>
      </c>
      <c r="H80" s="179">
        <v>26815</v>
      </c>
    </row>
    <row r="81" spans="1:8" ht="12.75">
      <c r="A81" s="11" t="s">
        <v>216</v>
      </c>
      <c r="B81" s="179">
        <v>1314</v>
      </c>
      <c r="C81" s="179">
        <v>10477</v>
      </c>
      <c r="D81" s="179">
        <v>120516</v>
      </c>
      <c r="E81" s="179">
        <v>15224</v>
      </c>
      <c r="F81" s="230">
        <v>161.7</v>
      </c>
      <c r="G81" s="252">
        <v>9.61</v>
      </c>
      <c r="H81" s="179">
        <v>26732</v>
      </c>
    </row>
    <row r="82" spans="1:8" ht="12.75">
      <c r="A82" s="11" t="s">
        <v>9</v>
      </c>
      <c r="B82" s="179">
        <v>1435</v>
      </c>
      <c r="C82" s="179">
        <v>11521</v>
      </c>
      <c r="D82" s="179">
        <v>115769</v>
      </c>
      <c r="E82" s="179">
        <v>14373</v>
      </c>
      <c r="F82" s="230">
        <v>155.9</v>
      </c>
      <c r="G82" s="252">
        <v>9.61</v>
      </c>
      <c r="H82" s="179">
        <v>25535</v>
      </c>
    </row>
    <row r="83" spans="1:8" ht="12.75">
      <c r="A83" s="11" t="s">
        <v>217</v>
      </c>
      <c r="B83" s="179">
        <v>1592</v>
      </c>
      <c r="C83" s="179">
        <v>13193</v>
      </c>
      <c r="D83" s="179">
        <v>114258</v>
      </c>
      <c r="E83" s="179">
        <v>14176</v>
      </c>
      <c r="F83" s="230">
        <v>152.3</v>
      </c>
      <c r="G83" s="252">
        <v>9.53</v>
      </c>
      <c r="H83" s="179">
        <v>24648</v>
      </c>
    </row>
    <row r="84" spans="1:8" ht="12.75">
      <c r="A84" s="11" t="s">
        <v>218</v>
      </c>
      <c r="B84" s="179">
        <v>1722</v>
      </c>
      <c r="C84" s="179">
        <v>14513</v>
      </c>
      <c r="D84" s="179">
        <v>116090</v>
      </c>
      <c r="E84" s="179">
        <v>14403</v>
      </c>
      <c r="F84" s="230">
        <v>151</v>
      </c>
      <c r="G84" s="252">
        <v>9.55</v>
      </c>
      <c r="H84" s="179">
        <v>25317</v>
      </c>
    </row>
    <row r="85" spans="1:8" ht="12.75">
      <c r="A85" s="11" t="s">
        <v>232</v>
      </c>
      <c r="B85" s="179"/>
      <c r="C85" s="179"/>
      <c r="D85" s="179"/>
      <c r="E85" s="179"/>
      <c r="F85" s="230"/>
      <c r="G85" s="252"/>
      <c r="H85" s="179"/>
    </row>
    <row r="86" spans="1:8" ht="12.75">
      <c r="A86" s="11" t="s">
        <v>10</v>
      </c>
      <c r="B86" s="179">
        <v>1864</v>
      </c>
      <c r="C86" s="179">
        <v>15195</v>
      </c>
      <c r="D86" s="179">
        <v>111990</v>
      </c>
      <c r="E86" s="179">
        <v>14207</v>
      </c>
      <c r="F86" s="230">
        <v>151.9</v>
      </c>
      <c r="G86" s="252">
        <v>9.57</v>
      </c>
      <c r="H86" s="179">
        <v>24274</v>
      </c>
    </row>
  </sheetData>
  <sheetProtection/>
  <mergeCells count="6">
    <mergeCell ref="H3:H4"/>
    <mergeCell ref="A3:A4"/>
    <mergeCell ref="C3:C4"/>
    <mergeCell ref="D3:E3"/>
    <mergeCell ref="B3:B4"/>
    <mergeCell ref="F4:G4"/>
  </mergeCells>
  <printOptions/>
  <pageMargins left="0.75" right="0.75" top="1" bottom="1" header="0.5" footer="0.5"/>
  <pageSetup fitToHeight="1" fitToWidth="1" horizontalDpi="600" verticalDpi="600" orientation="portrait" paperSize="9" scale="59" r:id="rId1"/>
  <headerFooter alignWithMargins="0">
    <oddFooter>&amp;C21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L62"/>
  <sheetViews>
    <sheetView workbookViewId="0" topLeftCell="A1">
      <selection activeCell="A2" sqref="A2"/>
    </sheetView>
  </sheetViews>
  <sheetFormatPr defaultColWidth="10.75390625" defaultRowHeight="12.75"/>
  <cols>
    <col min="1" max="1" width="12.75390625" style="24" customWidth="1"/>
    <col min="2" max="2" width="16.75390625" style="24" bestFit="1" customWidth="1"/>
    <col min="3" max="3" width="16.75390625" style="24" customWidth="1"/>
    <col min="4" max="4" width="14.125" style="24" bestFit="1" customWidth="1"/>
    <col min="5" max="5" width="16.75390625" style="24" customWidth="1"/>
    <col min="6" max="6" width="14.125" style="24" bestFit="1" customWidth="1"/>
    <col min="7" max="7" width="16.75390625" style="24" customWidth="1"/>
    <col min="8" max="8" width="14.125" style="24" bestFit="1" customWidth="1"/>
    <col min="9" max="9" width="16.75390625" style="24" customWidth="1"/>
    <col min="10" max="10" width="14.125" style="24" bestFit="1" customWidth="1"/>
    <col min="11" max="11" width="16.75390625" style="24" customWidth="1"/>
    <col min="12" max="12" width="14.125" style="24" bestFit="1" customWidth="1"/>
    <col min="13" max="16384" width="10.75390625" style="24" customWidth="1"/>
  </cols>
  <sheetData>
    <row r="1" spans="1:12" ht="25.5" customHeight="1">
      <c r="A1" s="19" t="s">
        <v>282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ht="12.75">
      <c r="A2" s="32"/>
    </row>
    <row r="3" spans="1:12" ht="12.75" customHeight="1">
      <c r="A3" s="308"/>
      <c r="B3" s="315" t="s">
        <v>397</v>
      </c>
      <c r="C3" s="308" t="s">
        <v>21</v>
      </c>
      <c r="D3" s="308"/>
      <c r="E3" s="308"/>
      <c r="F3" s="308"/>
      <c r="G3" s="308"/>
      <c r="H3" s="308"/>
      <c r="I3" s="308"/>
      <c r="J3" s="308"/>
      <c r="K3" s="308"/>
      <c r="L3" s="308"/>
    </row>
    <row r="4" spans="1:12" ht="41.25" customHeight="1">
      <c r="A4" s="308"/>
      <c r="B4" s="315"/>
      <c r="C4" s="308" t="s">
        <v>64</v>
      </c>
      <c r="D4" s="308"/>
      <c r="E4" s="308" t="s">
        <v>65</v>
      </c>
      <c r="F4" s="308"/>
      <c r="G4" s="308" t="s">
        <v>66</v>
      </c>
      <c r="H4" s="308"/>
      <c r="I4" s="312" t="s">
        <v>67</v>
      </c>
      <c r="J4" s="313"/>
      <c r="K4" s="308" t="s">
        <v>68</v>
      </c>
      <c r="L4" s="308"/>
    </row>
    <row r="5" spans="1:12" s="29" customFormat="1" ht="50.25" customHeight="1">
      <c r="A5" s="308"/>
      <c r="B5" s="315"/>
      <c r="C5" s="14" t="s">
        <v>376</v>
      </c>
      <c r="D5" s="14" t="s">
        <v>69</v>
      </c>
      <c r="E5" s="14" t="s">
        <v>376</v>
      </c>
      <c r="F5" s="14" t="s">
        <v>69</v>
      </c>
      <c r="G5" s="14" t="s">
        <v>376</v>
      </c>
      <c r="H5" s="14" t="s">
        <v>69</v>
      </c>
      <c r="I5" s="14" t="s">
        <v>376</v>
      </c>
      <c r="J5" s="14" t="s">
        <v>69</v>
      </c>
      <c r="K5" s="14" t="s">
        <v>376</v>
      </c>
      <c r="L5" s="14" t="s">
        <v>69</v>
      </c>
    </row>
    <row r="6" spans="1:12" ht="12.75">
      <c r="A6" s="65" t="s">
        <v>0</v>
      </c>
      <c r="B6" s="62"/>
      <c r="C6" s="62"/>
      <c r="D6" s="66"/>
      <c r="E6" s="62"/>
      <c r="F6" s="66"/>
      <c r="G6" s="62"/>
      <c r="H6" s="66"/>
      <c r="I6" s="62"/>
      <c r="J6" s="66"/>
      <c r="K6" s="62"/>
      <c r="L6" s="66"/>
    </row>
    <row r="7" spans="1:12" ht="12.75">
      <c r="A7" s="11" t="s">
        <v>211</v>
      </c>
      <c r="B7" s="179">
        <v>1008584</v>
      </c>
      <c r="C7" s="179">
        <v>865062</v>
      </c>
      <c r="D7" s="252">
        <v>85.77</v>
      </c>
      <c r="E7" s="179">
        <v>49421</v>
      </c>
      <c r="F7" s="252">
        <v>4.9</v>
      </c>
      <c r="G7" s="179">
        <v>24105</v>
      </c>
      <c r="H7" s="252">
        <v>2.39</v>
      </c>
      <c r="I7" s="179">
        <v>17650</v>
      </c>
      <c r="J7" s="252">
        <v>1.75</v>
      </c>
      <c r="K7" s="179">
        <v>52346</v>
      </c>
      <c r="L7" s="252">
        <v>5.19</v>
      </c>
    </row>
    <row r="8" spans="1:12" ht="12.75">
      <c r="A8" s="11" t="s">
        <v>212</v>
      </c>
      <c r="B8" s="179">
        <v>1005758</v>
      </c>
      <c r="C8" s="179">
        <v>859521</v>
      </c>
      <c r="D8" s="252">
        <v>85.46</v>
      </c>
      <c r="E8" s="179">
        <v>51696</v>
      </c>
      <c r="F8" s="252">
        <v>5.14</v>
      </c>
      <c r="G8" s="179">
        <v>23535</v>
      </c>
      <c r="H8" s="252">
        <v>2.34</v>
      </c>
      <c r="I8" s="179">
        <v>17701</v>
      </c>
      <c r="J8" s="252">
        <v>1.76</v>
      </c>
      <c r="K8" s="179">
        <v>53305</v>
      </c>
      <c r="L8" s="252">
        <v>5.3</v>
      </c>
    </row>
    <row r="9" spans="1:12" ht="12.75">
      <c r="A9" s="11" t="s">
        <v>11</v>
      </c>
      <c r="B9" s="179">
        <v>1006977</v>
      </c>
      <c r="C9" s="179">
        <v>858649</v>
      </c>
      <c r="D9" s="252">
        <v>85.27</v>
      </c>
      <c r="E9" s="179">
        <v>53370</v>
      </c>
      <c r="F9" s="252">
        <v>5.3</v>
      </c>
      <c r="G9" s="179">
        <v>23563</v>
      </c>
      <c r="H9" s="252">
        <v>2.34</v>
      </c>
      <c r="I9" s="179">
        <v>17723</v>
      </c>
      <c r="J9" s="252">
        <v>1.76</v>
      </c>
      <c r="K9" s="179">
        <v>53672</v>
      </c>
      <c r="L9" s="252">
        <v>5.33</v>
      </c>
    </row>
    <row r="10" spans="1:12" ht="12.75">
      <c r="A10" s="11" t="s">
        <v>213</v>
      </c>
      <c r="B10" s="179">
        <v>1013821</v>
      </c>
      <c r="C10" s="179">
        <v>867424</v>
      </c>
      <c r="D10" s="252">
        <v>85.56</v>
      </c>
      <c r="E10" s="179">
        <v>52212</v>
      </c>
      <c r="F10" s="252">
        <v>5.15</v>
      </c>
      <c r="G10" s="179">
        <v>22507</v>
      </c>
      <c r="H10" s="252">
        <v>2.22</v>
      </c>
      <c r="I10" s="179">
        <v>19770</v>
      </c>
      <c r="J10" s="252">
        <v>1.95</v>
      </c>
      <c r="K10" s="179">
        <v>51908</v>
      </c>
      <c r="L10" s="252">
        <v>5.12</v>
      </c>
    </row>
    <row r="11" spans="1:12" ht="12.75">
      <c r="A11" s="11" t="s">
        <v>214</v>
      </c>
      <c r="B11" s="179">
        <v>1025119</v>
      </c>
      <c r="C11" s="179">
        <v>874222</v>
      </c>
      <c r="D11" s="252">
        <v>85.28</v>
      </c>
      <c r="E11" s="179">
        <v>53511</v>
      </c>
      <c r="F11" s="252">
        <v>5.22</v>
      </c>
      <c r="G11" s="179">
        <v>22655</v>
      </c>
      <c r="H11" s="252">
        <v>2.21</v>
      </c>
      <c r="I11" s="179">
        <v>18862</v>
      </c>
      <c r="J11" s="252">
        <v>1.84</v>
      </c>
      <c r="K11" s="179">
        <v>55869</v>
      </c>
      <c r="L11" s="252">
        <v>5.45</v>
      </c>
    </row>
    <row r="12" spans="1:12" ht="12.75">
      <c r="A12" s="11" t="s">
        <v>12</v>
      </c>
      <c r="B12" s="179">
        <v>1033903</v>
      </c>
      <c r="C12" s="179">
        <v>883987</v>
      </c>
      <c r="D12" s="252">
        <v>85.5</v>
      </c>
      <c r="E12" s="179">
        <v>54073</v>
      </c>
      <c r="F12" s="252">
        <v>5.23</v>
      </c>
      <c r="G12" s="179">
        <v>22436</v>
      </c>
      <c r="H12" s="252">
        <v>2.17</v>
      </c>
      <c r="I12" s="179">
        <v>16025</v>
      </c>
      <c r="J12" s="252">
        <v>1.55</v>
      </c>
      <c r="K12" s="179">
        <v>57382</v>
      </c>
      <c r="L12" s="252">
        <v>5.55</v>
      </c>
    </row>
    <row r="13" spans="1:12" ht="12.75">
      <c r="A13" s="11" t="s">
        <v>215</v>
      </c>
      <c r="B13" s="179">
        <v>1042253</v>
      </c>
      <c r="C13" s="179">
        <v>900090</v>
      </c>
      <c r="D13" s="252">
        <v>86.36</v>
      </c>
      <c r="E13" s="179">
        <v>46693</v>
      </c>
      <c r="F13" s="252">
        <v>4.48</v>
      </c>
      <c r="G13" s="179">
        <v>21887</v>
      </c>
      <c r="H13" s="252">
        <v>2.1</v>
      </c>
      <c r="I13" s="179">
        <v>15738</v>
      </c>
      <c r="J13" s="252">
        <v>1.51</v>
      </c>
      <c r="K13" s="179">
        <v>57845</v>
      </c>
      <c r="L13" s="252">
        <v>5.55</v>
      </c>
    </row>
    <row r="14" spans="1:12" ht="12.75">
      <c r="A14" s="11" t="s">
        <v>216</v>
      </c>
      <c r="B14" s="179">
        <v>1056075</v>
      </c>
      <c r="C14" s="179">
        <v>905478</v>
      </c>
      <c r="D14" s="252">
        <v>85.74</v>
      </c>
      <c r="E14" s="179">
        <v>54177</v>
      </c>
      <c r="F14" s="252">
        <v>5.13</v>
      </c>
      <c r="G14" s="179">
        <v>20805</v>
      </c>
      <c r="H14" s="252">
        <v>1.97</v>
      </c>
      <c r="I14" s="179">
        <v>14468</v>
      </c>
      <c r="J14" s="252">
        <v>1.37</v>
      </c>
      <c r="K14" s="179">
        <v>61147</v>
      </c>
      <c r="L14" s="252">
        <v>5.79</v>
      </c>
    </row>
    <row r="15" spans="1:12" ht="12.75">
      <c r="A15" s="11" t="s">
        <v>9</v>
      </c>
      <c r="B15" s="179">
        <v>1069725</v>
      </c>
      <c r="C15" s="179">
        <v>916433</v>
      </c>
      <c r="D15" s="252">
        <v>85.67</v>
      </c>
      <c r="E15" s="179">
        <v>55947</v>
      </c>
      <c r="F15" s="252">
        <v>5.23</v>
      </c>
      <c r="G15" s="179">
        <v>21181</v>
      </c>
      <c r="H15" s="252">
        <v>1.98</v>
      </c>
      <c r="I15" s="179">
        <v>14013</v>
      </c>
      <c r="J15" s="252">
        <v>1.31</v>
      </c>
      <c r="K15" s="179">
        <v>62151</v>
      </c>
      <c r="L15" s="252">
        <v>5.81</v>
      </c>
    </row>
    <row r="16" spans="1:12" ht="12.75">
      <c r="A16" s="11" t="s">
        <v>217</v>
      </c>
      <c r="B16" s="179">
        <v>1086368</v>
      </c>
      <c r="C16" s="179">
        <v>941990</v>
      </c>
      <c r="D16" s="252">
        <v>86.71</v>
      </c>
      <c r="E16" s="179">
        <v>47909</v>
      </c>
      <c r="F16" s="252">
        <v>4.41</v>
      </c>
      <c r="G16" s="179">
        <v>19772</v>
      </c>
      <c r="H16" s="252">
        <v>1.82</v>
      </c>
      <c r="I16" s="179">
        <v>14557</v>
      </c>
      <c r="J16" s="252">
        <v>1.34</v>
      </c>
      <c r="K16" s="179">
        <v>62140</v>
      </c>
      <c r="L16" s="252">
        <v>5.72</v>
      </c>
    </row>
    <row r="17" spans="1:12" ht="12.75">
      <c r="A17" s="11" t="s">
        <v>218</v>
      </c>
      <c r="B17" s="179">
        <v>1105496</v>
      </c>
      <c r="C17" s="179">
        <v>953933</v>
      </c>
      <c r="D17" s="252">
        <v>86.29</v>
      </c>
      <c r="E17" s="179">
        <v>55164</v>
      </c>
      <c r="F17" s="252">
        <v>4.99</v>
      </c>
      <c r="G17" s="179">
        <v>19567</v>
      </c>
      <c r="H17" s="252">
        <v>1.77</v>
      </c>
      <c r="I17" s="179">
        <v>14371</v>
      </c>
      <c r="J17" s="252">
        <v>1.3</v>
      </c>
      <c r="K17" s="179">
        <v>62461</v>
      </c>
      <c r="L17" s="252">
        <v>5.65</v>
      </c>
    </row>
    <row r="18" spans="1:12" ht="12.75">
      <c r="A18" s="65" t="s">
        <v>14</v>
      </c>
      <c r="B18" s="179"/>
      <c r="C18" s="179"/>
      <c r="D18" s="252"/>
      <c r="E18" s="179"/>
      <c r="F18" s="252"/>
      <c r="G18" s="179"/>
      <c r="H18" s="252"/>
      <c r="I18" s="179"/>
      <c r="J18" s="252"/>
      <c r="K18" s="179"/>
      <c r="L18" s="252"/>
    </row>
    <row r="19" spans="1:12" ht="12.75">
      <c r="A19" s="11" t="s">
        <v>10</v>
      </c>
      <c r="B19" s="179">
        <v>1129373</v>
      </c>
      <c r="C19" s="179">
        <v>991928</v>
      </c>
      <c r="D19" s="252">
        <v>87.83</v>
      </c>
      <c r="E19" s="179">
        <v>49354</v>
      </c>
      <c r="F19" s="252">
        <v>4.37</v>
      </c>
      <c r="G19" s="179">
        <v>17505</v>
      </c>
      <c r="H19" s="252">
        <v>1.55</v>
      </c>
      <c r="I19" s="179">
        <v>12875</v>
      </c>
      <c r="J19" s="252">
        <v>1.14</v>
      </c>
      <c r="K19" s="179">
        <v>57711</v>
      </c>
      <c r="L19" s="252">
        <v>5.11</v>
      </c>
    </row>
    <row r="20" spans="1:12" ht="12.75">
      <c r="A20" s="11" t="s">
        <v>211</v>
      </c>
      <c r="B20" s="179">
        <v>1132982</v>
      </c>
      <c r="C20" s="179">
        <v>981841</v>
      </c>
      <c r="D20" s="252">
        <v>86.66</v>
      </c>
      <c r="E20" s="179">
        <v>66053</v>
      </c>
      <c r="F20" s="252">
        <v>5.83</v>
      </c>
      <c r="G20" s="179">
        <v>18921</v>
      </c>
      <c r="H20" s="252">
        <v>1.67</v>
      </c>
      <c r="I20" s="179">
        <v>12350</v>
      </c>
      <c r="J20" s="252">
        <v>1.09</v>
      </c>
      <c r="K20" s="179">
        <v>53817</v>
      </c>
      <c r="L20" s="252">
        <v>4.75</v>
      </c>
    </row>
    <row r="21" spans="1:12" ht="12.75">
      <c r="A21" s="11" t="s">
        <v>212</v>
      </c>
      <c r="B21" s="179">
        <v>1139159</v>
      </c>
      <c r="C21" s="179">
        <v>987310</v>
      </c>
      <c r="D21" s="252">
        <v>86.67</v>
      </c>
      <c r="E21" s="179">
        <v>68805</v>
      </c>
      <c r="F21" s="252">
        <v>6.04</v>
      </c>
      <c r="G21" s="179">
        <v>18340</v>
      </c>
      <c r="H21" s="252">
        <v>1.61</v>
      </c>
      <c r="I21" s="179">
        <v>11961</v>
      </c>
      <c r="J21" s="252">
        <v>1.05</v>
      </c>
      <c r="K21" s="179">
        <v>52743</v>
      </c>
      <c r="L21" s="252">
        <v>4.63</v>
      </c>
    </row>
    <row r="22" spans="1:12" ht="12.75">
      <c r="A22" s="11" t="s">
        <v>11</v>
      </c>
      <c r="B22" s="179">
        <v>1158870</v>
      </c>
      <c r="C22" s="179">
        <v>1019342</v>
      </c>
      <c r="D22" s="252">
        <v>87.96</v>
      </c>
      <c r="E22" s="179">
        <v>55510</v>
      </c>
      <c r="F22" s="252">
        <v>4.79</v>
      </c>
      <c r="G22" s="179">
        <v>18194</v>
      </c>
      <c r="H22" s="252">
        <v>1.57</v>
      </c>
      <c r="I22" s="179">
        <v>12284</v>
      </c>
      <c r="J22" s="252">
        <v>1.06</v>
      </c>
      <c r="K22" s="179">
        <v>53540</v>
      </c>
      <c r="L22" s="252">
        <v>4.62</v>
      </c>
    </row>
    <row r="23" spans="1:12" ht="12.75">
      <c r="A23" s="11" t="s">
        <v>213</v>
      </c>
      <c r="B23" s="179">
        <v>1178915</v>
      </c>
      <c r="C23" s="179">
        <v>1045226</v>
      </c>
      <c r="D23" s="252">
        <v>88.66</v>
      </c>
      <c r="E23" s="179">
        <v>50104</v>
      </c>
      <c r="F23" s="252">
        <v>4.25</v>
      </c>
      <c r="G23" s="179">
        <v>18627</v>
      </c>
      <c r="H23" s="252">
        <v>1.58</v>
      </c>
      <c r="I23" s="179">
        <v>11082</v>
      </c>
      <c r="J23" s="252">
        <v>0.94</v>
      </c>
      <c r="K23" s="179">
        <v>53876</v>
      </c>
      <c r="L23" s="252">
        <v>4.57</v>
      </c>
    </row>
    <row r="24" spans="1:12" ht="12.75">
      <c r="A24" s="11" t="s">
        <v>214</v>
      </c>
      <c r="B24" s="179">
        <v>1209440</v>
      </c>
      <c r="C24" s="179">
        <v>1096720</v>
      </c>
      <c r="D24" s="252">
        <v>90.68</v>
      </c>
      <c r="E24" s="179">
        <v>43661</v>
      </c>
      <c r="F24" s="252">
        <v>3.61</v>
      </c>
      <c r="G24" s="179">
        <v>10764</v>
      </c>
      <c r="H24" s="252">
        <v>0.89</v>
      </c>
      <c r="I24" s="179">
        <v>7378</v>
      </c>
      <c r="J24" s="252">
        <v>0.61</v>
      </c>
      <c r="K24" s="179">
        <v>50917</v>
      </c>
      <c r="L24" s="252">
        <v>4.21</v>
      </c>
    </row>
    <row r="25" spans="1:12" ht="12.75">
      <c r="A25" s="11" t="s">
        <v>12</v>
      </c>
      <c r="B25" s="179">
        <v>1243460</v>
      </c>
      <c r="C25" s="179">
        <v>1127570</v>
      </c>
      <c r="D25" s="252">
        <v>90.68</v>
      </c>
      <c r="E25" s="179">
        <v>47251</v>
      </c>
      <c r="F25" s="252">
        <v>3.8</v>
      </c>
      <c r="G25" s="179">
        <v>9699</v>
      </c>
      <c r="H25" s="252">
        <v>0.78</v>
      </c>
      <c r="I25" s="179">
        <v>7461</v>
      </c>
      <c r="J25" s="252">
        <v>0.6</v>
      </c>
      <c r="K25" s="179">
        <v>51479</v>
      </c>
      <c r="L25" s="252">
        <v>4.14</v>
      </c>
    </row>
    <row r="26" spans="1:12" ht="12.75">
      <c r="A26" s="11" t="s">
        <v>215</v>
      </c>
      <c r="B26" s="179">
        <v>1269125</v>
      </c>
      <c r="C26" s="179">
        <v>1158711</v>
      </c>
      <c r="D26" s="252">
        <v>91.3</v>
      </c>
      <c r="E26" s="179">
        <v>42135</v>
      </c>
      <c r="F26" s="252">
        <v>3.32</v>
      </c>
      <c r="G26" s="179">
        <v>10153</v>
      </c>
      <c r="H26" s="252">
        <v>0.8</v>
      </c>
      <c r="I26" s="179">
        <v>7361</v>
      </c>
      <c r="J26" s="252">
        <v>0.58</v>
      </c>
      <c r="K26" s="179">
        <v>50765</v>
      </c>
      <c r="L26" s="252">
        <v>4</v>
      </c>
    </row>
    <row r="27" spans="1:12" ht="12.75">
      <c r="A27" s="11" t="s">
        <v>216</v>
      </c>
      <c r="B27" s="179">
        <v>1311925</v>
      </c>
      <c r="C27" s="179">
        <v>1214580</v>
      </c>
      <c r="D27" s="252">
        <v>92.58</v>
      </c>
      <c r="E27" s="179">
        <v>28731</v>
      </c>
      <c r="F27" s="252">
        <v>2.19</v>
      </c>
      <c r="G27" s="179">
        <v>9971</v>
      </c>
      <c r="H27" s="252">
        <v>0.76</v>
      </c>
      <c r="I27" s="179">
        <v>6822</v>
      </c>
      <c r="J27" s="252">
        <v>0.52</v>
      </c>
      <c r="K27" s="179">
        <v>51821</v>
      </c>
      <c r="L27" s="252">
        <v>3.95</v>
      </c>
    </row>
    <row r="28" spans="1:12" ht="12.75">
      <c r="A28" s="11" t="s">
        <v>9</v>
      </c>
      <c r="B28" s="179">
        <v>1355562</v>
      </c>
      <c r="C28" s="179">
        <v>1252268</v>
      </c>
      <c r="D28" s="252">
        <v>92.38</v>
      </c>
      <c r="E28" s="179">
        <v>32533</v>
      </c>
      <c r="F28" s="252">
        <v>2.4</v>
      </c>
      <c r="G28" s="179">
        <v>10167</v>
      </c>
      <c r="H28" s="252">
        <v>0.75</v>
      </c>
      <c r="I28" s="179">
        <v>6507</v>
      </c>
      <c r="J28" s="252">
        <v>0.48</v>
      </c>
      <c r="K28" s="179">
        <v>54087</v>
      </c>
      <c r="L28" s="252">
        <v>3.99</v>
      </c>
    </row>
    <row r="29" spans="1:12" ht="12.75">
      <c r="A29" s="11" t="s">
        <v>217</v>
      </c>
      <c r="B29" s="179">
        <v>1377348</v>
      </c>
      <c r="C29" s="179">
        <v>1273633</v>
      </c>
      <c r="D29" s="252">
        <v>92.47</v>
      </c>
      <c r="E29" s="179">
        <v>33470</v>
      </c>
      <c r="F29" s="252">
        <v>2.43</v>
      </c>
      <c r="G29" s="179">
        <v>10330</v>
      </c>
      <c r="H29" s="252">
        <v>0.75</v>
      </c>
      <c r="I29" s="179">
        <v>6336</v>
      </c>
      <c r="J29" s="252">
        <v>0.46</v>
      </c>
      <c r="K29" s="179">
        <v>53579</v>
      </c>
      <c r="L29" s="252">
        <v>3.89</v>
      </c>
    </row>
    <row r="30" spans="1:12" ht="12.75">
      <c r="A30" s="11" t="s">
        <v>218</v>
      </c>
      <c r="B30" s="179">
        <v>1426145</v>
      </c>
      <c r="C30" s="179">
        <v>1325031</v>
      </c>
      <c r="D30" s="252">
        <v>92.91</v>
      </c>
      <c r="E30" s="179">
        <v>29949</v>
      </c>
      <c r="F30" s="252">
        <v>2.1</v>
      </c>
      <c r="G30" s="179">
        <v>9983</v>
      </c>
      <c r="H30" s="252">
        <v>0.7</v>
      </c>
      <c r="I30" s="179">
        <v>6418</v>
      </c>
      <c r="J30" s="252">
        <v>0.45</v>
      </c>
      <c r="K30" s="179">
        <v>54764</v>
      </c>
      <c r="L30" s="252">
        <v>3.84</v>
      </c>
    </row>
    <row r="31" spans="1:12" ht="12.75">
      <c r="A31" s="67" t="s">
        <v>199</v>
      </c>
      <c r="B31" s="179"/>
      <c r="C31" s="179"/>
      <c r="D31" s="252"/>
      <c r="E31" s="179"/>
      <c r="F31" s="252"/>
      <c r="G31" s="179"/>
      <c r="H31" s="252"/>
      <c r="I31" s="179"/>
      <c r="J31" s="252"/>
      <c r="K31" s="179"/>
      <c r="L31" s="252"/>
    </row>
    <row r="32" spans="1:12" ht="12.75">
      <c r="A32" s="11" t="s">
        <v>10</v>
      </c>
      <c r="B32" s="179">
        <v>1478982</v>
      </c>
      <c r="C32" s="179">
        <v>1391130</v>
      </c>
      <c r="D32" s="252">
        <v>94.06</v>
      </c>
      <c r="E32" s="179">
        <v>19079</v>
      </c>
      <c r="F32" s="252">
        <v>1.29</v>
      </c>
      <c r="G32" s="179">
        <v>8726</v>
      </c>
      <c r="H32" s="252">
        <v>0.59</v>
      </c>
      <c r="I32" s="179">
        <v>5916</v>
      </c>
      <c r="J32" s="252">
        <v>0.4</v>
      </c>
      <c r="K32" s="179">
        <v>54131</v>
      </c>
      <c r="L32" s="252">
        <v>3.66</v>
      </c>
    </row>
    <row r="33" spans="1:12" ht="12.75">
      <c r="A33" s="11" t="s">
        <v>211</v>
      </c>
      <c r="B33" s="179">
        <v>1477345</v>
      </c>
      <c r="C33" s="179">
        <v>1377624</v>
      </c>
      <c r="D33" s="252">
        <v>93.25</v>
      </c>
      <c r="E33" s="179">
        <v>30877</v>
      </c>
      <c r="F33" s="252">
        <v>2.09</v>
      </c>
      <c r="G33" s="179">
        <v>9455</v>
      </c>
      <c r="H33" s="252">
        <v>0.64</v>
      </c>
      <c r="I33" s="179">
        <v>6648</v>
      </c>
      <c r="J33" s="252">
        <v>0.45</v>
      </c>
      <c r="K33" s="179">
        <v>52741</v>
      </c>
      <c r="L33" s="252">
        <v>3.57</v>
      </c>
    </row>
    <row r="34" spans="1:12" ht="12.75">
      <c r="A34" s="11" t="s">
        <v>212</v>
      </c>
      <c r="B34" s="179">
        <v>1499778</v>
      </c>
      <c r="C34" s="179">
        <v>1398693</v>
      </c>
      <c r="D34" s="252">
        <v>93.26</v>
      </c>
      <c r="E34" s="179">
        <v>32695</v>
      </c>
      <c r="F34" s="252">
        <v>2.18</v>
      </c>
      <c r="G34" s="179">
        <v>9449</v>
      </c>
      <c r="H34" s="252">
        <v>0.63</v>
      </c>
      <c r="I34" s="179">
        <v>5699</v>
      </c>
      <c r="J34" s="252">
        <v>0.38</v>
      </c>
      <c r="K34" s="179">
        <v>53242</v>
      </c>
      <c r="L34" s="252">
        <v>3.55</v>
      </c>
    </row>
    <row r="35" spans="1:12" ht="12.75">
      <c r="A35" s="11" t="s">
        <v>11</v>
      </c>
      <c r="B35" s="179">
        <v>1538199</v>
      </c>
      <c r="C35" s="179">
        <v>1449292</v>
      </c>
      <c r="D35" s="252">
        <v>94.22</v>
      </c>
      <c r="E35" s="179">
        <v>21842</v>
      </c>
      <c r="F35" s="252">
        <v>1.42</v>
      </c>
      <c r="G35" s="179">
        <v>10306</v>
      </c>
      <c r="H35" s="252">
        <v>0.67</v>
      </c>
      <c r="I35" s="179">
        <v>5845</v>
      </c>
      <c r="J35" s="252">
        <v>0.38</v>
      </c>
      <c r="K35" s="179">
        <v>50914</v>
      </c>
      <c r="L35" s="252">
        <v>3.31</v>
      </c>
    </row>
    <row r="36" spans="1:12" ht="12.75">
      <c r="A36" s="11" t="s">
        <v>213</v>
      </c>
      <c r="B36" s="179">
        <v>1574300</v>
      </c>
      <c r="C36" s="179">
        <v>1489130</v>
      </c>
      <c r="D36" s="252">
        <v>94.59</v>
      </c>
      <c r="E36" s="179">
        <v>19994</v>
      </c>
      <c r="F36" s="252">
        <v>1.27</v>
      </c>
      <c r="G36" s="179">
        <v>8344</v>
      </c>
      <c r="H36" s="252">
        <v>0.53</v>
      </c>
      <c r="I36" s="179">
        <v>5667</v>
      </c>
      <c r="J36" s="252">
        <v>0.36</v>
      </c>
      <c r="K36" s="179">
        <v>51165</v>
      </c>
      <c r="L36" s="252">
        <v>3.25</v>
      </c>
    </row>
    <row r="37" spans="1:12" ht="12.75">
      <c r="A37" s="11" t="s">
        <v>214</v>
      </c>
      <c r="B37" s="179">
        <v>1627358</v>
      </c>
      <c r="C37" s="179">
        <v>1527113</v>
      </c>
      <c r="D37" s="252">
        <v>93.84</v>
      </c>
      <c r="E37" s="179">
        <v>31571</v>
      </c>
      <c r="F37" s="252">
        <v>1.94</v>
      </c>
      <c r="G37" s="179">
        <v>7811</v>
      </c>
      <c r="H37" s="252">
        <v>0.48</v>
      </c>
      <c r="I37" s="179">
        <v>5533</v>
      </c>
      <c r="J37" s="252">
        <v>0.34</v>
      </c>
      <c r="K37" s="179">
        <v>55330</v>
      </c>
      <c r="L37" s="252">
        <v>3.4</v>
      </c>
    </row>
    <row r="38" spans="1:12" ht="12.75">
      <c r="A38" s="11" t="s">
        <v>12</v>
      </c>
      <c r="B38" s="179">
        <v>1673059</v>
      </c>
      <c r="C38" s="179">
        <v>1581375</v>
      </c>
      <c r="D38" s="252">
        <v>94.52</v>
      </c>
      <c r="E38" s="179">
        <v>25765</v>
      </c>
      <c r="F38" s="252">
        <v>1.54</v>
      </c>
      <c r="G38" s="179">
        <v>9704</v>
      </c>
      <c r="H38" s="252">
        <v>0.58</v>
      </c>
      <c r="I38" s="179">
        <v>5019</v>
      </c>
      <c r="J38" s="252">
        <v>0.3</v>
      </c>
      <c r="K38" s="179">
        <v>51196</v>
      </c>
      <c r="L38" s="252">
        <v>3.06</v>
      </c>
    </row>
    <row r="39" spans="1:12" ht="12.75">
      <c r="A39" s="11" t="s">
        <v>215</v>
      </c>
      <c r="B39" s="179">
        <v>1710525</v>
      </c>
      <c r="C39" s="179">
        <v>1612512</v>
      </c>
      <c r="D39" s="252">
        <v>94.27</v>
      </c>
      <c r="E39" s="179">
        <v>33355</v>
      </c>
      <c r="F39" s="252">
        <v>1.95</v>
      </c>
      <c r="G39" s="179">
        <v>8895</v>
      </c>
      <c r="H39" s="252">
        <v>0.52</v>
      </c>
      <c r="I39" s="179">
        <v>5303</v>
      </c>
      <c r="J39" s="252">
        <v>0.31</v>
      </c>
      <c r="K39" s="179">
        <v>50460</v>
      </c>
      <c r="L39" s="252">
        <v>2.95</v>
      </c>
    </row>
    <row r="40" spans="1:12" ht="12.75">
      <c r="A40" s="11" t="s">
        <v>216</v>
      </c>
      <c r="B40" s="179">
        <v>1764867</v>
      </c>
      <c r="C40" s="179">
        <v>1668858</v>
      </c>
      <c r="D40" s="252">
        <v>94.56</v>
      </c>
      <c r="E40" s="179">
        <v>31591</v>
      </c>
      <c r="F40" s="252">
        <v>1.79</v>
      </c>
      <c r="G40" s="179">
        <v>9530</v>
      </c>
      <c r="H40" s="252">
        <v>0.54</v>
      </c>
      <c r="I40" s="179">
        <v>5295</v>
      </c>
      <c r="J40" s="252">
        <v>0.3</v>
      </c>
      <c r="K40" s="179">
        <v>49593</v>
      </c>
      <c r="L40" s="252">
        <v>2.81</v>
      </c>
    </row>
    <row r="41" spans="1:12" ht="12.75">
      <c r="A41" s="11" t="s">
        <v>9</v>
      </c>
      <c r="B41" s="179">
        <v>1806952</v>
      </c>
      <c r="C41" s="179">
        <v>1715159</v>
      </c>
      <c r="D41" s="252">
        <v>94.92</v>
      </c>
      <c r="E41" s="179">
        <v>28008</v>
      </c>
      <c r="F41" s="252">
        <v>1.55</v>
      </c>
      <c r="G41" s="179">
        <v>8854</v>
      </c>
      <c r="H41" s="252">
        <v>0.49</v>
      </c>
      <c r="I41" s="179">
        <v>5059</v>
      </c>
      <c r="J41" s="252">
        <v>0.28</v>
      </c>
      <c r="K41" s="179">
        <v>49872</v>
      </c>
      <c r="L41" s="252">
        <v>2.76</v>
      </c>
    </row>
    <row r="42" spans="1:12" ht="12.75">
      <c r="A42" s="11" t="s">
        <v>217</v>
      </c>
      <c r="B42" s="179">
        <v>1867563</v>
      </c>
      <c r="C42" s="179">
        <v>1770076</v>
      </c>
      <c r="D42" s="252">
        <v>94.78</v>
      </c>
      <c r="E42" s="179">
        <v>33803</v>
      </c>
      <c r="F42" s="252">
        <v>1.81</v>
      </c>
      <c r="G42" s="179">
        <v>8778</v>
      </c>
      <c r="H42" s="252">
        <v>0.47</v>
      </c>
      <c r="I42" s="179">
        <v>5416</v>
      </c>
      <c r="J42" s="252">
        <v>0.29</v>
      </c>
      <c r="K42" s="179">
        <v>49490</v>
      </c>
      <c r="L42" s="252">
        <v>2.65</v>
      </c>
    </row>
    <row r="43" spans="1:12" ht="12.75">
      <c r="A43" s="11" t="s">
        <v>218</v>
      </c>
      <c r="B43" s="179">
        <v>1938373</v>
      </c>
      <c r="C43" s="179">
        <v>1838934</v>
      </c>
      <c r="D43" s="252">
        <v>94.87</v>
      </c>
      <c r="E43" s="179">
        <v>37604</v>
      </c>
      <c r="F43" s="252">
        <v>1.94</v>
      </c>
      <c r="G43" s="179">
        <v>8917</v>
      </c>
      <c r="H43" s="252">
        <v>0.46</v>
      </c>
      <c r="I43" s="179">
        <v>5234</v>
      </c>
      <c r="J43" s="252">
        <v>0.27</v>
      </c>
      <c r="K43" s="179">
        <v>47684</v>
      </c>
      <c r="L43" s="252">
        <v>2.46</v>
      </c>
    </row>
    <row r="44" spans="1:12" ht="12.75">
      <c r="A44" s="11" t="s">
        <v>200</v>
      </c>
      <c r="B44" s="179"/>
      <c r="C44" s="179"/>
      <c r="D44" s="252"/>
      <c r="E44" s="179"/>
      <c r="F44" s="252"/>
      <c r="G44" s="179"/>
      <c r="H44" s="252"/>
      <c r="I44" s="179"/>
      <c r="J44" s="252"/>
      <c r="K44" s="179"/>
      <c r="L44" s="252"/>
    </row>
    <row r="45" spans="1:12" ht="12.75">
      <c r="A45" s="11" t="s">
        <v>10</v>
      </c>
      <c r="B45" s="179">
        <v>1997204</v>
      </c>
      <c r="C45" s="179">
        <v>1915917</v>
      </c>
      <c r="D45" s="252">
        <v>95.93</v>
      </c>
      <c r="E45" s="179">
        <v>22169</v>
      </c>
      <c r="F45" s="252">
        <v>1.11</v>
      </c>
      <c r="G45" s="179">
        <v>8788</v>
      </c>
      <c r="H45" s="252">
        <v>0.44</v>
      </c>
      <c r="I45" s="179">
        <v>5193</v>
      </c>
      <c r="J45" s="252">
        <v>0.26</v>
      </c>
      <c r="K45" s="179">
        <v>45137</v>
      </c>
      <c r="L45" s="252">
        <v>2.26</v>
      </c>
    </row>
    <row r="46" spans="1:12" ht="12.75">
      <c r="A46" s="11" t="s">
        <v>211</v>
      </c>
      <c r="B46" s="179">
        <v>2011084</v>
      </c>
      <c r="C46" s="179">
        <v>1913547</v>
      </c>
      <c r="D46" s="252">
        <v>95.15</v>
      </c>
      <c r="E46" s="179">
        <v>37808</v>
      </c>
      <c r="F46" s="252">
        <v>1.88</v>
      </c>
      <c r="G46" s="179">
        <v>9251</v>
      </c>
      <c r="H46" s="252">
        <v>0.46</v>
      </c>
      <c r="I46" s="179">
        <v>5229</v>
      </c>
      <c r="J46" s="252">
        <v>0.26</v>
      </c>
      <c r="K46" s="179">
        <v>45249</v>
      </c>
      <c r="L46" s="252">
        <v>2.25</v>
      </c>
    </row>
    <row r="47" spans="1:12" ht="12.75">
      <c r="A47" s="11" t="s">
        <v>212</v>
      </c>
      <c r="B47" s="179">
        <v>2053167</v>
      </c>
      <c r="C47" s="179">
        <v>1948866</v>
      </c>
      <c r="D47" s="252">
        <v>94.92</v>
      </c>
      <c r="E47" s="179">
        <v>43322</v>
      </c>
      <c r="F47" s="252">
        <v>2.11</v>
      </c>
      <c r="G47" s="179">
        <v>9855</v>
      </c>
      <c r="H47" s="252">
        <v>0.48</v>
      </c>
      <c r="I47" s="179">
        <v>5544</v>
      </c>
      <c r="J47" s="252">
        <v>0.27</v>
      </c>
      <c r="K47" s="179">
        <v>45580</v>
      </c>
      <c r="L47" s="252">
        <v>2.22</v>
      </c>
    </row>
    <row r="48" spans="1:12" ht="12.75">
      <c r="A48" s="11" t="s">
        <v>11</v>
      </c>
      <c r="B48" s="179">
        <v>2094905</v>
      </c>
      <c r="C48" s="179">
        <v>1998540</v>
      </c>
      <c r="D48" s="252">
        <v>95.4</v>
      </c>
      <c r="E48" s="179">
        <v>31214</v>
      </c>
      <c r="F48" s="252">
        <v>1.49</v>
      </c>
      <c r="G48" s="179">
        <v>12779</v>
      </c>
      <c r="H48" s="252">
        <v>0.61</v>
      </c>
      <c r="I48" s="179">
        <v>5656</v>
      </c>
      <c r="J48" s="252">
        <v>0.27</v>
      </c>
      <c r="K48" s="179">
        <v>46716</v>
      </c>
      <c r="L48" s="252">
        <v>2.23</v>
      </c>
    </row>
    <row r="49" spans="1:12" ht="12.75">
      <c r="A49" s="11" t="s">
        <v>213</v>
      </c>
      <c r="B49" s="179">
        <v>2161436</v>
      </c>
      <c r="C49" s="179">
        <v>2053581</v>
      </c>
      <c r="D49" s="252">
        <v>95.01</v>
      </c>
      <c r="E49" s="179">
        <v>43877</v>
      </c>
      <c r="F49" s="252">
        <v>2.03</v>
      </c>
      <c r="G49" s="179">
        <v>11239</v>
      </c>
      <c r="H49" s="252">
        <v>0.52</v>
      </c>
      <c r="I49" s="179">
        <v>6052</v>
      </c>
      <c r="J49" s="252">
        <v>0.28</v>
      </c>
      <c r="K49" s="179">
        <v>46687</v>
      </c>
      <c r="L49" s="252">
        <v>2.16</v>
      </c>
    </row>
    <row r="50" spans="1:12" ht="12.75">
      <c r="A50" s="11" t="s">
        <v>214</v>
      </c>
      <c r="B50" s="179">
        <v>2214118</v>
      </c>
      <c r="C50" s="179">
        <v>2104077</v>
      </c>
      <c r="D50" s="252">
        <v>95.03</v>
      </c>
      <c r="E50" s="179">
        <v>42511</v>
      </c>
      <c r="F50" s="252">
        <v>1.92</v>
      </c>
      <c r="G50" s="179">
        <v>12842</v>
      </c>
      <c r="H50" s="252">
        <v>0.58</v>
      </c>
      <c r="I50" s="179">
        <v>7749</v>
      </c>
      <c r="J50" s="252">
        <v>0.35</v>
      </c>
      <c r="K50" s="179">
        <v>46939</v>
      </c>
      <c r="L50" s="252">
        <v>2.12</v>
      </c>
    </row>
    <row r="51" spans="1:12" ht="12.75">
      <c r="A51" s="11" t="s">
        <v>12</v>
      </c>
      <c r="B51" s="179">
        <v>2275068</v>
      </c>
      <c r="C51" s="179">
        <v>2169277</v>
      </c>
      <c r="D51" s="252">
        <v>95.35</v>
      </c>
      <c r="E51" s="179">
        <v>37084</v>
      </c>
      <c r="F51" s="252">
        <v>1.63</v>
      </c>
      <c r="G51" s="179">
        <v>12513</v>
      </c>
      <c r="H51" s="252">
        <v>0.55</v>
      </c>
      <c r="I51" s="179">
        <v>7963</v>
      </c>
      <c r="J51" s="252">
        <v>0.35</v>
      </c>
      <c r="K51" s="179">
        <v>48231</v>
      </c>
      <c r="L51" s="252">
        <v>2.12</v>
      </c>
    </row>
    <row r="52" spans="1:12" ht="12.75">
      <c r="A52" s="11" t="s">
        <v>215</v>
      </c>
      <c r="B52" s="179">
        <v>2341835</v>
      </c>
      <c r="C52" s="179">
        <v>2229661</v>
      </c>
      <c r="D52" s="252">
        <v>95.21</v>
      </c>
      <c r="E52" s="179">
        <v>44495</v>
      </c>
      <c r="F52" s="252">
        <v>1.9</v>
      </c>
      <c r="G52" s="179">
        <v>12646</v>
      </c>
      <c r="H52" s="252">
        <v>0.54</v>
      </c>
      <c r="I52" s="179">
        <v>7728</v>
      </c>
      <c r="J52" s="252">
        <v>0.33</v>
      </c>
      <c r="K52" s="179">
        <v>47305</v>
      </c>
      <c r="L52" s="252">
        <v>2.02</v>
      </c>
    </row>
    <row r="53" spans="1:12" ht="12.75">
      <c r="A53" s="11" t="s">
        <v>216</v>
      </c>
      <c r="B53" s="179">
        <v>2397289</v>
      </c>
      <c r="C53" s="179">
        <v>2291808</v>
      </c>
      <c r="D53" s="252">
        <v>95.6</v>
      </c>
      <c r="E53" s="179">
        <v>36439</v>
      </c>
      <c r="F53" s="252">
        <v>1.52</v>
      </c>
      <c r="G53" s="179">
        <v>12466</v>
      </c>
      <c r="H53" s="252">
        <v>0.52</v>
      </c>
      <c r="I53" s="179">
        <v>6952</v>
      </c>
      <c r="J53" s="252">
        <v>0.29</v>
      </c>
      <c r="K53" s="179">
        <v>49624</v>
      </c>
      <c r="L53" s="252">
        <v>2.07</v>
      </c>
    </row>
    <row r="54" spans="1:12" ht="12.75">
      <c r="A54" s="11" t="s">
        <v>9</v>
      </c>
      <c r="B54" s="179">
        <v>2399345</v>
      </c>
      <c r="C54" s="179">
        <v>2279857</v>
      </c>
      <c r="D54" s="252">
        <v>95.02</v>
      </c>
      <c r="E54" s="179">
        <v>51346</v>
      </c>
      <c r="F54" s="252">
        <v>2.14</v>
      </c>
      <c r="G54" s="179">
        <v>12237</v>
      </c>
      <c r="H54" s="252">
        <v>0.51</v>
      </c>
      <c r="I54" s="179">
        <v>6958</v>
      </c>
      <c r="J54" s="252">
        <v>0.29</v>
      </c>
      <c r="K54" s="179">
        <v>48947</v>
      </c>
      <c r="L54" s="252">
        <v>2.04</v>
      </c>
    </row>
    <row r="55" spans="1:12" ht="12.75">
      <c r="A55" s="11" t="s">
        <v>217</v>
      </c>
      <c r="B55" s="179">
        <v>2481457</v>
      </c>
      <c r="C55" s="179">
        <v>2364828</v>
      </c>
      <c r="D55" s="252">
        <v>95.3</v>
      </c>
      <c r="E55" s="179">
        <v>47148</v>
      </c>
      <c r="F55" s="252">
        <v>1.9</v>
      </c>
      <c r="G55" s="179">
        <v>13400</v>
      </c>
      <c r="H55" s="252">
        <v>0.54</v>
      </c>
      <c r="I55" s="179">
        <v>7196</v>
      </c>
      <c r="J55" s="252">
        <v>0.29</v>
      </c>
      <c r="K55" s="179">
        <v>48885</v>
      </c>
      <c r="L55" s="252">
        <v>1.97</v>
      </c>
    </row>
    <row r="56" spans="1:12" ht="12.75">
      <c r="A56" s="11" t="s">
        <v>218</v>
      </c>
      <c r="B56" s="179">
        <v>2560014</v>
      </c>
      <c r="C56" s="179">
        <v>2454798</v>
      </c>
      <c r="D56" s="252">
        <v>95.89</v>
      </c>
      <c r="E56" s="179">
        <v>36096</v>
      </c>
      <c r="F56" s="252">
        <v>1.41</v>
      </c>
      <c r="G56" s="179">
        <v>13312</v>
      </c>
      <c r="H56" s="252">
        <v>0.52</v>
      </c>
      <c r="I56" s="179">
        <v>6912</v>
      </c>
      <c r="J56" s="252">
        <v>0.27</v>
      </c>
      <c r="K56" s="179">
        <v>48896</v>
      </c>
      <c r="L56" s="252">
        <v>1.91</v>
      </c>
    </row>
    <row r="57" spans="1:12" ht="12.75">
      <c r="A57" s="11" t="s">
        <v>232</v>
      </c>
      <c r="B57" s="179"/>
      <c r="C57" s="179"/>
      <c r="D57" s="252"/>
      <c r="E57" s="179"/>
      <c r="F57" s="252"/>
      <c r="G57" s="179"/>
      <c r="H57" s="252"/>
      <c r="I57" s="179"/>
      <c r="J57" s="252"/>
      <c r="K57" s="179"/>
      <c r="L57" s="252"/>
    </row>
    <row r="58" spans="1:12" ht="12.75">
      <c r="A58" s="11" t="s">
        <v>10</v>
      </c>
      <c r="B58" s="179">
        <v>2648859</v>
      </c>
      <c r="C58" s="179">
        <v>2544229</v>
      </c>
      <c r="D58" s="252">
        <v>96.05</v>
      </c>
      <c r="E58" s="179">
        <v>39733</v>
      </c>
      <c r="F58" s="252">
        <v>1.5</v>
      </c>
      <c r="G58" s="179">
        <v>10860</v>
      </c>
      <c r="H58" s="252">
        <v>0.41</v>
      </c>
      <c r="I58" s="179">
        <v>6887</v>
      </c>
      <c r="J58" s="252">
        <v>0.26</v>
      </c>
      <c r="K58" s="179">
        <v>47150</v>
      </c>
      <c r="L58" s="252">
        <v>1.78</v>
      </c>
    </row>
    <row r="59" spans="1:12" ht="12.75">
      <c r="A59" s="68"/>
      <c r="B59" s="272"/>
      <c r="C59" s="272"/>
      <c r="D59" s="273"/>
      <c r="E59" s="272"/>
      <c r="F59" s="273"/>
      <c r="G59" s="272"/>
      <c r="H59" s="273"/>
      <c r="I59" s="272"/>
      <c r="J59" s="273"/>
      <c r="K59" s="272"/>
      <c r="L59" s="273"/>
    </row>
    <row r="60" spans="1:12" ht="12.75">
      <c r="A60" s="68"/>
      <c r="B60" s="69"/>
      <c r="C60" s="69"/>
      <c r="D60" s="70"/>
      <c r="E60" s="69"/>
      <c r="F60" s="70"/>
      <c r="G60" s="69"/>
      <c r="H60" s="70"/>
      <c r="I60" s="69"/>
      <c r="J60" s="70"/>
      <c r="K60" s="69"/>
      <c r="L60" s="70"/>
    </row>
    <row r="61" spans="1:12" ht="12.75">
      <c r="A61" s="316" t="s">
        <v>265</v>
      </c>
      <c r="B61" s="316"/>
      <c r="C61" s="316"/>
      <c r="D61" s="316"/>
      <c r="E61" s="316"/>
      <c r="F61" s="316"/>
      <c r="G61" s="316"/>
      <c r="H61" s="316"/>
      <c r="I61" s="316"/>
      <c r="J61" s="316"/>
      <c r="K61" s="316"/>
      <c r="L61" s="316"/>
    </row>
    <row r="62" spans="1:12" ht="27" customHeight="1">
      <c r="A62" s="314" t="s">
        <v>396</v>
      </c>
      <c r="B62" s="314"/>
      <c r="C62" s="314"/>
      <c r="D62" s="314"/>
      <c r="E62" s="314"/>
      <c r="F62" s="314"/>
      <c r="G62" s="314"/>
      <c r="H62" s="314"/>
      <c r="I62" s="314"/>
      <c r="J62" s="314"/>
      <c r="K62" s="314"/>
      <c r="L62" s="314"/>
    </row>
  </sheetData>
  <sheetProtection/>
  <mergeCells count="10">
    <mergeCell ref="A62:L62"/>
    <mergeCell ref="A3:A5"/>
    <mergeCell ref="B3:B5"/>
    <mergeCell ref="C4:D4"/>
    <mergeCell ref="E4:F4"/>
    <mergeCell ref="G4:H4"/>
    <mergeCell ref="K4:L4"/>
    <mergeCell ref="C3:L3"/>
    <mergeCell ref="I4:J4"/>
    <mergeCell ref="A61:L61"/>
  </mergeCells>
  <printOptions/>
  <pageMargins left="0.2362204724409449" right="0.2362204724409449" top="0.35433070866141736" bottom="0.5511811023622047" header="0.31496062992125984" footer="0.31496062992125984"/>
  <pageSetup fitToHeight="0" horizontalDpi="600" verticalDpi="600" orientation="landscape" paperSize="9" scale="59" r:id="rId1"/>
  <headerFooter alignWithMargins="0">
    <oddFooter>&amp;C22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workbookViewId="0" topLeftCell="A1">
      <selection activeCell="G33" sqref="G33"/>
    </sheetView>
  </sheetViews>
  <sheetFormatPr defaultColWidth="10.75390625" defaultRowHeight="12.75"/>
  <cols>
    <col min="1" max="12" width="12.75390625" style="24" customWidth="1"/>
    <col min="13" max="16384" width="10.75390625" style="24" customWidth="1"/>
  </cols>
  <sheetData>
    <row r="1" spans="1:12" s="21" customFormat="1" ht="30" customHeight="1">
      <c r="A1" s="28" t="s">
        <v>288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143"/>
    </row>
    <row r="2" spans="1:12" ht="12.75" customHeight="1">
      <c r="A2" s="32"/>
      <c r="L2" s="25" t="s">
        <v>377</v>
      </c>
    </row>
    <row r="3" spans="1:12" ht="17.25" customHeight="1">
      <c r="A3" s="308"/>
      <c r="B3" s="308" t="s">
        <v>286</v>
      </c>
      <c r="C3" s="308"/>
      <c r="D3" s="308"/>
      <c r="E3" s="308"/>
      <c r="F3" s="308"/>
      <c r="G3" s="308"/>
      <c r="H3" s="308"/>
      <c r="I3" s="308"/>
      <c r="J3" s="308"/>
      <c r="K3" s="308"/>
      <c r="L3" s="310" t="s">
        <v>287</v>
      </c>
    </row>
    <row r="4" spans="1:12" ht="19.5" customHeight="1">
      <c r="A4" s="308"/>
      <c r="B4" s="308" t="s">
        <v>319</v>
      </c>
      <c r="C4" s="308"/>
      <c r="D4" s="308"/>
      <c r="E4" s="308"/>
      <c r="F4" s="308"/>
      <c r="G4" s="308" t="s">
        <v>320</v>
      </c>
      <c r="H4" s="308"/>
      <c r="I4" s="308"/>
      <c r="J4" s="308"/>
      <c r="K4" s="308"/>
      <c r="L4" s="317"/>
    </row>
    <row r="5" spans="1:12" s="29" customFormat="1" ht="91.5" customHeight="1">
      <c r="A5" s="308"/>
      <c r="B5" s="33" t="s">
        <v>70</v>
      </c>
      <c r="C5" s="33" t="s">
        <v>285</v>
      </c>
      <c r="D5" s="33" t="s">
        <v>71</v>
      </c>
      <c r="E5" s="33" t="s">
        <v>193</v>
      </c>
      <c r="F5" s="33" t="s">
        <v>72</v>
      </c>
      <c r="G5" s="33" t="s">
        <v>70</v>
      </c>
      <c r="H5" s="33" t="s">
        <v>285</v>
      </c>
      <c r="I5" s="33" t="s">
        <v>71</v>
      </c>
      <c r="J5" s="33" t="s">
        <v>193</v>
      </c>
      <c r="K5" s="33" t="s">
        <v>72</v>
      </c>
      <c r="L5" s="318"/>
    </row>
    <row r="6" spans="1:12" ht="12.75">
      <c r="A6" s="11" t="s">
        <v>8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</row>
    <row r="7" spans="1:12" ht="12.75">
      <c r="A7" s="11" t="s">
        <v>10</v>
      </c>
      <c r="B7" s="179">
        <v>84846.6</v>
      </c>
      <c r="C7" s="179">
        <v>110.5</v>
      </c>
      <c r="D7" s="179">
        <v>350</v>
      </c>
      <c r="E7" s="179" t="s">
        <v>30</v>
      </c>
      <c r="F7" s="179">
        <v>6314.2</v>
      </c>
      <c r="G7" s="179">
        <v>43091.9</v>
      </c>
      <c r="H7" s="179">
        <v>20</v>
      </c>
      <c r="I7" s="179">
        <v>279.7</v>
      </c>
      <c r="J7" s="179" t="s">
        <v>30</v>
      </c>
      <c r="K7" s="179">
        <v>10828.2</v>
      </c>
      <c r="L7" s="179" t="s">
        <v>30</v>
      </c>
    </row>
    <row r="8" spans="1:12" ht="12.75">
      <c r="A8" s="11" t="s">
        <v>12</v>
      </c>
      <c r="B8" s="179">
        <v>42650.6</v>
      </c>
      <c r="C8" s="179">
        <v>5.5</v>
      </c>
      <c r="D8" s="179">
        <v>551.9</v>
      </c>
      <c r="E8" s="179" t="s">
        <v>30</v>
      </c>
      <c r="F8" s="179">
        <v>17123.9</v>
      </c>
      <c r="G8" s="179">
        <v>12471.3</v>
      </c>
      <c r="H8" s="179">
        <v>9.6</v>
      </c>
      <c r="I8" s="179">
        <v>204.3</v>
      </c>
      <c r="J8" s="179" t="s">
        <v>30</v>
      </c>
      <c r="K8" s="179">
        <v>2388.4</v>
      </c>
      <c r="L8" s="179" t="s">
        <v>30</v>
      </c>
    </row>
    <row r="9" spans="1:12" ht="12.75">
      <c r="A9" s="11" t="s">
        <v>0</v>
      </c>
      <c r="B9" s="179"/>
      <c r="C9" s="179"/>
      <c r="D9" s="179"/>
      <c r="E9" s="179"/>
      <c r="F9" s="179"/>
      <c r="G9" s="179"/>
      <c r="H9" s="179"/>
      <c r="I9" s="179"/>
      <c r="J9" s="179"/>
      <c r="K9" s="179"/>
      <c r="L9" s="179"/>
    </row>
    <row r="10" spans="1:12" ht="12.75">
      <c r="A10" s="11" t="s">
        <v>10</v>
      </c>
      <c r="B10" s="179">
        <v>75113</v>
      </c>
      <c r="C10" s="179">
        <v>5.5</v>
      </c>
      <c r="D10" s="179">
        <v>1695.5</v>
      </c>
      <c r="E10" s="179" t="s">
        <v>30</v>
      </c>
      <c r="F10" s="179">
        <v>30680.4</v>
      </c>
      <c r="G10" s="179">
        <v>22597.2</v>
      </c>
      <c r="H10" s="179">
        <v>9.6</v>
      </c>
      <c r="I10" s="179">
        <v>978.7</v>
      </c>
      <c r="J10" s="179" t="s">
        <v>30</v>
      </c>
      <c r="K10" s="179">
        <v>7532.5</v>
      </c>
      <c r="L10" s="179" t="s">
        <v>30</v>
      </c>
    </row>
    <row r="11" spans="1:12" ht="12.75">
      <c r="A11" s="11" t="s">
        <v>12</v>
      </c>
      <c r="B11" s="179">
        <v>42679</v>
      </c>
      <c r="C11" s="179">
        <v>30</v>
      </c>
      <c r="D11" s="179">
        <v>1974</v>
      </c>
      <c r="E11" s="179" t="s">
        <v>30</v>
      </c>
      <c r="F11" s="179">
        <v>9909</v>
      </c>
      <c r="G11" s="179">
        <v>11699</v>
      </c>
      <c r="H11" s="179">
        <v>5</v>
      </c>
      <c r="I11" s="179">
        <v>492</v>
      </c>
      <c r="J11" s="179" t="s">
        <v>30</v>
      </c>
      <c r="K11" s="179">
        <v>784</v>
      </c>
      <c r="L11" s="179" t="s">
        <v>30</v>
      </c>
    </row>
    <row r="12" spans="1:12" ht="12.75">
      <c r="A12" s="11" t="s">
        <v>14</v>
      </c>
      <c r="B12" s="179"/>
      <c r="C12" s="179"/>
      <c r="D12" s="179"/>
      <c r="E12" s="179"/>
      <c r="F12" s="179"/>
      <c r="G12" s="179"/>
      <c r="H12" s="179"/>
      <c r="I12" s="179"/>
      <c r="J12" s="179"/>
      <c r="K12" s="179"/>
      <c r="L12" s="179"/>
    </row>
    <row r="13" spans="1:12" ht="12.75">
      <c r="A13" s="11" t="s">
        <v>10</v>
      </c>
      <c r="B13" s="179">
        <v>89790</v>
      </c>
      <c r="C13" s="179">
        <v>107</v>
      </c>
      <c r="D13" s="179">
        <v>2815</v>
      </c>
      <c r="E13" s="179">
        <v>3649</v>
      </c>
      <c r="F13" s="179">
        <v>24560</v>
      </c>
      <c r="G13" s="179">
        <v>21767</v>
      </c>
      <c r="H13" s="179">
        <v>60</v>
      </c>
      <c r="I13" s="179">
        <v>1074</v>
      </c>
      <c r="J13" s="179">
        <v>762</v>
      </c>
      <c r="K13" s="179">
        <v>2657</v>
      </c>
      <c r="L13" s="179" t="s">
        <v>30</v>
      </c>
    </row>
    <row r="14" spans="1:12" ht="12.75">
      <c r="A14" s="11" t="s">
        <v>12</v>
      </c>
      <c r="B14" s="179">
        <v>69205</v>
      </c>
      <c r="C14" s="179">
        <v>94</v>
      </c>
      <c r="D14" s="179">
        <v>1277</v>
      </c>
      <c r="E14" s="179">
        <v>876</v>
      </c>
      <c r="F14" s="179">
        <v>16421</v>
      </c>
      <c r="G14" s="179">
        <v>11196</v>
      </c>
      <c r="H14" s="179">
        <v>65</v>
      </c>
      <c r="I14" s="179">
        <v>483</v>
      </c>
      <c r="J14" s="179">
        <v>46</v>
      </c>
      <c r="K14" s="179">
        <v>628</v>
      </c>
      <c r="L14" s="179" t="s">
        <v>30</v>
      </c>
    </row>
    <row r="15" spans="1:12" ht="12.75">
      <c r="A15" s="11" t="s">
        <v>199</v>
      </c>
      <c r="B15" s="179"/>
      <c r="C15" s="179"/>
      <c r="D15" s="179"/>
      <c r="E15" s="179"/>
      <c r="F15" s="179"/>
      <c r="G15" s="179"/>
      <c r="H15" s="179"/>
      <c r="I15" s="179"/>
      <c r="J15" s="179"/>
      <c r="K15" s="179"/>
      <c r="L15" s="179"/>
    </row>
    <row r="16" spans="1:12" ht="12.75">
      <c r="A16" s="11" t="s">
        <v>10</v>
      </c>
      <c r="B16" s="179">
        <v>149153</v>
      </c>
      <c r="C16" s="179">
        <v>267</v>
      </c>
      <c r="D16" s="179">
        <v>3342</v>
      </c>
      <c r="E16" s="179">
        <v>1029</v>
      </c>
      <c r="F16" s="179">
        <v>35025</v>
      </c>
      <c r="G16" s="179">
        <v>25200</v>
      </c>
      <c r="H16" s="179">
        <v>181</v>
      </c>
      <c r="I16" s="179">
        <v>1167</v>
      </c>
      <c r="J16" s="179">
        <v>112</v>
      </c>
      <c r="K16" s="179">
        <v>1285</v>
      </c>
      <c r="L16" s="179" t="s">
        <v>30</v>
      </c>
    </row>
    <row r="17" spans="1:12" ht="12.75">
      <c r="A17" s="11" t="s">
        <v>12</v>
      </c>
      <c r="B17" s="179">
        <v>96487</v>
      </c>
      <c r="C17" s="179">
        <v>134</v>
      </c>
      <c r="D17" s="179">
        <v>1442</v>
      </c>
      <c r="E17" s="179">
        <v>650</v>
      </c>
      <c r="F17" s="179">
        <v>19871</v>
      </c>
      <c r="G17" s="179">
        <v>12157</v>
      </c>
      <c r="H17" s="179">
        <v>1713</v>
      </c>
      <c r="I17" s="179">
        <v>612</v>
      </c>
      <c r="J17" s="179">
        <v>73</v>
      </c>
      <c r="K17" s="179">
        <v>372</v>
      </c>
      <c r="L17" s="179">
        <v>7222</v>
      </c>
    </row>
    <row r="18" spans="1:12" ht="12.75">
      <c r="A18" s="11" t="s">
        <v>200</v>
      </c>
      <c r="B18" s="179"/>
      <c r="C18" s="179"/>
      <c r="D18" s="179"/>
      <c r="E18" s="179"/>
      <c r="F18" s="179"/>
      <c r="G18" s="179"/>
      <c r="H18" s="179"/>
      <c r="I18" s="179"/>
      <c r="J18" s="179"/>
      <c r="K18" s="179"/>
      <c r="L18" s="179"/>
    </row>
    <row r="19" spans="1:12" ht="12.75">
      <c r="A19" s="11" t="s">
        <v>10</v>
      </c>
      <c r="B19" s="179">
        <v>194850</v>
      </c>
      <c r="C19" s="179">
        <v>340</v>
      </c>
      <c r="D19" s="179">
        <v>3114</v>
      </c>
      <c r="E19" s="179">
        <v>1087</v>
      </c>
      <c r="F19" s="179">
        <v>40823</v>
      </c>
      <c r="G19" s="179">
        <v>22297</v>
      </c>
      <c r="H19" s="179">
        <v>2935</v>
      </c>
      <c r="I19" s="179">
        <v>1115</v>
      </c>
      <c r="J19" s="179">
        <v>185</v>
      </c>
      <c r="K19" s="179">
        <v>981</v>
      </c>
      <c r="L19" s="179">
        <v>15301</v>
      </c>
    </row>
    <row r="20" spans="1:12" ht="12.75">
      <c r="A20" s="11" t="s">
        <v>12</v>
      </c>
      <c r="B20" s="179">
        <v>104924</v>
      </c>
      <c r="C20" s="179">
        <v>59</v>
      </c>
      <c r="D20" s="179">
        <v>1249</v>
      </c>
      <c r="E20" s="179">
        <v>532</v>
      </c>
      <c r="F20" s="179">
        <v>29826</v>
      </c>
      <c r="G20" s="179">
        <v>8134</v>
      </c>
      <c r="H20" s="179">
        <v>122</v>
      </c>
      <c r="I20" s="179">
        <v>384</v>
      </c>
      <c r="J20" s="179">
        <v>30</v>
      </c>
      <c r="K20" s="179">
        <v>293</v>
      </c>
      <c r="L20" s="179">
        <v>6198</v>
      </c>
    </row>
    <row r="21" spans="1:12" ht="12.75">
      <c r="A21" s="11" t="s">
        <v>232</v>
      </c>
      <c r="B21" s="179"/>
      <c r="C21" s="179"/>
      <c r="D21" s="179"/>
      <c r="E21" s="179"/>
      <c r="F21" s="179"/>
      <c r="G21" s="179"/>
      <c r="H21" s="179"/>
      <c r="I21" s="179"/>
      <c r="J21" s="179"/>
      <c r="K21" s="179"/>
      <c r="L21" s="179"/>
    </row>
    <row r="22" spans="1:12" ht="12.75">
      <c r="A22" s="11" t="s">
        <v>10</v>
      </c>
      <c r="B22" s="179">
        <v>245027</v>
      </c>
      <c r="C22" s="179">
        <v>144</v>
      </c>
      <c r="D22" s="179">
        <v>2676</v>
      </c>
      <c r="E22" s="179">
        <v>1030</v>
      </c>
      <c r="F22" s="179">
        <v>147567</v>
      </c>
      <c r="G22" s="179">
        <v>18058</v>
      </c>
      <c r="H22" s="179">
        <v>238</v>
      </c>
      <c r="I22" s="179">
        <v>637</v>
      </c>
      <c r="J22" s="179">
        <v>184</v>
      </c>
      <c r="K22" s="179">
        <v>714</v>
      </c>
      <c r="L22" s="179">
        <v>10824</v>
      </c>
    </row>
  </sheetData>
  <sheetProtection/>
  <mergeCells count="5">
    <mergeCell ref="L3:L5"/>
    <mergeCell ref="B4:F4"/>
    <mergeCell ref="G4:K4"/>
    <mergeCell ref="A3:A5"/>
    <mergeCell ref="B3:K3"/>
  </mergeCells>
  <printOptions/>
  <pageMargins left="0.7874015748031497" right="0.7874015748031497" top="0.984251968503937" bottom="0.5905511811023623" header="0.5118110236220472" footer="0.31496062992125984"/>
  <pageSetup fitToHeight="0" fitToWidth="1" horizontalDpi="600" verticalDpi="600" orientation="landscape" paperSize="9" scale="86" r:id="rId1"/>
  <headerFooter alignWithMargins="0">
    <oddFooter>&amp;C23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workbookViewId="0" topLeftCell="A1">
      <selection activeCell="I2" sqref="I2"/>
    </sheetView>
  </sheetViews>
  <sheetFormatPr defaultColWidth="10.75390625" defaultRowHeight="12.75"/>
  <cols>
    <col min="1" max="1" width="12.75390625" style="24" customWidth="1"/>
    <col min="2" max="7" width="18.75390625" style="24" customWidth="1"/>
    <col min="8" max="8" width="10.75390625" style="24" customWidth="1"/>
    <col min="9" max="9" width="11.625" style="24" customWidth="1"/>
    <col min="10" max="10" width="10.75390625" style="24" customWidth="1"/>
    <col min="11" max="11" width="12.00390625" style="24" customWidth="1"/>
    <col min="12" max="12" width="19.375" style="24" bestFit="1" customWidth="1"/>
    <col min="13" max="16384" width="10.75390625" style="24" customWidth="1"/>
  </cols>
  <sheetData>
    <row r="1" spans="1:12" s="21" customFormat="1" ht="30.75" customHeight="1">
      <c r="A1" s="28" t="s">
        <v>289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143"/>
    </row>
    <row r="2" spans="1:7" ht="15.75">
      <c r="A2" s="28"/>
      <c r="B2" s="23"/>
      <c r="C2" s="23"/>
      <c r="D2" s="23"/>
      <c r="E2" s="23"/>
      <c r="F2" s="23"/>
      <c r="G2" s="23"/>
    </row>
    <row r="3" spans="11:12" ht="12.75">
      <c r="K3" s="25"/>
      <c r="L3" s="25" t="s">
        <v>377</v>
      </c>
    </row>
    <row r="4" spans="1:12" ht="82.5" customHeight="1">
      <c r="A4" s="308"/>
      <c r="B4" s="312" t="s">
        <v>290</v>
      </c>
      <c r="C4" s="320"/>
      <c r="D4" s="320"/>
      <c r="E4" s="313"/>
      <c r="F4" s="312" t="s">
        <v>291</v>
      </c>
      <c r="G4" s="313"/>
      <c r="H4" s="312" t="s">
        <v>292</v>
      </c>
      <c r="I4" s="313"/>
      <c r="J4" s="312" t="s">
        <v>235</v>
      </c>
      <c r="K4" s="313"/>
      <c r="L4" s="308" t="s">
        <v>293</v>
      </c>
    </row>
    <row r="5" spans="1:12" ht="39" customHeight="1">
      <c r="A5" s="308"/>
      <c r="B5" s="312" t="s">
        <v>73</v>
      </c>
      <c r="C5" s="313"/>
      <c r="D5" s="312" t="s">
        <v>74</v>
      </c>
      <c r="E5" s="313"/>
      <c r="F5" s="310" t="s">
        <v>23</v>
      </c>
      <c r="G5" s="310" t="s">
        <v>24</v>
      </c>
      <c r="H5" s="310" t="s">
        <v>23</v>
      </c>
      <c r="I5" s="310" t="s">
        <v>24</v>
      </c>
      <c r="J5" s="310" t="s">
        <v>23</v>
      </c>
      <c r="K5" s="310" t="s">
        <v>24</v>
      </c>
      <c r="L5" s="319"/>
    </row>
    <row r="6" spans="1:12" s="29" customFormat="1" ht="25.5">
      <c r="A6" s="308"/>
      <c r="B6" s="33" t="s">
        <v>23</v>
      </c>
      <c r="C6" s="33" t="s">
        <v>24</v>
      </c>
      <c r="D6" s="33" t="s">
        <v>23</v>
      </c>
      <c r="E6" s="33" t="s">
        <v>24</v>
      </c>
      <c r="F6" s="311"/>
      <c r="G6" s="311"/>
      <c r="H6" s="311"/>
      <c r="I6" s="311"/>
      <c r="J6" s="311"/>
      <c r="K6" s="311"/>
      <c r="L6" s="319"/>
    </row>
    <row r="7" spans="1:12" ht="12.75">
      <c r="A7" s="11" t="s">
        <v>8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</row>
    <row r="8" spans="1:12" ht="12.75">
      <c r="A8" s="11" t="s">
        <v>10</v>
      </c>
      <c r="B8" s="113">
        <v>53065</v>
      </c>
      <c r="C8" s="113">
        <v>13903.5</v>
      </c>
      <c r="D8" s="113">
        <v>18677.3</v>
      </c>
      <c r="E8" s="113">
        <v>11374.3</v>
      </c>
      <c r="F8" s="126" t="s">
        <v>30</v>
      </c>
      <c r="G8" s="126" t="s">
        <v>30</v>
      </c>
      <c r="H8" s="113">
        <v>2000</v>
      </c>
      <c r="I8" s="113">
        <v>0</v>
      </c>
      <c r="J8" s="126" t="s">
        <v>30</v>
      </c>
      <c r="K8" s="126" t="s">
        <v>30</v>
      </c>
      <c r="L8" s="126" t="s">
        <v>30</v>
      </c>
    </row>
    <row r="9" spans="1:12" ht="12.75">
      <c r="A9" s="11" t="s">
        <v>12</v>
      </c>
      <c r="B9" s="113">
        <v>24289.2</v>
      </c>
      <c r="C9" s="113">
        <v>4094.4</v>
      </c>
      <c r="D9" s="113">
        <v>339.6</v>
      </c>
      <c r="E9" s="113">
        <v>4448.2</v>
      </c>
      <c r="F9" s="126" t="s">
        <v>30</v>
      </c>
      <c r="G9" s="126" t="s">
        <v>30</v>
      </c>
      <c r="H9" s="113">
        <v>0</v>
      </c>
      <c r="I9" s="113">
        <v>0</v>
      </c>
      <c r="J9" s="126" t="s">
        <v>30</v>
      </c>
      <c r="K9" s="126" t="s">
        <v>30</v>
      </c>
      <c r="L9" s="126" t="s">
        <v>30</v>
      </c>
    </row>
    <row r="10" spans="1:12" ht="12.75">
      <c r="A10" s="11" t="s">
        <v>0</v>
      </c>
      <c r="B10" s="126"/>
      <c r="C10" s="113"/>
      <c r="D10" s="113"/>
      <c r="E10" s="113"/>
      <c r="F10" s="126"/>
      <c r="G10" s="126"/>
      <c r="H10" s="113"/>
      <c r="I10" s="126"/>
      <c r="J10" s="126"/>
      <c r="K10" s="126"/>
      <c r="L10" s="126"/>
    </row>
    <row r="11" spans="1:12" ht="12.75">
      <c r="A11" s="11" t="s">
        <v>10</v>
      </c>
      <c r="B11" s="113">
        <v>36279.8</v>
      </c>
      <c r="C11" s="113">
        <v>5158.3</v>
      </c>
      <c r="D11" s="113">
        <v>17530.2</v>
      </c>
      <c r="E11" s="113">
        <v>6434</v>
      </c>
      <c r="F11" s="126" t="s">
        <v>30</v>
      </c>
      <c r="G11" s="126" t="s">
        <v>30</v>
      </c>
      <c r="H11" s="113">
        <v>15000</v>
      </c>
      <c r="I11" s="113">
        <v>0</v>
      </c>
      <c r="J11" s="126" t="s">
        <v>30</v>
      </c>
      <c r="K11" s="126" t="s">
        <v>30</v>
      </c>
      <c r="L11" s="126" t="s">
        <v>30</v>
      </c>
    </row>
    <row r="12" spans="1:12" ht="12.75">
      <c r="A12" s="11" t="s">
        <v>12</v>
      </c>
      <c r="B12" s="113">
        <v>24840</v>
      </c>
      <c r="C12" s="113">
        <v>4441</v>
      </c>
      <c r="D12" s="113">
        <v>0</v>
      </c>
      <c r="E12" s="113">
        <v>0</v>
      </c>
      <c r="F12" s="113">
        <v>0</v>
      </c>
      <c r="G12" s="113">
        <v>0</v>
      </c>
      <c r="H12" s="113">
        <v>0</v>
      </c>
      <c r="I12" s="113">
        <v>0</v>
      </c>
      <c r="J12" s="113">
        <v>0</v>
      </c>
      <c r="K12" s="113">
        <v>0</v>
      </c>
      <c r="L12" s="126" t="s">
        <v>30</v>
      </c>
    </row>
    <row r="13" spans="1:12" ht="12.75">
      <c r="A13" s="11" t="s">
        <v>14</v>
      </c>
      <c r="B13" s="126"/>
      <c r="C13" s="126"/>
      <c r="D13" s="126"/>
      <c r="E13" s="126"/>
      <c r="F13" s="126"/>
      <c r="G13" s="126"/>
      <c r="H13" s="126"/>
      <c r="I13" s="126"/>
      <c r="J13" s="126"/>
      <c r="K13" s="126"/>
      <c r="L13" s="126"/>
    </row>
    <row r="14" spans="1:12" ht="12.75">
      <c r="A14" s="11" t="s">
        <v>10</v>
      </c>
      <c r="B14" s="113">
        <v>58028</v>
      </c>
      <c r="C14" s="113">
        <v>6548</v>
      </c>
      <c r="D14" s="113">
        <v>0</v>
      </c>
      <c r="E14" s="113">
        <v>0</v>
      </c>
      <c r="F14" s="113">
        <v>0</v>
      </c>
      <c r="G14" s="113">
        <v>0</v>
      </c>
      <c r="H14" s="113">
        <v>0</v>
      </c>
      <c r="I14" s="113">
        <v>0</v>
      </c>
      <c r="J14" s="113">
        <v>0</v>
      </c>
      <c r="K14" s="113">
        <v>0</v>
      </c>
      <c r="L14" s="126" t="s">
        <v>30</v>
      </c>
    </row>
    <row r="15" spans="1:12" ht="12.75">
      <c r="A15" s="11" t="s">
        <v>12</v>
      </c>
      <c r="B15" s="113">
        <v>19095</v>
      </c>
      <c r="C15" s="113">
        <v>216</v>
      </c>
      <c r="D15" s="113">
        <v>6663</v>
      </c>
      <c r="E15" s="113">
        <v>0</v>
      </c>
      <c r="F15" s="113">
        <v>7060</v>
      </c>
      <c r="G15" s="113">
        <v>0</v>
      </c>
      <c r="H15" s="113">
        <v>0</v>
      </c>
      <c r="I15" s="113">
        <v>0</v>
      </c>
      <c r="J15" s="113">
        <v>0</v>
      </c>
      <c r="K15" s="113">
        <v>0</v>
      </c>
      <c r="L15" s="126" t="s">
        <v>30</v>
      </c>
    </row>
    <row r="16" spans="1:12" ht="12.75">
      <c r="A16" s="11" t="s">
        <v>199</v>
      </c>
      <c r="B16" s="126"/>
      <c r="C16" s="126"/>
      <c r="D16" s="126"/>
      <c r="E16" s="126"/>
      <c r="F16" s="126"/>
      <c r="G16" s="126"/>
      <c r="H16" s="126"/>
      <c r="I16" s="126"/>
      <c r="J16" s="126"/>
      <c r="K16" s="126"/>
      <c r="L16" s="126"/>
    </row>
    <row r="17" spans="1:12" ht="12.75">
      <c r="A17" s="11" t="s">
        <v>10</v>
      </c>
      <c r="B17" s="113">
        <v>80770</v>
      </c>
      <c r="C17" s="113">
        <v>2222</v>
      </c>
      <c r="D17" s="113">
        <v>10697</v>
      </c>
      <c r="E17" s="113">
        <v>0</v>
      </c>
      <c r="F17" s="113">
        <v>11132</v>
      </c>
      <c r="G17" s="113">
        <v>0</v>
      </c>
      <c r="H17" s="113">
        <v>14000</v>
      </c>
      <c r="I17" s="113">
        <v>1517</v>
      </c>
      <c r="J17" s="113">
        <v>15000</v>
      </c>
      <c r="K17" s="113">
        <v>0</v>
      </c>
      <c r="L17" s="126" t="s">
        <v>30</v>
      </c>
    </row>
    <row r="18" spans="1:12" ht="12.75">
      <c r="A18" s="11" t="s">
        <v>12</v>
      </c>
      <c r="B18" s="113">
        <v>27149</v>
      </c>
      <c r="C18" s="113">
        <v>3561</v>
      </c>
      <c r="D18" s="113">
        <v>0</v>
      </c>
      <c r="E18" s="113">
        <v>0</v>
      </c>
      <c r="F18" s="113">
        <v>0</v>
      </c>
      <c r="G18" s="113">
        <v>0</v>
      </c>
      <c r="H18" s="113">
        <v>0</v>
      </c>
      <c r="I18" s="113">
        <v>0</v>
      </c>
      <c r="J18" s="113">
        <v>0</v>
      </c>
      <c r="K18" s="113">
        <v>0</v>
      </c>
      <c r="L18" s="113">
        <v>1651</v>
      </c>
    </row>
    <row r="19" spans="1:12" ht="12.75">
      <c r="A19" s="11" t="s">
        <v>200</v>
      </c>
      <c r="B19" s="126"/>
      <c r="C19" s="126"/>
      <c r="D19" s="126"/>
      <c r="E19" s="126"/>
      <c r="F19" s="126"/>
      <c r="G19" s="126"/>
      <c r="H19" s="126"/>
      <c r="I19" s="126"/>
      <c r="J19" s="126"/>
      <c r="K19" s="126"/>
      <c r="L19" s="126"/>
    </row>
    <row r="20" spans="1:12" ht="12.75">
      <c r="A20" s="11" t="s">
        <v>10</v>
      </c>
      <c r="B20" s="113">
        <v>68204</v>
      </c>
      <c r="C20" s="113">
        <v>5060</v>
      </c>
      <c r="D20" s="113">
        <v>16952</v>
      </c>
      <c r="E20" s="113">
        <v>0</v>
      </c>
      <c r="F20" s="113">
        <v>17373</v>
      </c>
      <c r="G20" s="113">
        <v>0</v>
      </c>
      <c r="H20" s="113">
        <v>11635</v>
      </c>
      <c r="I20" s="113">
        <v>0</v>
      </c>
      <c r="J20" s="113">
        <v>11000</v>
      </c>
      <c r="K20" s="113">
        <v>0</v>
      </c>
      <c r="L20" s="113">
        <v>7410</v>
      </c>
    </row>
    <row r="21" spans="1:12" ht="12.75">
      <c r="A21" s="11" t="s">
        <v>12</v>
      </c>
      <c r="B21" s="113">
        <v>26954</v>
      </c>
      <c r="C21" s="113">
        <v>1533</v>
      </c>
      <c r="D21" s="113">
        <v>20861</v>
      </c>
      <c r="E21" s="113">
        <v>0</v>
      </c>
      <c r="F21" s="113">
        <v>21507</v>
      </c>
      <c r="G21" s="113">
        <v>0</v>
      </c>
      <c r="H21" s="113">
        <v>11330</v>
      </c>
      <c r="I21" s="113">
        <v>0</v>
      </c>
      <c r="J21" s="113">
        <v>11000</v>
      </c>
      <c r="K21" s="113">
        <v>0</v>
      </c>
      <c r="L21" s="113">
        <v>786</v>
      </c>
    </row>
    <row r="22" spans="1:12" ht="12.75">
      <c r="A22" s="11" t="s">
        <v>232</v>
      </c>
      <c r="B22" s="126"/>
      <c r="C22" s="126"/>
      <c r="D22" s="126"/>
      <c r="E22" s="126"/>
      <c r="F22" s="126"/>
      <c r="G22" s="126"/>
      <c r="H22" s="126"/>
      <c r="I22" s="126"/>
      <c r="J22" s="126"/>
      <c r="K22" s="126"/>
      <c r="L22" s="126"/>
    </row>
    <row r="23" spans="1:12" ht="12.75">
      <c r="A23" s="11" t="s">
        <v>10</v>
      </c>
      <c r="B23" s="113">
        <v>84329</v>
      </c>
      <c r="C23" s="113">
        <v>2037</v>
      </c>
      <c r="D23" s="113">
        <v>109872</v>
      </c>
      <c r="E23" s="113">
        <v>0</v>
      </c>
      <c r="F23" s="113">
        <v>110240</v>
      </c>
      <c r="G23" s="113">
        <v>0</v>
      </c>
      <c r="H23" s="113">
        <v>34294</v>
      </c>
      <c r="I23" s="113">
        <v>0</v>
      </c>
      <c r="J23" s="113">
        <v>33300</v>
      </c>
      <c r="K23" s="113">
        <v>0</v>
      </c>
      <c r="L23" s="113">
        <v>4404</v>
      </c>
    </row>
    <row r="26" ht="12.75">
      <c r="B26" s="153"/>
    </row>
  </sheetData>
  <sheetProtection/>
  <mergeCells count="14">
    <mergeCell ref="A4:A6"/>
    <mergeCell ref="B4:E4"/>
    <mergeCell ref="B5:C5"/>
    <mergeCell ref="D5:E5"/>
    <mergeCell ref="H5:H6"/>
    <mergeCell ref="I5:I6"/>
    <mergeCell ref="L4:L6"/>
    <mergeCell ref="F4:G4"/>
    <mergeCell ref="F5:F6"/>
    <mergeCell ref="G5:G6"/>
    <mergeCell ref="H4:I4"/>
    <mergeCell ref="J4:K4"/>
    <mergeCell ref="J5:J6"/>
    <mergeCell ref="K5:K6"/>
  </mergeCells>
  <printOptions/>
  <pageMargins left="0.7874015748031497" right="0.7874015748031497" top="0.984251968503937" bottom="0.5905511811023623" header="0.5118110236220472" footer="0.31496062992125984"/>
  <pageSetup fitToHeight="0" fitToWidth="1" horizontalDpi="600" verticalDpi="600" orientation="landscape" paperSize="9" scale="69" r:id="rId1"/>
  <headerFooter alignWithMargins="0">
    <oddFooter>&amp;C24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"/>
  <sheetViews>
    <sheetView workbookViewId="0" topLeftCell="A1">
      <selection activeCell="L43" sqref="L43:L48"/>
    </sheetView>
  </sheetViews>
  <sheetFormatPr defaultColWidth="10.75390625" defaultRowHeight="12.75"/>
  <cols>
    <col min="1" max="1" width="32.75390625" style="24" bestFit="1" customWidth="1"/>
    <col min="2" max="2" width="12.125" style="37" bestFit="1" customWidth="1"/>
    <col min="3" max="4" width="11.75390625" style="37" customWidth="1"/>
    <col min="5" max="5" width="12.125" style="37" bestFit="1" customWidth="1"/>
    <col min="6" max="7" width="11.75390625" style="37" customWidth="1"/>
    <col min="8" max="8" width="12.00390625" style="37" customWidth="1"/>
    <col min="9" max="10" width="11.75390625" style="37" customWidth="1"/>
    <col min="11" max="11" width="12.125" style="24" bestFit="1" customWidth="1"/>
    <col min="12" max="13" width="11.75390625" style="24" customWidth="1"/>
    <col min="14" max="14" width="12.125" style="24" bestFit="1" customWidth="1"/>
    <col min="15" max="16" width="11.75390625" style="24" customWidth="1"/>
    <col min="17" max="17" width="12.00390625" style="24" customWidth="1"/>
    <col min="18" max="19" width="11.75390625" style="24" customWidth="1"/>
    <col min="20" max="16384" width="10.75390625" style="24" customWidth="1"/>
  </cols>
  <sheetData>
    <row r="1" spans="1:19" s="21" customFormat="1" ht="30.75" customHeight="1">
      <c r="A1" s="321" t="s">
        <v>294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321"/>
      <c r="S1" s="321"/>
    </row>
    <row r="2" spans="1:10" s="21" customFormat="1" ht="15.75">
      <c r="A2" s="15"/>
      <c r="B2" s="15"/>
      <c r="C2" s="15"/>
      <c r="D2" s="15"/>
      <c r="E2" s="15"/>
      <c r="F2" s="15"/>
      <c r="G2" s="15"/>
      <c r="H2" s="15"/>
      <c r="I2" s="15"/>
      <c r="J2" s="15"/>
    </row>
    <row r="3" spans="1:4" ht="12.75">
      <c r="A3" s="23"/>
      <c r="B3" s="35"/>
      <c r="C3" s="35"/>
      <c r="D3" s="36"/>
    </row>
    <row r="4" spans="1:19" ht="12.75">
      <c r="A4" s="322" t="s">
        <v>75</v>
      </c>
      <c r="B4" s="323">
        <v>39814</v>
      </c>
      <c r="C4" s="324"/>
      <c r="D4" s="324"/>
      <c r="E4" s="323">
        <v>40179</v>
      </c>
      <c r="F4" s="324"/>
      <c r="G4" s="324"/>
      <c r="H4" s="323">
        <v>40544</v>
      </c>
      <c r="I4" s="324"/>
      <c r="J4" s="324"/>
      <c r="K4" s="323">
        <v>40909</v>
      </c>
      <c r="L4" s="324"/>
      <c r="M4" s="324"/>
      <c r="N4" s="323">
        <v>41275</v>
      </c>
      <c r="O4" s="324"/>
      <c r="P4" s="324"/>
      <c r="Q4" s="323">
        <v>41640</v>
      </c>
      <c r="R4" s="324"/>
      <c r="S4" s="324"/>
    </row>
    <row r="5" spans="1:19" ht="42" customHeight="1">
      <c r="A5" s="317"/>
      <c r="B5" s="308" t="s">
        <v>76</v>
      </c>
      <c r="C5" s="320" t="s">
        <v>378</v>
      </c>
      <c r="D5" s="313"/>
      <c r="E5" s="308" t="s">
        <v>76</v>
      </c>
      <c r="F5" s="320" t="s">
        <v>378</v>
      </c>
      <c r="G5" s="313"/>
      <c r="H5" s="308" t="s">
        <v>76</v>
      </c>
      <c r="I5" s="320" t="s">
        <v>378</v>
      </c>
      <c r="J5" s="313"/>
      <c r="K5" s="308" t="s">
        <v>76</v>
      </c>
      <c r="L5" s="320" t="s">
        <v>378</v>
      </c>
      <c r="M5" s="313"/>
      <c r="N5" s="308" t="s">
        <v>76</v>
      </c>
      <c r="O5" s="308" t="s">
        <v>378</v>
      </c>
      <c r="P5" s="308"/>
      <c r="Q5" s="308" t="s">
        <v>76</v>
      </c>
      <c r="R5" s="308" t="s">
        <v>378</v>
      </c>
      <c r="S5" s="308"/>
    </row>
    <row r="6" spans="1:19" ht="37.5" customHeight="1">
      <c r="A6" s="318"/>
      <c r="B6" s="308"/>
      <c r="C6" s="26" t="s">
        <v>23</v>
      </c>
      <c r="D6" s="26" t="s">
        <v>24</v>
      </c>
      <c r="E6" s="308"/>
      <c r="F6" s="44" t="s">
        <v>23</v>
      </c>
      <c r="G6" s="44" t="s">
        <v>24</v>
      </c>
      <c r="H6" s="308"/>
      <c r="I6" s="44" t="s">
        <v>23</v>
      </c>
      <c r="J6" s="44" t="s">
        <v>24</v>
      </c>
      <c r="K6" s="308"/>
      <c r="L6" s="44" t="s">
        <v>23</v>
      </c>
      <c r="M6" s="44" t="s">
        <v>24</v>
      </c>
      <c r="N6" s="308"/>
      <c r="O6" s="26" t="s">
        <v>23</v>
      </c>
      <c r="P6" s="26" t="s">
        <v>24</v>
      </c>
      <c r="Q6" s="308"/>
      <c r="R6" s="26" t="s">
        <v>23</v>
      </c>
      <c r="S6" s="26" t="s">
        <v>24</v>
      </c>
    </row>
    <row r="7" spans="1:19" ht="38.25">
      <c r="A7" s="38" t="s">
        <v>219</v>
      </c>
      <c r="B7" s="179">
        <v>214</v>
      </c>
      <c r="C7" s="179">
        <v>71741.8</v>
      </c>
      <c r="D7" s="179">
        <v>25278</v>
      </c>
      <c r="E7" s="179">
        <v>180</v>
      </c>
      <c r="F7" s="179">
        <v>53810</v>
      </c>
      <c r="G7" s="179">
        <v>11592</v>
      </c>
      <c r="H7" s="179">
        <v>168</v>
      </c>
      <c r="I7" s="179">
        <v>58028</v>
      </c>
      <c r="J7" s="179">
        <v>6547</v>
      </c>
      <c r="K7" s="179">
        <v>177</v>
      </c>
      <c r="L7" s="179">
        <v>91467</v>
      </c>
      <c r="M7" s="179">
        <v>2222</v>
      </c>
      <c r="N7" s="179">
        <v>187</v>
      </c>
      <c r="O7" s="179">
        <v>85156.158</v>
      </c>
      <c r="P7" s="179">
        <v>5060.152</v>
      </c>
      <c r="Q7" s="179">
        <v>160</v>
      </c>
      <c r="R7" s="179">
        <v>194200.651</v>
      </c>
      <c r="S7" s="179">
        <v>2035.849</v>
      </c>
    </row>
    <row r="8" spans="1:19" ht="12.75">
      <c r="A8" s="38" t="s">
        <v>77</v>
      </c>
      <c r="B8" s="179">
        <v>40</v>
      </c>
      <c r="C8" s="179">
        <v>30208</v>
      </c>
      <c r="D8" s="179">
        <v>8336</v>
      </c>
      <c r="E8" s="179">
        <v>41</v>
      </c>
      <c r="F8" s="179">
        <v>10328</v>
      </c>
      <c r="G8" s="179">
        <v>3358</v>
      </c>
      <c r="H8" s="179">
        <v>31</v>
      </c>
      <c r="I8" s="179">
        <v>8574</v>
      </c>
      <c r="J8" s="179">
        <v>2187</v>
      </c>
      <c r="K8" s="179">
        <v>34</v>
      </c>
      <c r="L8" s="179">
        <v>11079</v>
      </c>
      <c r="M8" s="179">
        <v>1988</v>
      </c>
      <c r="N8" s="179">
        <v>57</v>
      </c>
      <c r="O8" s="179">
        <v>14081.413</v>
      </c>
      <c r="P8" s="179">
        <v>4083.43</v>
      </c>
      <c r="Q8" s="179">
        <v>44</v>
      </c>
      <c r="R8" s="179">
        <v>13192.225</v>
      </c>
      <c r="S8" s="179">
        <v>188.128</v>
      </c>
    </row>
    <row r="9" spans="1:19" ht="25.5">
      <c r="A9" s="38" t="s">
        <v>78</v>
      </c>
      <c r="B9" s="179">
        <v>152</v>
      </c>
      <c r="C9" s="179">
        <v>21455</v>
      </c>
      <c r="D9" s="179">
        <v>444</v>
      </c>
      <c r="E9" s="179">
        <v>123</v>
      </c>
      <c r="F9" s="179">
        <v>36721</v>
      </c>
      <c r="G9" s="179">
        <v>4855</v>
      </c>
      <c r="H9" s="179">
        <v>124</v>
      </c>
      <c r="I9" s="179">
        <v>41311</v>
      </c>
      <c r="J9" s="179">
        <v>112</v>
      </c>
      <c r="K9" s="179">
        <v>129</v>
      </c>
      <c r="L9" s="179">
        <v>78363</v>
      </c>
      <c r="M9" s="179">
        <v>45</v>
      </c>
      <c r="N9" s="179">
        <v>119</v>
      </c>
      <c r="O9" s="179">
        <v>68422.882</v>
      </c>
      <c r="P9" s="179">
        <v>928.803</v>
      </c>
      <c r="Q9" s="179">
        <v>108</v>
      </c>
      <c r="R9" s="179">
        <v>179261.853</v>
      </c>
      <c r="S9" s="179">
        <v>1822.525</v>
      </c>
    </row>
    <row r="10" spans="1:19" ht="25.5">
      <c r="A10" s="38" t="s">
        <v>79</v>
      </c>
      <c r="B10" s="179">
        <v>6</v>
      </c>
      <c r="C10" s="179">
        <v>18621</v>
      </c>
      <c r="D10" s="179">
        <v>16496.7</v>
      </c>
      <c r="E10" s="179">
        <v>4</v>
      </c>
      <c r="F10" s="179">
        <v>5564</v>
      </c>
      <c r="G10" s="179">
        <v>3380</v>
      </c>
      <c r="H10" s="179">
        <v>3</v>
      </c>
      <c r="I10" s="179">
        <v>5349</v>
      </c>
      <c r="J10" s="179">
        <v>4248</v>
      </c>
      <c r="K10" s="179">
        <v>3</v>
      </c>
      <c r="L10" s="179">
        <v>6</v>
      </c>
      <c r="M10" s="179">
        <v>189</v>
      </c>
      <c r="N10" s="179">
        <v>3</v>
      </c>
      <c r="O10" s="179">
        <v>35.608</v>
      </c>
      <c r="P10" s="179">
        <v>47.919</v>
      </c>
      <c r="Q10" s="179">
        <v>2</v>
      </c>
      <c r="R10" s="179">
        <v>8.879</v>
      </c>
      <c r="S10" s="179">
        <v>0</v>
      </c>
    </row>
    <row r="11" spans="1:19" ht="12.75">
      <c r="A11" s="38" t="s">
        <v>80</v>
      </c>
      <c r="B11" s="179">
        <v>12</v>
      </c>
      <c r="C11" s="179">
        <v>1322</v>
      </c>
      <c r="D11" s="179">
        <v>0</v>
      </c>
      <c r="E11" s="179">
        <v>10</v>
      </c>
      <c r="F11" s="179">
        <v>1130</v>
      </c>
      <c r="G11" s="179">
        <v>0</v>
      </c>
      <c r="H11" s="179">
        <v>10</v>
      </c>
      <c r="I11" s="179">
        <v>2794</v>
      </c>
      <c r="J11" s="179">
        <v>0</v>
      </c>
      <c r="K11" s="179">
        <v>11</v>
      </c>
      <c r="L11" s="179">
        <v>2018</v>
      </c>
      <c r="M11" s="179">
        <v>0</v>
      </c>
      <c r="N11" s="179">
        <v>7</v>
      </c>
      <c r="O11" s="179">
        <v>2607.055</v>
      </c>
      <c r="P11" s="179">
        <v>0</v>
      </c>
      <c r="Q11" s="179">
        <v>5</v>
      </c>
      <c r="R11" s="179">
        <v>1603.318</v>
      </c>
      <c r="S11" s="179">
        <v>0</v>
      </c>
    </row>
    <row r="12" spans="1:19" ht="25.5">
      <c r="A12" s="152" t="s">
        <v>236</v>
      </c>
      <c r="B12" s="179">
        <v>4</v>
      </c>
      <c r="C12" s="179">
        <v>136.6</v>
      </c>
      <c r="D12" s="179">
        <v>0</v>
      </c>
      <c r="E12" s="179">
        <v>2</v>
      </c>
      <c r="F12" s="179">
        <v>66</v>
      </c>
      <c r="G12" s="179">
        <v>0</v>
      </c>
      <c r="H12" s="179">
        <v>0</v>
      </c>
      <c r="I12" s="179">
        <v>0</v>
      </c>
      <c r="J12" s="179">
        <v>0</v>
      </c>
      <c r="K12" s="179">
        <v>0</v>
      </c>
      <c r="L12" s="179">
        <v>0</v>
      </c>
      <c r="M12" s="179">
        <v>0</v>
      </c>
      <c r="N12" s="179">
        <v>1</v>
      </c>
      <c r="O12" s="179">
        <v>9.2</v>
      </c>
      <c r="P12" s="179">
        <v>0</v>
      </c>
      <c r="Q12" s="179">
        <v>1</v>
      </c>
      <c r="R12" s="179">
        <v>134.376</v>
      </c>
      <c r="S12" s="179">
        <v>25.196</v>
      </c>
    </row>
    <row r="13" spans="1:19" ht="38.25">
      <c r="A13" s="38" t="s">
        <v>220</v>
      </c>
      <c r="B13" s="179">
        <v>1</v>
      </c>
      <c r="C13" s="179">
        <v>2000</v>
      </c>
      <c r="D13" s="179">
        <v>0</v>
      </c>
      <c r="E13" s="179">
        <v>1</v>
      </c>
      <c r="F13" s="179">
        <v>15000</v>
      </c>
      <c r="G13" s="179">
        <v>0</v>
      </c>
      <c r="H13" s="179">
        <v>0</v>
      </c>
      <c r="I13" s="179">
        <v>0</v>
      </c>
      <c r="J13" s="179">
        <v>0</v>
      </c>
      <c r="K13" s="179">
        <v>3</v>
      </c>
      <c r="L13" s="179">
        <v>14000</v>
      </c>
      <c r="M13" s="179">
        <v>1517</v>
      </c>
      <c r="N13" s="179">
        <v>2</v>
      </c>
      <c r="O13" s="179">
        <v>11634.623</v>
      </c>
      <c r="P13" s="179">
        <v>0</v>
      </c>
      <c r="Q13" s="179">
        <v>2</v>
      </c>
      <c r="R13" s="179">
        <v>34293.541</v>
      </c>
      <c r="S13" s="179">
        <v>0</v>
      </c>
    </row>
  </sheetData>
  <sheetProtection/>
  <mergeCells count="20">
    <mergeCell ref="E4:G4"/>
    <mergeCell ref="E5:E6"/>
    <mergeCell ref="N4:P4"/>
    <mergeCell ref="Q4:S4"/>
    <mergeCell ref="N5:N6"/>
    <mergeCell ref="O5:P5"/>
    <mergeCell ref="Q5:Q6"/>
    <mergeCell ref="R5:S5"/>
    <mergeCell ref="H4:J4"/>
    <mergeCell ref="H5:H6"/>
    <mergeCell ref="A1:S1"/>
    <mergeCell ref="A4:A6"/>
    <mergeCell ref="K4:M4"/>
    <mergeCell ref="K5:K6"/>
    <mergeCell ref="L5:M5"/>
    <mergeCell ref="B4:D4"/>
    <mergeCell ref="C5:D5"/>
    <mergeCell ref="F5:G5"/>
    <mergeCell ref="I5:J5"/>
    <mergeCell ref="B5:B6"/>
  </mergeCells>
  <printOptions/>
  <pageMargins left="0.17" right="0.24" top="0.984251968503937" bottom="0.5905511811023623" header="0.5118110236220472" footer="0.31496062992125984"/>
  <pageSetup fitToHeight="1" fitToWidth="1" horizontalDpi="600" verticalDpi="600" orientation="landscape" paperSize="9" scale="59" r:id="rId1"/>
  <headerFooter alignWithMargins="0">
    <oddFooter>&amp;C25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"/>
  <sheetViews>
    <sheetView workbookViewId="0" topLeftCell="A1">
      <selection activeCell="G35" sqref="G35"/>
    </sheetView>
  </sheetViews>
  <sheetFormatPr defaultColWidth="9.00390625" defaultRowHeight="12.75"/>
  <cols>
    <col min="1" max="1" width="12.625" style="0" customWidth="1"/>
    <col min="2" max="2" width="11.25390625" style="0" customWidth="1"/>
    <col min="3" max="3" width="12.875" style="0" customWidth="1"/>
    <col min="4" max="4" width="11.25390625" style="0" customWidth="1"/>
    <col min="5" max="5" width="13.00390625" style="0" customWidth="1"/>
    <col min="6" max="6" width="11.25390625" style="0" customWidth="1"/>
    <col min="7" max="7" width="12.75390625" style="0" customWidth="1"/>
    <col min="8" max="13" width="11.25390625" style="0" customWidth="1"/>
  </cols>
  <sheetData>
    <row r="1" spans="1:13" ht="15.75">
      <c r="A1" s="283" t="s">
        <v>356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</row>
    <row r="4" spans="1:13" ht="29.25" customHeight="1">
      <c r="A4" s="325"/>
      <c r="B4" s="297" t="s">
        <v>81</v>
      </c>
      <c r="C4" s="298"/>
      <c r="D4" s="297" t="s">
        <v>21</v>
      </c>
      <c r="E4" s="305"/>
      <c r="F4" s="305"/>
      <c r="G4" s="305"/>
      <c r="H4" s="305"/>
      <c r="I4" s="305"/>
      <c r="J4" s="305"/>
      <c r="K4" s="305"/>
      <c r="L4" s="305"/>
      <c r="M4" s="298"/>
    </row>
    <row r="5" spans="1:13" ht="21" customHeight="1">
      <c r="A5" s="326"/>
      <c r="B5" s="295" t="s">
        <v>82</v>
      </c>
      <c r="C5" s="295" t="s">
        <v>379</v>
      </c>
      <c r="D5" s="297" t="s">
        <v>83</v>
      </c>
      <c r="E5" s="298"/>
      <c r="F5" s="297" t="s">
        <v>84</v>
      </c>
      <c r="G5" s="298"/>
      <c r="H5" s="297" t="s">
        <v>85</v>
      </c>
      <c r="I5" s="298"/>
      <c r="J5" s="297" t="s">
        <v>86</v>
      </c>
      <c r="K5" s="298"/>
      <c r="L5" s="328" t="s">
        <v>87</v>
      </c>
      <c r="M5" s="329"/>
    </row>
    <row r="6" spans="1:13" ht="31.5" customHeight="1">
      <c r="A6" s="327"/>
      <c r="B6" s="296"/>
      <c r="C6" s="296"/>
      <c r="D6" s="10" t="s">
        <v>82</v>
      </c>
      <c r="E6" s="10" t="s">
        <v>379</v>
      </c>
      <c r="F6" s="10" t="s">
        <v>82</v>
      </c>
      <c r="G6" s="10" t="s">
        <v>379</v>
      </c>
      <c r="H6" s="10" t="s">
        <v>82</v>
      </c>
      <c r="I6" s="10" t="s">
        <v>379</v>
      </c>
      <c r="J6" s="10" t="s">
        <v>82</v>
      </c>
      <c r="K6" s="10" t="s">
        <v>379</v>
      </c>
      <c r="L6" s="10" t="s">
        <v>82</v>
      </c>
      <c r="M6" s="10" t="s">
        <v>379</v>
      </c>
    </row>
    <row r="7" spans="1:13" ht="12.75">
      <c r="A7" s="45">
        <v>38718</v>
      </c>
      <c r="B7" s="179">
        <v>15593</v>
      </c>
      <c r="C7" s="179">
        <v>7828188</v>
      </c>
      <c r="D7" s="179">
        <v>15593</v>
      </c>
      <c r="E7" s="179">
        <v>7828188</v>
      </c>
      <c r="F7" s="179" t="s">
        <v>30</v>
      </c>
      <c r="G7" s="179" t="s">
        <v>30</v>
      </c>
      <c r="H7" s="179" t="s">
        <v>30</v>
      </c>
      <c r="I7" s="179" t="s">
        <v>30</v>
      </c>
      <c r="J7" s="179" t="s">
        <v>30</v>
      </c>
      <c r="K7" s="179" t="s">
        <v>30</v>
      </c>
      <c r="L7" s="179" t="s">
        <v>30</v>
      </c>
      <c r="M7" s="179" t="s">
        <v>30</v>
      </c>
    </row>
    <row r="8" spans="1:13" ht="12.75">
      <c r="A8" s="45">
        <v>39083</v>
      </c>
      <c r="B8" s="179">
        <v>39214</v>
      </c>
      <c r="C8" s="179">
        <v>27052768</v>
      </c>
      <c r="D8" s="179">
        <v>39214</v>
      </c>
      <c r="E8" s="179">
        <v>27052768</v>
      </c>
      <c r="F8" s="179" t="s">
        <v>30</v>
      </c>
      <c r="G8" s="179" t="s">
        <v>30</v>
      </c>
      <c r="H8" s="179" t="s">
        <v>30</v>
      </c>
      <c r="I8" s="179" t="s">
        <v>30</v>
      </c>
      <c r="J8" s="179" t="s">
        <v>30</v>
      </c>
      <c r="K8" s="179" t="s">
        <v>30</v>
      </c>
      <c r="L8" s="179" t="s">
        <v>30</v>
      </c>
      <c r="M8" s="179" t="s">
        <v>30</v>
      </c>
    </row>
    <row r="9" spans="1:13" ht="12.75">
      <c r="A9" s="45">
        <v>39448</v>
      </c>
      <c r="B9" s="179">
        <v>42308</v>
      </c>
      <c r="C9" s="179">
        <v>39462798</v>
      </c>
      <c r="D9" s="179">
        <v>42173</v>
      </c>
      <c r="E9" s="179">
        <v>39298313</v>
      </c>
      <c r="F9" s="179">
        <v>135</v>
      </c>
      <c r="G9" s="179">
        <v>164485</v>
      </c>
      <c r="H9" s="179" t="s">
        <v>30</v>
      </c>
      <c r="I9" s="179" t="s">
        <v>30</v>
      </c>
      <c r="J9" s="179" t="s">
        <v>30</v>
      </c>
      <c r="K9" s="179" t="s">
        <v>30</v>
      </c>
      <c r="L9" s="179" t="s">
        <v>30</v>
      </c>
      <c r="M9" s="179" t="s">
        <v>30</v>
      </c>
    </row>
    <row r="10" spans="1:13" ht="12.75">
      <c r="A10" s="45">
        <v>39814</v>
      </c>
      <c r="B10" s="179">
        <v>26759</v>
      </c>
      <c r="C10" s="179">
        <v>26554468</v>
      </c>
      <c r="D10" s="179">
        <v>26662</v>
      </c>
      <c r="E10" s="179">
        <v>26426980</v>
      </c>
      <c r="F10" s="179">
        <v>97</v>
      </c>
      <c r="G10" s="179">
        <v>127488</v>
      </c>
      <c r="H10" s="179" t="s">
        <v>30</v>
      </c>
      <c r="I10" s="179" t="s">
        <v>30</v>
      </c>
      <c r="J10" s="179" t="s">
        <v>30</v>
      </c>
      <c r="K10" s="179" t="s">
        <v>30</v>
      </c>
      <c r="L10" s="179" t="s">
        <v>30</v>
      </c>
      <c r="M10" s="179" t="s">
        <v>30</v>
      </c>
    </row>
    <row r="11" spans="1:13" ht="12.75">
      <c r="A11" s="45">
        <v>40179</v>
      </c>
      <c r="B11" s="179">
        <v>29241</v>
      </c>
      <c r="C11" s="179">
        <v>30301408</v>
      </c>
      <c r="D11" s="179">
        <v>28450</v>
      </c>
      <c r="E11" s="179">
        <v>28768655</v>
      </c>
      <c r="F11" s="179">
        <v>679</v>
      </c>
      <c r="G11" s="179">
        <v>1417729</v>
      </c>
      <c r="H11" s="179">
        <v>112</v>
      </c>
      <c r="I11" s="179">
        <v>115024</v>
      </c>
      <c r="J11" s="179" t="s">
        <v>30</v>
      </c>
      <c r="K11" s="179" t="s">
        <v>30</v>
      </c>
      <c r="L11" s="179" t="s">
        <v>30</v>
      </c>
      <c r="M11" s="179" t="s">
        <v>30</v>
      </c>
    </row>
    <row r="12" spans="1:13" ht="12.75">
      <c r="A12" s="45">
        <v>40544</v>
      </c>
      <c r="B12" s="179">
        <v>48277</v>
      </c>
      <c r="C12" s="179">
        <v>54397377</v>
      </c>
      <c r="D12" s="179">
        <v>37524</v>
      </c>
      <c r="E12" s="179">
        <v>37537382</v>
      </c>
      <c r="F12" s="179">
        <v>6178</v>
      </c>
      <c r="G12" s="179">
        <v>11555603</v>
      </c>
      <c r="H12" s="179">
        <v>1434</v>
      </c>
      <c r="I12" s="179">
        <v>1615761</v>
      </c>
      <c r="J12" s="179">
        <v>3062</v>
      </c>
      <c r="K12" s="179">
        <v>3597520</v>
      </c>
      <c r="L12" s="179">
        <v>74</v>
      </c>
      <c r="M12" s="179">
        <v>91111</v>
      </c>
    </row>
    <row r="13" spans="1:13" ht="12.75">
      <c r="A13" s="45">
        <v>40909</v>
      </c>
      <c r="B13" s="179">
        <v>40225</v>
      </c>
      <c r="C13" s="179">
        <v>51258222</v>
      </c>
      <c r="D13" s="179">
        <v>22721</v>
      </c>
      <c r="E13" s="179">
        <v>23832711</v>
      </c>
      <c r="F13" s="179">
        <v>9829</v>
      </c>
      <c r="G13" s="179">
        <v>18575133</v>
      </c>
      <c r="H13" s="179">
        <v>3053</v>
      </c>
      <c r="I13" s="179">
        <v>3632089</v>
      </c>
      <c r="J13" s="179">
        <v>4435</v>
      </c>
      <c r="K13" s="179">
        <v>5004399</v>
      </c>
      <c r="L13" s="179">
        <v>187</v>
      </c>
      <c r="M13" s="179">
        <v>213889</v>
      </c>
    </row>
    <row r="14" spans="1:13" ht="12.75">
      <c r="A14" s="45">
        <v>41275</v>
      </c>
      <c r="B14" s="179">
        <v>45489</v>
      </c>
      <c r="C14" s="179">
        <v>60980084</v>
      </c>
      <c r="D14" s="179">
        <v>27587</v>
      </c>
      <c r="E14" s="179">
        <v>32195643</v>
      </c>
      <c r="F14" s="179">
        <v>8326</v>
      </c>
      <c r="G14" s="179">
        <v>16618027</v>
      </c>
      <c r="H14" s="179">
        <v>4279</v>
      </c>
      <c r="I14" s="179">
        <v>5860061</v>
      </c>
      <c r="J14" s="179">
        <v>5223</v>
      </c>
      <c r="K14" s="179">
        <v>6067840</v>
      </c>
      <c r="L14" s="179">
        <v>74</v>
      </c>
      <c r="M14" s="179">
        <v>238513</v>
      </c>
    </row>
    <row r="15" spans="1:13" ht="12.75">
      <c r="A15" s="45">
        <v>41640</v>
      </c>
      <c r="B15" s="179">
        <v>32731</v>
      </c>
      <c r="C15" s="179">
        <v>48014558</v>
      </c>
      <c r="D15" s="179">
        <v>15462</v>
      </c>
      <c r="E15" s="179">
        <v>19721646</v>
      </c>
      <c r="F15" s="179">
        <v>7782</v>
      </c>
      <c r="G15" s="179">
        <v>15960049</v>
      </c>
      <c r="H15" s="179">
        <v>3073</v>
      </c>
      <c r="I15" s="179">
        <v>4431650</v>
      </c>
      <c r="J15" s="179">
        <v>4647</v>
      </c>
      <c r="K15" s="179">
        <v>5251907</v>
      </c>
      <c r="L15" s="179">
        <v>1767</v>
      </c>
      <c r="M15" s="179">
        <v>2649307</v>
      </c>
    </row>
    <row r="16" spans="1:13" ht="12.75">
      <c r="A16" s="124"/>
      <c r="B16" s="272"/>
      <c r="C16" s="272"/>
      <c r="D16" s="272"/>
      <c r="E16" s="272"/>
      <c r="F16" s="272"/>
      <c r="G16" s="272"/>
      <c r="H16" s="272"/>
      <c r="I16" s="272"/>
      <c r="J16" s="272"/>
      <c r="K16" s="272"/>
      <c r="L16" s="272"/>
      <c r="M16" s="272"/>
    </row>
    <row r="17" ht="12.75">
      <c r="A17" s="124"/>
    </row>
    <row r="18" ht="12.75">
      <c r="A18" s="81" t="s">
        <v>295</v>
      </c>
    </row>
  </sheetData>
  <sheetProtection/>
  <mergeCells count="11">
    <mergeCell ref="D5:E5"/>
    <mergeCell ref="D4:M4"/>
    <mergeCell ref="A1:M1"/>
    <mergeCell ref="A4:A6"/>
    <mergeCell ref="F5:G5"/>
    <mergeCell ref="H5:I5"/>
    <mergeCell ref="J5:K5"/>
    <mergeCell ref="L5:M5"/>
    <mergeCell ref="B4:C4"/>
    <mergeCell ref="B5:B6"/>
    <mergeCell ref="C5:C6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6" r:id="rId1"/>
  <headerFooter alignWithMargins="0">
    <oddFooter>&amp;C26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2"/>
  <sheetViews>
    <sheetView workbookViewId="0" topLeftCell="A1">
      <selection activeCell="I17" sqref="I17"/>
    </sheetView>
  </sheetViews>
  <sheetFormatPr defaultColWidth="15.625" defaultRowHeight="12.75"/>
  <cols>
    <col min="1" max="1" width="26.875" style="82" bestFit="1" customWidth="1"/>
    <col min="2" max="10" width="15.375" style="9" bestFit="1" customWidth="1"/>
    <col min="11" max="16384" width="15.625" style="9" customWidth="1"/>
  </cols>
  <sheetData>
    <row r="1" spans="1:10" ht="26.25" customHeight="1">
      <c r="A1" s="330" t="s">
        <v>328</v>
      </c>
      <c r="B1" s="331"/>
      <c r="C1" s="331"/>
      <c r="D1" s="331"/>
      <c r="E1" s="331"/>
      <c r="F1" s="331"/>
      <c r="G1" s="331"/>
      <c r="H1" s="331"/>
      <c r="I1" s="331"/>
      <c r="J1" s="331"/>
    </row>
    <row r="3" spans="8:10" ht="13.5" customHeight="1">
      <c r="H3" s="83"/>
      <c r="I3" s="83"/>
      <c r="J3" s="83" t="s">
        <v>58</v>
      </c>
    </row>
    <row r="4" spans="1:10" ht="18">
      <c r="A4" s="84"/>
      <c r="B4" s="79">
        <v>38718</v>
      </c>
      <c r="C4" s="79">
        <v>39083</v>
      </c>
      <c r="D4" s="79">
        <v>39448</v>
      </c>
      <c r="E4" s="79">
        <v>39814</v>
      </c>
      <c r="F4" s="79">
        <v>40179</v>
      </c>
      <c r="G4" s="79">
        <v>40544</v>
      </c>
      <c r="H4" s="79">
        <v>40909</v>
      </c>
      <c r="I4" s="80">
        <v>41275</v>
      </c>
      <c r="J4" s="79">
        <v>41640</v>
      </c>
    </row>
    <row r="5" spans="1:10" ht="25.5">
      <c r="A5" s="76" t="s">
        <v>233</v>
      </c>
      <c r="B5" s="205">
        <v>1253</v>
      </c>
      <c r="C5" s="205">
        <v>1189</v>
      </c>
      <c r="D5" s="205">
        <v>1136</v>
      </c>
      <c r="E5" s="205">
        <v>1108</v>
      </c>
      <c r="F5" s="205">
        <v>1058</v>
      </c>
      <c r="G5" s="205">
        <v>1012</v>
      </c>
      <c r="H5" s="205">
        <v>978</v>
      </c>
      <c r="I5" s="205">
        <v>956</v>
      </c>
      <c r="J5" s="205">
        <v>923</v>
      </c>
    </row>
    <row r="6" spans="1:10" s="86" customFormat="1" ht="25.5">
      <c r="A6" s="78" t="s">
        <v>88</v>
      </c>
      <c r="B6" s="205">
        <v>714</v>
      </c>
      <c r="C6" s="205">
        <v>673</v>
      </c>
      <c r="D6" s="205">
        <v>632</v>
      </c>
      <c r="E6" s="205">
        <v>621</v>
      </c>
      <c r="F6" s="205">
        <v>598</v>
      </c>
      <c r="G6" s="205">
        <v>585</v>
      </c>
      <c r="H6" s="205">
        <v>572</v>
      </c>
      <c r="I6" s="205">
        <v>564</v>
      </c>
      <c r="J6" s="205">
        <v>547</v>
      </c>
    </row>
    <row r="7" spans="1:10" ht="12.75">
      <c r="A7" s="77" t="s">
        <v>89</v>
      </c>
      <c r="B7" s="179">
        <v>6</v>
      </c>
      <c r="C7" s="179">
        <v>6</v>
      </c>
      <c r="D7" s="179">
        <v>6</v>
      </c>
      <c r="E7" s="179">
        <v>6</v>
      </c>
      <c r="F7" s="179">
        <v>5</v>
      </c>
      <c r="G7" s="179">
        <v>5</v>
      </c>
      <c r="H7" s="179">
        <v>5</v>
      </c>
      <c r="I7" s="179">
        <v>5</v>
      </c>
      <c r="J7" s="179">
        <v>4</v>
      </c>
    </row>
    <row r="8" spans="1:10" ht="12.75">
      <c r="A8" s="77" t="s">
        <v>90</v>
      </c>
      <c r="B8" s="179">
        <v>1</v>
      </c>
      <c r="C8" s="179">
        <v>1</v>
      </c>
      <c r="D8" s="179">
        <v>1</v>
      </c>
      <c r="E8" s="179">
        <v>1</v>
      </c>
      <c r="F8" s="179">
        <v>1</v>
      </c>
      <c r="G8" s="179">
        <v>1</v>
      </c>
      <c r="H8" s="179">
        <v>1</v>
      </c>
      <c r="I8" s="179">
        <v>0</v>
      </c>
      <c r="J8" s="179">
        <v>0</v>
      </c>
    </row>
    <row r="9" spans="1:10" ht="12.75">
      <c r="A9" s="77" t="s">
        <v>91</v>
      </c>
      <c r="B9" s="179">
        <v>3</v>
      </c>
      <c r="C9" s="179">
        <v>3</v>
      </c>
      <c r="D9" s="179">
        <v>2</v>
      </c>
      <c r="E9" s="179">
        <v>2</v>
      </c>
      <c r="F9" s="179">
        <v>3</v>
      </c>
      <c r="G9" s="179">
        <v>3</v>
      </c>
      <c r="H9" s="179">
        <v>3</v>
      </c>
      <c r="I9" s="179">
        <v>3</v>
      </c>
      <c r="J9" s="179">
        <v>3</v>
      </c>
    </row>
    <row r="10" spans="1:10" ht="12.75">
      <c r="A10" s="77" t="s">
        <v>92</v>
      </c>
      <c r="B10" s="179">
        <v>4</v>
      </c>
      <c r="C10" s="179">
        <v>4</v>
      </c>
      <c r="D10" s="179">
        <v>4</v>
      </c>
      <c r="E10" s="179">
        <v>5</v>
      </c>
      <c r="F10" s="179">
        <v>3</v>
      </c>
      <c r="G10" s="179">
        <v>2</v>
      </c>
      <c r="H10" s="179">
        <v>3</v>
      </c>
      <c r="I10" s="179">
        <v>3</v>
      </c>
      <c r="J10" s="179">
        <v>3</v>
      </c>
    </row>
    <row r="11" spans="1:10" ht="12.75">
      <c r="A11" s="77" t="s">
        <v>93</v>
      </c>
      <c r="B11" s="179">
        <v>5</v>
      </c>
      <c r="C11" s="179">
        <v>5</v>
      </c>
      <c r="D11" s="179">
        <v>5</v>
      </c>
      <c r="E11" s="179">
        <v>6</v>
      </c>
      <c r="F11" s="179">
        <v>6</v>
      </c>
      <c r="G11" s="179">
        <v>6</v>
      </c>
      <c r="H11" s="179">
        <v>6</v>
      </c>
      <c r="I11" s="179">
        <v>6</v>
      </c>
      <c r="J11" s="179">
        <v>6</v>
      </c>
    </row>
    <row r="12" spans="1:10" ht="12.75">
      <c r="A12" s="77" t="s">
        <v>94</v>
      </c>
      <c r="B12" s="179">
        <v>5</v>
      </c>
      <c r="C12" s="179">
        <v>5</v>
      </c>
      <c r="D12" s="179">
        <v>5</v>
      </c>
      <c r="E12" s="179">
        <v>5</v>
      </c>
      <c r="F12" s="179">
        <v>4</v>
      </c>
      <c r="G12" s="179">
        <v>4</v>
      </c>
      <c r="H12" s="179">
        <v>4</v>
      </c>
      <c r="I12" s="179">
        <v>4</v>
      </c>
      <c r="J12" s="179">
        <v>4</v>
      </c>
    </row>
    <row r="13" spans="1:10" ht="12.75">
      <c r="A13" s="77" t="s">
        <v>95</v>
      </c>
      <c r="B13" s="179">
        <v>5</v>
      </c>
      <c r="C13" s="179">
        <v>4</v>
      </c>
      <c r="D13" s="179">
        <v>4</v>
      </c>
      <c r="E13" s="179">
        <v>4</v>
      </c>
      <c r="F13" s="179">
        <v>5</v>
      </c>
      <c r="G13" s="179">
        <v>5</v>
      </c>
      <c r="H13" s="179">
        <v>5</v>
      </c>
      <c r="I13" s="179">
        <v>5</v>
      </c>
      <c r="J13" s="179">
        <v>5</v>
      </c>
    </row>
    <row r="14" spans="1:10" ht="12.75">
      <c r="A14" s="77" t="s">
        <v>96</v>
      </c>
      <c r="B14" s="179">
        <v>2</v>
      </c>
      <c r="C14" s="179">
        <v>2</v>
      </c>
      <c r="D14" s="179">
        <v>2</v>
      </c>
      <c r="E14" s="179">
        <v>2</v>
      </c>
      <c r="F14" s="179">
        <v>2</v>
      </c>
      <c r="G14" s="179">
        <v>2</v>
      </c>
      <c r="H14" s="179">
        <v>2</v>
      </c>
      <c r="I14" s="179">
        <v>2</v>
      </c>
      <c r="J14" s="179">
        <v>2</v>
      </c>
    </row>
    <row r="15" spans="1:10" ht="12.75">
      <c r="A15" s="77" t="s">
        <v>97</v>
      </c>
      <c r="B15" s="179">
        <v>2</v>
      </c>
      <c r="C15" s="179">
        <v>2</v>
      </c>
      <c r="D15" s="179">
        <v>2</v>
      </c>
      <c r="E15" s="179">
        <v>2</v>
      </c>
      <c r="F15" s="179">
        <v>2</v>
      </c>
      <c r="G15" s="179">
        <v>2</v>
      </c>
      <c r="H15" s="179">
        <v>2</v>
      </c>
      <c r="I15" s="179">
        <v>2</v>
      </c>
      <c r="J15" s="179">
        <v>1</v>
      </c>
    </row>
    <row r="16" spans="1:10" ht="12.75">
      <c r="A16" s="77" t="s">
        <v>98</v>
      </c>
      <c r="B16" s="179">
        <v>15</v>
      </c>
      <c r="C16" s="179">
        <v>14</v>
      </c>
      <c r="D16" s="179">
        <v>13</v>
      </c>
      <c r="E16" s="179">
        <v>13</v>
      </c>
      <c r="F16" s="179">
        <v>13</v>
      </c>
      <c r="G16" s="179">
        <v>11</v>
      </c>
      <c r="H16" s="179">
        <v>10</v>
      </c>
      <c r="I16" s="179">
        <v>12</v>
      </c>
      <c r="J16" s="179">
        <v>9</v>
      </c>
    </row>
    <row r="17" spans="1:10" ht="12.75">
      <c r="A17" s="77" t="s">
        <v>99</v>
      </c>
      <c r="B17" s="179">
        <v>2</v>
      </c>
      <c r="C17" s="179">
        <v>2</v>
      </c>
      <c r="D17" s="179">
        <v>2</v>
      </c>
      <c r="E17" s="179">
        <v>2</v>
      </c>
      <c r="F17" s="179">
        <v>2</v>
      </c>
      <c r="G17" s="179">
        <v>2</v>
      </c>
      <c r="H17" s="179">
        <v>2</v>
      </c>
      <c r="I17" s="179">
        <v>1</v>
      </c>
      <c r="J17" s="179">
        <v>1</v>
      </c>
    </row>
    <row r="18" spans="1:10" ht="12.75">
      <c r="A18" s="77" t="s">
        <v>100</v>
      </c>
      <c r="B18" s="179">
        <v>4</v>
      </c>
      <c r="C18" s="179">
        <v>4</v>
      </c>
      <c r="D18" s="179">
        <v>4</v>
      </c>
      <c r="E18" s="179">
        <v>4</v>
      </c>
      <c r="F18" s="179">
        <v>4</v>
      </c>
      <c r="G18" s="179">
        <v>4</v>
      </c>
      <c r="H18" s="179">
        <v>4</v>
      </c>
      <c r="I18" s="179">
        <v>4</v>
      </c>
      <c r="J18" s="179">
        <v>4</v>
      </c>
    </row>
    <row r="19" spans="1:10" ht="12.75">
      <c r="A19" s="77" t="s">
        <v>101</v>
      </c>
      <c r="B19" s="179">
        <v>4</v>
      </c>
      <c r="C19" s="179">
        <v>4</v>
      </c>
      <c r="D19" s="179">
        <v>4</v>
      </c>
      <c r="E19" s="179">
        <v>4</v>
      </c>
      <c r="F19" s="179">
        <v>4</v>
      </c>
      <c r="G19" s="179">
        <v>4</v>
      </c>
      <c r="H19" s="179">
        <v>4</v>
      </c>
      <c r="I19" s="179">
        <v>4</v>
      </c>
      <c r="J19" s="179">
        <v>2</v>
      </c>
    </row>
    <row r="20" spans="1:10" ht="12.75">
      <c r="A20" s="77" t="s">
        <v>102</v>
      </c>
      <c r="B20" s="179">
        <v>2</v>
      </c>
      <c r="C20" s="179">
        <v>2</v>
      </c>
      <c r="D20" s="179">
        <v>2</v>
      </c>
      <c r="E20" s="179">
        <v>1</v>
      </c>
      <c r="F20" s="179">
        <v>1</v>
      </c>
      <c r="G20" s="179">
        <v>1</v>
      </c>
      <c r="H20" s="179">
        <v>1</v>
      </c>
      <c r="I20" s="179">
        <v>1</v>
      </c>
      <c r="J20" s="179">
        <v>1</v>
      </c>
    </row>
    <row r="21" spans="1:10" ht="12.75">
      <c r="A21" s="77" t="s">
        <v>103</v>
      </c>
      <c r="B21" s="179">
        <v>7</v>
      </c>
      <c r="C21" s="179">
        <v>7</v>
      </c>
      <c r="D21" s="179">
        <v>7</v>
      </c>
      <c r="E21" s="179">
        <v>8</v>
      </c>
      <c r="F21" s="179">
        <v>8</v>
      </c>
      <c r="G21" s="179">
        <v>7</v>
      </c>
      <c r="H21" s="179">
        <v>6</v>
      </c>
      <c r="I21" s="179">
        <v>6</v>
      </c>
      <c r="J21" s="179">
        <v>4</v>
      </c>
    </row>
    <row r="22" spans="1:10" ht="12.75">
      <c r="A22" s="77" t="s">
        <v>104</v>
      </c>
      <c r="B22" s="179">
        <v>6</v>
      </c>
      <c r="C22" s="179">
        <v>6</v>
      </c>
      <c r="D22" s="179">
        <v>6</v>
      </c>
      <c r="E22" s="179">
        <v>5</v>
      </c>
      <c r="F22" s="179">
        <v>5</v>
      </c>
      <c r="G22" s="179">
        <v>5</v>
      </c>
      <c r="H22" s="179">
        <v>5</v>
      </c>
      <c r="I22" s="179">
        <v>5</v>
      </c>
      <c r="J22" s="179">
        <v>4</v>
      </c>
    </row>
    <row r="23" spans="1:10" ht="12.75">
      <c r="A23" s="77" t="s">
        <v>105</v>
      </c>
      <c r="B23" s="179">
        <v>10</v>
      </c>
      <c r="C23" s="179">
        <v>9</v>
      </c>
      <c r="D23" s="179">
        <v>8</v>
      </c>
      <c r="E23" s="179">
        <v>8</v>
      </c>
      <c r="F23" s="179">
        <v>8</v>
      </c>
      <c r="G23" s="179">
        <v>7</v>
      </c>
      <c r="H23" s="179">
        <v>7</v>
      </c>
      <c r="I23" s="179">
        <v>7</v>
      </c>
      <c r="J23" s="179">
        <v>5</v>
      </c>
    </row>
    <row r="24" spans="1:10" ht="12.75">
      <c r="A24" s="77" t="s">
        <v>106</v>
      </c>
      <c r="B24" s="179">
        <v>631</v>
      </c>
      <c r="C24" s="179">
        <v>593</v>
      </c>
      <c r="D24" s="179">
        <v>555</v>
      </c>
      <c r="E24" s="179">
        <v>543</v>
      </c>
      <c r="F24" s="179">
        <v>522</v>
      </c>
      <c r="G24" s="179">
        <v>514</v>
      </c>
      <c r="H24" s="179">
        <v>502</v>
      </c>
      <c r="I24" s="179">
        <v>494</v>
      </c>
      <c r="J24" s="179">
        <v>489</v>
      </c>
    </row>
    <row r="25" spans="1:10" s="86" customFormat="1" ht="25.5">
      <c r="A25" s="78" t="s">
        <v>107</v>
      </c>
      <c r="B25" s="205">
        <v>84</v>
      </c>
      <c r="C25" s="205">
        <v>80</v>
      </c>
      <c r="D25" s="205">
        <v>81</v>
      </c>
      <c r="E25" s="205">
        <v>79</v>
      </c>
      <c r="F25" s="205">
        <v>75</v>
      </c>
      <c r="G25" s="205">
        <v>71</v>
      </c>
      <c r="H25" s="205">
        <v>69</v>
      </c>
      <c r="I25" s="205">
        <v>70</v>
      </c>
      <c r="J25" s="205">
        <v>70</v>
      </c>
    </row>
    <row r="26" spans="1:10" ht="12.75">
      <c r="A26" s="77" t="s">
        <v>108</v>
      </c>
      <c r="B26" s="179">
        <v>1</v>
      </c>
      <c r="C26" s="179">
        <v>1</v>
      </c>
      <c r="D26" s="179">
        <v>1</v>
      </c>
      <c r="E26" s="179">
        <v>1</v>
      </c>
      <c r="F26" s="179">
        <v>1</v>
      </c>
      <c r="G26" s="179">
        <v>1</v>
      </c>
      <c r="H26" s="179">
        <v>1</v>
      </c>
      <c r="I26" s="179">
        <v>1</v>
      </c>
      <c r="J26" s="179">
        <v>1</v>
      </c>
    </row>
    <row r="27" spans="1:10" ht="12.75">
      <c r="A27" s="77" t="s">
        <v>109</v>
      </c>
      <c r="B27" s="179">
        <v>4</v>
      </c>
      <c r="C27" s="179">
        <v>3</v>
      </c>
      <c r="D27" s="179">
        <v>3</v>
      </c>
      <c r="E27" s="179">
        <v>3</v>
      </c>
      <c r="F27" s="179">
        <v>3</v>
      </c>
      <c r="G27" s="179">
        <v>3</v>
      </c>
      <c r="H27" s="179">
        <v>2</v>
      </c>
      <c r="I27" s="179">
        <v>2</v>
      </c>
      <c r="J27" s="179">
        <v>1</v>
      </c>
    </row>
    <row r="28" spans="1:10" ht="12.75">
      <c r="A28" s="77" t="s">
        <v>110</v>
      </c>
      <c r="B28" s="179">
        <v>4</v>
      </c>
      <c r="C28" s="179">
        <v>3</v>
      </c>
      <c r="D28" s="179">
        <v>3</v>
      </c>
      <c r="E28" s="179">
        <v>3</v>
      </c>
      <c r="F28" s="179">
        <v>3</v>
      </c>
      <c r="G28" s="179">
        <v>2</v>
      </c>
      <c r="H28" s="179">
        <v>2</v>
      </c>
      <c r="I28" s="179">
        <v>2</v>
      </c>
      <c r="J28" s="179">
        <v>2</v>
      </c>
    </row>
    <row r="29" spans="1:10" ht="25.5">
      <c r="A29" s="77" t="s">
        <v>111</v>
      </c>
      <c r="B29" s="179">
        <v>0</v>
      </c>
      <c r="C29" s="179">
        <v>0</v>
      </c>
      <c r="D29" s="179">
        <v>0</v>
      </c>
      <c r="E29" s="179">
        <v>0</v>
      </c>
      <c r="F29" s="179">
        <v>0</v>
      </c>
      <c r="G29" s="179">
        <v>0</v>
      </c>
      <c r="H29" s="179">
        <v>0</v>
      </c>
      <c r="I29" s="179">
        <v>0</v>
      </c>
      <c r="J29" s="179">
        <v>0</v>
      </c>
    </row>
    <row r="30" spans="1:10" ht="12.75">
      <c r="A30" s="77" t="s">
        <v>112</v>
      </c>
      <c r="B30" s="179">
        <v>8</v>
      </c>
      <c r="C30" s="179">
        <v>8</v>
      </c>
      <c r="D30" s="179">
        <v>9</v>
      </c>
      <c r="E30" s="179">
        <v>9</v>
      </c>
      <c r="F30" s="179">
        <v>8</v>
      </c>
      <c r="G30" s="179">
        <v>9</v>
      </c>
      <c r="H30" s="179">
        <v>9</v>
      </c>
      <c r="I30" s="179">
        <v>10</v>
      </c>
      <c r="J30" s="179">
        <v>10</v>
      </c>
    </row>
    <row r="31" spans="1:10" ht="12.75">
      <c r="A31" s="77" t="s">
        <v>113</v>
      </c>
      <c r="B31" s="179">
        <v>12</v>
      </c>
      <c r="C31" s="179">
        <v>11</v>
      </c>
      <c r="D31" s="179">
        <v>11</v>
      </c>
      <c r="E31" s="179">
        <v>8</v>
      </c>
      <c r="F31" s="179">
        <v>7</v>
      </c>
      <c r="G31" s="179">
        <v>4</v>
      </c>
      <c r="H31" s="179">
        <v>3</v>
      </c>
      <c r="I31" s="179">
        <v>3</v>
      </c>
      <c r="J31" s="179">
        <v>2</v>
      </c>
    </row>
    <row r="32" spans="1:10" ht="12.75">
      <c r="A32" s="77" t="s">
        <v>114</v>
      </c>
      <c r="B32" s="179">
        <v>3</v>
      </c>
      <c r="C32" s="179">
        <v>3</v>
      </c>
      <c r="D32" s="179">
        <v>4</v>
      </c>
      <c r="E32" s="179">
        <v>4</v>
      </c>
      <c r="F32" s="179">
        <v>4</v>
      </c>
      <c r="G32" s="179">
        <v>4</v>
      </c>
      <c r="H32" s="179">
        <v>4</v>
      </c>
      <c r="I32" s="179">
        <v>5</v>
      </c>
      <c r="J32" s="179">
        <v>5</v>
      </c>
    </row>
    <row r="33" spans="1:10" ht="12.75">
      <c r="A33" s="77" t="s">
        <v>115</v>
      </c>
      <c r="B33" s="179">
        <v>4</v>
      </c>
      <c r="C33" s="179">
        <v>4</v>
      </c>
      <c r="D33" s="179">
        <v>4</v>
      </c>
      <c r="E33" s="179">
        <v>4</v>
      </c>
      <c r="F33" s="179">
        <v>4</v>
      </c>
      <c r="G33" s="179">
        <v>4</v>
      </c>
      <c r="H33" s="179">
        <v>4</v>
      </c>
      <c r="I33" s="179">
        <v>3</v>
      </c>
      <c r="J33" s="179">
        <v>3</v>
      </c>
    </row>
    <row r="34" spans="1:10" ht="12.75">
      <c r="A34" s="77" t="s">
        <v>116</v>
      </c>
      <c r="B34" s="179">
        <v>2</v>
      </c>
      <c r="C34" s="179">
        <v>2</v>
      </c>
      <c r="D34" s="179">
        <v>2</v>
      </c>
      <c r="E34" s="179">
        <v>2</v>
      </c>
      <c r="F34" s="179">
        <v>2</v>
      </c>
      <c r="G34" s="179">
        <v>2</v>
      </c>
      <c r="H34" s="179">
        <v>2</v>
      </c>
      <c r="I34" s="179">
        <v>2</v>
      </c>
      <c r="J34" s="179">
        <v>2</v>
      </c>
    </row>
    <row r="35" spans="1:10" ht="12.75">
      <c r="A35" s="77" t="s">
        <v>117</v>
      </c>
      <c r="B35" s="179">
        <v>4</v>
      </c>
      <c r="C35" s="179">
        <v>3</v>
      </c>
      <c r="D35" s="179">
        <v>3</v>
      </c>
      <c r="E35" s="179">
        <v>3</v>
      </c>
      <c r="F35" s="179">
        <v>3</v>
      </c>
      <c r="G35" s="179">
        <v>3</v>
      </c>
      <c r="H35" s="179">
        <v>3</v>
      </c>
      <c r="I35" s="179">
        <v>3</v>
      </c>
      <c r="J35" s="179">
        <v>3</v>
      </c>
    </row>
    <row r="36" spans="1:10" ht="12.75">
      <c r="A36" s="77" t="s">
        <v>118</v>
      </c>
      <c r="B36" s="179">
        <v>42</v>
      </c>
      <c r="C36" s="179">
        <v>42</v>
      </c>
      <c r="D36" s="179">
        <v>41</v>
      </c>
      <c r="E36" s="179">
        <v>42</v>
      </c>
      <c r="F36" s="179">
        <v>40</v>
      </c>
      <c r="G36" s="179">
        <v>39</v>
      </c>
      <c r="H36" s="179">
        <v>39</v>
      </c>
      <c r="I36" s="179">
        <v>39</v>
      </c>
      <c r="J36" s="179">
        <v>41</v>
      </c>
    </row>
    <row r="37" spans="1:10" s="86" customFormat="1" ht="25.5">
      <c r="A37" s="78" t="s">
        <v>237</v>
      </c>
      <c r="B37" s="205">
        <v>128</v>
      </c>
      <c r="C37" s="205">
        <v>124</v>
      </c>
      <c r="D37" s="205">
        <v>118</v>
      </c>
      <c r="E37" s="205">
        <v>115</v>
      </c>
      <c r="F37" s="205">
        <v>113</v>
      </c>
      <c r="G37" s="205">
        <f>SUM(G38:G43)</f>
        <v>47</v>
      </c>
      <c r="H37" s="205">
        <f>SUM(H38:H43)</f>
        <v>45</v>
      </c>
      <c r="I37" s="205">
        <f>SUM(I38:I43)</f>
        <v>46</v>
      </c>
      <c r="J37" s="205">
        <v>46</v>
      </c>
    </row>
    <row r="38" spans="1:10" ht="12.75">
      <c r="A38" s="77" t="s">
        <v>119</v>
      </c>
      <c r="B38" s="179">
        <v>5</v>
      </c>
      <c r="C38" s="179">
        <v>5</v>
      </c>
      <c r="D38" s="179">
        <v>5</v>
      </c>
      <c r="E38" s="179">
        <v>5</v>
      </c>
      <c r="F38" s="179">
        <v>5</v>
      </c>
      <c r="G38" s="179">
        <v>5</v>
      </c>
      <c r="H38" s="179">
        <v>4</v>
      </c>
      <c r="I38" s="179">
        <v>4</v>
      </c>
      <c r="J38" s="179">
        <v>4</v>
      </c>
    </row>
    <row r="39" spans="1:10" ht="12.75">
      <c r="A39" s="77" t="s">
        <v>123</v>
      </c>
      <c r="B39" s="179">
        <v>2</v>
      </c>
      <c r="C39" s="179">
        <v>2</v>
      </c>
      <c r="D39" s="179">
        <v>2</v>
      </c>
      <c r="E39" s="179">
        <v>2</v>
      </c>
      <c r="F39" s="179">
        <v>2</v>
      </c>
      <c r="G39" s="179">
        <v>2</v>
      </c>
      <c r="H39" s="179">
        <v>2</v>
      </c>
      <c r="I39" s="179">
        <v>2</v>
      </c>
      <c r="J39" s="179">
        <v>2</v>
      </c>
    </row>
    <row r="40" spans="1:10" ht="12.75">
      <c r="A40" s="77" t="s">
        <v>127</v>
      </c>
      <c r="B40" s="179">
        <v>21</v>
      </c>
      <c r="C40" s="179">
        <v>18</v>
      </c>
      <c r="D40" s="179">
        <v>18</v>
      </c>
      <c r="E40" s="179">
        <v>16</v>
      </c>
      <c r="F40" s="179">
        <v>17</v>
      </c>
      <c r="G40" s="179">
        <v>14</v>
      </c>
      <c r="H40" s="179">
        <v>14</v>
      </c>
      <c r="I40" s="179">
        <v>15</v>
      </c>
      <c r="J40" s="179">
        <v>15</v>
      </c>
    </row>
    <row r="41" spans="1:10" ht="12.75">
      <c r="A41" s="77" t="s">
        <v>129</v>
      </c>
      <c r="B41" s="179">
        <v>5</v>
      </c>
      <c r="C41" s="179">
        <v>5</v>
      </c>
      <c r="D41" s="179">
        <v>5</v>
      </c>
      <c r="E41" s="179">
        <v>5</v>
      </c>
      <c r="F41" s="179">
        <v>4</v>
      </c>
      <c r="G41" s="179">
        <v>5</v>
      </c>
      <c r="H41" s="179">
        <v>5</v>
      </c>
      <c r="I41" s="179">
        <v>5</v>
      </c>
      <c r="J41" s="179">
        <v>5</v>
      </c>
    </row>
    <row r="42" spans="1:10" ht="12.75">
      <c r="A42" s="77" t="s">
        <v>130</v>
      </c>
      <c r="B42" s="179">
        <v>6</v>
      </c>
      <c r="C42" s="179">
        <v>6</v>
      </c>
      <c r="D42" s="179">
        <v>5</v>
      </c>
      <c r="E42" s="179">
        <v>5</v>
      </c>
      <c r="F42" s="179">
        <v>5</v>
      </c>
      <c r="G42" s="179">
        <v>4</v>
      </c>
      <c r="H42" s="179">
        <v>4</v>
      </c>
      <c r="I42" s="179">
        <v>4</v>
      </c>
      <c r="J42" s="179">
        <v>4</v>
      </c>
    </row>
    <row r="43" spans="1:10" ht="12.75">
      <c r="A43" s="77" t="s">
        <v>131</v>
      </c>
      <c r="B43" s="179">
        <v>24</v>
      </c>
      <c r="C43" s="179">
        <v>24</v>
      </c>
      <c r="D43" s="179">
        <v>22</v>
      </c>
      <c r="E43" s="179">
        <v>23</v>
      </c>
      <c r="F43" s="179">
        <v>20</v>
      </c>
      <c r="G43" s="179">
        <v>17</v>
      </c>
      <c r="H43" s="179">
        <v>16</v>
      </c>
      <c r="I43" s="179">
        <v>16</v>
      </c>
      <c r="J43" s="179">
        <v>16</v>
      </c>
    </row>
    <row r="44" spans="1:10" s="86" customFormat="1" ht="25.5">
      <c r="A44" s="78" t="s">
        <v>357</v>
      </c>
      <c r="B44" s="205" t="s">
        <v>297</v>
      </c>
      <c r="C44" s="205" t="s">
        <v>297</v>
      </c>
      <c r="D44" s="205" t="s">
        <v>297</v>
      </c>
      <c r="E44" s="205" t="s">
        <v>297</v>
      </c>
      <c r="F44" s="205" t="s">
        <v>297</v>
      </c>
      <c r="G44" s="205">
        <f>SUM(G45:G51)</f>
        <v>57</v>
      </c>
      <c r="H44" s="205">
        <f>SUM(H45:H51)</f>
        <v>56</v>
      </c>
      <c r="I44" s="205">
        <f>SUM(I45:I51)</f>
        <v>50</v>
      </c>
      <c r="J44" s="205">
        <v>43</v>
      </c>
    </row>
    <row r="45" spans="1:10" ht="12.75">
      <c r="A45" s="77" t="s">
        <v>120</v>
      </c>
      <c r="B45" s="179">
        <v>36</v>
      </c>
      <c r="C45" s="179">
        <v>36</v>
      </c>
      <c r="D45" s="179">
        <v>33</v>
      </c>
      <c r="E45" s="179">
        <v>32</v>
      </c>
      <c r="F45" s="179">
        <v>32</v>
      </c>
      <c r="G45" s="179">
        <v>31</v>
      </c>
      <c r="H45" s="179">
        <v>31</v>
      </c>
      <c r="I45" s="179">
        <v>27</v>
      </c>
      <c r="J45" s="179">
        <v>21</v>
      </c>
    </row>
    <row r="46" spans="1:10" ht="12.75">
      <c r="A46" s="77" t="s">
        <v>121</v>
      </c>
      <c r="B46" s="179">
        <v>2</v>
      </c>
      <c r="C46" s="179">
        <v>2</v>
      </c>
      <c r="D46" s="179">
        <v>2</v>
      </c>
      <c r="E46" s="179">
        <v>2</v>
      </c>
      <c r="F46" s="179">
        <v>2</v>
      </c>
      <c r="G46" s="179">
        <v>2</v>
      </c>
      <c r="H46" s="179">
        <v>2</v>
      </c>
      <c r="I46" s="179">
        <v>2</v>
      </c>
      <c r="J46" s="179">
        <v>2</v>
      </c>
    </row>
    <row r="47" spans="1:10" ht="25.5">
      <c r="A47" s="77" t="s">
        <v>122</v>
      </c>
      <c r="B47" s="179">
        <v>6</v>
      </c>
      <c r="C47" s="179">
        <v>6</v>
      </c>
      <c r="D47" s="179">
        <v>6</v>
      </c>
      <c r="E47" s="179">
        <v>6</v>
      </c>
      <c r="F47" s="179">
        <v>7</v>
      </c>
      <c r="G47" s="179">
        <v>6</v>
      </c>
      <c r="H47" s="179">
        <v>5</v>
      </c>
      <c r="I47" s="179">
        <v>5</v>
      </c>
      <c r="J47" s="179">
        <v>5</v>
      </c>
    </row>
    <row r="48" spans="1:10" ht="25.5">
      <c r="A48" s="77" t="s">
        <v>124</v>
      </c>
      <c r="B48" s="179">
        <v>5</v>
      </c>
      <c r="C48" s="179">
        <v>5</v>
      </c>
      <c r="D48" s="179">
        <v>5</v>
      </c>
      <c r="E48" s="179">
        <v>5</v>
      </c>
      <c r="F48" s="179">
        <v>5</v>
      </c>
      <c r="G48" s="179">
        <v>5</v>
      </c>
      <c r="H48" s="179">
        <v>5</v>
      </c>
      <c r="I48" s="179">
        <v>5</v>
      </c>
      <c r="J48" s="179">
        <v>5</v>
      </c>
    </row>
    <row r="49" spans="1:10" ht="25.5">
      <c r="A49" s="77" t="s">
        <v>125</v>
      </c>
      <c r="B49" s="179">
        <v>6</v>
      </c>
      <c r="C49" s="179">
        <v>6</v>
      </c>
      <c r="D49" s="179">
        <v>6</v>
      </c>
      <c r="E49" s="179">
        <v>6</v>
      </c>
      <c r="F49" s="179">
        <v>6</v>
      </c>
      <c r="G49" s="179">
        <v>6</v>
      </c>
      <c r="H49" s="179">
        <v>5</v>
      </c>
      <c r="I49" s="179">
        <v>5</v>
      </c>
      <c r="J49" s="179">
        <v>4</v>
      </c>
    </row>
    <row r="50" spans="1:10" ht="12.75">
      <c r="A50" s="77" t="s">
        <v>126</v>
      </c>
      <c r="B50" s="179">
        <v>0</v>
      </c>
      <c r="C50" s="179">
        <v>0</v>
      </c>
      <c r="D50" s="179">
        <v>0</v>
      </c>
      <c r="E50" s="179">
        <v>0</v>
      </c>
      <c r="F50" s="179">
        <v>0</v>
      </c>
      <c r="G50" s="179">
        <v>0</v>
      </c>
      <c r="H50" s="179">
        <v>0</v>
      </c>
      <c r="I50" s="179">
        <v>0</v>
      </c>
      <c r="J50" s="179">
        <v>0</v>
      </c>
    </row>
    <row r="51" spans="1:10" ht="12.75">
      <c r="A51" s="77" t="s">
        <v>128</v>
      </c>
      <c r="B51" s="179">
        <v>10</v>
      </c>
      <c r="C51" s="179">
        <v>9</v>
      </c>
      <c r="D51" s="179">
        <v>9</v>
      </c>
      <c r="E51" s="179">
        <v>8</v>
      </c>
      <c r="F51" s="179">
        <v>8</v>
      </c>
      <c r="G51" s="179">
        <v>7</v>
      </c>
      <c r="H51" s="179">
        <v>8</v>
      </c>
      <c r="I51" s="179">
        <v>6</v>
      </c>
      <c r="J51" s="179">
        <v>6</v>
      </c>
    </row>
    <row r="52" spans="1:10" s="86" customFormat="1" ht="25.5">
      <c r="A52" s="78" t="s">
        <v>132</v>
      </c>
      <c r="B52" s="205">
        <v>146</v>
      </c>
      <c r="C52" s="205">
        <v>139</v>
      </c>
      <c r="D52" s="205">
        <v>134</v>
      </c>
      <c r="E52" s="205">
        <v>131</v>
      </c>
      <c r="F52" s="205">
        <v>125</v>
      </c>
      <c r="G52" s="205">
        <v>118</v>
      </c>
      <c r="H52" s="205">
        <v>111</v>
      </c>
      <c r="I52" s="205">
        <v>106</v>
      </c>
      <c r="J52" s="205">
        <v>102</v>
      </c>
    </row>
    <row r="53" spans="1:10" ht="12.75">
      <c r="A53" s="77" t="s">
        <v>133</v>
      </c>
      <c r="B53" s="179">
        <v>12</v>
      </c>
      <c r="C53" s="179">
        <v>11</v>
      </c>
      <c r="D53" s="179">
        <v>11</v>
      </c>
      <c r="E53" s="179">
        <v>11</v>
      </c>
      <c r="F53" s="179">
        <v>11</v>
      </c>
      <c r="G53" s="179">
        <v>11</v>
      </c>
      <c r="H53" s="179">
        <v>11</v>
      </c>
      <c r="I53" s="179">
        <v>11</v>
      </c>
      <c r="J53" s="179">
        <v>10</v>
      </c>
    </row>
    <row r="54" spans="1:10" ht="12.75">
      <c r="A54" s="77" t="s">
        <v>134</v>
      </c>
      <c r="B54" s="179">
        <v>1</v>
      </c>
      <c r="C54" s="179">
        <v>1</v>
      </c>
      <c r="D54" s="179">
        <v>1</v>
      </c>
      <c r="E54" s="179">
        <v>1</v>
      </c>
      <c r="F54" s="179">
        <v>1</v>
      </c>
      <c r="G54" s="179">
        <v>1</v>
      </c>
      <c r="H54" s="179">
        <v>1</v>
      </c>
      <c r="I54" s="179">
        <v>2</v>
      </c>
      <c r="J54" s="179">
        <v>2</v>
      </c>
    </row>
    <row r="55" spans="1:10" ht="12.75">
      <c r="A55" s="77" t="s">
        <v>135</v>
      </c>
      <c r="B55" s="179">
        <v>4</v>
      </c>
      <c r="C55" s="179">
        <v>3</v>
      </c>
      <c r="D55" s="179">
        <v>4</v>
      </c>
      <c r="E55" s="179">
        <v>4</v>
      </c>
      <c r="F55" s="179">
        <v>4</v>
      </c>
      <c r="G55" s="179">
        <v>4</v>
      </c>
      <c r="H55" s="179">
        <v>4</v>
      </c>
      <c r="I55" s="179">
        <v>4</v>
      </c>
      <c r="J55" s="179">
        <v>4</v>
      </c>
    </row>
    <row r="56" spans="1:10" ht="25.5">
      <c r="A56" s="77" t="s">
        <v>136</v>
      </c>
      <c r="B56" s="179">
        <v>27</v>
      </c>
      <c r="C56" s="179">
        <v>26</v>
      </c>
      <c r="D56" s="179">
        <v>26</v>
      </c>
      <c r="E56" s="179">
        <v>26</v>
      </c>
      <c r="F56" s="179">
        <v>26</v>
      </c>
      <c r="G56" s="179">
        <v>26</v>
      </c>
      <c r="H56" s="179">
        <v>25</v>
      </c>
      <c r="I56" s="179">
        <v>23</v>
      </c>
      <c r="J56" s="179">
        <v>22</v>
      </c>
    </row>
    <row r="57" spans="1:10" ht="12.75">
      <c r="A57" s="77" t="s">
        <v>137</v>
      </c>
      <c r="B57" s="179">
        <v>9</v>
      </c>
      <c r="C57" s="179">
        <v>9</v>
      </c>
      <c r="D57" s="179">
        <v>8</v>
      </c>
      <c r="E57" s="179">
        <v>8</v>
      </c>
      <c r="F57" s="179">
        <v>7</v>
      </c>
      <c r="G57" s="179">
        <v>5</v>
      </c>
      <c r="H57" s="179">
        <v>4</v>
      </c>
      <c r="I57" s="179">
        <v>2</v>
      </c>
      <c r="J57" s="179">
        <v>2</v>
      </c>
    </row>
    <row r="58" spans="1:10" ht="25.5">
      <c r="A58" s="77" t="s">
        <v>138</v>
      </c>
      <c r="B58" s="179">
        <v>5</v>
      </c>
      <c r="C58" s="179">
        <v>5</v>
      </c>
      <c r="D58" s="179">
        <v>5</v>
      </c>
      <c r="E58" s="179">
        <v>5</v>
      </c>
      <c r="F58" s="179">
        <v>5</v>
      </c>
      <c r="G58" s="179">
        <v>4</v>
      </c>
      <c r="H58" s="179">
        <v>4</v>
      </c>
      <c r="I58" s="179">
        <v>4</v>
      </c>
      <c r="J58" s="179">
        <v>4</v>
      </c>
    </row>
    <row r="59" spans="1:10" ht="12.75">
      <c r="A59" s="77" t="s">
        <v>139</v>
      </c>
      <c r="B59" s="179">
        <v>9</v>
      </c>
      <c r="C59" s="179">
        <v>9</v>
      </c>
      <c r="D59" s="179">
        <v>8</v>
      </c>
      <c r="E59" s="179">
        <v>8</v>
      </c>
      <c r="F59" s="179">
        <v>6</v>
      </c>
      <c r="G59" s="179">
        <v>5</v>
      </c>
      <c r="H59" s="179">
        <v>5</v>
      </c>
      <c r="I59" s="179">
        <v>5</v>
      </c>
      <c r="J59" s="179">
        <v>5</v>
      </c>
    </row>
    <row r="60" spans="1:10" ht="12.75">
      <c r="A60" s="77" t="s">
        <v>140</v>
      </c>
      <c r="B60" s="179">
        <v>3</v>
      </c>
      <c r="C60" s="179">
        <v>3</v>
      </c>
      <c r="D60" s="179">
        <v>3</v>
      </c>
      <c r="E60" s="179">
        <v>3</v>
      </c>
      <c r="F60" s="179">
        <v>3</v>
      </c>
      <c r="G60" s="179">
        <v>3</v>
      </c>
      <c r="H60" s="179">
        <v>3</v>
      </c>
      <c r="I60" s="179">
        <v>3</v>
      </c>
      <c r="J60" s="179">
        <v>3</v>
      </c>
    </row>
    <row r="61" spans="1:10" ht="12.75">
      <c r="A61" s="77" t="s">
        <v>141</v>
      </c>
      <c r="B61" s="179">
        <v>19</v>
      </c>
      <c r="C61" s="179">
        <v>19</v>
      </c>
      <c r="D61" s="179">
        <v>18</v>
      </c>
      <c r="E61" s="179">
        <v>18</v>
      </c>
      <c r="F61" s="179">
        <v>16</v>
      </c>
      <c r="G61" s="179">
        <v>14</v>
      </c>
      <c r="H61" s="179">
        <v>12</v>
      </c>
      <c r="I61" s="179">
        <v>11</v>
      </c>
      <c r="J61" s="179">
        <v>12</v>
      </c>
    </row>
    <row r="62" spans="1:10" ht="12.75">
      <c r="A62" s="77" t="s">
        <v>142</v>
      </c>
      <c r="B62" s="179">
        <v>9</v>
      </c>
      <c r="C62" s="179">
        <v>9</v>
      </c>
      <c r="D62" s="179">
        <v>9</v>
      </c>
      <c r="E62" s="179">
        <v>9</v>
      </c>
      <c r="F62" s="179">
        <v>9</v>
      </c>
      <c r="G62" s="179">
        <v>9</v>
      </c>
      <c r="H62" s="179">
        <v>8</v>
      </c>
      <c r="I62" s="179">
        <v>8</v>
      </c>
      <c r="J62" s="179">
        <v>8</v>
      </c>
    </row>
    <row r="63" spans="1:10" ht="12.75">
      <c r="A63" s="77" t="s">
        <v>143</v>
      </c>
      <c r="B63" s="179">
        <v>2</v>
      </c>
      <c r="C63" s="179">
        <v>2</v>
      </c>
      <c r="D63" s="179">
        <v>2</v>
      </c>
      <c r="E63" s="179">
        <v>2</v>
      </c>
      <c r="F63" s="179">
        <v>2</v>
      </c>
      <c r="G63" s="179">
        <v>2</v>
      </c>
      <c r="H63" s="179">
        <v>1</v>
      </c>
      <c r="I63" s="179">
        <v>1</v>
      </c>
      <c r="J63" s="179">
        <v>1</v>
      </c>
    </row>
    <row r="64" spans="1:10" ht="12.75">
      <c r="A64" s="77" t="s">
        <v>144</v>
      </c>
      <c r="B64" s="179">
        <v>23</v>
      </c>
      <c r="C64" s="179">
        <v>22</v>
      </c>
      <c r="D64" s="179">
        <v>22</v>
      </c>
      <c r="E64" s="179">
        <v>20</v>
      </c>
      <c r="F64" s="179">
        <v>20</v>
      </c>
      <c r="G64" s="179">
        <v>20</v>
      </c>
      <c r="H64" s="179">
        <v>20</v>
      </c>
      <c r="I64" s="179">
        <v>20</v>
      </c>
      <c r="J64" s="179">
        <v>17</v>
      </c>
    </row>
    <row r="65" spans="1:10" ht="12.75">
      <c r="A65" s="77" t="s">
        <v>145</v>
      </c>
      <c r="B65" s="179">
        <v>17</v>
      </c>
      <c r="C65" s="179">
        <v>15</v>
      </c>
      <c r="D65" s="179">
        <v>13</v>
      </c>
      <c r="E65" s="179">
        <v>12</v>
      </c>
      <c r="F65" s="179">
        <v>11</v>
      </c>
      <c r="G65" s="179">
        <v>10</v>
      </c>
      <c r="H65" s="179">
        <v>9</v>
      </c>
      <c r="I65" s="179">
        <v>9</v>
      </c>
      <c r="J65" s="179">
        <v>9</v>
      </c>
    </row>
    <row r="66" spans="1:10" ht="12.75">
      <c r="A66" s="77" t="s">
        <v>146</v>
      </c>
      <c r="B66" s="179">
        <v>6</v>
      </c>
      <c r="C66" s="179">
        <v>5</v>
      </c>
      <c r="D66" s="179">
        <v>4</v>
      </c>
      <c r="E66" s="179">
        <v>4</v>
      </c>
      <c r="F66" s="179">
        <v>4</v>
      </c>
      <c r="G66" s="179">
        <v>4</v>
      </c>
      <c r="H66" s="179">
        <v>4</v>
      </c>
      <c r="I66" s="179">
        <v>3</v>
      </c>
      <c r="J66" s="179">
        <v>3</v>
      </c>
    </row>
    <row r="67" spans="1:10" s="86" customFormat="1" ht="25.5">
      <c r="A67" s="78" t="s">
        <v>147</v>
      </c>
      <c r="B67" s="205">
        <v>67</v>
      </c>
      <c r="C67" s="205">
        <v>65</v>
      </c>
      <c r="D67" s="205">
        <v>63</v>
      </c>
      <c r="E67" s="205">
        <v>58</v>
      </c>
      <c r="F67" s="205">
        <v>54</v>
      </c>
      <c r="G67" s="205">
        <v>51</v>
      </c>
      <c r="H67" s="205">
        <v>45</v>
      </c>
      <c r="I67" s="205">
        <v>44</v>
      </c>
      <c r="J67" s="205">
        <v>42</v>
      </c>
    </row>
    <row r="68" spans="1:10" ht="12.75">
      <c r="A68" s="77" t="s">
        <v>148</v>
      </c>
      <c r="B68" s="179">
        <v>5</v>
      </c>
      <c r="C68" s="179">
        <v>5</v>
      </c>
      <c r="D68" s="179">
        <v>5</v>
      </c>
      <c r="E68" s="179">
        <v>4</v>
      </c>
      <c r="F68" s="179">
        <v>4</v>
      </c>
      <c r="G68" s="179">
        <v>4</v>
      </c>
      <c r="H68" s="179">
        <v>4</v>
      </c>
      <c r="I68" s="179">
        <v>3</v>
      </c>
      <c r="J68" s="179">
        <v>3</v>
      </c>
    </row>
    <row r="69" spans="1:10" ht="12.75">
      <c r="A69" s="77" t="s">
        <v>149</v>
      </c>
      <c r="B69" s="179">
        <v>27</v>
      </c>
      <c r="C69" s="179">
        <v>25</v>
      </c>
      <c r="D69" s="179">
        <v>25</v>
      </c>
      <c r="E69" s="179">
        <v>24</v>
      </c>
      <c r="F69" s="179">
        <v>22</v>
      </c>
      <c r="G69" s="179">
        <v>19</v>
      </c>
      <c r="H69" s="179">
        <v>16</v>
      </c>
      <c r="I69" s="179">
        <v>16</v>
      </c>
      <c r="J69" s="179">
        <v>16</v>
      </c>
    </row>
    <row r="70" spans="1:10" ht="12.75">
      <c r="A70" s="77" t="s">
        <v>150</v>
      </c>
      <c r="B70" s="179">
        <v>23</v>
      </c>
      <c r="C70" s="179">
        <v>23</v>
      </c>
      <c r="D70" s="179">
        <v>22</v>
      </c>
      <c r="E70" s="179">
        <v>19</v>
      </c>
      <c r="F70" s="179">
        <v>17</v>
      </c>
      <c r="G70" s="179">
        <v>18</v>
      </c>
      <c r="H70" s="179">
        <v>16</v>
      </c>
      <c r="I70" s="179">
        <v>16</v>
      </c>
      <c r="J70" s="179">
        <v>15</v>
      </c>
    </row>
    <row r="71" spans="1:10" ht="38.25">
      <c r="A71" s="77" t="s">
        <v>151</v>
      </c>
      <c r="B71" s="179">
        <v>12</v>
      </c>
      <c r="C71" s="179">
        <v>12</v>
      </c>
      <c r="D71" s="179">
        <v>12</v>
      </c>
      <c r="E71" s="179">
        <v>11</v>
      </c>
      <c r="F71" s="179">
        <v>10</v>
      </c>
      <c r="G71" s="179">
        <v>10</v>
      </c>
      <c r="H71" s="179">
        <v>9</v>
      </c>
      <c r="I71" s="179">
        <v>9</v>
      </c>
      <c r="J71" s="179">
        <v>8</v>
      </c>
    </row>
    <row r="72" spans="1:10" ht="25.5">
      <c r="A72" s="77" t="s">
        <v>152</v>
      </c>
      <c r="B72" s="179">
        <v>5</v>
      </c>
      <c r="C72" s="179">
        <v>4</v>
      </c>
      <c r="D72" s="179">
        <v>4</v>
      </c>
      <c r="E72" s="179">
        <v>2</v>
      </c>
      <c r="F72" s="179">
        <v>2</v>
      </c>
      <c r="G72" s="179">
        <v>2</v>
      </c>
      <c r="H72" s="179">
        <v>0</v>
      </c>
      <c r="I72" s="179">
        <v>0</v>
      </c>
      <c r="J72" s="179">
        <v>0</v>
      </c>
    </row>
    <row r="73" spans="1:10" ht="12.75">
      <c r="A73" s="77" t="s">
        <v>153</v>
      </c>
      <c r="B73" s="179">
        <v>12</v>
      </c>
      <c r="C73" s="179">
        <v>12</v>
      </c>
      <c r="D73" s="179">
        <v>11</v>
      </c>
      <c r="E73" s="179">
        <v>11</v>
      </c>
      <c r="F73" s="179">
        <v>11</v>
      </c>
      <c r="G73" s="179">
        <v>10</v>
      </c>
      <c r="H73" s="179">
        <v>9</v>
      </c>
      <c r="I73" s="179">
        <v>9</v>
      </c>
      <c r="J73" s="179">
        <v>8</v>
      </c>
    </row>
    <row r="74" spans="1:10" s="86" customFormat="1" ht="25.5">
      <c r="A74" s="78" t="s">
        <v>154</v>
      </c>
      <c r="B74" s="205">
        <v>71</v>
      </c>
      <c r="C74" s="205">
        <v>68</v>
      </c>
      <c r="D74" s="205">
        <v>68</v>
      </c>
      <c r="E74" s="205">
        <v>68</v>
      </c>
      <c r="F74" s="205">
        <v>62</v>
      </c>
      <c r="G74" s="205">
        <v>56</v>
      </c>
      <c r="H74" s="205">
        <v>54</v>
      </c>
      <c r="I74" s="205">
        <v>53</v>
      </c>
      <c r="J74" s="205">
        <v>51</v>
      </c>
    </row>
    <row r="75" spans="1:10" ht="12.75">
      <c r="A75" s="77" t="s">
        <v>155</v>
      </c>
      <c r="B75" s="179">
        <v>5</v>
      </c>
      <c r="C75" s="179">
        <v>5</v>
      </c>
      <c r="D75" s="179">
        <v>5</v>
      </c>
      <c r="E75" s="179">
        <v>5</v>
      </c>
      <c r="F75" s="179">
        <v>5</v>
      </c>
      <c r="G75" s="179">
        <v>4</v>
      </c>
      <c r="H75" s="179">
        <v>4</v>
      </c>
      <c r="I75" s="179">
        <v>3</v>
      </c>
      <c r="J75" s="179">
        <v>2</v>
      </c>
    </row>
    <row r="76" spans="1:10" ht="12.75">
      <c r="A76" s="77" t="s">
        <v>156</v>
      </c>
      <c r="B76" s="179">
        <v>2</v>
      </c>
      <c r="C76" s="179">
        <v>1</v>
      </c>
      <c r="D76" s="179">
        <v>1</v>
      </c>
      <c r="E76" s="179">
        <v>1</v>
      </c>
      <c r="F76" s="179">
        <v>1</v>
      </c>
      <c r="G76" s="179">
        <v>1</v>
      </c>
      <c r="H76" s="179">
        <v>1</v>
      </c>
      <c r="I76" s="179">
        <v>1</v>
      </c>
      <c r="J76" s="179">
        <v>1</v>
      </c>
    </row>
    <row r="77" spans="1:10" ht="12.75">
      <c r="A77" s="77" t="s">
        <v>157</v>
      </c>
      <c r="B77" s="179">
        <v>2</v>
      </c>
      <c r="C77" s="179">
        <v>2</v>
      </c>
      <c r="D77" s="179">
        <v>2</v>
      </c>
      <c r="E77" s="179">
        <v>2</v>
      </c>
      <c r="F77" s="179">
        <v>2</v>
      </c>
      <c r="G77" s="179">
        <v>2</v>
      </c>
      <c r="H77" s="179">
        <v>1</v>
      </c>
      <c r="I77" s="179">
        <v>1</v>
      </c>
      <c r="J77" s="179">
        <v>1</v>
      </c>
    </row>
    <row r="78" spans="1:10" ht="12.75">
      <c r="A78" s="77" t="s">
        <v>158</v>
      </c>
      <c r="B78" s="179">
        <v>3</v>
      </c>
      <c r="C78" s="179">
        <v>3</v>
      </c>
      <c r="D78" s="179">
        <v>3</v>
      </c>
      <c r="E78" s="179">
        <v>3</v>
      </c>
      <c r="F78" s="179">
        <v>3</v>
      </c>
      <c r="G78" s="179">
        <v>3</v>
      </c>
      <c r="H78" s="179">
        <v>2</v>
      </c>
      <c r="I78" s="179">
        <v>2</v>
      </c>
      <c r="J78" s="179">
        <v>2</v>
      </c>
    </row>
    <row r="79" spans="1:10" ht="12.75">
      <c r="A79" s="77" t="s">
        <v>159</v>
      </c>
      <c r="B79" s="179">
        <v>8</v>
      </c>
      <c r="C79" s="179">
        <v>8</v>
      </c>
      <c r="D79" s="179">
        <v>8</v>
      </c>
      <c r="E79" s="179">
        <v>8</v>
      </c>
      <c r="F79" s="179">
        <v>7</v>
      </c>
      <c r="G79" s="179">
        <v>7</v>
      </c>
      <c r="H79" s="179">
        <v>7</v>
      </c>
      <c r="I79" s="179">
        <v>7</v>
      </c>
      <c r="J79" s="179">
        <v>7</v>
      </c>
    </row>
    <row r="80" spans="1:10" ht="12.75">
      <c r="A80" s="77" t="s">
        <v>160</v>
      </c>
      <c r="B80" s="179">
        <v>2</v>
      </c>
      <c r="C80" s="179">
        <v>2</v>
      </c>
      <c r="D80" s="179">
        <v>2</v>
      </c>
      <c r="E80" s="179">
        <v>2</v>
      </c>
      <c r="F80" s="179">
        <v>0</v>
      </c>
      <c r="G80" s="179">
        <v>0</v>
      </c>
      <c r="H80" s="179">
        <v>0</v>
      </c>
      <c r="I80" s="179">
        <v>0</v>
      </c>
      <c r="J80" s="179">
        <v>0</v>
      </c>
    </row>
    <row r="81" spans="1:10" ht="12.75">
      <c r="A81" s="77" t="s">
        <v>161</v>
      </c>
      <c r="B81" s="179">
        <v>6</v>
      </c>
      <c r="C81" s="179">
        <v>5</v>
      </c>
      <c r="D81" s="179">
        <v>5</v>
      </c>
      <c r="E81" s="179">
        <v>6</v>
      </c>
      <c r="F81" s="179">
        <v>6</v>
      </c>
      <c r="G81" s="179">
        <v>5</v>
      </c>
      <c r="H81" s="179">
        <v>5</v>
      </c>
      <c r="I81" s="179">
        <v>5</v>
      </c>
      <c r="J81" s="179">
        <v>5</v>
      </c>
    </row>
    <row r="82" spans="1:10" ht="12.75">
      <c r="A82" s="77" t="s">
        <v>162</v>
      </c>
      <c r="B82" s="179">
        <v>9</v>
      </c>
      <c r="C82" s="179">
        <v>9</v>
      </c>
      <c r="D82" s="179">
        <v>9</v>
      </c>
      <c r="E82" s="179">
        <v>9</v>
      </c>
      <c r="F82" s="179">
        <v>8</v>
      </c>
      <c r="G82" s="179">
        <v>8</v>
      </c>
      <c r="H82" s="179">
        <v>8</v>
      </c>
      <c r="I82" s="179">
        <v>8</v>
      </c>
      <c r="J82" s="179">
        <v>8</v>
      </c>
    </row>
    <row r="83" spans="1:10" ht="12.75">
      <c r="A83" s="77" t="s">
        <v>163</v>
      </c>
      <c r="B83" s="179">
        <v>8</v>
      </c>
      <c r="C83" s="179">
        <v>8</v>
      </c>
      <c r="D83" s="179">
        <v>8</v>
      </c>
      <c r="E83" s="179">
        <v>8</v>
      </c>
      <c r="F83" s="179">
        <v>8</v>
      </c>
      <c r="G83" s="179">
        <v>8</v>
      </c>
      <c r="H83" s="179">
        <v>9</v>
      </c>
      <c r="I83" s="179">
        <v>9</v>
      </c>
      <c r="J83" s="179">
        <v>9</v>
      </c>
    </row>
    <row r="84" spans="1:10" ht="12.75">
      <c r="A84" s="77" t="s">
        <v>164</v>
      </c>
      <c r="B84" s="179">
        <v>14</v>
      </c>
      <c r="C84" s="179">
        <v>14</v>
      </c>
      <c r="D84" s="179">
        <v>14</v>
      </c>
      <c r="E84" s="179">
        <v>13</v>
      </c>
      <c r="F84" s="179">
        <v>13</v>
      </c>
      <c r="G84" s="179">
        <v>10</v>
      </c>
      <c r="H84" s="179">
        <v>9</v>
      </c>
      <c r="I84" s="179">
        <v>9</v>
      </c>
      <c r="J84" s="179">
        <v>8</v>
      </c>
    </row>
    <row r="85" spans="1:10" ht="12.75">
      <c r="A85" s="77" t="s">
        <v>165</v>
      </c>
      <c r="B85" s="179">
        <v>8</v>
      </c>
      <c r="C85" s="179">
        <v>7</v>
      </c>
      <c r="D85" s="179">
        <v>7</v>
      </c>
      <c r="E85" s="179">
        <v>7</v>
      </c>
      <c r="F85" s="179">
        <v>6</v>
      </c>
      <c r="G85" s="179">
        <v>6</v>
      </c>
      <c r="H85" s="179">
        <v>6</v>
      </c>
      <c r="I85" s="179">
        <v>6</v>
      </c>
      <c r="J85" s="179">
        <v>6</v>
      </c>
    </row>
    <row r="86" spans="1:10" ht="12.75">
      <c r="A86" s="77" t="s">
        <v>166</v>
      </c>
      <c r="B86" s="179">
        <v>4</v>
      </c>
      <c r="C86" s="179">
        <v>4</v>
      </c>
      <c r="D86" s="179">
        <v>4</v>
      </c>
      <c r="E86" s="179">
        <v>4</v>
      </c>
      <c r="F86" s="179">
        <v>3</v>
      </c>
      <c r="G86" s="179">
        <v>2</v>
      </c>
      <c r="H86" s="179">
        <v>2</v>
      </c>
      <c r="I86" s="179">
        <v>2</v>
      </c>
      <c r="J86" s="179">
        <v>2</v>
      </c>
    </row>
    <row r="87" spans="1:10" s="86" customFormat="1" ht="25.5">
      <c r="A87" s="78" t="s">
        <v>167</v>
      </c>
      <c r="B87" s="205">
        <v>43</v>
      </c>
      <c r="C87" s="205">
        <v>40</v>
      </c>
      <c r="D87" s="205">
        <v>40</v>
      </c>
      <c r="E87" s="205">
        <v>36</v>
      </c>
      <c r="F87" s="205">
        <v>31</v>
      </c>
      <c r="G87" s="205">
        <v>27</v>
      </c>
      <c r="H87" s="205">
        <v>26</v>
      </c>
      <c r="I87" s="205">
        <v>23</v>
      </c>
      <c r="J87" s="205">
        <v>22</v>
      </c>
    </row>
    <row r="88" spans="1:10" ht="12.75">
      <c r="A88" s="77" t="s">
        <v>168</v>
      </c>
      <c r="B88" s="179">
        <v>6</v>
      </c>
      <c r="C88" s="179">
        <v>6</v>
      </c>
      <c r="D88" s="179">
        <v>6</v>
      </c>
      <c r="E88" s="179">
        <v>5</v>
      </c>
      <c r="F88" s="179">
        <v>4</v>
      </c>
      <c r="G88" s="179">
        <v>4</v>
      </c>
      <c r="H88" s="179">
        <v>4</v>
      </c>
      <c r="I88" s="179">
        <v>4</v>
      </c>
      <c r="J88" s="179">
        <v>4</v>
      </c>
    </row>
    <row r="89" spans="1:10" ht="12.75">
      <c r="A89" s="77" t="s">
        <v>169</v>
      </c>
      <c r="B89" s="179">
        <v>8</v>
      </c>
      <c r="C89" s="179">
        <v>7</v>
      </c>
      <c r="D89" s="179">
        <v>7</v>
      </c>
      <c r="E89" s="179">
        <v>6</v>
      </c>
      <c r="F89" s="179">
        <v>5</v>
      </c>
      <c r="G89" s="179">
        <v>4</v>
      </c>
      <c r="H89" s="179">
        <v>4</v>
      </c>
      <c r="I89" s="179">
        <v>3</v>
      </c>
      <c r="J89" s="179">
        <v>3</v>
      </c>
    </row>
    <row r="90" spans="1:10" ht="12.75">
      <c r="A90" s="77" t="s">
        <v>170</v>
      </c>
      <c r="B90" s="179">
        <v>9</v>
      </c>
      <c r="C90" s="179">
        <v>9</v>
      </c>
      <c r="D90" s="179">
        <v>9</v>
      </c>
      <c r="E90" s="179">
        <v>8</v>
      </c>
      <c r="F90" s="179">
        <v>8</v>
      </c>
      <c r="G90" s="179">
        <v>8</v>
      </c>
      <c r="H90" s="179">
        <v>7</v>
      </c>
      <c r="I90" s="179">
        <v>6</v>
      </c>
      <c r="J90" s="179">
        <v>6</v>
      </c>
    </row>
    <row r="91" spans="1:10" ht="12.75">
      <c r="A91" s="77" t="s">
        <v>171</v>
      </c>
      <c r="B91" s="179">
        <v>6</v>
      </c>
      <c r="C91" s="179">
        <v>5</v>
      </c>
      <c r="D91" s="179">
        <v>5</v>
      </c>
      <c r="E91" s="179">
        <v>5</v>
      </c>
      <c r="F91" s="179">
        <v>4</v>
      </c>
      <c r="G91" s="179">
        <v>4</v>
      </c>
      <c r="H91" s="179">
        <v>4</v>
      </c>
      <c r="I91" s="179">
        <v>3</v>
      </c>
      <c r="J91" s="179">
        <v>2</v>
      </c>
    </row>
    <row r="92" spans="1:10" ht="12.75">
      <c r="A92" s="77" t="s">
        <v>172</v>
      </c>
      <c r="B92" s="179">
        <v>5</v>
      </c>
      <c r="C92" s="179">
        <v>5</v>
      </c>
      <c r="D92" s="179">
        <v>5</v>
      </c>
      <c r="E92" s="179">
        <v>5</v>
      </c>
      <c r="F92" s="179">
        <v>3</v>
      </c>
      <c r="G92" s="179">
        <v>2</v>
      </c>
      <c r="H92" s="179">
        <v>2</v>
      </c>
      <c r="I92" s="179">
        <v>2</v>
      </c>
      <c r="J92" s="179">
        <v>2</v>
      </c>
    </row>
    <row r="93" spans="1:10" ht="12.75">
      <c r="A93" s="77" t="s">
        <v>173</v>
      </c>
      <c r="B93" s="179">
        <v>3</v>
      </c>
      <c r="C93" s="179">
        <v>2</v>
      </c>
      <c r="D93" s="179">
        <v>2</v>
      </c>
      <c r="E93" s="179">
        <v>2</v>
      </c>
      <c r="F93" s="179">
        <v>2</v>
      </c>
      <c r="G93" s="179">
        <v>0</v>
      </c>
      <c r="H93" s="179">
        <v>0</v>
      </c>
      <c r="I93" s="179">
        <v>0</v>
      </c>
      <c r="J93" s="179">
        <v>0</v>
      </c>
    </row>
    <row r="94" spans="1:10" ht="12.75">
      <c r="A94" s="77" t="s">
        <v>174</v>
      </c>
      <c r="B94" s="179">
        <v>6</v>
      </c>
      <c r="C94" s="179">
        <v>6</v>
      </c>
      <c r="D94" s="179">
        <v>6</v>
      </c>
      <c r="E94" s="179">
        <v>5</v>
      </c>
      <c r="F94" s="179">
        <v>5</v>
      </c>
      <c r="G94" s="179">
        <v>5</v>
      </c>
      <c r="H94" s="179">
        <v>5</v>
      </c>
      <c r="I94" s="179">
        <v>5</v>
      </c>
      <c r="J94" s="179">
        <v>5</v>
      </c>
    </row>
    <row r="95" spans="1:10" ht="25.5">
      <c r="A95" s="77" t="s">
        <v>175</v>
      </c>
      <c r="B95" s="179">
        <v>0</v>
      </c>
      <c r="C95" s="179">
        <v>0</v>
      </c>
      <c r="D95" s="179">
        <v>0</v>
      </c>
      <c r="E95" s="179">
        <v>0</v>
      </c>
      <c r="F95" s="179">
        <v>0</v>
      </c>
      <c r="G95" s="179">
        <v>0</v>
      </c>
      <c r="H95" s="179">
        <v>0</v>
      </c>
      <c r="I95" s="179">
        <v>0</v>
      </c>
      <c r="J95" s="179">
        <v>0</v>
      </c>
    </row>
    <row r="96" spans="1:10" ht="12.75">
      <c r="A96" s="77" t="s">
        <v>176</v>
      </c>
      <c r="B96" s="179">
        <v>0</v>
      </c>
      <c r="C96" s="179">
        <v>0</v>
      </c>
      <c r="D96" s="179">
        <v>0</v>
      </c>
      <c r="E96" s="179">
        <v>0</v>
      </c>
      <c r="F96" s="179">
        <v>0</v>
      </c>
      <c r="G96" s="179">
        <v>0</v>
      </c>
      <c r="H96" s="179">
        <v>0</v>
      </c>
      <c r="I96" s="179">
        <v>0</v>
      </c>
      <c r="J96" s="179">
        <v>0</v>
      </c>
    </row>
    <row r="97" spans="1:10" ht="12.75">
      <c r="A97" s="274"/>
      <c r="B97" s="272"/>
      <c r="C97" s="272"/>
      <c r="D97" s="272"/>
      <c r="E97" s="272"/>
      <c r="F97" s="272"/>
      <c r="G97" s="272"/>
      <c r="H97" s="272"/>
      <c r="I97" s="272"/>
      <c r="J97" s="272"/>
    </row>
    <row r="99" spans="1:10" ht="12.75">
      <c r="A99" s="332" t="s">
        <v>413</v>
      </c>
      <c r="B99" s="332"/>
      <c r="C99" s="332"/>
      <c r="D99" s="332"/>
      <c r="E99" s="332"/>
      <c r="F99" s="332"/>
      <c r="G99" s="332"/>
      <c r="H99" s="332"/>
      <c r="I99" s="332"/>
      <c r="J99" s="332"/>
    </row>
    <row r="101" ht="12.75">
      <c r="A101" s="103"/>
    </row>
    <row r="102" ht="12.75">
      <c r="A102" s="103"/>
    </row>
  </sheetData>
  <sheetProtection/>
  <mergeCells count="2">
    <mergeCell ref="A1:J1"/>
    <mergeCell ref="A99:J9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9" r:id="rId1"/>
  <headerFooter>
    <oddFooter>&amp;C27</oddFooter>
  </headerFooter>
  <ignoredErrors>
    <ignoredError sqref="G44:I44 I37" formulaRange="1"/>
  </ignoredError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9"/>
  <sheetViews>
    <sheetView workbookViewId="0" topLeftCell="A1">
      <selection activeCell="M23" sqref="M23"/>
    </sheetView>
  </sheetViews>
  <sheetFormatPr defaultColWidth="9.00390625" defaultRowHeight="12.75"/>
  <cols>
    <col min="1" max="1" width="28.00390625" style="9" customWidth="1"/>
    <col min="2" max="4" width="15.375" style="9" bestFit="1" customWidth="1"/>
    <col min="5" max="5" width="16.00390625" style="9" customWidth="1"/>
    <col min="6" max="6" width="16.00390625" style="87" customWidth="1"/>
    <col min="7" max="7" width="16.00390625" style="9" customWidth="1"/>
    <col min="8" max="16384" width="9.125" style="9" customWidth="1"/>
  </cols>
  <sheetData>
    <row r="1" spans="1:7" ht="45" customHeight="1">
      <c r="A1" s="333" t="s">
        <v>329</v>
      </c>
      <c r="B1" s="333"/>
      <c r="C1" s="333"/>
      <c r="D1" s="333"/>
      <c r="E1" s="333"/>
      <c r="F1" s="333"/>
      <c r="G1" s="333"/>
    </row>
    <row r="3" spans="5:7" ht="13.5" customHeight="1">
      <c r="E3" s="83"/>
      <c r="F3" s="83"/>
      <c r="G3" s="83" t="s">
        <v>58</v>
      </c>
    </row>
    <row r="4" spans="1:7" ht="18">
      <c r="A4" s="75"/>
      <c r="B4" s="79">
        <v>39814</v>
      </c>
      <c r="C4" s="79">
        <v>40179</v>
      </c>
      <c r="D4" s="79">
        <v>40544</v>
      </c>
      <c r="E4" s="79">
        <v>40909</v>
      </c>
      <c r="F4" s="80">
        <v>41275</v>
      </c>
      <c r="G4" s="79">
        <v>41640</v>
      </c>
    </row>
    <row r="5" spans="1:7" s="86" customFormat="1" ht="25.5">
      <c r="A5" s="76" t="s">
        <v>233</v>
      </c>
      <c r="B5" s="205">
        <v>729</v>
      </c>
      <c r="C5" s="205">
        <v>699</v>
      </c>
      <c r="D5" s="205">
        <v>723</v>
      </c>
      <c r="E5" s="205">
        <v>731</v>
      </c>
      <c r="F5" s="205">
        <v>725</v>
      </c>
      <c r="G5" s="205">
        <v>715</v>
      </c>
    </row>
    <row r="6" spans="1:7" s="86" customFormat="1" ht="25.5">
      <c r="A6" s="78" t="s">
        <v>88</v>
      </c>
      <c r="B6" s="205">
        <v>376</v>
      </c>
      <c r="C6" s="205">
        <v>371</v>
      </c>
      <c r="D6" s="205">
        <v>386</v>
      </c>
      <c r="E6" s="205">
        <v>403</v>
      </c>
      <c r="F6" s="205">
        <v>397</v>
      </c>
      <c r="G6" s="205">
        <v>398</v>
      </c>
    </row>
    <row r="7" spans="1:7" ht="12.75">
      <c r="A7" s="77" t="s">
        <v>89</v>
      </c>
      <c r="B7" s="179">
        <v>4</v>
      </c>
      <c r="C7" s="179">
        <v>3</v>
      </c>
      <c r="D7" s="179">
        <v>3</v>
      </c>
      <c r="E7" s="179">
        <v>3</v>
      </c>
      <c r="F7" s="179">
        <v>3</v>
      </c>
      <c r="G7" s="179">
        <v>2</v>
      </c>
    </row>
    <row r="8" spans="1:7" ht="12.75">
      <c r="A8" s="77" t="s">
        <v>90</v>
      </c>
      <c r="B8" s="179">
        <v>1</v>
      </c>
      <c r="C8" s="179">
        <v>1</v>
      </c>
      <c r="D8" s="179">
        <v>1</v>
      </c>
      <c r="E8" s="179">
        <v>1</v>
      </c>
      <c r="F8" s="179">
        <v>0</v>
      </c>
      <c r="G8" s="179">
        <v>0</v>
      </c>
    </row>
    <row r="9" spans="1:7" ht="12.75">
      <c r="A9" s="77" t="s">
        <v>91</v>
      </c>
      <c r="B9" s="179">
        <v>2</v>
      </c>
      <c r="C9" s="179">
        <v>3</v>
      </c>
      <c r="D9" s="179">
        <v>3</v>
      </c>
      <c r="E9" s="179">
        <v>3</v>
      </c>
      <c r="F9" s="179">
        <v>3</v>
      </c>
      <c r="G9" s="179">
        <v>3</v>
      </c>
    </row>
    <row r="10" spans="1:7" ht="12.75">
      <c r="A10" s="77" t="s">
        <v>92</v>
      </c>
      <c r="B10" s="179">
        <v>3</v>
      </c>
      <c r="C10" s="179">
        <v>1</v>
      </c>
      <c r="D10" s="179">
        <v>0</v>
      </c>
      <c r="E10" s="179">
        <v>1</v>
      </c>
      <c r="F10" s="179">
        <v>2</v>
      </c>
      <c r="G10" s="179">
        <v>2</v>
      </c>
    </row>
    <row r="11" spans="1:7" ht="12.75">
      <c r="A11" s="77" t="s">
        <v>93</v>
      </c>
      <c r="B11" s="179">
        <v>4</v>
      </c>
      <c r="C11" s="179">
        <v>3</v>
      </c>
      <c r="D11" s="179">
        <v>4</v>
      </c>
      <c r="E11" s="179">
        <v>5</v>
      </c>
      <c r="F11" s="179">
        <v>6</v>
      </c>
      <c r="G11" s="179">
        <v>5</v>
      </c>
    </row>
    <row r="12" spans="1:7" ht="12.75">
      <c r="A12" s="77" t="s">
        <v>94</v>
      </c>
      <c r="B12" s="179">
        <v>4</v>
      </c>
      <c r="C12" s="179">
        <v>4</v>
      </c>
      <c r="D12" s="179">
        <v>4</v>
      </c>
      <c r="E12" s="179">
        <v>4</v>
      </c>
      <c r="F12" s="179">
        <v>4</v>
      </c>
      <c r="G12" s="179">
        <v>4</v>
      </c>
    </row>
    <row r="13" spans="1:7" ht="12.75">
      <c r="A13" s="77" t="s">
        <v>95</v>
      </c>
      <c r="B13" s="179">
        <v>3</v>
      </c>
      <c r="C13" s="179">
        <v>3</v>
      </c>
      <c r="D13" s="179">
        <v>4</v>
      </c>
      <c r="E13" s="179">
        <v>5</v>
      </c>
      <c r="F13" s="179">
        <v>5</v>
      </c>
      <c r="G13" s="179">
        <v>5</v>
      </c>
    </row>
    <row r="14" spans="1:7" ht="12.75">
      <c r="A14" s="77" t="s">
        <v>96</v>
      </c>
      <c r="B14" s="179">
        <v>1</v>
      </c>
      <c r="C14" s="179">
        <v>1</v>
      </c>
      <c r="D14" s="179">
        <v>1</v>
      </c>
      <c r="E14" s="179">
        <v>1</v>
      </c>
      <c r="F14" s="179">
        <v>1</v>
      </c>
      <c r="G14" s="179">
        <v>1</v>
      </c>
    </row>
    <row r="15" spans="1:7" ht="12.75">
      <c r="A15" s="77" t="s">
        <v>97</v>
      </c>
      <c r="B15" s="179">
        <v>2</v>
      </c>
      <c r="C15" s="179">
        <v>2</v>
      </c>
      <c r="D15" s="179">
        <v>2</v>
      </c>
      <c r="E15" s="179">
        <v>2</v>
      </c>
      <c r="F15" s="179">
        <v>2</v>
      </c>
      <c r="G15" s="179">
        <v>2</v>
      </c>
    </row>
    <row r="16" spans="1:7" ht="12.75">
      <c r="A16" s="77" t="s">
        <v>98</v>
      </c>
      <c r="B16" s="179">
        <v>9</v>
      </c>
      <c r="C16" s="179">
        <v>8</v>
      </c>
      <c r="D16" s="179">
        <v>8</v>
      </c>
      <c r="E16" s="179">
        <v>9</v>
      </c>
      <c r="F16" s="179">
        <v>9</v>
      </c>
      <c r="G16" s="179">
        <v>8</v>
      </c>
    </row>
    <row r="17" spans="1:7" ht="12.75">
      <c r="A17" s="77" t="s">
        <v>99</v>
      </c>
      <c r="B17" s="179">
        <v>0</v>
      </c>
      <c r="C17" s="179">
        <v>1</v>
      </c>
      <c r="D17" s="179">
        <v>1</v>
      </c>
      <c r="E17" s="179">
        <v>2</v>
      </c>
      <c r="F17" s="179">
        <v>2</v>
      </c>
      <c r="G17" s="179">
        <v>1</v>
      </c>
    </row>
    <row r="18" spans="1:7" ht="12.75">
      <c r="A18" s="77" t="s">
        <v>100</v>
      </c>
      <c r="B18" s="179">
        <v>3</v>
      </c>
      <c r="C18" s="179">
        <v>3</v>
      </c>
      <c r="D18" s="179">
        <v>3</v>
      </c>
      <c r="E18" s="179">
        <v>3</v>
      </c>
      <c r="F18" s="179">
        <v>3</v>
      </c>
      <c r="G18" s="179">
        <v>3</v>
      </c>
    </row>
    <row r="19" spans="1:7" ht="12.75">
      <c r="A19" s="77" t="s">
        <v>101</v>
      </c>
      <c r="B19" s="179">
        <v>3</v>
      </c>
      <c r="C19" s="179">
        <v>3</v>
      </c>
      <c r="D19" s="179">
        <v>4</v>
      </c>
      <c r="E19" s="179">
        <v>4</v>
      </c>
      <c r="F19" s="179">
        <v>4</v>
      </c>
      <c r="G19" s="179">
        <v>4</v>
      </c>
    </row>
    <row r="20" spans="1:7" ht="12.75">
      <c r="A20" s="77" t="s">
        <v>102</v>
      </c>
      <c r="B20" s="179">
        <v>1</v>
      </c>
      <c r="C20" s="179">
        <v>1</v>
      </c>
      <c r="D20" s="179">
        <v>1</v>
      </c>
      <c r="E20" s="179">
        <v>1</v>
      </c>
      <c r="F20" s="179">
        <v>1</v>
      </c>
      <c r="G20" s="179">
        <v>1</v>
      </c>
    </row>
    <row r="21" spans="1:7" ht="12.75">
      <c r="A21" s="77" t="s">
        <v>103</v>
      </c>
      <c r="B21" s="179">
        <v>4</v>
      </c>
      <c r="C21" s="179">
        <v>5</v>
      </c>
      <c r="D21" s="179">
        <v>3</v>
      </c>
      <c r="E21" s="179">
        <v>3</v>
      </c>
      <c r="F21" s="179">
        <v>3</v>
      </c>
      <c r="G21" s="179">
        <v>3</v>
      </c>
    </row>
    <row r="22" spans="1:7" ht="12.75">
      <c r="A22" s="77" t="s">
        <v>104</v>
      </c>
      <c r="B22" s="179">
        <v>3</v>
      </c>
      <c r="C22" s="179">
        <v>3</v>
      </c>
      <c r="D22" s="179">
        <v>3</v>
      </c>
      <c r="E22" s="179">
        <v>3</v>
      </c>
      <c r="F22" s="179">
        <v>3</v>
      </c>
      <c r="G22" s="179">
        <v>3</v>
      </c>
    </row>
    <row r="23" spans="1:7" ht="12.75">
      <c r="A23" s="77" t="s">
        <v>105</v>
      </c>
      <c r="B23" s="179">
        <v>5</v>
      </c>
      <c r="C23" s="179">
        <v>5</v>
      </c>
      <c r="D23" s="179">
        <v>5</v>
      </c>
      <c r="E23" s="179">
        <v>4</v>
      </c>
      <c r="F23" s="179">
        <v>4</v>
      </c>
      <c r="G23" s="179">
        <v>4</v>
      </c>
    </row>
    <row r="24" spans="1:7" ht="12.75">
      <c r="A24" s="77" t="s">
        <v>106</v>
      </c>
      <c r="B24" s="179">
        <v>324</v>
      </c>
      <c r="C24" s="179">
        <v>321</v>
      </c>
      <c r="D24" s="179">
        <v>336</v>
      </c>
      <c r="E24" s="179">
        <v>349</v>
      </c>
      <c r="F24" s="179">
        <v>342</v>
      </c>
      <c r="G24" s="179">
        <v>347</v>
      </c>
    </row>
    <row r="25" spans="1:7" s="86" customFormat="1" ht="25.5">
      <c r="A25" s="78" t="s">
        <v>107</v>
      </c>
      <c r="B25" s="205">
        <v>59</v>
      </c>
      <c r="C25" s="205">
        <v>52</v>
      </c>
      <c r="D25" s="205">
        <v>51</v>
      </c>
      <c r="E25" s="205">
        <v>53</v>
      </c>
      <c r="F25" s="205">
        <v>55</v>
      </c>
      <c r="G25" s="205">
        <v>57</v>
      </c>
    </row>
    <row r="26" spans="1:7" ht="12.75">
      <c r="A26" s="77" t="s">
        <v>108</v>
      </c>
      <c r="B26" s="179">
        <v>1</v>
      </c>
      <c r="C26" s="179">
        <v>1</v>
      </c>
      <c r="D26" s="179">
        <v>1</v>
      </c>
      <c r="E26" s="179">
        <v>1</v>
      </c>
      <c r="F26" s="179">
        <v>1</v>
      </c>
      <c r="G26" s="179">
        <v>1</v>
      </c>
    </row>
    <row r="27" spans="1:7" ht="12.75">
      <c r="A27" s="77" t="s">
        <v>109</v>
      </c>
      <c r="B27" s="179">
        <v>2</v>
      </c>
      <c r="C27" s="179">
        <v>2</v>
      </c>
      <c r="D27" s="179">
        <v>2</v>
      </c>
      <c r="E27" s="179">
        <v>2</v>
      </c>
      <c r="F27" s="179">
        <v>1</v>
      </c>
      <c r="G27" s="179">
        <v>1</v>
      </c>
    </row>
    <row r="28" spans="1:7" ht="12.75">
      <c r="A28" s="77" t="s">
        <v>110</v>
      </c>
      <c r="B28" s="179">
        <v>2</v>
      </c>
      <c r="C28" s="179">
        <v>1</v>
      </c>
      <c r="D28" s="179">
        <v>0</v>
      </c>
      <c r="E28" s="179">
        <v>1</v>
      </c>
      <c r="F28" s="179">
        <v>1</v>
      </c>
      <c r="G28" s="179">
        <v>1</v>
      </c>
    </row>
    <row r="29" spans="1:7" ht="25.5">
      <c r="A29" s="77" t="s">
        <v>111</v>
      </c>
      <c r="B29" s="179">
        <v>0</v>
      </c>
      <c r="C29" s="179">
        <v>0</v>
      </c>
      <c r="D29" s="179">
        <v>0</v>
      </c>
      <c r="E29" s="179">
        <v>0</v>
      </c>
      <c r="F29" s="179">
        <v>0</v>
      </c>
      <c r="G29" s="179">
        <v>0</v>
      </c>
    </row>
    <row r="30" spans="1:7" ht="12.75">
      <c r="A30" s="77" t="s">
        <v>112</v>
      </c>
      <c r="B30" s="179">
        <v>6</v>
      </c>
      <c r="C30" s="179">
        <v>5</v>
      </c>
      <c r="D30" s="179">
        <v>6</v>
      </c>
      <c r="E30" s="179">
        <v>7</v>
      </c>
      <c r="F30" s="179">
        <v>8</v>
      </c>
      <c r="G30" s="179">
        <v>8</v>
      </c>
    </row>
    <row r="31" spans="1:7" ht="12.75">
      <c r="A31" s="77" t="s">
        <v>113</v>
      </c>
      <c r="B31" s="179">
        <v>8</v>
      </c>
      <c r="C31" s="179">
        <v>7</v>
      </c>
      <c r="D31" s="179">
        <v>4</v>
      </c>
      <c r="E31" s="179">
        <v>3</v>
      </c>
      <c r="F31" s="179">
        <v>3</v>
      </c>
      <c r="G31" s="179">
        <v>2</v>
      </c>
    </row>
    <row r="32" spans="1:7" ht="12.75">
      <c r="A32" s="77" t="s">
        <v>114</v>
      </c>
      <c r="B32" s="179">
        <v>3</v>
      </c>
      <c r="C32" s="179">
        <v>3</v>
      </c>
      <c r="D32" s="179">
        <v>3</v>
      </c>
      <c r="E32" s="179">
        <v>3</v>
      </c>
      <c r="F32" s="179">
        <v>3</v>
      </c>
      <c r="G32" s="179">
        <v>4</v>
      </c>
    </row>
    <row r="33" spans="1:7" ht="12.75">
      <c r="A33" s="77" t="s">
        <v>115</v>
      </c>
      <c r="B33" s="179">
        <v>3</v>
      </c>
      <c r="C33" s="179">
        <v>3</v>
      </c>
      <c r="D33" s="179">
        <v>3</v>
      </c>
      <c r="E33" s="179">
        <v>3</v>
      </c>
      <c r="F33" s="179">
        <v>2</v>
      </c>
      <c r="G33" s="179">
        <v>2</v>
      </c>
    </row>
    <row r="34" spans="1:7" ht="12.75">
      <c r="A34" s="77" t="s">
        <v>116</v>
      </c>
      <c r="B34" s="179">
        <v>2</v>
      </c>
      <c r="C34" s="179">
        <v>2</v>
      </c>
      <c r="D34" s="179">
        <v>2</v>
      </c>
      <c r="E34" s="179">
        <v>2</v>
      </c>
      <c r="F34" s="179">
        <v>2</v>
      </c>
      <c r="G34" s="179">
        <v>2</v>
      </c>
    </row>
    <row r="35" spans="1:7" ht="12.75">
      <c r="A35" s="77" t="s">
        <v>117</v>
      </c>
      <c r="B35" s="179">
        <v>3</v>
      </c>
      <c r="C35" s="179">
        <v>3</v>
      </c>
      <c r="D35" s="179">
        <v>3</v>
      </c>
      <c r="E35" s="179">
        <v>3</v>
      </c>
      <c r="F35" s="179">
        <v>3</v>
      </c>
      <c r="G35" s="179">
        <v>3</v>
      </c>
    </row>
    <row r="36" spans="1:7" s="86" customFormat="1" ht="12.75">
      <c r="A36" s="77" t="s">
        <v>118</v>
      </c>
      <c r="B36" s="179">
        <v>29</v>
      </c>
      <c r="C36" s="179">
        <v>25</v>
      </c>
      <c r="D36" s="179">
        <v>27</v>
      </c>
      <c r="E36" s="179">
        <v>28</v>
      </c>
      <c r="F36" s="179">
        <v>31</v>
      </c>
      <c r="G36" s="179">
        <v>33</v>
      </c>
    </row>
    <row r="37" spans="1:7" s="86" customFormat="1" ht="25.5">
      <c r="A37" s="78" t="s">
        <v>237</v>
      </c>
      <c r="B37" s="205">
        <v>54</v>
      </c>
      <c r="C37" s="205">
        <v>57</v>
      </c>
      <c r="D37" s="205">
        <f>SUM(D38:D43)</f>
        <v>41</v>
      </c>
      <c r="E37" s="205">
        <f>SUM(E38:E43)</f>
        <v>38</v>
      </c>
      <c r="F37" s="205">
        <f>SUM(F38:F43)</f>
        <v>40</v>
      </c>
      <c r="G37" s="205">
        <v>39</v>
      </c>
    </row>
    <row r="38" spans="1:7" ht="12.75">
      <c r="A38" s="77" t="s">
        <v>119</v>
      </c>
      <c r="B38" s="179">
        <v>2</v>
      </c>
      <c r="C38" s="179">
        <v>2</v>
      </c>
      <c r="D38" s="179">
        <v>4</v>
      </c>
      <c r="E38" s="179">
        <v>4</v>
      </c>
      <c r="F38" s="179">
        <v>4</v>
      </c>
      <c r="G38" s="179">
        <v>4</v>
      </c>
    </row>
    <row r="39" spans="1:7" ht="12.75">
      <c r="A39" s="77" t="s">
        <v>123</v>
      </c>
      <c r="B39" s="179">
        <v>0</v>
      </c>
      <c r="C39" s="179">
        <v>1</v>
      </c>
      <c r="D39" s="179">
        <v>1</v>
      </c>
      <c r="E39" s="179">
        <v>1</v>
      </c>
      <c r="F39" s="179">
        <v>1</v>
      </c>
      <c r="G39" s="179">
        <v>1</v>
      </c>
    </row>
    <row r="40" spans="1:7" ht="12.75">
      <c r="A40" s="77" t="s">
        <v>127</v>
      </c>
      <c r="B40" s="179">
        <v>16</v>
      </c>
      <c r="C40" s="179">
        <v>13</v>
      </c>
      <c r="D40" s="179">
        <v>14</v>
      </c>
      <c r="E40" s="179">
        <v>14</v>
      </c>
      <c r="F40" s="179">
        <v>15</v>
      </c>
      <c r="G40" s="179">
        <v>14</v>
      </c>
    </row>
    <row r="41" spans="1:7" ht="12.75">
      <c r="A41" s="77" t="s">
        <v>129</v>
      </c>
      <c r="B41" s="179">
        <v>3</v>
      </c>
      <c r="C41" s="179">
        <v>3</v>
      </c>
      <c r="D41" s="179">
        <v>3</v>
      </c>
      <c r="E41" s="179">
        <v>4</v>
      </c>
      <c r="F41" s="179">
        <v>4</v>
      </c>
      <c r="G41" s="179">
        <v>4</v>
      </c>
    </row>
    <row r="42" spans="1:7" ht="12.75">
      <c r="A42" s="77" t="s">
        <v>130</v>
      </c>
      <c r="B42" s="179">
        <v>5</v>
      </c>
      <c r="C42" s="179">
        <v>5</v>
      </c>
      <c r="D42" s="179">
        <v>4</v>
      </c>
      <c r="E42" s="179">
        <v>4</v>
      </c>
      <c r="F42" s="179">
        <v>4</v>
      </c>
      <c r="G42" s="179">
        <v>4</v>
      </c>
    </row>
    <row r="43" spans="1:7" ht="12.75">
      <c r="A43" s="77" t="s">
        <v>131</v>
      </c>
      <c r="B43" s="179">
        <v>16</v>
      </c>
      <c r="C43" s="179">
        <v>16</v>
      </c>
      <c r="D43" s="179">
        <v>15</v>
      </c>
      <c r="E43" s="179">
        <v>11</v>
      </c>
      <c r="F43" s="179">
        <v>12</v>
      </c>
      <c r="G43" s="179">
        <v>12</v>
      </c>
    </row>
    <row r="44" spans="1:7" s="86" customFormat="1" ht="25.5">
      <c r="A44" s="78" t="s">
        <v>357</v>
      </c>
      <c r="B44" s="205" t="s">
        <v>297</v>
      </c>
      <c r="C44" s="205" t="s">
        <v>297</v>
      </c>
      <c r="D44" s="205">
        <f>SUM(D45:D51)</f>
        <v>20</v>
      </c>
      <c r="E44" s="205">
        <f>SUM(E45:E51)</f>
        <v>24</v>
      </c>
      <c r="F44" s="205">
        <v>27</v>
      </c>
      <c r="G44" s="205">
        <v>23</v>
      </c>
    </row>
    <row r="45" spans="1:7" ht="12.75">
      <c r="A45" s="77" t="s">
        <v>120</v>
      </c>
      <c r="B45" s="179">
        <v>4</v>
      </c>
      <c r="C45" s="179">
        <v>6</v>
      </c>
      <c r="D45" s="179">
        <v>8</v>
      </c>
      <c r="E45" s="179">
        <v>11</v>
      </c>
      <c r="F45" s="179">
        <v>14</v>
      </c>
      <c r="G45" s="179">
        <v>11</v>
      </c>
    </row>
    <row r="46" spans="1:7" ht="12.75">
      <c r="A46" s="77" t="s">
        <v>121</v>
      </c>
      <c r="B46" s="179">
        <v>1</v>
      </c>
      <c r="C46" s="179">
        <v>1</v>
      </c>
      <c r="D46" s="179">
        <v>1</v>
      </c>
      <c r="E46" s="179">
        <v>2</v>
      </c>
      <c r="F46" s="179">
        <v>2</v>
      </c>
      <c r="G46" s="179">
        <v>2</v>
      </c>
    </row>
    <row r="47" spans="1:7" ht="25.5">
      <c r="A47" s="77" t="s">
        <v>122</v>
      </c>
      <c r="B47" s="179">
        <v>2</v>
      </c>
      <c r="C47" s="179">
        <v>4</v>
      </c>
      <c r="D47" s="179">
        <v>4</v>
      </c>
      <c r="E47" s="179">
        <v>4</v>
      </c>
      <c r="F47" s="179">
        <v>4</v>
      </c>
      <c r="G47" s="179">
        <v>4</v>
      </c>
    </row>
    <row r="48" spans="1:7" ht="25.5">
      <c r="A48" s="77" t="s">
        <v>124</v>
      </c>
      <c r="B48" s="179">
        <v>3</v>
      </c>
      <c r="C48" s="179">
        <v>3</v>
      </c>
      <c r="D48" s="179">
        <v>3</v>
      </c>
      <c r="E48" s="179">
        <v>3</v>
      </c>
      <c r="F48" s="179">
        <v>4</v>
      </c>
      <c r="G48" s="179">
        <v>3</v>
      </c>
    </row>
    <row r="49" spans="1:7" ht="25.5">
      <c r="A49" s="77" t="s">
        <v>125</v>
      </c>
      <c r="B49" s="179">
        <v>1</v>
      </c>
      <c r="C49" s="179">
        <v>1</v>
      </c>
      <c r="D49" s="179">
        <v>1</v>
      </c>
      <c r="E49" s="179">
        <v>1</v>
      </c>
      <c r="F49" s="179">
        <v>1</v>
      </c>
      <c r="G49" s="179">
        <v>1</v>
      </c>
    </row>
    <row r="50" spans="1:7" s="86" customFormat="1" ht="12.75">
      <c r="A50" s="77" t="s">
        <v>126</v>
      </c>
      <c r="B50" s="179">
        <v>0</v>
      </c>
      <c r="C50" s="179">
        <v>0</v>
      </c>
      <c r="D50" s="179">
        <v>0</v>
      </c>
      <c r="E50" s="179">
        <v>0</v>
      </c>
      <c r="F50" s="179">
        <v>0</v>
      </c>
      <c r="G50" s="179">
        <v>0</v>
      </c>
    </row>
    <row r="51" spans="1:7" ht="12.75">
      <c r="A51" s="77" t="s">
        <v>128</v>
      </c>
      <c r="B51" s="179">
        <v>1</v>
      </c>
      <c r="C51" s="179">
        <v>2</v>
      </c>
      <c r="D51" s="179">
        <v>3</v>
      </c>
      <c r="E51" s="179">
        <v>3</v>
      </c>
      <c r="F51" s="179">
        <v>2</v>
      </c>
      <c r="G51" s="179">
        <v>2</v>
      </c>
    </row>
    <row r="52" spans="1:7" s="86" customFormat="1" ht="25.5">
      <c r="A52" s="78" t="s">
        <v>132</v>
      </c>
      <c r="B52" s="205">
        <v>106</v>
      </c>
      <c r="C52" s="205">
        <v>101</v>
      </c>
      <c r="D52" s="205">
        <v>106</v>
      </c>
      <c r="E52" s="205">
        <v>101</v>
      </c>
      <c r="F52" s="205">
        <v>98</v>
      </c>
      <c r="G52" s="205">
        <v>94</v>
      </c>
    </row>
    <row r="53" spans="1:7" ht="12.75">
      <c r="A53" s="77" t="s">
        <v>133</v>
      </c>
      <c r="B53" s="179">
        <v>9</v>
      </c>
      <c r="C53" s="179">
        <v>10</v>
      </c>
      <c r="D53" s="179">
        <v>10</v>
      </c>
      <c r="E53" s="179">
        <v>10</v>
      </c>
      <c r="F53" s="179">
        <v>10</v>
      </c>
      <c r="G53" s="179">
        <v>9</v>
      </c>
    </row>
    <row r="54" spans="1:7" ht="12.75">
      <c r="A54" s="77" t="s">
        <v>134</v>
      </c>
      <c r="B54" s="179">
        <v>1</v>
      </c>
      <c r="C54" s="179">
        <v>1</v>
      </c>
      <c r="D54" s="179">
        <v>1</v>
      </c>
      <c r="E54" s="179">
        <v>1</v>
      </c>
      <c r="F54" s="179">
        <v>1</v>
      </c>
      <c r="G54" s="179">
        <v>1</v>
      </c>
    </row>
    <row r="55" spans="1:7" ht="12.75">
      <c r="A55" s="77" t="s">
        <v>135</v>
      </c>
      <c r="B55" s="179">
        <v>4</v>
      </c>
      <c r="C55" s="179">
        <v>4</v>
      </c>
      <c r="D55" s="179">
        <v>4</v>
      </c>
      <c r="E55" s="179">
        <v>4</v>
      </c>
      <c r="F55" s="179">
        <v>4</v>
      </c>
      <c r="G55" s="179">
        <v>4</v>
      </c>
    </row>
    <row r="56" spans="1:7" ht="25.5">
      <c r="A56" s="77" t="s">
        <v>136</v>
      </c>
      <c r="B56" s="179">
        <v>20</v>
      </c>
      <c r="C56" s="179">
        <v>21</v>
      </c>
      <c r="D56" s="179">
        <v>22</v>
      </c>
      <c r="E56" s="179">
        <v>22</v>
      </c>
      <c r="F56" s="179">
        <v>21</v>
      </c>
      <c r="G56" s="179">
        <v>20</v>
      </c>
    </row>
    <row r="57" spans="1:7" ht="12.75">
      <c r="A57" s="77" t="s">
        <v>137</v>
      </c>
      <c r="B57" s="179">
        <v>4</v>
      </c>
      <c r="C57" s="179">
        <v>4</v>
      </c>
      <c r="D57" s="179">
        <v>4</v>
      </c>
      <c r="E57" s="179">
        <v>4</v>
      </c>
      <c r="F57" s="179">
        <v>3</v>
      </c>
      <c r="G57" s="179">
        <v>2</v>
      </c>
    </row>
    <row r="58" spans="1:7" ht="25.5">
      <c r="A58" s="77" t="s">
        <v>138</v>
      </c>
      <c r="B58" s="179">
        <v>4</v>
      </c>
      <c r="C58" s="179">
        <v>4</v>
      </c>
      <c r="D58" s="179">
        <v>4</v>
      </c>
      <c r="E58" s="179">
        <v>4</v>
      </c>
      <c r="F58" s="179">
        <v>4</v>
      </c>
      <c r="G58" s="179">
        <v>3</v>
      </c>
    </row>
    <row r="59" spans="1:7" ht="12.75">
      <c r="A59" s="77" t="s">
        <v>139</v>
      </c>
      <c r="B59" s="179">
        <v>8</v>
      </c>
      <c r="C59" s="179">
        <v>6</v>
      </c>
      <c r="D59" s="179">
        <v>5</v>
      </c>
      <c r="E59" s="179">
        <v>5</v>
      </c>
      <c r="F59" s="179">
        <v>5</v>
      </c>
      <c r="G59" s="179">
        <v>5</v>
      </c>
    </row>
    <row r="60" spans="1:7" ht="12.75">
      <c r="A60" s="77" t="s">
        <v>140</v>
      </c>
      <c r="B60" s="179">
        <v>3</v>
      </c>
      <c r="C60" s="179">
        <v>3</v>
      </c>
      <c r="D60" s="179">
        <v>3</v>
      </c>
      <c r="E60" s="179">
        <v>3</v>
      </c>
      <c r="F60" s="179">
        <v>3</v>
      </c>
      <c r="G60" s="179">
        <v>3</v>
      </c>
    </row>
    <row r="61" spans="1:7" ht="12.75">
      <c r="A61" s="77" t="s">
        <v>141</v>
      </c>
      <c r="B61" s="179">
        <v>15</v>
      </c>
      <c r="C61" s="179">
        <v>13</v>
      </c>
      <c r="D61" s="179">
        <v>13</v>
      </c>
      <c r="E61" s="179">
        <v>11</v>
      </c>
      <c r="F61" s="179">
        <v>11</v>
      </c>
      <c r="G61" s="179">
        <v>11</v>
      </c>
    </row>
    <row r="62" spans="1:7" ht="12.75">
      <c r="A62" s="77" t="s">
        <v>142</v>
      </c>
      <c r="B62" s="179">
        <v>9</v>
      </c>
      <c r="C62" s="179">
        <v>9</v>
      </c>
      <c r="D62" s="179">
        <v>9</v>
      </c>
      <c r="E62" s="179">
        <v>8</v>
      </c>
      <c r="F62" s="179">
        <v>8</v>
      </c>
      <c r="G62" s="179">
        <v>8</v>
      </c>
    </row>
    <row r="63" spans="1:7" ht="12.75">
      <c r="A63" s="77" t="s">
        <v>143</v>
      </c>
      <c r="B63" s="179">
        <v>2</v>
      </c>
      <c r="C63" s="179">
        <v>2</v>
      </c>
      <c r="D63" s="179">
        <v>2</v>
      </c>
      <c r="E63" s="179">
        <v>1</v>
      </c>
      <c r="F63" s="179">
        <v>1</v>
      </c>
      <c r="G63" s="179">
        <v>1</v>
      </c>
    </row>
    <row r="64" spans="1:7" ht="12.75">
      <c r="A64" s="77" t="s">
        <v>144</v>
      </c>
      <c r="B64" s="179">
        <v>15</v>
      </c>
      <c r="C64" s="179">
        <v>13</v>
      </c>
      <c r="D64" s="179">
        <v>15</v>
      </c>
      <c r="E64" s="179">
        <v>15</v>
      </c>
      <c r="F64" s="179">
        <v>14</v>
      </c>
      <c r="G64" s="179">
        <v>15</v>
      </c>
    </row>
    <row r="65" spans="1:7" s="86" customFormat="1" ht="12.75">
      <c r="A65" s="77" t="s">
        <v>145</v>
      </c>
      <c r="B65" s="179">
        <v>10</v>
      </c>
      <c r="C65" s="179">
        <v>9</v>
      </c>
      <c r="D65" s="179">
        <v>10</v>
      </c>
      <c r="E65" s="179">
        <v>9</v>
      </c>
      <c r="F65" s="179">
        <v>9</v>
      </c>
      <c r="G65" s="179">
        <v>9</v>
      </c>
    </row>
    <row r="66" spans="1:7" ht="12.75">
      <c r="A66" s="77" t="s">
        <v>146</v>
      </c>
      <c r="B66" s="179">
        <v>2</v>
      </c>
      <c r="C66" s="179">
        <v>2</v>
      </c>
      <c r="D66" s="179">
        <v>4</v>
      </c>
      <c r="E66" s="179">
        <v>4</v>
      </c>
      <c r="F66" s="179">
        <v>4</v>
      </c>
      <c r="G66" s="179">
        <v>3</v>
      </c>
    </row>
    <row r="67" spans="1:7" s="86" customFormat="1" ht="25.5">
      <c r="A67" s="78" t="s">
        <v>147</v>
      </c>
      <c r="B67" s="205">
        <v>51</v>
      </c>
      <c r="C67" s="205">
        <v>43</v>
      </c>
      <c r="D67" s="205">
        <v>47</v>
      </c>
      <c r="E67" s="205">
        <v>42</v>
      </c>
      <c r="F67" s="205">
        <v>41</v>
      </c>
      <c r="G67" s="205">
        <v>40</v>
      </c>
    </row>
    <row r="68" spans="1:7" ht="12.75">
      <c r="A68" s="77" t="s">
        <v>148</v>
      </c>
      <c r="B68" s="179">
        <v>2</v>
      </c>
      <c r="C68" s="179">
        <v>1</v>
      </c>
      <c r="D68" s="179">
        <v>1</v>
      </c>
      <c r="E68" s="179">
        <v>1</v>
      </c>
      <c r="F68" s="179">
        <v>2</v>
      </c>
      <c r="G68" s="179">
        <v>2</v>
      </c>
    </row>
    <row r="69" spans="1:7" ht="12.75">
      <c r="A69" s="77" t="s">
        <v>149</v>
      </c>
      <c r="B69" s="179">
        <v>19</v>
      </c>
      <c r="C69" s="179">
        <v>18</v>
      </c>
      <c r="D69" s="179">
        <v>19</v>
      </c>
      <c r="E69" s="179">
        <v>16</v>
      </c>
      <c r="F69" s="179">
        <v>16</v>
      </c>
      <c r="G69" s="179">
        <v>16</v>
      </c>
    </row>
    <row r="70" spans="1:7" ht="12.75">
      <c r="A70" s="77" t="s">
        <v>150</v>
      </c>
      <c r="B70" s="179">
        <v>20</v>
      </c>
      <c r="C70" s="179">
        <v>16</v>
      </c>
      <c r="D70" s="179">
        <v>17</v>
      </c>
      <c r="E70" s="179">
        <v>16</v>
      </c>
      <c r="F70" s="179">
        <v>15</v>
      </c>
      <c r="G70" s="179">
        <v>14</v>
      </c>
    </row>
    <row r="71" spans="1:7" ht="38.25">
      <c r="A71" s="77" t="s">
        <v>151</v>
      </c>
      <c r="B71" s="179">
        <v>11</v>
      </c>
      <c r="C71" s="179">
        <v>9</v>
      </c>
      <c r="D71" s="179">
        <v>9</v>
      </c>
      <c r="E71" s="179">
        <v>8</v>
      </c>
      <c r="F71" s="179">
        <v>8</v>
      </c>
      <c r="G71" s="179">
        <v>7</v>
      </c>
    </row>
    <row r="72" spans="1:7" s="86" customFormat="1" ht="25.5">
      <c r="A72" s="77" t="s">
        <v>152</v>
      </c>
      <c r="B72" s="179">
        <v>2</v>
      </c>
      <c r="C72" s="179">
        <v>1</v>
      </c>
      <c r="D72" s="179">
        <v>2</v>
      </c>
      <c r="E72" s="179">
        <v>1</v>
      </c>
      <c r="F72" s="179">
        <v>0</v>
      </c>
      <c r="G72" s="179">
        <v>0</v>
      </c>
    </row>
    <row r="73" spans="1:7" ht="12.75">
      <c r="A73" s="77" t="s">
        <v>153</v>
      </c>
      <c r="B73" s="179">
        <v>10</v>
      </c>
      <c r="C73" s="179">
        <v>8</v>
      </c>
      <c r="D73" s="179">
        <v>10</v>
      </c>
      <c r="E73" s="179">
        <v>9</v>
      </c>
      <c r="F73" s="179">
        <v>8</v>
      </c>
      <c r="G73" s="179">
        <v>8</v>
      </c>
    </row>
    <row r="74" spans="1:7" s="86" customFormat="1" ht="25.5">
      <c r="A74" s="78" t="s">
        <v>154</v>
      </c>
      <c r="B74" s="205">
        <v>53</v>
      </c>
      <c r="C74" s="205">
        <v>47</v>
      </c>
      <c r="D74" s="205">
        <v>48</v>
      </c>
      <c r="E74" s="205">
        <v>47</v>
      </c>
      <c r="F74" s="205">
        <v>45</v>
      </c>
      <c r="G74" s="205">
        <v>44</v>
      </c>
    </row>
    <row r="75" spans="1:7" ht="12.75">
      <c r="A75" s="77" t="s">
        <v>155</v>
      </c>
      <c r="B75" s="179">
        <v>3</v>
      </c>
      <c r="C75" s="179">
        <v>2</v>
      </c>
      <c r="D75" s="179">
        <v>3</v>
      </c>
      <c r="E75" s="179">
        <v>3</v>
      </c>
      <c r="F75" s="179">
        <v>2</v>
      </c>
      <c r="G75" s="179">
        <v>1</v>
      </c>
    </row>
    <row r="76" spans="1:7" ht="12.75">
      <c r="A76" s="77" t="s">
        <v>156</v>
      </c>
      <c r="B76" s="179">
        <v>1</v>
      </c>
      <c r="C76" s="179">
        <v>1</v>
      </c>
      <c r="D76" s="179">
        <v>1</v>
      </c>
      <c r="E76" s="179">
        <v>1</v>
      </c>
      <c r="F76" s="179">
        <v>1</v>
      </c>
      <c r="G76" s="179">
        <v>1</v>
      </c>
    </row>
    <row r="77" spans="1:7" ht="12.75">
      <c r="A77" s="77" t="s">
        <v>157</v>
      </c>
      <c r="B77" s="179">
        <v>2</v>
      </c>
      <c r="C77" s="179">
        <v>2</v>
      </c>
      <c r="D77" s="179">
        <v>1</v>
      </c>
      <c r="E77" s="179">
        <v>1</v>
      </c>
      <c r="F77" s="179">
        <v>1</v>
      </c>
      <c r="G77" s="179">
        <v>1</v>
      </c>
    </row>
    <row r="78" spans="1:7" ht="12.75">
      <c r="A78" s="77" t="s">
        <v>158</v>
      </c>
      <c r="B78" s="179">
        <v>3</v>
      </c>
      <c r="C78" s="179">
        <v>3</v>
      </c>
      <c r="D78" s="179">
        <v>3</v>
      </c>
      <c r="E78" s="179">
        <v>2</v>
      </c>
      <c r="F78" s="179">
        <v>2</v>
      </c>
      <c r="G78" s="179">
        <v>2</v>
      </c>
    </row>
    <row r="79" spans="1:7" ht="12.75">
      <c r="A79" s="77" t="s">
        <v>159</v>
      </c>
      <c r="B79" s="179">
        <v>6</v>
      </c>
      <c r="C79" s="179">
        <v>6</v>
      </c>
      <c r="D79" s="179">
        <v>6</v>
      </c>
      <c r="E79" s="179">
        <v>7</v>
      </c>
      <c r="F79" s="179">
        <v>7</v>
      </c>
      <c r="G79" s="179">
        <v>7</v>
      </c>
    </row>
    <row r="80" spans="1:7" ht="12.75">
      <c r="A80" s="77" t="s">
        <v>160</v>
      </c>
      <c r="B80" s="179">
        <v>1</v>
      </c>
      <c r="C80" s="179">
        <v>0</v>
      </c>
      <c r="D80" s="179">
        <v>0</v>
      </c>
      <c r="E80" s="179">
        <v>0</v>
      </c>
      <c r="F80" s="179">
        <v>0</v>
      </c>
      <c r="G80" s="179">
        <v>0</v>
      </c>
    </row>
    <row r="81" spans="1:7" ht="12.75">
      <c r="A81" s="77" t="s">
        <v>161</v>
      </c>
      <c r="B81" s="179">
        <v>5</v>
      </c>
      <c r="C81" s="179">
        <v>5</v>
      </c>
      <c r="D81" s="179">
        <v>4</v>
      </c>
      <c r="E81" s="179">
        <v>4</v>
      </c>
      <c r="F81" s="179">
        <v>4</v>
      </c>
      <c r="G81" s="179">
        <v>4</v>
      </c>
    </row>
    <row r="82" spans="1:7" ht="12.75">
      <c r="A82" s="77" t="s">
        <v>162</v>
      </c>
      <c r="B82" s="179">
        <v>8</v>
      </c>
      <c r="C82" s="179">
        <v>7</v>
      </c>
      <c r="D82" s="179">
        <v>8</v>
      </c>
      <c r="E82" s="179">
        <v>8</v>
      </c>
      <c r="F82" s="179">
        <v>8</v>
      </c>
      <c r="G82" s="179">
        <v>8</v>
      </c>
    </row>
    <row r="83" spans="1:7" ht="12.75">
      <c r="A83" s="77" t="s">
        <v>163</v>
      </c>
      <c r="B83" s="179">
        <v>5</v>
      </c>
      <c r="C83" s="179">
        <v>5</v>
      </c>
      <c r="D83" s="179">
        <v>6</v>
      </c>
      <c r="E83" s="179">
        <v>7</v>
      </c>
      <c r="F83" s="179">
        <v>7</v>
      </c>
      <c r="G83" s="179">
        <v>7</v>
      </c>
    </row>
    <row r="84" spans="1:7" s="86" customFormat="1" ht="12.75">
      <c r="A84" s="77" t="s">
        <v>164</v>
      </c>
      <c r="B84" s="179">
        <v>9</v>
      </c>
      <c r="C84" s="179">
        <v>8</v>
      </c>
      <c r="D84" s="179">
        <v>8</v>
      </c>
      <c r="E84" s="179">
        <v>6</v>
      </c>
      <c r="F84" s="179">
        <v>6</v>
      </c>
      <c r="G84" s="179">
        <v>6</v>
      </c>
    </row>
    <row r="85" spans="1:7" ht="12.75">
      <c r="A85" s="77" t="s">
        <v>165</v>
      </c>
      <c r="B85" s="179">
        <v>7</v>
      </c>
      <c r="C85" s="179">
        <v>6</v>
      </c>
      <c r="D85" s="179">
        <v>6</v>
      </c>
      <c r="E85" s="179">
        <v>6</v>
      </c>
      <c r="F85" s="179">
        <v>5</v>
      </c>
      <c r="G85" s="179">
        <v>5</v>
      </c>
    </row>
    <row r="86" spans="1:7" ht="12.75">
      <c r="A86" s="77" t="s">
        <v>166</v>
      </c>
      <c r="B86" s="179">
        <v>3</v>
      </c>
      <c r="C86" s="179">
        <v>2</v>
      </c>
      <c r="D86" s="179">
        <v>2</v>
      </c>
      <c r="E86" s="179">
        <v>2</v>
      </c>
      <c r="F86" s="179">
        <v>2</v>
      </c>
      <c r="G86" s="179">
        <v>2</v>
      </c>
    </row>
    <row r="87" spans="1:7" s="86" customFormat="1" ht="25.5">
      <c r="A87" s="78" t="s">
        <v>167</v>
      </c>
      <c r="B87" s="205">
        <v>30</v>
      </c>
      <c r="C87" s="205">
        <v>28</v>
      </c>
      <c r="D87" s="205">
        <v>24</v>
      </c>
      <c r="E87" s="205">
        <v>23</v>
      </c>
      <c r="F87" s="205">
        <v>22</v>
      </c>
      <c r="G87" s="205">
        <v>20</v>
      </c>
    </row>
    <row r="88" spans="1:7" ht="12.75">
      <c r="A88" s="77" t="s">
        <v>168</v>
      </c>
      <c r="B88" s="179">
        <v>4</v>
      </c>
      <c r="C88" s="179">
        <v>4</v>
      </c>
      <c r="D88" s="179">
        <v>3</v>
      </c>
      <c r="E88" s="179">
        <v>3</v>
      </c>
      <c r="F88" s="179">
        <v>3</v>
      </c>
      <c r="G88" s="179">
        <v>4</v>
      </c>
    </row>
    <row r="89" spans="1:7" ht="12.75">
      <c r="A89" s="77" t="s">
        <v>169</v>
      </c>
      <c r="B89" s="179">
        <v>6</v>
      </c>
      <c r="C89" s="179">
        <v>5</v>
      </c>
      <c r="D89" s="179">
        <v>4</v>
      </c>
      <c r="E89" s="179">
        <v>4</v>
      </c>
      <c r="F89" s="179">
        <v>4</v>
      </c>
      <c r="G89" s="179">
        <v>3</v>
      </c>
    </row>
    <row r="90" spans="1:7" ht="12.75">
      <c r="A90" s="77" t="s">
        <v>170</v>
      </c>
      <c r="B90" s="179">
        <v>6</v>
      </c>
      <c r="C90" s="179">
        <v>7</v>
      </c>
      <c r="D90" s="179">
        <v>7</v>
      </c>
      <c r="E90" s="179">
        <v>6</v>
      </c>
      <c r="F90" s="179">
        <v>6</v>
      </c>
      <c r="G90" s="179">
        <v>5</v>
      </c>
    </row>
    <row r="91" spans="1:7" ht="12.75">
      <c r="A91" s="77" t="s">
        <v>171</v>
      </c>
      <c r="B91" s="179">
        <v>4</v>
      </c>
      <c r="C91" s="179">
        <v>3</v>
      </c>
      <c r="D91" s="179">
        <v>3</v>
      </c>
      <c r="E91" s="179">
        <v>4</v>
      </c>
      <c r="F91" s="179">
        <v>3</v>
      </c>
      <c r="G91" s="179">
        <v>2</v>
      </c>
    </row>
    <row r="92" spans="1:7" ht="12.75">
      <c r="A92" s="77" t="s">
        <v>172</v>
      </c>
      <c r="B92" s="179">
        <v>4</v>
      </c>
      <c r="C92" s="179">
        <v>3</v>
      </c>
      <c r="D92" s="179">
        <v>3</v>
      </c>
      <c r="E92" s="179">
        <v>2</v>
      </c>
      <c r="F92" s="179">
        <v>2</v>
      </c>
      <c r="G92" s="179">
        <v>2</v>
      </c>
    </row>
    <row r="93" spans="1:7" ht="12.75">
      <c r="A93" s="77" t="s">
        <v>173</v>
      </c>
      <c r="B93" s="179">
        <v>1</v>
      </c>
      <c r="C93" s="179">
        <v>2</v>
      </c>
      <c r="D93" s="179">
        <v>0</v>
      </c>
      <c r="E93" s="179">
        <v>0</v>
      </c>
      <c r="F93" s="179">
        <v>0</v>
      </c>
      <c r="G93" s="179">
        <v>0</v>
      </c>
    </row>
    <row r="94" spans="1:7" ht="12.75">
      <c r="A94" s="77" t="s">
        <v>174</v>
      </c>
      <c r="B94" s="179">
        <v>5</v>
      </c>
      <c r="C94" s="179">
        <v>4</v>
      </c>
      <c r="D94" s="179">
        <v>4</v>
      </c>
      <c r="E94" s="179">
        <v>4</v>
      </c>
      <c r="F94" s="179">
        <v>4</v>
      </c>
      <c r="G94" s="179">
        <v>4</v>
      </c>
    </row>
    <row r="95" spans="1:7" ht="14.25" customHeight="1">
      <c r="A95" s="77" t="s">
        <v>175</v>
      </c>
      <c r="B95" s="179">
        <v>0</v>
      </c>
      <c r="C95" s="179">
        <v>0</v>
      </c>
      <c r="D95" s="179">
        <v>0</v>
      </c>
      <c r="E95" s="179">
        <v>0</v>
      </c>
      <c r="F95" s="179">
        <v>0</v>
      </c>
      <c r="G95" s="179">
        <v>0</v>
      </c>
    </row>
    <row r="96" spans="1:7" ht="12.75">
      <c r="A96" s="77" t="s">
        <v>176</v>
      </c>
      <c r="B96" s="179">
        <v>0</v>
      </c>
      <c r="C96" s="179">
        <v>0</v>
      </c>
      <c r="D96" s="179">
        <v>0</v>
      </c>
      <c r="E96" s="179">
        <v>0</v>
      </c>
      <c r="F96" s="179">
        <v>0</v>
      </c>
      <c r="G96" s="179">
        <v>0</v>
      </c>
    </row>
    <row r="97" spans="1:7" ht="12.75">
      <c r="A97" s="274"/>
      <c r="B97" s="272"/>
      <c r="C97" s="272"/>
      <c r="D97" s="272"/>
      <c r="E97" s="272"/>
      <c r="F97" s="272"/>
      <c r="G97" s="272"/>
    </row>
    <row r="99" spans="1:10" ht="25.5" customHeight="1">
      <c r="A99" s="332" t="s">
        <v>413</v>
      </c>
      <c r="B99" s="332"/>
      <c r="C99" s="332"/>
      <c r="D99" s="332"/>
      <c r="E99" s="332"/>
      <c r="F99" s="332"/>
      <c r="G99" s="332"/>
      <c r="H99" s="37"/>
      <c r="I99" s="37"/>
      <c r="J99" s="37"/>
    </row>
  </sheetData>
  <sheetProtection/>
  <mergeCells count="2">
    <mergeCell ref="A1:G1"/>
    <mergeCell ref="A99:G99"/>
  </mergeCells>
  <printOptions/>
  <pageMargins left="0.7086614173228347" right="0.7086614173228347" top="0.35" bottom="0.7480314960629921" header="0.31496062992125984" footer="0.31496062992125984"/>
  <pageSetup fitToHeight="1" fitToWidth="1" horizontalDpi="600" verticalDpi="600" orientation="portrait" paperSize="9" scale="50" r:id="rId1"/>
  <headerFooter>
    <oddFooter>&amp;C28</oddFooter>
  </headerFooter>
  <ignoredErrors>
    <ignoredError sqref="D44:E44 F37" formulaRange="1"/>
  </ignoredErrors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9"/>
  <sheetViews>
    <sheetView workbookViewId="0" topLeftCell="A1">
      <selection activeCell="H14" sqref="H14"/>
    </sheetView>
  </sheetViews>
  <sheetFormatPr defaultColWidth="9.00390625" defaultRowHeight="12.75"/>
  <cols>
    <col min="1" max="1" width="28.00390625" style="9" customWidth="1"/>
    <col min="2" max="3" width="15.375" style="9" bestFit="1" customWidth="1"/>
    <col min="4" max="4" width="16.00390625" style="9" customWidth="1"/>
    <col min="5" max="7" width="15.375" style="9" bestFit="1" customWidth="1"/>
    <col min="8" max="16384" width="9.125" style="9" customWidth="1"/>
  </cols>
  <sheetData>
    <row r="1" spans="1:7" ht="56.25" customHeight="1">
      <c r="A1" s="333" t="s">
        <v>330</v>
      </c>
      <c r="B1" s="333"/>
      <c r="C1" s="333"/>
      <c r="D1" s="333"/>
      <c r="E1" s="333"/>
      <c r="F1" s="333"/>
      <c r="G1" s="333"/>
    </row>
    <row r="3" spans="4:8" ht="13.5" customHeight="1">
      <c r="D3" s="83"/>
      <c r="F3" s="83"/>
      <c r="G3" s="83" t="s">
        <v>58</v>
      </c>
      <c r="H3" s="83"/>
    </row>
    <row r="4" spans="1:7" ht="18">
      <c r="A4" s="75"/>
      <c r="B4" s="79">
        <v>39814</v>
      </c>
      <c r="C4" s="79">
        <v>40179</v>
      </c>
      <c r="D4" s="79">
        <v>40544</v>
      </c>
      <c r="E4" s="79">
        <v>40909</v>
      </c>
      <c r="F4" s="79">
        <v>41275</v>
      </c>
      <c r="G4" s="79">
        <v>41640</v>
      </c>
    </row>
    <row r="5" spans="1:7" s="86" customFormat="1" ht="25.5">
      <c r="A5" s="76" t="s">
        <v>233</v>
      </c>
      <c r="B5" s="205">
        <v>602</v>
      </c>
      <c r="C5" s="205">
        <v>584</v>
      </c>
      <c r="D5" s="205">
        <v>631</v>
      </c>
      <c r="E5" s="205">
        <v>658</v>
      </c>
      <c r="F5" s="205">
        <v>667</v>
      </c>
      <c r="G5" s="205">
        <v>658</v>
      </c>
    </row>
    <row r="6" spans="1:7" s="86" customFormat="1" ht="25.5">
      <c r="A6" s="78" t="s">
        <v>88</v>
      </c>
      <c r="B6" s="205">
        <v>292</v>
      </c>
      <c r="C6" s="205">
        <v>296</v>
      </c>
      <c r="D6" s="205">
        <v>332</v>
      </c>
      <c r="E6" s="205">
        <v>360</v>
      </c>
      <c r="F6" s="205">
        <v>363</v>
      </c>
      <c r="G6" s="205">
        <v>363</v>
      </c>
    </row>
    <row r="7" spans="1:7" ht="12.75">
      <c r="A7" s="77" t="s">
        <v>89</v>
      </c>
      <c r="B7" s="179">
        <v>4</v>
      </c>
      <c r="C7" s="179">
        <v>3</v>
      </c>
      <c r="D7" s="179">
        <v>3</v>
      </c>
      <c r="E7" s="179">
        <v>3</v>
      </c>
      <c r="F7" s="179">
        <v>3</v>
      </c>
      <c r="G7" s="179">
        <v>2</v>
      </c>
    </row>
    <row r="8" spans="1:7" ht="12.75">
      <c r="A8" s="77" t="s">
        <v>90</v>
      </c>
      <c r="B8" s="179">
        <v>1</v>
      </c>
      <c r="C8" s="179">
        <v>1</v>
      </c>
      <c r="D8" s="179">
        <v>1</v>
      </c>
      <c r="E8" s="179">
        <v>1</v>
      </c>
      <c r="F8" s="179">
        <v>0</v>
      </c>
      <c r="G8" s="179">
        <v>0</v>
      </c>
    </row>
    <row r="9" spans="1:7" ht="12.75">
      <c r="A9" s="77" t="s">
        <v>91</v>
      </c>
      <c r="B9" s="179">
        <v>2</v>
      </c>
      <c r="C9" s="179">
        <v>1</v>
      </c>
      <c r="D9" s="179">
        <v>1</v>
      </c>
      <c r="E9" s="179">
        <v>1</v>
      </c>
      <c r="F9" s="179">
        <v>2</v>
      </c>
      <c r="G9" s="179">
        <v>3</v>
      </c>
    </row>
    <row r="10" spans="1:7" ht="12.75">
      <c r="A10" s="77" t="s">
        <v>92</v>
      </c>
      <c r="B10" s="179">
        <v>2</v>
      </c>
      <c r="C10" s="179">
        <v>1</v>
      </c>
      <c r="D10" s="179">
        <v>0</v>
      </c>
      <c r="E10" s="179">
        <v>1</v>
      </c>
      <c r="F10" s="179">
        <v>2</v>
      </c>
      <c r="G10" s="179">
        <v>2</v>
      </c>
    </row>
    <row r="11" spans="1:7" ht="12.75">
      <c r="A11" s="77" t="s">
        <v>93</v>
      </c>
      <c r="B11" s="179">
        <v>4</v>
      </c>
      <c r="C11" s="179">
        <v>3</v>
      </c>
      <c r="D11" s="179">
        <v>4</v>
      </c>
      <c r="E11" s="179">
        <v>5</v>
      </c>
      <c r="F11" s="179">
        <v>6</v>
      </c>
      <c r="G11" s="179">
        <v>5</v>
      </c>
    </row>
    <row r="12" spans="1:7" ht="12.75">
      <c r="A12" s="77" t="s">
        <v>94</v>
      </c>
      <c r="B12" s="179">
        <v>3</v>
      </c>
      <c r="C12" s="179">
        <v>3</v>
      </c>
      <c r="D12" s="179">
        <v>3</v>
      </c>
      <c r="E12" s="179">
        <v>3</v>
      </c>
      <c r="F12" s="179">
        <v>3</v>
      </c>
      <c r="G12" s="179">
        <v>4</v>
      </c>
    </row>
    <row r="13" spans="1:7" ht="12.75">
      <c r="A13" s="77" t="s">
        <v>95</v>
      </c>
      <c r="B13" s="179">
        <v>2</v>
      </c>
      <c r="C13" s="179">
        <v>3</v>
      </c>
      <c r="D13" s="179">
        <v>4</v>
      </c>
      <c r="E13" s="179">
        <v>5</v>
      </c>
      <c r="F13" s="179">
        <v>5</v>
      </c>
      <c r="G13" s="179">
        <v>5</v>
      </c>
    </row>
    <row r="14" spans="1:7" ht="12.75">
      <c r="A14" s="77" t="s">
        <v>96</v>
      </c>
      <c r="B14" s="179">
        <v>1</v>
      </c>
      <c r="C14" s="179">
        <v>1</v>
      </c>
      <c r="D14" s="179">
        <v>1</v>
      </c>
      <c r="E14" s="179">
        <v>1</v>
      </c>
      <c r="F14" s="179">
        <v>1</v>
      </c>
      <c r="G14" s="179">
        <v>1</v>
      </c>
    </row>
    <row r="15" spans="1:7" ht="12.75">
      <c r="A15" s="77" t="s">
        <v>97</v>
      </c>
      <c r="B15" s="179">
        <v>2</v>
      </c>
      <c r="C15" s="179">
        <v>2</v>
      </c>
      <c r="D15" s="179">
        <v>2</v>
      </c>
      <c r="E15" s="179">
        <v>2</v>
      </c>
      <c r="F15" s="179">
        <v>2</v>
      </c>
      <c r="G15" s="179">
        <v>2</v>
      </c>
    </row>
    <row r="16" spans="1:7" ht="12.75">
      <c r="A16" s="77" t="s">
        <v>98</v>
      </c>
      <c r="B16" s="179">
        <v>8</v>
      </c>
      <c r="C16" s="179">
        <v>8</v>
      </c>
      <c r="D16" s="179">
        <v>8</v>
      </c>
      <c r="E16" s="179">
        <v>8</v>
      </c>
      <c r="F16" s="179">
        <v>9</v>
      </c>
      <c r="G16" s="179">
        <v>8</v>
      </c>
    </row>
    <row r="17" spans="1:7" ht="12.75">
      <c r="A17" s="77" t="s">
        <v>99</v>
      </c>
      <c r="B17" s="179">
        <v>0</v>
      </c>
      <c r="C17" s="179">
        <v>1</v>
      </c>
      <c r="D17" s="179">
        <v>1</v>
      </c>
      <c r="E17" s="179">
        <v>1</v>
      </c>
      <c r="F17" s="179">
        <v>2</v>
      </c>
      <c r="G17" s="179">
        <v>1</v>
      </c>
    </row>
    <row r="18" spans="1:7" ht="12.75">
      <c r="A18" s="77" t="s">
        <v>100</v>
      </c>
      <c r="B18" s="179">
        <v>3</v>
      </c>
      <c r="C18" s="179">
        <v>3</v>
      </c>
      <c r="D18" s="179">
        <v>3</v>
      </c>
      <c r="E18" s="179">
        <v>3</v>
      </c>
      <c r="F18" s="179">
        <v>3</v>
      </c>
      <c r="G18" s="179">
        <v>3</v>
      </c>
    </row>
    <row r="19" spans="1:7" ht="12.75">
      <c r="A19" s="77" t="s">
        <v>101</v>
      </c>
      <c r="B19" s="179">
        <v>2</v>
      </c>
      <c r="C19" s="179">
        <v>3</v>
      </c>
      <c r="D19" s="179">
        <v>4</v>
      </c>
      <c r="E19" s="179">
        <v>4</v>
      </c>
      <c r="F19" s="179">
        <v>4</v>
      </c>
      <c r="G19" s="179">
        <v>4</v>
      </c>
    </row>
    <row r="20" spans="1:7" ht="12.75">
      <c r="A20" s="77" t="s">
        <v>102</v>
      </c>
      <c r="B20" s="179">
        <v>1</v>
      </c>
      <c r="C20" s="179">
        <v>1</v>
      </c>
      <c r="D20" s="179">
        <v>1</v>
      </c>
      <c r="E20" s="179">
        <v>1</v>
      </c>
      <c r="F20" s="179">
        <v>1</v>
      </c>
      <c r="G20" s="179">
        <v>1</v>
      </c>
    </row>
    <row r="21" spans="1:7" ht="12.75">
      <c r="A21" s="77" t="s">
        <v>103</v>
      </c>
      <c r="B21" s="179">
        <v>4</v>
      </c>
      <c r="C21" s="179">
        <v>5</v>
      </c>
      <c r="D21" s="179">
        <v>3</v>
      </c>
      <c r="E21" s="179">
        <v>3</v>
      </c>
      <c r="F21" s="179">
        <v>3</v>
      </c>
      <c r="G21" s="179">
        <v>3</v>
      </c>
    </row>
    <row r="22" spans="1:7" ht="12.75">
      <c r="A22" s="77" t="s">
        <v>104</v>
      </c>
      <c r="B22" s="179">
        <v>3</v>
      </c>
      <c r="C22" s="179">
        <v>3</v>
      </c>
      <c r="D22" s="179">
        <v>3</v>
      </c>
      <c r="E22" s="179">
        <v>3</v>
      </c>
      <c r="F22" s="179">
        <v>3</v>
      </c>
      <c r="G22" s="179">
        <v>3</v>
      </c>
    </row>
    <row r="23" spans="1:7" ht="12.75">
      <c r="A23" s="77" t="s">
        <v>105</v>
      </c>
      <c r="B23" s="179">
        <v>5</v>
      </c>
      <c r="C23" s="179">
        <v>5</v>
      </c>
      <c r="D23" s="179">
        <v>5</v>
      </c>
      <c r="E23" s="179">
        <v>4</v>
      </c>
      <c r="F23" s="179">
        <v>4</v>
      </c>
      <c r="G23" s="179">
        <v>4</v>
      </c>
    </row>
    <row r="24" spans="1:7" ht="12.75">
      <c r="A24" s="77" t="s">
        <v>106</v>
      </c>
      <c r="B24" s="179">
        <v>245</v>
      </c>
      <c r="C24" s="179">
        <v>249</v>
      </c>
      <c r="D24" s="179">
        <v>285</v>
      </c>
      <c r="E24" s="179">
        <v>311</v>
      </c>
      <c r="F24" s="179">
        <v>310</v>
      </c>
      <c r="G24" s="179">
        <v>312</v>
      </c>
    </row>
    <row r="25" spans="1:7" s="86" customFormat="1" ht="25.5">
      <c r="A25" s="78" t="s">
        <v>107</v>
      </c>
      <c r="B25" s="205">
        <v>47</v>
      </c>
      <c r="C25" s="205">
        <v>46</v>
      </c>
      <c r="D25" s="205">
        <v>46</v>
      </c>
      <c r="E25" s="205">
        <v>49</v>
      </c>
      <c r="F25" s="205">
        <v>54</v>
      </c>
      <c r="G25" s="205">
        <v>57</v>
      </c>
    </row>
    <row r="26" spans="1:7" ht="12.75">
      <c r="A26" s="77" t="s">
        <v>108</v>
      </c>
      <c r="B26" s="179">
        <v>1</v>
      </c>
      <c r="C26" s="179">
        <v>1</v>
      </c>
      <c r="D26" s="179">
        <v>1</v>
      </c>
      <c r="E26" s="179">
        <v>1</v>
      </c>
      <c r="F26" s="179">
        <v>1</v>
      </c>
      <c r="G26" s="179">
        <v>1</v>
      </c>
    </row>
    <row r="27" spans="1:7" ht="12.75">
      <c r="A27" s="77" t="s">
        <v>109</v>
      </c>
      <c r="B27" s="179">
        <v>2</v>
      </c>
      <c r="C27" s="179">
        <v>2</v>
      </c>
      <c r="D27" s="179">
        <v>2</v>
      </c>
      <c r="E27" s="179">
        <v>2</v>
      </c>
      <c r="F27" s="179">
        <v>1</v>
      </c>
      <c r="G27" s="179">
        <v>1</v>
      </c>
    </row>
    <row r="28" spans="1:7" ht="12.75">
      <c r="A28" s="77" t="s">
        <v>110</v>
      </c>
      <c r="B28" s="179">
        <v>1</v>
      </c>
      <c r="C28" s="179">
        <v>1</v>
      </c>
      <c r="D28" s="179">
        <v>0</v>
      </c>
      <c r="E28" s="179">
        <v>0</v>
      </c>
      <c r="F28" s="179">
        <v>1</v>
      </c>
      <c r="G28" s="179">
        <v>1</v>
      </c>
    </row>
    <row r="29" spans="1:7" ht="25.5">
      <c r="A29" s="77" t="s">
        <v>111</v>
      </c>
      <c r="B29" s="179">
        <v>0</v>
      </c>
      <c r="C29" s="179">
        <v>0</v>
      </c>
      <c r="D29" s="179">
        <v>0</v>
      </c>
      <c r="E29" s="179">
        <v>0</v>
      </c>
      <c r="F29" s="179">
        <v>0</v>
      </c>
      <c r="G29" s="179">
        <v>0</v>
      </c>
    </row>
    <row r="30" spans="1:7" ht="12.75">
      <c r="A30" s="77" t="s">
        <v>112</v>
      </c>
      <c r="B30" s="179">
        <v>3</v>
      </c>
      <c r="C30" s="179">
        <v>3</v>
      </c>
      <c r="D30" s="179">
        <v>4</v>
      </c>
      <c r="E30" s="179">
        <v>6</v>
      </c>
      <c r="F30" s="179">
        <v>8</v>
      </c>
      <c r="G30" s="179">
        <v>8</v>
      </c>
    </row>
    <row r="31" spans="1:7" ht="12.75">
      <c r="A31" s="77" t="s">
        <v>113</v>
      </c>
      <c r="B31" s="179">
        <v>6</v>
      </c>
      <c r="C31" s="179">
        <v>5</v>
      </c>
      <c r="D31" s="179">
        <v>3</v>
      </c>
      <c r="E31" s="179">
        <v>2</v>
      </c>
      <c r="F31" s="179">
        <v>2</v>
      </c>
      <c r="G31" s="179">
        <v>2</v>
      </c>
    </row>
    <row r="32" spans="1:7" ht="12.75">
      <c r="A32" s="77" t="s">
        <v>114</v>
      </c>
      <c r="B32" s="179">
        <v>3</v>
      </c>
      <c r="C32" s="179">
        <v>3</v>
      </c>
      <c r="D32" s="179">
        <v>3</v>
      </c>
      <c r="E32" s="179">
        <v>3</v>
      </c>
      <c r="F32" s="179">
        <v>3</v>
      </c>
      <c r="G32" s="179">
        <v>4</v>
      </c>
    </row>
    <row r="33" spans="1:7" ht="12.75">
      <c r="A33" s="77" t="s">
        <v>115</v>
      </c>
      <c r="B33" s="179">
        <v>3</v>
      </c>
      <c r="C33" s="179">
        <v>3</v>
      </c>
      <c r="D33" s="179">
        <v>3</v>
      </c>
      <c r="E33" s="179">
        <v>3</v>
      </c>
      <c r="F33" s="179">
        <v>2</v>
      </c>
      <c r="G33" s="179">
        <v>2</v>
      </c>
    </row>
    <row r="34" spans="1:7" ht="12.75">
      <c r="A34" s="77" t="s">
        <v>116</v>
      </c>
      <c r="B34" s="179">
        <v>2</v>
      </c>
      <c r="C34" s="179">
        <v>2</v>
      </c>
      <c r="D34" s="179">
        <v>2</v>
      </c>
      <c r="E34" s="179">
        <v>2</v>
      </c>
      <c r="F34" s="179">
        <v>2</v>
      </c>
      <c r="G34" s="179">
        <v>2</v>
      </c>
    </row>
    <row r="35" spans="1:7" ht="12.75">
      <c r="A35" s="77" t="s">
        <v>117</v>
      </c>
      <c r="B35" s="179">
        <v>3</v>
      </c>
      <c r="C35" s="179">
        <v>3</v>
      </c>
      <c r="D35" s="179">
        <v>3</v>
      </c>
      <c r="E35" s="179">
        <v>3</v>
      </c>
      <c r="F35" s="179">
        <v>3</v>
      </c>
      <c r="G35" s="179">
        <v>3</v>
      </c>
    </row>
    <row r="36" spans="1:7" ht="12.75">
      <c r="A36" s="77" t="s">
        <v>118</v>
      </c>
      <c r="B36" s="179">
        <v>23</v>
      </c>
      <c r="C36" s="179">
        <v>23</v>
      </c>
      <c r="D36" s="179">
        <v>25</v>
      </c>
      <c r="E36" s="179">
        <v>27</v>
      </c>
      <c r="F36" s="179">
        <v>31</v>
      </c>
      <c r="G36" s="179">
        <v>33</v>
      </c>
    </row>
    <row r="37" spans="1:7" s="86" customFormat="1" ht="25.5">
      <c r="A37" s="78" t="s">
        <v>237</v>
      </c>
      <c r="B37" s="205">
        <v>48</v>
      </c>
      <c r="C37" s="205">
        <v>44</v>
      </c>
      <c r="D37" s="205">
        <f>SUM(D38:D43)</f>
        <v>36</v>
      </c>
      <c r="E37" s="205">
        <f>SUM(E38:E43)</f>
        <v>36</v>
      </c>
      <c r="F37" s="205">
        <f>SUM(F38:F43)</f>
        <v>38</v>
      </c>
      <c r="G37" s="205">
        <v>36</v>
      </c>
    </row>
    <row r="38" spans="1:7" ht="12.75">
      <c r="A38" s="77" t="s">
        <v>119</v>
      </c>
      <c r="B38" s="179">
        <v>2</v>
      </c>
      <c r="C38" s="179">
        <v>2</v>
      </c>
      <c r="D38" s="179">
        <v>4</v>
      </c>
      <c r="E38" s="179">
        <v>4</v>
      </c>
      <c r="F38" s="179">
        <v>4</v>
      </c>
      <c r="G38" s="179">
        <v>4</v>
      </c>
    </row>
    <row r="39" spans="1:7" ht="12.75">
      <c r="A39" s="77" t="s">
        <v>123</v>
      </c>
      <c r="B39" s="179">
        <v>0</v>
      </c>
      <c r="C39" s="179">
        <v>0</v>
      </c>
      <c r="D39" s="179">
        <v>0</v>
      </c>
      <c r="E39" s="179">
        <v>0</v>
      </c>
      <c r="F39" s="179">
        <v>0</v>
      </c>
      <c r="G39" s="179">
        <v>0</v>
      </c>
    </row>
    <row r="40" spans="1:7" ht="12.75">
      <c r="A40" s="77" t="s">
        <v>127</v>
      </c>
      <c r="B40" s="179">
        <v>15</v>
      </c>
      <c r="C40" s="179">
        <v>13</v>
      </c>
      <c r="D40" s="179">
        <v>14</v>
      </c>
      <c r="E40" s="179">
        <v>14</v>
      </c>
      <c r="F40" s="179">
        <v>15</v>
      </c>
      <c r="G40" s="179">
        <v>13</v>
      </c>
    </row>
    <row r="41" spans="1:7" ht="12.75">
      <c r="A41" s="77" t="s">
        <v>129</v>
      </c>
      <c r="B41" s="179">
        <v>3</v>
      </c>
      <c r="C41" s="179">
        <v>3</v>
      </c>
      <c r="D41" s="179">
        <v>3</v>
      </c>
      <c r="E41" s="179">
        <v>3</v>
      </c>
      <c r="F41" s="179">
        <v>3</v>
      </c>
      <c r="G41" s="179">
        <v>3</v>
      </c>
    </row>
    <row r="42" spans="1:7" ht="12.75">
      <c r="A42" s="77" t="s">
        <v>130</v>
      </c>
      <c r="B42" s="179">
        <v>5</v>
      </c>
      <c r="C42" s="179">
        <v>5</v>
      </c>
      <c r="D42" s="179">
        <v>4</v>
      </c>
      <c r="E42" s="179">
        <v>4</v>
      </c>
      <c r="F42" s="179">
        <v>4</v>
      </c>
      <c r="G42" s="179">
        <v>4</v>
      </c>
    </row>
    <row r="43" spans="1:7" ht="12.75">
      <c r="A43" s="77" t="s">
        <v>131</v>
      </c>
      <c r="B43" s="179">
        <v>14</v>
      </c>
      <c r="C43" s="179">
        <v>12</v>
      </c>
      <c r="D43" s="179">
        <v>11</v>
      </c>
      <c r="E43" s="179">
        <v>11</v>
      </c>
      <c r="F43" s="179">
        <v>12</v>
      </c>
      <c r="G43" s="179">
        <v>12</v>
      </c>
    </row>
    <row r="44" spans="1:7" s="86" customFormat="1" ht="25.5">
      <c r="A44" s="78" t="s">
        <v>357</v>
      </c>
      <c r="B44" s="205" t="s">
        <v>297</v>
      </c>
      <c r="C44" s="205" t="s">
        <v>297</v>
      </c>
      <c r="D44" s="205">
        <f>SUM(D45:D51)</f>
        <v>9</v>
      </c>
      <c r="E44" s="205">
        <f>SUM(E45:E51)</f>
        <v>12</v>
      </c>
      <c r="F44" s="205">
        <f>SUM(F45:F51)</f>
        <v>13</v>
      </c>
      <c r="G44" s="205">
        <v>9</v>
      </c>
    </row>
    <row r="45" spans="1:7" ht="12.75">
      <c r="A45" s="77" t="s">
        <v>120</v>
      </c>
      <c r="B45" s="179">
        <v>3</v>
      </c>
      <c r="C45" s="179">
        <v>5</v>
      </c>
      <c r="D45" s="179">
        <v>4</v>
      </c>
      <c r="E45" s="179">
        <v>5</v>
      </c>
      <c r="F45" s="179">
        <v>5</v>
      </c>
      <c r="G45" s="179">
        <v>3</v>
      </c>
    </row>
    <row r="46" spans="1:7" ht="12.75">
      <c r="A46" s="77" t="s">
        <v>121</v>
      </c>
      <c r="B46" s="179">
        <v>1</v>
      </c>
      <c r="C46" s="179">
        <v>0</v>
      </c>
      <c r="D46" s="179">
        <v>0</v>
      </c>
      <c r="E46" s="179">
        <v>0</v>
      </c>
      <c r="F46" s="179">
        <v>0</v>
      </c>
      <c r="G46" s="179">
        <v>0</v>
      </c>
    </row>
    <row r="47" spans="1:7" ht="25.5">
      <c r="A47" s="77" t="s">
        <v>122</v>
      </c>
      <c r="B47" s="179">
        <v>1</v>
      </c>
      <c r="C47" s="179">
        <v>1</v>
      </c>
      <c r="D47" s="179">
        <v>1</v>
      </c>
      <c r="E47" s="179">
        <v>2</v>
      </c>
      <c r="F47" s="179">
        <v>2</v>
      </c>
      <c r="G47" s="179">
        <v>2</v>
      </c>
    </row>
    <row r="48" spans="1:7" ht="25.5">
      <c r="A48" s="77" t="s">
        <v>124</v>
      </c>
      <c r="B48" s="179">
        <v>2</v>
      </c>
      <c r="C48" s="179">
        <v>1</v>
      </c>
      <c r="D48" s="179">
        <v>1</v>
      </c>
      <c r="E48" s="179">
        <v>2</v>
      </c>
      <c r="F48" s="179">
        <v>4</v>
      </c>
      <c r="G48" s="179">
        <v>3</v>
      </c>
    </row>
    <row r="49" spans="1:7" ht="25.5">
      <c r="A49" s="77" t="s">
        <v>125</v>
      </c>
      <c r="B49" s="179">
        <v>1</v>
      </c>
      <c r="C49" s="179">
        <v>1</v>
      </c>
      <c r="D49" s="179">
        <v>1</v>
      </c>
      <c r="E49" s="179">
        <v>1</v>
      </c>
      <c r="F49" s="179">
        <v>1</v>
      </c>
      <c r="G49" s="179">
        <v>0</v>
      </c>
    </row>
    <row r="50" spans="1:7" ht="12.75">
      <c r="A50" s="77" t="s">
        <v>126</v>
      </c>
      <c r="B50" s="179">
        <v>0</v>
      </c>
      <c r="C50" s="179">
        <v>0</v>
      </c>
      <c r="D50" s="179">
        <v>0</v>
      </c>
      <c r="E50" s="179">
        <v>0</v>
      </c>
      <c r="F50" s="179">
        <v>0</v>
      </c>
      <c r="G50" s="179">
        <v>0</v>
      </c>
    </row>
    <row r="51" spans="1:7" ht="12.75">
      <c r="A51" s="77" t="s">
        <v>128</v>
      </c>
      <c r="B51" s="179">
        <v>1</v>
      </c>
      <c r="C51" s="179">
        <v>1</v>
      </c>
      <c r="D51" s="179">
        <v>2</v>
      </c>
      <c r="E51" s="179">
        <v>2</v>
      </c>
      <c r="F51" s="179">
        <v>1</v>
      </c>
      <c r="G51" s="179">
        <v>1</v>
      </c>
    </row>
    <row r="52" spans="1:7" s="86" customFormat="1" ht="25.5">
      <c r="A52" s="78" t="s">
        <v>132</v>
      </c>
      <c r="B52" s="205">
        <v>96</v>
      </c>
      <c r="C52" s="205">
        <v>93</v>
      </c>
      <c r="D52" s="205">
        <v>98</v>
      </c>
      <c r="E52" s="205">
        <v>94</v>
      </c>
      <c r="F52" s="205">
        <v>95</v>
      </c>
      <c r="G52" s="205">
        <v>92</v>
      </c>
    </row>
    <row r="53" spans="1:7" ht="12.75">
      <c r="A53" s="77" t="s">
        <v>133</v>
      </c>
      <c r="B53" s="179">
        <v>9</v>
      </c>
      <c r="C53" s="179">
        <v>10</v>
      </c>
      <c r="D53" s="179">
        <v>10</v>
      </c>
      <c r="E53" s="179">
        <v>10</v>
      </c>
      <c r="F53" s="179">
        <v>10</v>
      </c>
      <c r="G53" s="179">
        <v>9</v>
      </c>
    </row>
    <row r="54" spans="1:7" ht="12.75">
      <c r="A54" s="77" t="s">
        <v>134</v>
      </c>
      <c r="B54" s="179">
        <v>0</v>
      </c>
      <c r="C54" s="179">
        <v>0</v>
      </c>
      <c r="D54" s="179">
        <v>0</v>
      </c>
      <c r="E54" s="179">
        <v>1</v>
      </c>
      <c r="F54" s="179">
        <v>1</v>
      </c>
      <c r="G54" s="179">
        <v>1</v>
      </c>
    </row>
    <row r="55" spans="1:7" ht="12.75">
      <c r="A55" s="77" t="s">
        <v>135</v>
      </c>
      <c r="B55" s="179">
        <v>3</v>
      </c>
      <c r="C55" s="179">
        <v>4</v>
      </c>
      <c r="D55" s="179">
        <v>4</v>
      </c>
      <c r="E55" s="179">
        <v>4</v>
      </c>
      <c r="F55" s="179">
        <v>4</v>
      </c>
      <c r="G55" s="179">
        <v>4</v>
      </c>
    </row>
    <row r="56" spans="1:7" ht="25.5">
      <c r="A56" s="77" t="s">
        <v>136</v>
      </c>
      <c r="B56" s="179">
        <v>17</v>
      </c>
      <c r="C56" s="179">
        <v>20</v>
      </c>
      <c r="D56" s="179">
        <v>20</v>
      </c>
      <c r="E56" s="179">
        <v>20</v>
      </c>
      <c r="F56" s="179">
        <v>20</v>
      </c>
      <c r="G56" s="179">
        <v>20</v>
      </c>
    </row>
    <row r="57" spans="1:7" ht="12.75">
      <c r="A57" s="77" t="s">
        <v>137</v>
      </c>
      <c r="B57" s="179">
        <v>4</v>
      </c>
      <c r="C57" s="179">
        <v>4</v>
      </c>
      <c r="D57" s="179">
        <v>4</v>
      </c>
      <c r="E57" s="179">
        <v>4</v>
      </c>
      <c r="F57" s="179">
        <v>3</v>
      </c>
      <c r="G57" s="179">
        <v>2</v>
      </c>
    </row>
    <row r="58" spans="1:7" ht="25.5">
      <c r="A58" s="77" t="s">
        <v>138</v>
      </c>
      <c r="B58" s="179">
        <v>3</v>
      </c>
      <c r="C58" s="179">
        <v>4</v>
      </c>
      <c r="D58" s="179">
        <v>4</v>
      </c>
      <c r="E58" s="179">
        <v>4</v>
      </c>
      <c r="F58" s="179">
        <v>4</v>
      </c>
      <c r="G58" s="179">
        <v>3</v>
      </c>
    </row>
    <row r="59" spans="1:7" ht="12.75">
      <c r="A59" s="77" t="s">
        <v>139</v>
      </c>
      <c r="B59" s="179">
        <v>7</v>
      </c>
      <c r="C59" s="179">
        <v>6</v>
      </c>
      <c r="D59" s="179">
        <v>5</v>
      </c>
      <c r="E59" s="179">
        <v>5</v>
      </c>
      <c r="F59" s="179">
        <v>5</v>
      </c>
      <c r="G59" s="179">
        <v>5</v>
      </c>
    </row>
    <row r="60" spans="1:7" ht="12.75">
      <c r="A60" s="77" t="s">
        <v>140</v>
      </c>
      <c r="B60" s="179">
        <v>3</v>
      </c>
      <c r="C60" s="179">
        <v>3</v>
      </c>
      <c r="D60" s="179">
        <v>3</v>
      </c>
      <c r="E60" s="179">
        <v>3</v>
      </c>
      <c r="F60" s="179">
        <v>3</v>
      </c>
      <c r="G60" s="179">
        <v>3</v>
      </c>
    </row>
    <row r="61" spans="1:7" ht="12.75">
      <c r="A61" s="77" t="s">
        <v>141</v>
      </c>
      <c r="B61" s="179">
        <v>14</v>
      </c>
      <c r="C61" s="179">
        <v>10</v>
      </c>
      <c r="D61" s="179">
        <v>12</v>
      </c>
      <c r="E61" s="179">
        <v>10</v>
      </c>
      <c r="F61" s="179">
        <v>10</v>
      </c>
      <c r="G61" s="179">
        <v>10</v>
      </c>
    </row>
    <row r="62" spans="1:7" ht="12.75">
      <c r="A62" s="77" t="s">
        <v>142</v>
      </c>
      <c r="B62" s="179">
        <v>8</v>
      </c>
      <c r="C62" s="179">
        <v>8</v>
      </c>
      <c r="D62" s="179">
        <v>8</v>
      </c>
      <c r="E62" s="179">
        <v>7</v>
      </c>
      <c r="F62" s="179">
        <v>8</v>
      </c>
      <c r="G62" s="179">
        <v>8</v>
      </c>
    </row>
    <row r="63" spans="1:7" ht="12.75">
      <c r="A63" s="77" t="s">
        <v>143</v>
      </c>
      <c r="B63" s="179">
        <v>2</v>
      </c>
      <c r="C63" s="179">
        <v>2</v>
      </c>
      <c r="D63" s="179">
        <v>2</v>
      </c>
      <c r="E63" s="179">
        <v>1</v>
      </c>
      <c r="F63" s="179">
        <v>1</v>
      </c>
      <c r="G63" s="179">
        <v>1</v>
      </c>
    </row>
    <row r="64" spans="1:7" ht="12.75">
      <c r="A64" s="77" t="s">
        <v>144</v>
      </c>
      <c r="B64" s="179">
        <v>15</v>
      </c>
      <c r="C64" s="179">
        <v>13</v>
      </c>
      <c r="D64" s="179">
        <v>15</v>
      </c>
      <c r="E64" s="179">
        <v>14</v>
      </c>
      <c r="F64" s="179">
        <v>14</v>
      </c>
      <c r="G64" s="179">
        <v>15</v>
      </c>
    </row>
    <row r="65" spans="1:7" ht="12.75">
      <c r="A65" s="77" t="s">
        <v>145</v>
      </c>
      <c r="B65" s="179">
        <v>9</v>
      </c>
      <c r="C65" s="179">
        <v>7</v>
      </c>
      <c r="D65" s="179">
        <v>8</v>
      </c>
      <c r="E65" s="179">
        <v>8</v>
      </c>
      <c r="F65" s="179">
        <v>8</v>
      </c>
      <c r="G65" s="179">
        <v>8</v>
      </c>
    </row>
    <row r="66" spans="1:7" ht="12.75">
      <c r="A66" s="77" t="s">
        <v>146</v>
      </c>
      <c r="B66" s="179">
        <v>2</v>
      </c>
      <c r="C66" s="179">
        <v>2</v>
      </c>
      <c r="D66" s="179">
        <v>3</v>
      </c>
      <c r="E66" s="179">
        <v>3</v>
      </c>
      <c r="F66" s="179">
        <v>4</v>
      </c>
      <c r="G66" s="179">
        <v>3</v>
      </c>
    </row>
    <row r="67" spans="1:7" s="86" customFormat="1" ht="25.5">
      <c r="A67" s="78" t="s">
        <v>147</v>
      </c>
      <c r="B67" s="205">
        <v>47</v>
      </c>
      <c r="C67" s="205">
        <v>41</v>
      </c>
      <c r="D67" s="205">
        <v>45</v>
      </c>
      <c r="E67" s="205">
        <v>41</v>
      </c>
      <c r="F67" s="205">
        <v>41</v>
      </c>
      <c r="G67" s="205">
        <v>40</v>
      </c>
    </row>
    <row r="68" spans="1:7" ht="12.75">
      <c r="A68" s="77" t="s">
        <v>148</v>
      </c>
      <c r="B68" s="179">
        <v>2</v>
      </c>
      <c r="C68" s="179">
        <v>1</v>
      </c>
      <c r="D68" s="179">
        <v>1</v>
      </c>
      <c r="E68" s="179">
        <v>1</v>
      </c>
      <c r="F68" s="179">
        <v>2</v>
      </c>
      <c r="G68" s="179">
        <v>2</v>
      </c>
    </row>
    <row r="69" spans="1:7" ht="12.75">
      <c r="A69" s="77" t="s">
        <v>149</v>
      </c>
      <c r="B69" s="179">
        <v>18</v>
      </c>
      <c r="C69" s="179">
        <v>17</v>
      </c>
      <c r="D69" s="179">
        <v>19</v>
      </c>
      <c r="E69" s="179">
        <v>16</v>
      </c>
      <c r="F69" s="179">
        <v>16</v>
      </c>
      <c r="G69" s="179">
        <v>16</v>
      </c>
    </row>
    <row r="70" spans="1:7" ht="12.75">
      <c r="A70" s="77" t="s">
        <v>150</v>
      </c>
      <c r="B70" s="179">
        <v>17</v>
      </c>
      <c r="C70" s="179">
        <v>15</v>
      </c>
      <c r="D70" s="179">
        <v>16</v>
      </c>
      <c r="E70" s="179">
        <v>15</v>
      </c>
      <c r="F70" s="179">
        <v>15</v>
      </c>
      <c r="G70" s="179">
        <v>14</v>
      </c>
    </row>
    <row r="71" spans="1:7" ht="38.25">
      <c r="A71" s="77" t="s">
        <v>151</v>
      </c>
      <c r="B71" s="179">
        <v>10</v>
      </c>
      <c r="C71" s="179">
        <v>8</v>
      </c>
      <c r="D71" s="179">
        <v>8</v>
      </c>
      <c r="E71" s="179">
        <v>7</v>
      </c>
      <c r="F71" s="179">
        <v>8</v>
      </c>
      <c r="G71" s="179">
        <v>7</v>
      </c>
    </row>
    <row r="72" spans="1:7" ht="25.5">
      <c r="A72" s="77" t="s">
        <v>152</v>
      </c>
      <c r="B72" s="179">
        <v>1</v>
      </c>
      <c r="C72" s="179">
        <v>1</v>
      </c>
      <c r="D72" s="179">
        <v>2</v>
      </c>
      <c r="E72" s="179">
        <v>1</v>
      </c>
      <c r="F72" s="179">
        <v>0</v>
      </c>
      <c r="G72" s="179">
        <v>0</v>
      </c>
    </row>
    <row r="73" spans="1:7" ht="12.75">
      <c r="A73" s="77" t="s">
        <v>153</v>
      </c>
      <c r="B73" s="179">
        <v>10</v>
      </c>
      <c r="C73" s="179">
        <v>8</v>
      </c>
      <c r="D73" s="179">
        <v>9</v>
      </c>
      <c r="E73" s="179">
        <v>9</v>
      </c>
      <c r="F73" s="179">
        <v>8</v>
      </c>
      <c r="G73" s="179">
        <v>8</v>
      </c>
    </row>
    <row r="74" spans="1:7" s="86" customFormat="1" ht="25.5">
      <c r="A74" s="78" t="s">
        <v>154</v>
      </c>
      <c r="B74" s="205">
        <v>46</v>
      </c>
      <c r="C74" s="205">
        <v>41</v>
      </c>
      <c r="D74" s="205">
        <v>43</v>
      </c>
      <c r="E74" s="205">
        <v>45</v>
      </c>
      <c r="F74" s="205">
        <v>44</v>
      </c>
      <c r="G74" s="205">
        <v>43</v>
      </c>
    </row>
    <row r="75" spans="1:7" ht="12.75">
      <c r="A75" s="77" t="s">
        <v>155</v>
      </c>
      <c r="B75" s="179">
        <v>2</v>
      </c>
      <c r="C75" s="179">
        <v>2</v>
      </c>
      <c r="D75" s="179">
        <v>3</v>
      </c>
      <c r="E75" s="179">
        <v>3</v>
      </c>
      <c r="F75" s="179">
        <v>2</v>
      </c>
      <c r="G75" s="179">
        <v>1</v>
      </c>
    </row>
    <row r="76" spans="1:7" ht="12.75">
      <c r="A76" s="77" t="s">
        <v>156</v>
      </c>
      <c r="B76" s="179">
        <v>1</v>
      </c>
      <c r="C76" s="179">
        <v>1</v>
      </c>
      <c r="D76" s="179">
        <v>1</v>
      </c>
      <c r="E76" s="179">
        <v>1</v>
      </c>
      <c r="F76" s="179">
        <v>1</v>
      </c>
      <c r="G76" s="179">
        <v>1</v>
      </c>
    </row>
    <row r="77" spans="1:7" ht="12.75">
      <c r="A77" s="77" t="s">
        <v>157</v>
      </c>
      <c r="B77" s="179">
        <v>1</v>
      </c>
      <c r="C77" s="179">
        <v>1</v>
      </c>
      <c r="D77" s="179">
        <v>1</v>
      </c>
      <c r="E77" s="179">
        <v>1</v>
      </c>
      <c r="F77" s="179">
        <v>1</v>
      </c>
      <c r="G77" s="179">
        <v>1</v>
      </c>
    </row>
    <row r="78" spans="1:7" ht="12.75">
      <c r="A78" s="77" t="s">
        <v>158</v>
      </c>
      <c r="B78" s="179">
        <v>3</v>
      </c>
      <c r="C78" s="179">
        <v>3</v>
      </c>
      <c r="D78" s="179">
        <v>3</v>
      </c>
      <c r="E78" s="179">
        <v>2</v>
      </c>
      <c r="F78" s="179">
        <v>2</v>
      </c>
      <c r="G78" s="179">
        <v>2</v>
      </c>
    </row>
    <row r="79" spans="1:7" ht="12.75">
      <c r="A79" s="77" t="s">
        <v>159</v>
      </c>
      <c r="B79" s="179">
        <v>6</v>
      </c>
      <c r="C79" s="179">
        <v>6</v>
      </c>
      <c r="D79" s="179">
        <v>6</v>
      </c>
      <c r="E79" s="179">
        <v>7</v>
      </c>
      <c r="F79" s="179">
        <v>7</v>
      </c>
      <c r="G79" s="179">
        <v>7</v>
      </c>
    </row>
    <row r="80" spans="1:7" ht="12.75">
      <c r="A80" s="77" t="s">
        <v>160</v>
      </c>
      <c r="B80" s="179">
        <v>1</v>
      </c>
      <c r="C80" s="179">
        <v>0</v>
      </c>
      <c r="D80" s="179">
        <v>0</v>
      </c>
      <c r="E80" s="179">
        <v>0</v>
      </c>
      <c r="F80" s="179">
        <v>0</v>
      </c>
      <c r="G80" s="179">
        <v>0</v>
      </c>
    </row>
    <row r="81" spans="1:7" ht="12.75">
      <c r="A81" s="77" t="s">
        <v>161</v>
      </c>
      <c r="B81" s="179">
        <v>4</v>
      </c>
      <c r="C81" s="179">
        <v>4</v>
      </c>
      <c r="D81" s="179">
        <v>3</v>
      </c>
      <c r="E81" s="179">
        <v>4</v>
      </c>
      <c r="F81" s="179">
        <v>4</v>
      </c>
      <c r="G81" s="179">
        <v>4</v>
      </c>
    </row>
    <row r="82" spans="1:7" ht="12.75">
      <c r="A82" s="77" t="s">
        <v>162</v>
      </c>
      <c r="B82" s="179">
        <v>8</v>
      </c>
      <c r="C82" s="179">
        <v>7</v>
      </c>
      <c r="D82" s="179">
        <v>8</v>
      </c>
      <c r="E82" s="179">
        <v>8</v>
      </c>
      <c r="F82" s="179">
        <v>8</v>
      </c>
      <c r="G82" s="179">
        <v>8</v>
      </c>
    </row>
    <row r="83" spans="1:7" ht="12.75">
      <c r="A83" s="77" t="s">
        <v>163</v>
      </c>
      <c r="B83" s="179">
        <v>4</v>
      </c>
      <c r="C83" s="179">
        <v>4</v>
      </c>
      <c r="D83" s="179">
        <v>5</v>
      </c>
      <c r="E83" s="179">
        <v>7</v>
      </c>
      <c r="F83" s="179">
        <v>7</v>
      </c>
      <c r="G83" s="179">
        <v>7</v>
      </c>
    </row>
    <row r="84" spans="1:7" ht="12.75">
      <c r="A84" s="77" t="s">
        <v>164</v>
      </c>
      <c r="B84" s="179">
        <v>8</v>
      </c>
      <c r="C84" s="179">
        <v>6</v>
      </c>
      <c r="D84" s="179">
        <v>6</v>
      </c>
      <c r="E84" s="179">
        <v>5</v>
      </c>
      <c r="F84" s="179">
        <v>6</v>
      </c>
      <c r="G84" s="179">
        <v>6</v>
      </c>
    </row>
    <row r="85" spans="1:7" ht="12.75">
      <c r="A85" s="77" t="s">
        <v>165</v>
      </c>
      <c r="B85" s="179">
        <v>6</v>
      </c>
      <c r="C85" s="179">
        <v>5</v>
      </c>
      <c r="D85" s="179">
        <v>5</v>
      </c>
      <c r="E85" s="179">
        <v>5</v>
      </c>
      <c r="F85" s="179">
        <v>4</v>
      </c>
      <c r="G85" s="179">
        <v>4</v>
      </c>
    </row>
    <row r="86" spans="1:7" ht="12.75">
      <c r="A86" s="77" t="s">
        <v>166</v>
      </c>
      <c r="B86" s="179">
        <v>2</v>
      </c>
      <c r="C86" s="179">
        <v>2</v>
      </c>
      <c r="D86" s="179">
        <v>2</v>
      </c>
      <c r="E86" s="179">
        <v>2</v>
      </c>
      <c r="F86" s="179">
        <v>2</v>
      </c>
      <c r="G86" s="179">
        <v>2</v>
      </c>
    </row>
    <row r="87" spans="1:7" s="86" customFormat="1" ht="25.5">
      <c r="A87" s="78" t="s">
        <v>167</v>
      </c>
      <c r="B87" s="205">
        <v>26</v>
      </c>
      <c r="C87" s="205">
        <v>23</v>
      </c>
      <c r="D87" s="205">
        <v>22</v>
      </c>
      <c r="E87" s="205">
        <v>21</v>
      </c>
      <c r="F87" s="205">
        <v>19</v>
      </c>
      <c r="G87" s="205">
        <v>18</v>
      </c>
    </row>
    <row r="88" spans="1:7" ht="12.75">
      <c r="A88" s="77" t="s">
        <v>168</v>
      </c>
      <c r="B88" s="179">
        <v>4</v>
      </c>
      <c r="C88" s="179">
        <v>3</v>
      </c>
      <c r="D88" s="179">
        <v>3</v>
      </c>
      <c r="E88" s="179">
        <v>3</v>
      </c>
      <c r="F88" s="179">
        <v>3</v>
      </c>
      <c r="G88" s="179">
        <v>3</v>
      </c>
    </row>
    <row r="89" spans="1:7" ht="12.75">
      <c r="A89" s="77" t="s">
        <v>169</v>
      </c>
      <c r="B89" s="179">
        <v>3</v>
      </c>
      <c r="C89" s="179">
        <v>3</v>
      </c>
      <c r="D89" s="179">
        <v>3</v>
      </c>
      <c r="E89" s="179">
        <v>2</v>
      </c>
      <c r="F89" s="179">
        <v>2</v>
      </c>
      <c r="G89" s="179">
        <v>2</v>
      </c>
    </row>
    <row r="90" spans="1:7" ht="12.75">
      <c r="A90" s="77" t="s">
        <v>170</v>
      </c>
      <c r="B90" s="179">
        <v>6</v>
      </c>
      <c r="C90" s="179">
        <v>6</v>
      </c>
      <c r="D90" s="179">
        <v>6</v>
      </c>
      <c r="E90" s="179">
        <v>6</v>
      </c>
      <c r="F90" s="179">
        <v>5</v>
      </c>
      <c r="G90" s="179">
        <v>5</v>
      </c>
    </row>
    <row r="91" spans="1:7" ht="12.75">
      <c r="A91" s="77" t="s">
        <v>171</v>
      </c>
      <c r="B91" s="179">
        <v>3</v>
      </c>
      <c r="C91" s="179">
        <v>3</v>
      </c>
      <c r="D91" s="179">
        <v>3</v>
      </c>
      <c r="E91" s="179">
        <v>4</v>
      </c>
      <c r="F91" s="179">
        <v>3</v>
      </c>
      <c r="G91" s="179">
        <v>2</v>
      </c>
    </row>
    <row r="92" spans="1:7" ht="12.75">
      <c r="A92" s="77" t="s">
        <v>172</v>
      </c>
      <c r="B92" s="179">
        <v>4</v>
      </c>
      <c r="C92" s="179">
        <v>3</v>
      </c>
      <c r="D92" s="179">
        <v>3</v>
      </c>
      <c r="E92" s="179">
        <v>2</v>
      </c>
      <c r="F92" s="179">
        <v>2</v>
      </c>
      <c r="G92" s="179">
        <v>2</v>
      </c>
    </row>
    <row r="93" spans="1:7" ht="12.75">
      <c r="A93" s="77" t="s">
        <v>173</v>
      </c>
      <c r="B93" s="179">
        <v>1</v>
      </c>
      <c r="C93" s="179">
        <v>1</v>
      </c>
      <c r="D93" s="179">
        <v>0</v>
      </c>
      <c r="E93" s="179">
        <v>0</v>
      </c>
      <c r="F93" s="179">
        <v>0</v>
      </c>
      <c r="G93" s="179">
        <v>0</v>
      </c>
    </row>
    <row r="94" spans="1:7" ht="12.75">
      <c r="A94" s="77" t="s">
        <v>174</v>
      </c>
      <c r="B94" s="179">
        <v>5</v>
      </c>
      <c r="C94" s="179">
        <v>4</v>
      </c>
      <c r="D94" s="179">
        <v>4</v>
      </c>
      <c r="E94" s="179">
        <v>4</v>
      </c>
      <c r="F94" s="179">
        <v>4</v>
      </c>
      <c r="G94" s="179">
        <v>4</v>
      </c>
    </row>
    <row r="95" spans="1:7" ht="13.5" customHeight="1">
      <c r="A95" s="77" t="s">
        <v>175</v>
      </c>
      <c r="B95" s="179">
        <v>0</v>
      </c>
      <c r="C95" s="179">
        <v>0</v>
      </c>
      <c r="D95" s="179">
        <v>0</v>
      </c>
      <c r="E95" s="179">
        <v>0</v>
      </c>
      <c r="F95" s="179">
        <v>0</v>
      </c>
      <c r="G95" s="179">
        <v>0</v>
      </c>
    </row>
    <row r="96" spans="1:7" ht="12.75">
      <c r="A96" s="77" t="s">
        <v>176</v>
      </c>
      <c r="B96" s="179">
        <v>0</v>
      </c>
      <c r="C96" s="179">
        <v>0</v>
      </c>
      <c r="D96" s="179">
        <v>0</v>
      </c>
      <c r="E96" s="179">
        <v>0</v>
      </c>
      <c r="F96" s="179">
        <v>0</v>
      </c>
      <c r="G96" s="179">
        <v>0</v>
      </c>
    </row>
    <row r="97" spans="1:7" ht="12.75">
      <c r="A97" s="274"/>
      <c r="B97" s="272"/>
      <c r="C97" s="272"/>
      <c r="D97" s="272"/>
      <c r="E97" s="272"/>
      <c r="F97" s="272"/>
      <c r="G97" s="272"/>
    </row>
    <row r="99" spans="1:10" ht="27.75" customHeight="1">
      <c r="A99" s="332" t="s">
        <v>413</v>
      </c>
      <c r="B99" s="332"/>
      <c r="C99" s="332"/>
      <c r="D99" s="332"/>
      <c r="E99" s="332"/>
      <c r="F99" s="332"/>
      <c r="G99" s="332"/>
      <c r="H99" s="37"/>
      <c r="I99" s="37"/>
      <c r="J99" s="37"/>
    </row>
  </sheetData>
  <sheetProtection/>
  <mergeCells count="2">
    <mergeCell ref="A1:G1"/>
    <mergeCell ref="A99:G99"/>
  </mergeCells>
  <printOptions/>
  <pageMargins left="0.7" right="0.7" top="0.38" bottom="0.75" header="0.3" footer="0.3"/>
  <pageSetup fitToHeight="1" fitToWidth="1" horizontalDpi="600" verticalDpi="600" orientation="portrait" paperSize="9" scale="49" r:id="rId1"/>
  <headerFooter>
    <oddFooter>&amp;C29</oddFooter>
  </headerFooter>
  <ignoredErrors>
    <ignoredError sqref="D44:F44 F37" formulaRange="1"/>
  </ignoredErrors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9"/>
  <sheetViews>
    <sheetView workbookViewId="0" topLeftCell="A1">
      <selection activeCell="L12" sqref="L12"/>
    </sheetView>
  </sheetViews>
  <sheetFormatPr defaultColWidth="9.00390625" defaultRowHeight="12.75"/>
  <cols>
    <col min="1" max="1" width="28.00390625" style="0" customWidth="1"/>
    <col min="2" max="3" width="15.375" style="0" bestFit="1" customWidth="1"/>
    <col min="4" max="4" width="16.00390625" style="0" customWidth="1"/>
    <col min="5" max="7" width="15.375" style="0" bestFit="1" customWidth="1"/>
  </cols>
  <sheetData>
    <row r="1" spans="1:7" ht="38.25" customHeight="1">
      <c r="A1" s="334" t="s">
        <v>331</v>
      </c>
      <c r="B1" s="334"/>
      <c r="C1" s="334"/>
      <c r="D1" s="334"/>
      <c r="E1" s="334"/>
      <c r="F1" s="334"/>
      <c r="G1" s="334"/>
    </row>
    <row r="3" spans="4:7" ht="13.5" customHeight="1">
      <c r="D3" s="39"/>
      <c r="E3" s="39"/>
      <c r="F3" s="39"/>
      <c r="G3" s="39" t="s">
        <v>58</v>
      </c>
    </row>
    <row r="4" spans="1:7" ht="18">
      <c r="A4" s="26"/>
      <c r="B4" s="41">
        <v>39814</v>
      </c>
      <c r="C4" s="41">
        <v>40179</v>
      </c>
      <c r="D4" s="41">
        <v>40544</v>
      </c>
      <c r="E4" s="41">
        <v>40909</v>
      </c>
      <c r="F4" s="41">
        <v>41275</v>
      </c>
      <c r="G4" s="41">
        <v>41640</v>
      </c>
    </row>
    <row r="5" spans="1:7" s="112" customFormat="1" ht="25.5">
      <c r="A5" s="76" t="s">
        <v>233</v>
      </c>
      <c r="B5" s="205">
        <v>108</v>
      </c>
      <c r="C5" s="205">
        <v>117</v>
      </c>
      <c r="D5" s="205">
        <v>134</v>
      </c>
      <c r="E5" s="205">
        <v>142</v>
      </c>
      <c r="F5" s="205">
        <v>146</v>
      </c>
      <c r="G5" s="205">
        <v>149</v>
      </c>
    </row>
    <row r="6" spans="1:7" s="112" customFormat="1" ht="25.5">
      <c r="A6" s="78" t="s">
        <v>88</v>
      </c>
      <c r="B6" s="205">
        <v>57</v>
      </c>
      <c r="C6" s="205">
        <v>60</v>
      </c>
      <c r="D6" s="205">
        <v>71</v>
      </c>
      <c r="E6" s="205">
        <v>77</v>
      </c>
      <c r="F6" s="205">
        <v>79</v>
      </c>
      <c r="G6" s="205">
        <v>76</v>
      </c>
    </row>
    <row r="7" spans="1:7" ht="12.75">
      <c r="A7" s="77" t="s">
        <v>89</v>
      </c>
      <c r="B7" s="179">
        <v>0</v>
      </c>
      <c r="C7" s="179">
        <v>0</v>
      </c>
      <c r="D7" s="179">
        <v>0</v>
      </c>
      <c r="E7" s="179">
        <v>0</v>
      </c>
      <c r="F7" s="179">
        <v>0</v>
      </c>
      <c r="G7" s="179">
        <v>0</v>
      </c>
    </row>
    <row r="8" spans="1:7" ht="12.75">
      <c r="A8" s="77" t="s">
        <v>90</v>
      </c>
      <c r="B8" s="179">
        <v>0</v>
      </c>
      <c r="C8" s="179">
        <v>0</v>
      </c>
      <c r="D8" s="179">
        <v>0</v>
      </c>
      <c r="E8" s="179">
        <v>0</v>
      </c>
      <c r="F8" s="179">
        <v>0</v>
      </c>
      <c r="G8" s="179">
        <v>0</v>
      </c>
    </row>
    <row r="9" spans="1:7" ht="12.75">
      <c r="A9" s="77" t="s">
        <v>91</v>
      </c>
      <c r="B9" s="179">
        <v>0</v>
      </c>
      <c r="C9" s="179">
        <v>0</v>
      </c>
      <c r="D9" s="179">
        <v>0</v>
      </c>
      <c r="E9" s="179">
        <v>0</v>
      </c>
      <c r="F9" s="179">
        <v>0</v>
      </c>
      <c r="G9" s="179">
        <v>0</v>
      </c>
    </row>
    <row r="10" spans="1:7" ht="12.75">
      <c r="A10" s="77" t="s">
        <v>92</v>
      </c>
      <c r="B10" s="179">
        <v>1</v>
      </c>
      <c r="C10" s="179">
        <v>1</v>
      </c>
      <c r="D10" s="179">
        <v>0</v>
      </c>
      <c r="E10" s="179">
        <v>0</v>
      </c>
      <c r="F10" s="179">
        <v>0</v>
      </c>
      <c r="G10" s="179">
        <v>1</v>
      </c>
    </row>
    <row r="11" spans="1:7" ht="12.75">
      <c r="A11" s="77" t="s">
        <v>93</v>
      </c>
      <c r="B11" s="179">
        <v>0</v>
      </c>
      <c r="C11" s="179">
        <v>0</v>
      </c>
      <c r="D11" s="179">
        <v>0</v>
      </c>
      <c r="E11" s="179">
        <v>0</v>
      </c>
      <c r="F11" s="179">
        <v>0</v>
      </c>
      <c r="G11" s="179">
        <v>0</v>
      </c>
    </row>
    <row r="12" spans="1:7" ht="12.75">
      <c r="A12" s="77" t="s">
        <v>94</v>
      </c>
      <c r="B12" s="179">
        <v>0</v>
      </c>
      <c r="C12" s="179">
        <v>0</v>
      </c>
      <c r="D12" s="179">
        <v>0</v>
      </c>
      <c r="E12" s="179">
        <v>0</v>
      </c>
      <c r="F12" s="179">
        <v>0</v>
      </c>
      <c r="G12" s="179">
        <v>0</v>
      </c>
    </row>
    <row r="13" spans="1:7" ht="12.75">
      <c r="A13" s="77" t="s">
        <v>95</v>
      </c>
      <c r="B13" s="179">
        <v>0</v>
      </c>
      <c r="C13" s="179">
        <v>1</v>
      </c>
      <c r="D13" s="179">
        <v>1</v>
      </c>
      <c r="E13" s="179">
        <v>1</v>
      </c>
      <c r="F13" s="179">
        <v>1</v>
      </c>
      <c r="G13" s="179">
        <v>1</v>
      </c>
    </row>
    <row r="14" spans="1:7" ht="12.75">
      <c r="A14" s="77" t="s">
        <v>96</v>
      </c>
      <c r="B14" s="179">
        <v>1</v>
      </c>
      <c r="C14" s="179">
        <v>1</v>
      </c>
      <c r="D14" s="179">
        <v>1</v>
      </c>
      <c r="E14" s="179">
        <v>1</v>
      </c>
      <c r="F14" s="179">
        <v>1</v>
      </c>
      <c r="G14" s="179">
        <v>1</v>
      </c>
    </row>
    <row r="15" spans="1:7" ht="12.75">
      <c r="A15" s="77" t="s">
        <v>97</v>
      </c>
      <c r="B15" s="179">
        <v>0</v>
      </c>
      <c r="C15" s="179">
        <v>0</v>
      </c>
      <c r="D15" s="179">
        <v>1</v>
      </c>
      <c r="E15" s="179">
        <v>0</v>
      </c>
      <c r="F15" s="179">
        <v>0</v>
      </c>
      <c r="G15" s="179">
        <v>0</v>
      </c>
    </row>
    <row r="16" spans="1:7" ht="12.75">
      <c r="A16" s="77" t="s">
        <v>98</v>
      </c>
      <c r="B16" s="179">
        <v>3</v>
      </c>
      <c r="C16" s="179">
        <v>3</v>
      </c>
      <c r="D16" s="179">
        <v>1</v>
      </c>
      <c r="E16" s="179">
        <v>2</v>
      </c>
      <c r="F16" s="179">
        <v>2</v>
      </c>
      <c r="G16" s="179">
        <v>1</v>
      </c>
    </row>
    <row r="17" spans="1:7" ht="12.75">
      <c r="A17" s="77" t="s">
        <v>99</v>
      </c>
      <c r="B17" s="179">
        <v>0</v>
      </c>
      <c r="C17" s="179">
        <v>0</v>
      </c>
      <c r="D17" s="179">
        <v>0</v>
      </c>
      <c r="E17" s="179">
        <v>0</v>
      </c>
      <c r="F17" s="179">
        <v>0</v>
      </c>
      <c r="G17" s="179">
        <v>0</v>
      </c>
    </row>
    <row r="18" spans="1:7" ht="12.75">
      <c r="A18" s="77" t="s">
        <v>100</v>
      </c>
      <c r="B18" s="179">
        <v>0</v>
      </c>
      <c r="C18" s="179">
        <v>0</v>
      </c>
      <c r="D18" s="179">
        <v>0</v>
      </c>
      <c r="E18" s="179">
        <v>0</v>
      </c>
      <c r="F18" s="179">
        <v>0</v>
      </c>
      <c r="G18" s="179">
        <v>0</v>
      </c>
    </row>
    <row r="19" spans="1:7" ht="12.75">
      <c r="A19" s="77" t="s">
        <v>101</v>
      </c>
      <c r="B19" s="179">
        <v>0</v>
      </c>
      <c r="C19" s="179">
        <v>0</v>
      </c>
      <c r="D19" s="179">
        <v>0</v>
      </c>
      <c r="E19" s="179">
        <v>0</v>
      </c>
      <c r="F19" s="179">
        <v>0</v>
      </c>
      <c r="G19" s="179">
        <v>0</v>
      </c>
    </row>
    <row r="20" spans="1:7" ht="12.75">
      <c r="A20" s="77" t="s">
        <v>102</v>
      </c>
      <c r="B20" s="179">
        <v>0</v>
      </c>
      <c r="C20" s="179">
        <v>0</v>
      </c>
      <c r="D20" s="179">
        <v>0</v>
      </c>
      <c r="E20" s="179">
        <v>0</v>
      </c>
      <c r="F20" s="179">
        <v>0</v>
      </c>
      <c r="G20" s="179">
        <v>0</v>
      </c>
    </row>
    <row r="21" spans="1:7" ht="12.75">
      <c r="A21" s="77" t="s">
        <v>103</v>
      </c>
      <c r="B21" s="179">
        <v>0</v>
      </c>
      <c r="C21" s="179">
        <v>0</v>
      </c>
      <c r="D21" s="179">
        <v>0</v>
      </c>
      <c r="E21" s="179">
        <v>0</v>
      </c>
      <c r="F21" s="179">
        <v>0</v>
      </c>
      <c r="G21" s="179">
        <v>0</v>
      </c>
    </row>
    <row r="22" spans="1:7" ht="12.75">
      <c r="A22" s="77" t="s">
        <v>104</v>
      </c>
      <c r="B22" s="179">
        <v>0</v>
      </c>
      <c r="C22" s="179">
        <v>0</v>
      </c>
      <c r="D22" s="179">
        <v>0</v>
      </c>
      <c r="E22" s="179">
        <v>0</v>
      </c>
      <c r="F22" s="179">
        <v>0</v>
      </c>
      <c r="G22" s="179">
        <v>0</v>
      </c>
    </row>
    <row r="23" spans="1:7" ht="12.75">
      <c r="A23" s="77" t="s">
        <v>105</v>
      </c>
      <c r="B23" s="179">
        <v>0</v>
      </c>
      <c r="C23" s="179">
        <v>0</v>
      </c>
      <c r="D23" s="179">
        <v>0</v>
      </c>
      <c r="E23" s="179">
        <v>0</v>
      </c>
      <c r="F23" s="179">
        <v>0</v>
      </c>
      <c r="G23" s="179">
        <v>0</v>
      </c>
    </row>
    <row r="24" spans="1:7" ht="12.75">
      <c r="A24" s="77" t="s">
        <v>106</v>
      </c>
      <c r="B24" s="179">
        <v>52</v>
      </c>
      <c r="C24" s="179">
        <v>54</v>
      </c>
      <c r="D24" s="179">
        <v>67</v>
      </c>
      <c r="E24" s="179">
        <v>73</v>
      </c>
      <c r="F24" s="179">
        <v>75</v>
      </c>
      <c r="G24" s="179">
        <v>72</v>
      </c>
    </row>
    <row r="25" spans="1:7" s="112" customFormat="1" ht="25.5">
      <c r="A25" s="78" t="s">
        <v>107</v>
      </c>
      <c r="B25" s="205">
        <v>7</v>
      </c>
      <c r="C25" s="205">
        <v>9</v>
      </c>
      <c r="D25" s="205">
        <v>9</v>
      </c>
      <c r="E25" s="205">
        <v>11</v>
      </c>
      <c r="F25" s="205">
        <v>12</v>
      </c>
      <c r="G25" s="205">
        <v>14</v>
      </c>
    </row>
    <row r="26" spans="1:7" ht="12.75">
      <c r="A26" s="77" t="s">
        <v>108</v>
      </c>
      <c r="B26" s="179">
        <v>0</v>
      </c>
      <c r="C26" s="179">
        <v>0</v>
      </c>
      <c r="D26" s="179">
        <v>0</v>
      </c>
      <c r="E26" s="179">
        <v>0</v>
      </c>
      <c r="F26" s="179">
        <v>0</v>
      </c>
      <c r="G26" s="179">
        <v>0</v>
      </c>
    </row>
    <row r="27" spans="1:7" ht="12.75">
      <c r="A27" s="77" t="s">
        <v>109</v>
      </c>
      <c r="B27" s="179">
        <v>0</v>
      </c>
      <c r="C27" s="179">
        <v>0</v>
      </c>
      <c r="D27" s="179">
        <v>0</v>
      </c>
      <c r="E27" s="179">
        <v>0</v>
      </c>
      <c r="F27" s="179">
        <v>0</v>
      </c>
      <c r="G27" s="179">
        <v>0</v>
      </c>
    </row>
    <row r="28" spans="1:7" ht="12.75">
      <c r="A28" s="77" t="s">
        <v>110</v>
      </c>
      <c r="B28" s="179">
        <v>0</v>
      </c>
      <c r="C28" s="179">
        <v>0</v>
      </c>
      <c r="D28" s="179">
        <v>0</v>
      </c>
      <c r="E28" s="179">
        <v>0</v>
      </c>
      <c r="F28" s="179">
        <v>0</v>
      </c>
      <c r="G28" s="179">
        <v>0</v>
      </c>
    </row>
    <row r="29" spans="1:7" ht="25.5">
      <c r="A29" s="77" t="s">
        <v>111</v>
      </c>
      <c r="B29" s="179">
        <v>0</v>
      </c>
      <c r="C29" s="179">
        <v>0</v>
      </c>
      <c r="D29" s="179">
        <v>0</v>
      </c>
      <c r="E29" s="179">
        <v>0</v>
      </c>
      <c r="F29" s="179">
        <v>0</v>
      </c>
      <c r="G29" s="179">
        <v>0</v>
      </c>
    </row>
    <row r="30" spans="1:7" ht="12.75">
      <c r="A30" s="77" t="s">
        <v>112</v>
      </c>
      <c r="B30" s="179">
        <v>1</v>
      </c>
      <c r="C30" s="179">
        <v>2</v>
      </c>
      <c r="D30" s="179">
        <v>2</v>
      </c>
      <c r="E30" s="179">
        <v>2</v>
      </c>
      <c r="F30" s="179">
        <v>2</v>
      </c>
      <c r="G30" s="179">
        <v>2</v>
      </c>
    </row>
    <row r="31" spans="1:7" ht="12.75">
      <c r="A31" s="77" t="s">
        <v>113</v>
      </c>
      <c r="B31" s="179">
        <v>0</v>
      </c>
      <c r="C31" s="179">
        <v>0</v>
      </c>
      <c r="D31" s="179">
        <v>0</v>
      </c>
      <c r="E31" s="179">
        <v>0</v>
      </c>
      <c r="F31" s="179">
        <v>0</v>
      </c>
      <c r="G31" s="179">
        <v>0</v>
      </c>
    </row>
    <row r="32" spans="1:7" ht="12.75">
      <c r="A32" s="77" t="s">
        <v>114</v>
      </c>
      <c r="B32" s="179">
        <v>0</v>
      </c>
      <c r="C32" s="179">
        <v>1</v>
      </c>
      <c r="D32" s="179">
        <v>2</v>
      </c>
      <c r="E32" s="179">
        <v>2</v>
      </c>
      <c r="F32" s="179">
        <v>2</v>
      </c>
      <c r="G32" s="179">
        <v>2</v>
      </c>
    </row>
    <row r="33" spans="1:7" ht="12.75">
      <c r="A33" s="77" t="s">
        <v>115</v>
      </c>
      <c r="B33" s="179">
        <v>0</v>
      </c>
      <c r="C33" s="179">
        <v>0</v>
      </c>
      <c r="D33" s="179">
        <v>0</v>
      </c>
      <c r="E33" s="179">
        <v>0</v>
      </c>
      <c r="F33" s="179">
        <v>0</v>
      </c>
      <c r="G33" s="179">
        <v>0</v>
      </c>
    </row>
    <row r="34" spans="1:7" ht="12.75">
      <c r="A34" s="77" t="s">
        <v>116</v>
      </c>
      <c r="B34" s="179">
        <v>0</v>
      </c>
      <c r="C34" s="179">
        <v>0</v>
      </c>
      <c r="D34" s="179">
        <v>0</v>
      </c>
      <c r="E34" s="179">
        <v>0</v>
      </c>
      <c r="F34" s="179">
        <v>0</v>
      </c>
      <c r="G34" s="179">
        <v>0</v>
      </c>
    </row>
    <row r="35" spans="1:7" ht="12.75">
      <c r="A35" s="77" t="s">
        <v>117</v>
      </c>
      <c r="B35" s="179">
        <v>0</v>
      </c>
      <c r="C35" s="179">
        <v>0</v>
      </c>
      <c r="D35" s="179">
        <v>0</v>
      </c>
      <c r="E35" s="179">
        <v>0</v>
      </c>
      <c r="F35" s="179">
        <v>0</v>
      </c>
      <c r="G35" s="179">
        <v>1</v>
      </c>
    </row>
    <row r="36" spans="1:7" ht="12.75">
      <c r="A36" s="77" t="s">
        <v>118</v>
      </c>
      <c r="B36" s="179">
        <v>6</v>
      </c>
      <c r="C36" s="179">
        <v>6</v>
      </c>
      <c r="D36" s="179">
        <v>5</v>
      </c>
      <c r="E36" s="179">
        <v>7</v>
      </c>
      <c r="F36" s="179">
        <v>8</v>
      </c>
      <c r="G36" s="179">
        <v>9</v>
      </c>
    </row>
    <row r="37" spans="1:7" s="112" customFormat="1" ht="25.5">
      <c r="A37" s="78" t="s">
        <v>237</v>
      </c>
      <c r="B37" s="205">
        <v>2</v>
      </c>
      <c r="C37" s="205">
        <v>2</v>
      </c>
      <c r="D37" s="205">
        <v>1</v>
      </c>
      <c r="E37" s="205">
        <v>2</v>
      </c>
      <c r="F37" s="205">
        <v>3</v>
      </c>
      <c r="G37" s="205">
        <v>4</v>
      </c>
    </row>
    <row r="38" spans="1:7" ht="12.75">
      <c r="A38" s="77" t="s">
        <v>119</v>
      </c>
      <c r="B38" s="179">
        <v>0</v>
      </c>
      <c r="C38" s="179">
        <v>0</v>
      </c>
      <c r="D38" s="179">
        <v>0</v>
      </c>
      <c r="E38" s="179">
        <v>0</v>
      </c>
      <c r="F38" s="179">
        <v>0</v>
      </c>
      <c r="G38" s="179">
        <v>0</v>
      </c>
    </row>
    <row r="39" spans="1:7" ht="12.75">
      <c r="A39" s="77" t="s">
        <v>123</v>
      </c>
      <c r="B39" s="179">
        <v>0</v>
      </c>
      <c r="C39" s="179">
        <v>0</v>
      </c>
      <c r="D39" s="179">
        <v>0</v>
      </c>
      <c r="E39" s="179">
        <v>0</v>
      </c>
      <c r="F39" s="179">
        <v>0</v>
      </c>
      <c r="G39" s="179">
        <v>0</v>
      </c>
    </row>
    <row r="40" spans="1:7" ht="12.75">
      <c r="A40" s="77" t="s">
        <v>127</v>
      </c>
      <c r="B40" s="179">
        <v>0</v>
      </c>
      <c r="C40" s="179">
        <v>0</v>
      </c>
      <c r="D40" s="179">
        <v>0</v>
      </c>
      <c r="E40" s="179">
        <v>1</v>
      </c>
      <c r="F40" s="179">
        <v>2</v>
      </c>
      <c r="G40" s="179">
        <v>2</v>
      </c>
    </row>
    <row r="41" spans="1:7" ht="12.75">
      <c r="A41" s="77" t="s">
        <v>129</v>
      </c>
      <c r="B41" s="179">
        <v>0</v>
      </c>
      <c r="C41" s="179">
        <v>0</v>
      </c>
      <c r="D41" s="179">
        <v>0</v>
      </c>
      <c r="E41" s="179">
        <v>0</v>
      </c>
      <c r="F41" s="179">
        <v>0</v>
      </c>
      <c r="G41" s="179">
        <v>0</v>
      </c>
    </row>
    <row r="42" spans="1:7" ht="12.75">
      <c r="A42" s="77" t="s">
        <v>130</v>
      </c>
      <c r="B42" s="179">
        <v>1</v>
      </c>
      <c r="C42" s="179">
        <v>2</v>
      </c>
      <c r="D42" s="179">
        <v>1</v>
      </c>
      <c r="E42" s="179">
        <v>1</v>
      </c>
      <c r="F42" s="179">
        <v>1</v>
      </c>
      <c r="G42" s="179">
        <v>1</v>
      </c>
    </row>
    <row r="43" spans="1:7" ht="12.75">
      <c r="A43" s="77" t="s">
        <v>131</v>
      </c>
      <c r="B43" s="179">
        <v>1</v>
      </c>
      <c r="C43" s="179">
        <v>0</v>
      </c>
      <c r="D43" s="179">
        <v>0</v>
      </c>
      <c r="E43" s="179">
        <v>0</v>
      </c>
      <c r="F43" s="179">
        <v>0</v>
      </c>
      <c r="G43" s="179">
        <v>1</v>
      </c>
    </row>
    <row r="44" spans="1:7" s="112" customFormat="1" ht="25.5">
      <c r="A44" s="78" t="s">
        <v>357</v>
      </c>
      <c r="B44" s="205" t="s">
        <v>297</v>
      </c>
      <c r="C44" s="205" t="s">
        <v>297</v>
      </c>
      <c r="D44" s="205">
        <v>1</v>
      </c>
      <c r="E44" s="205">
        <v>1</v>
      </c>
      <c r="F44" s="205">
        <v>1</v>
      </c>
      <c r="G44" s="205">
        <v>0</v>
      </c>
    </row>
    <row r="45" spans="1:7" ht="12.75">
      <c r="A45" s="77" t="s">
        <v>120</v>
      </c>
      <c r="B45" s="179">
        <v>0</v>
      </c>
      <c r="C45" s="179">
        <v>0</v>
      </c>
      <c r="D45" s="179">
        <v>0</v>
      </c>
      <c r="E45" s="179">
        <v>0</v>
      </c>
      <c r="F45" s="179">
        <v>0</v>
      </c>
      <c r="G45" s="179">
        <v>0</v>
      </c>
    </row>
    <row r="46" spans="1:7" ht="12.75">
      <c r="A46" s="77" t="s">
        <v>121</v>
      </c>
      <c r="B46" s="179">
        <v>0</v>
      </c>
      <c r="C46" s="179">
        <v>0</v>
      </c>
      <c r="D46" s="179">
        <v>0</v>
      </c>
      <c r="E46" s="179">
        <v>0</v>
      </c>
      <c r="F46" s="179">
        <v>0</v>
      </c>
      <c r="G46" s="179">
        <v>0</v>
      </c>
    </row>
    <row r="47" spans="1:7" ht="25.5">
      <c r="A47" s="77" t="s">
        <v>122</v>
      </c>
      <c r="B47" s="179">
        <v>0</v>
      </c>
      <c r="C47" s="179">
        <v>0</v>
      </c>
      <c r="D47" s="179">
        <v>0</v>
      </c>
      <c r="E47" s="179">
        <v>0</v>
      </c>
      <c r="F47" s="179">
        <v>0</v>
      </c>
      <c r="G47" s="179">
        <v>0</v>
      </c>
    </row>
    <row r="48" spans="1:7" ht="25.5">
      <c r="A48" s="77" t="s">
        <v>124</v>
      </c>
      <c r="B48" s="179">
        <v>0</v>
      </c>
      <c r="C48" s="179">
        <v>0</v>
      </c>
      <c r="D48" s="179">
        <v>0</v>
      </c>
      <c r="E48" s="179">
        <v>0</v>
      </c>
      <c r="F48" s="179">
        <v>0</v>
      </c>
      <c r="G48" s="179">
        <v>0</v>
      </c>
    </row>
    <row r="49" spans="1:7" ht="25.5">
      <c r="A49" s="77" t="s">
        <v>125</v>
      </c>
      <c r="B49" s="179">
        <v>0</v>
      </c>
      <c r="C49" s="179">
        <v>0</v>
      </c>
      <c r="D49" s="179">
        <v>1</v>
      </c>
      <c r="E49" s="179">
        <v>1</v>
      </c>
      <c r="F49" s="179">
        <v>1</v>
      </c>
      <c r="G49" s="179">
        <v>0</v>
      </c>
    </row>
    <row r="50" spans="1:7" ht="12.75">
      <c r="A50" s="77" t="s">
        <v>126</v>
      </c>
      <c r="B50" s="179">
        <v>0</v>
      </c>
      <c r="C50" s="179">
        <v>0</v>
      </c>
      <c r="D50" s="179">
        <v>0</v>
      </c>
      <c r="E50" s="179">
        <v>0</v>
      </c>
      <c r="F50" s="179">
        <v>0</v>
      </c>
      <c r="G50" s="179">
        <v>0</v>
      </c>
    </row>
    <row r="51" spans="1:7" ht="12.75">
      <c r="A51" s="77" t="s">
        <v>128</v>
      </c>
      <c r="B51" s="179">
        <v>0</v>
      </c>
      <c r="C51" s="179">
        <v>0</v>
      </c>
      <c r="D51" s="179">
        <v>0</v>
      </c>
      <c r="E51" s="179">
        <v>0</v>
      </c>
      <c r="F51" s="179">
        <v>0</v>
      </c>
      <c r="G51" s="179">
        <v>0</v>
      </c>
    </row>
    <row r="52" spans="1:7" s="112" customFormat="1" ht="25.5">
      <c r="A52" s="78" t="s">
        <v>132</v>
      </c>
      <c r="B52" s="205">
        <v>21</v>
      </c>
      <c r="C52" s="205">
        <v>22</v>
      </c>
      <c r="D52" s="205">
        <v>25</v>
      </c>
      <c r="E52" s="205">
        <v>30</v>
      </c>
      <c r="F52" s="205">
        <v>30</v>
      </c>
      <c r="G52" s="205">
        <v>32</v>
      </c>
    </row>
    <row r="53" spans="1:7" ht="12.75">
      <c r="A53" s="77" t="s">
        <v>133</v>
      </c>
      <c r="B53" s="179">
        <v>4</v>
      </c>
      <c r="C53" s="179">
        <v>5</v>
      </c>
      <c r="D53" s="179">
        <v>5</v>
      </c>
      <c r="E53" s="179">
        <v>6</v>
      </c>
      <c r="F53" s="179">
        <v>6</v>
      </c>
      <c r="G53" s="179">
        <v>6</v>
      </c>
    </row>
    <row r="54" spans="1:7" ht="12.75">
      <c r="A54" s="77" t="s">
        <v>134</v>
      </c>
      <c r="B54" s="179">
        <v>0</v>
      </c>
      <c r="C54" s="179">
        <v>0</v>
      </c>
      <c r="D54" s="179">
        <v>0</v>
      </c>
      <c r="E54" s="179">
        <v>0</v>
      </c>
      <c r="F54" s="179">
        <v>0</v>
      </c>
      <c r="G54" s="179">
        <v>0</v>
      </c>
    </row>
    <row r="55" spans="1:7" ht="12.75">
      <c r="A55" s="77" t="s">
        <v>135</v>
      </c>
      <c r="B55" s="179">
        <v>2</v>
      </c>
      <c r="C55" s="179">
        <v>2</v>
      </c>
      <c r="D55" s="179">
        <v>1</v>
      </c>
      <c r="E55" s="179">
        <v>2</v>
      </c>
      <c r="F55" s="179">
        <v>2</v>
      </c>
      <c r="G55" s="179">
        <v>2</v>
      </c>
    </row>
    <row r="56" spans="1:7" ht="25.5">
      <c r="A56" s="77" t="s">
        <v>136</v>
      </c>
      <c r="B56" s="179">
        <v>2</v>
      </c>
      <c r="C56" s="179">
        <v>4</v>
      </c>
      <c r="D56" s="179">
        <v>6</v>
      </c>
      <c r="E56" s="179">
        <v>6</v>
      </c>
      <c r="F56" s="179">
        <v>6</v>
      </c>
      <c r="G56" s="179">
        <v>9</v>
      </c>
    </row>
    <row r="57" spans="1:7" ht="12.75">
      <c r="A57" s="77" t="s">
        <v>137</v>
      </c>
      <c r="B57" s="179">
        <v>1</v>
      </c>
      <c r="C57" s="179">
        <v>3</v>
      </c>
      <c r="D57" s="179">
        <v>3</v>
      </c>
      <c r="E57" s="179">
        <v>3</v>
      </c>
      <c r="F57" s="179">
        <v>2</v>
      </c>
      <c r="G57" s="179">
        <v>2</v>
      </c>
    </row>
    <row r="58" spans="1:7" ht="25.5">
      <c r="A58" s="77" t="s">
        <v>138</v>
      </c>
      <c r="B58" s="179">
        <v>0</v>
      </c>
      <c r="C58" s="179">
        <v>0</v>
      </c>
      <c r="D58" s="179">
        <v>1</v>
      </c>
      <c r="E58" s="179">
        <v>1</v>
      </c>
      <c r="F58" s="179">
        <v>0</v>
      </c>
      <c r="G58" s="179">
        <v>0</v>
      </c>
    </row>
    <row r="59" spans="1:7" ht="12.75">
      <c r="A59" s="77" t="s">
        <v>139</v>
      </c>
      <c r="B59" s="179">
        <v>1</v>
      </c>
      <c r="C59" s="179">
        <v>1</v>
      </c>
      <c r="D59" s="179">
        <v>0</v>
      </c>
      <c r="E59" s="179">
        <v>0</v>
      </c>
      <c r="F59" s="179">
        <v>0</v>
      </c>
      <c r="G59" s="179">
        <v>0</v>
      </c>
    </row>
    <row r="60" spans="1:7" ht="12.75">
      <c r="A60" s="77" t="s">
        <v>140</v>
      </c>
      <c r="B60" s="179">
        <v>1</v>
      </c>
      <c r="C60" s="179">
        <v>1</v>
      </c>
      <c r="D60" s="179">
        <v>0</v>
      </c>
      <c r="E60" s="179">
        <v>1</v>
      </c>
      <c r="F60" s="179">
        <v>1</v>
      </c>
      <c r="G60" s="179">
        <v>1</v>
      </c>
    </row>
    <row r="61" spans="1:7" ht="12.75">
      <c r="A61" s="77" t="s">
        <v>141</v>
      </c>
      <c r="B61" s="179">
        <v>1</v>
      </c>
      <c r="C61" s="179">
        <v>0</v>
      </c>
      <c r="D61" s="179">
        <v>0</v>
      </c>
      <c r="E61" s="179">
        <v>0</v>
      </c>
      <c r="F61" s="179">
        <v>0</v>
      </c>
      <c r="G61" s="179">
        <v>0</v>
      </c>
    </row>
    <row r="62" spans="1:7" ht="12.75">
      <c r="A62" s="77" t="s">
        <v>142</v>
      </c>
      <c r="B62" s="179">
        <v>4</v>
      </c>
      <c r="C62" s="179">
        <v>3</v>
      </c>
      <c r="D62" s="179">
        <v>3</v>
      </c>
      <c r="E62" s="179">
        <v>4</v>
      </c>
      <c r="F62" s="179">
        <v>6</v>
      </c>
      <c r="G62" s="179">
        <v>5</v>
      </c>
    </row>
    <row r="63" spans="1:7" ht="12.75">
      <c r="A63" s="77" t="s">
        <v>143</v>
      </c>
      <c r="B63" s="179">
        <v>0</v>
      </c>
      <c r="C63" s="179">
        <v>0</v>
      </c>
      <c r="D63" s="179">
        <v>0</v>
      </c>
      <c r="E63" s="179">
        <v>0</v>
      </c>
      <c r="F63" s="179">
        <v>0</v>
      </c>
      <c r="G63" s="179">
        <v>0</v>
      </c>
    </row>
    <row r="64" spans="1:7" ht="12.75">
      <c r="A64" s="77" t="s">
        <v>144</v>
      </c>
      <c r="B64" s="179">
        <v>4</v>
      </c>
      <c r="C64" s="179">
        <v>3</v>
      </c>
      <c r="D64" s="179">
        <v>4</v>
      </c>
      <c r="E64" s="179">
        <v>5</v>
      </c>
      <c r="F64" s="179">
        <v>6</v>
      </c>
      <c r="G64" s="179">
        <v>6</v>
      </c>
    </row>
    <row r="65" spans="1:7" ht="12.75">
      <c r="A65" s="77" t="s">
        <v>145</v>
      </c>
      <c r="B65" s="179">
        <v>1</v>
      </c>
      <c r="C65" s="179">
        <v>0</v>
      </c>
      <c r="D65" s="179">
        <v>2</v>
      </c>
      <c r="E65" s="179">
        <v>1</v>
      </c>
      <c r="F65" s="179">
        <v>1</v>
      </c>
      <c r="G65" s="179">
        <v>1</v>
      </c>
    </row>
    <row r="66" spans="1:7" ht="12.75">
      <c r="A66" s="77" t="s">
        <v>146</v>
      </c>
      <c r="B66" s="179">
        <v>0</v>
      </c>
      <c r="C66" s="179">
        <v>0</v>
      </c>
      <c r="D66" s="179">
        <v>0</v>
      </c>
      <c r="E66" s="179">
        <v>1</v>
      </c>
      <c r="F66" s="179">
        <v>0</v>
      </c>
      <c r="G66" s="179">
        <v>0</v>
      </c>
    </row>
    <row r="67" spans="1:7" s="112" customFormat="1" ht="25.5">
      <c r="A67" s="78" t="s">
        <v>147</v>
      </c>
      <c r="B67" s="205">
        <v>8</v>
      </c>
      <c r="C67" s="205">
        <v>11</v>
      </c>
      <c r="D67" s="205">
        <v>13</v>
      </c>
      <c r="E67" s="205">
        <v>8</v>
      </c>
      <c r="F67" s="205">
        <v>8</v>
      </c>
      <c r="G67" s="205">
        <v>9</v>
      </c>
    </row>
    <row r="68" spans="1:7" ht="12.75">
      <c r="A68" s="77" t="s">
        <v>148</v>
      </c>
      <c r="B68" s="179">
        <v>0</v>
      </c>
      <c r="C68" s="179">
        <v>0</v>
      </c>
      <c r="D68" s="179">
        <v>0</v>
      </c>
      <c r="E68" s="179">
        <v>0</v>
      </c>
      <c r="F68" s="179">
        <v>0</v>
      </c>
      <c r="G68" s="179">
        <v>0</v>
      </c>
    </row>
    <row r="69" spans="1:7" ht="12.75">
      <c r="A69" s="77" t="s">
        <v>149</v>
      </c>
      <c r="B69" s="179">
        <v>5</v>
      </c>
      <c r="C69" s="179">
        <v>6</v>
      </c>
      <c r="D69" s="179">
        <v>6</v>
      </c>
      <c r="E69" s="179">
        <v>3</v>
      </c>
      <c r="F69" s="179">
        <v>3</v>
      </c>
      <c r="G69" s="179">
        <v>3</v>
      </c>
    </row>
    <row r="70" spans="1:7" ht="12.75">
      <c r="A70" s="77" t="s">
        <v>150</v>
      </c>
      <c r="B70" s="179">
        <v>2</v>
      </c>
      <c r="C70" s="179">
        <v>3</v>
      </c>
      <c r="D70" s="179">
        <v>4</v>
      </c>
      <c r="E70" s="179">
        <v>2</v>
      </c>
      <c r="F70" s="179">
        <v>2</v>
      </c>
      <c r="G70" s="179">
        <v>2</v>
      </c>
    </row>
    <row r="71" spans="1:7" ht="38.25">
      <c r="A71" s="77" t="s">
        <v>151</v>
      </c>
      <c r="B71" s="179">
        <v>1</v>
      </c>
      <c r="C71" s="179">
        <v>1</v>
      </c>
      <c r="D71" s="179">
        <v>2</v>
      </c>
      <c r="E71" s="179">
        <v>2</v>
      </c>
      <c r="F71" s="179">
        <v>2</v>
      </c>
      <c r="G71" s="179">
        <v>2</v>
      </c>
    </row>
    <row r="72" spans="1:7" ht="25.5">
      <c r="A72" s="77" t="s">
        <v>152</v>
      </c>
      <c r="B72" s="179">
        <v>0</v>
      </c>
      <c r="C72" s="179">
        <v>0</v>
      </c>
      <c r="D72" s="179">
        <v>0</v>
      </c>
      <c r="E72" s="179">
        <v>0</v>
      </c>
      <c r="F72" s="179">
        <v>0</v>
      </c>
      <c r="G72" s="179">
        <v>0</v>
      </c>
    </row>
    <row r="73" spans="1:7" ht="12.75">
      <c r="A73" s="77" t="s">
        <v>153</v>
      </c>
      <c r="B73" s="179">
        <v>1</v>
      </c>
      <c r="C73" s="179">
        <v>2</v>
      </c>
      <c r="D73" s="179">
        <v>3</v>
      </c>
      <c r="E73" s="179">
        <v>3</v>
      </c>
      <c r="F73" s="179">
        <v>3</v>
      </c>
      <c r="G73" s="179">
        <v>4</v>
      </c>
    </row>
    <row r="74" spans="1:7" s="112" customFormat="1" ht="25.5">
      <c r="A74" s="78" t="s">
        <v>154</v>
      </c>
      <c r="B74" s="205">
        <v>8</v>
      </c>
      <c r="C74" s="205">
        <v>7</v>
      </c>
      <c r="D74" s="205">
        <v>10</v>
      </c>
      <c r="E74" s="205">
        <v>9</v>
      </c>
      <c r="F74" s="205">
        <v>10</v>
      </c>
      <c r="G74" s="205">
        <v>10</v>
      </c>
    </row>
    <row r="75" spans="1:7" ht="12.75">
      <c r="A75" s="77" t="s">
        <v>155</v>
      </c>
      <c r="B75" s="179">
        <v>0</v>
      </c>
      <c r="C75" s="179">
        <v>0</v>
      </c>
      <c r="D75" s="179">
        <v>1</v>
      </c>
      <c r="E75" s="179">
        <v>1</v>
      </c>
      <c r="F75" s="179">
        <v>0</v>
      </c>
      <c r="G75" s="179">
        <v>0</v>
      </c>
    </row>
    <row r="76" spans="1:7" ht="12.75">
      <c r="A76" s="77" t="s">
        <v>156</v>
      </c>
      <c r="B76" s="179">
        <v>0</v>
      </c>
      <c r="C76" s="179">
        <v>0</v>
      </c>
      <c r="D76" s="179">
        <v>0</v>
      </c>
      <c r="E76" s="179">
        <v>0</v>
      </c>
      <c r="F76" s="179">
        <v>0</v>
      </c>
      <c r="G76" s="179">
        <v>0</v>
      </c>
    </row>
    <row r="77" spans="1:7" ht="12.75">
      <c r="A77" s="77" t="s">
        <v>157</v>
      </c>
      <c r="B77" s="179">
        <v>0</v>
      </c>
      <c r="C77" s="179">
        <v>0</v>
      </c>
      <c r="D77" s="179">
        <v>0</v>
      </c>
      <c r="E77" s="179">
        <v>0</v>
      </c>
      <c r="F77" s="179">
        <v>0</v>
      </c>
      <c r="G77" s="179">
        <v>0</v>
      </c>
    </row>
    <row r="78" spans="1:7" ht="12.75">
      <c r="A78" s="77" t="s">
        <v>158</v>
      </c>
      <c r="B78" s="179">
        <v>0</v>
      </c>
      <c r="C78" s="179">
        <v>0</v>
      </c>
      <c r="D78" s="179">
        <v>0</v>
      </c>
      <c r="E78" s="179">
        <v>0</v>
      </c>
      <c r="F78" s="179">
        <v>0</v>
      </c>
      <c r="G78" s="179">
        <v>0</v>
      </c>
    </row>
    <row r="79" spans="1:7" ht="12.75">
      <c r="A79" s="77" t="s">
        <v>159</v>
      </c>
      <c r="B79" s="179">
        <v>2</v>
      </c>
      <c r="C79" s="179">
        <v>2</v>
      </c>
      <c r="D79" s="179">
        <v>2</v>
      </c>
      <c r="E79" s="179">
        <v>2</v>
      </c>
      <c r="F79" s="179">
        <v>2</v>
      </c>
      <c r="G79" s="179">
        <v>2</v>
      </c>
    </row>
    <row r="80" spans="1:7" ht="12.75">
      <c r="A80" s="77" t="s">
        <v>160</v>
      </c>
      <c r="B80" s="179">
        <v>0</v>
      </c>
      <c r="C80" s="179">
        <v>0</v>
      </c>
      <c r="D80" s="179">
        <v>0</v>
      </c>
      <c r="E80" s="179">
        <v>0</v>
      </c>
      <c r="F80" s="179">
        <v>0</v>
      </c>
      <c r="G80" s="179">
        <v>0</v>
      </c>
    </row>
    <row r="81" spans="1:7" ht="12.75">
      <c r="A81" s="77" t="s">
        <v>161</v>
      </c>
      <c r="B81" s="179">
        <v>0</v>
      </c>
      <c r="C81" s="179">
        <v>0</v>
      </c>
      <c r="D81" s="179">
        <v>1</v>
      </c>
      <c r="E81" s="179">
        <v>0</v>
      </c>
      <c r="F81" s="179">
        <v>1</v>
      </c>
      <c r="G81" s="179">
        <v>1</v>
      </c>
    </row>
    <row r="82" spans="1:7" ht="12.75">
      <c r="A82" s="77" t="s">
        <v>162</v>
      </c>
      <c r="B82" s="179">
        <v>0</v>
      </c>
      <c r="C82" s="179">
        <v>0</v>
      </c>
      <c r="D82" s="179">
        <v>0</v>
      </c>
      <c r="E82" s="179">
        <v>0</v>
      </c>
      <c r="F82" s="179">
        <v>0</v>
      </c>
      <c r="G82" s="179">
        <v>0</v>
      </c>
    </row>
    <row r="83" spans="1:7" ht="12.75">
      <c r="A83" s="77" t="s">
        <v>163</v>
      </c>
      <c r="B83" s="179">
        <v>0</v>
      </c>
      <c r="C83" s="179">
        <v>0</v>
      </c>
      <c r="D83" s="179">
        <v>0</v>
      </c>
      <c r="E83" s="179">
        <v>0</v>
      </c>
      <c r="F83" s="179">
        <v>0</v>
      </c>
      <c r="G83" s="179">
        <v>0</v>
      </c>
    </row>
    <row r="84" spans="1:7" ht="12.75">
      <c r="A84" s="77" t="s">
        <v>164</v>
      </c>
      <c r="B84" s="179">
        <v>3</v>
      </c>
      <c r="C84" s="179">
        <v>3</v>
      </c>
      <c r="D84" s="179">
        <v>4</v>
      </c>
      <c r="E84" s="179">
        <v>4</v>
      </c>
      <c r="F84" s="179">
        <v>4</v>
      </c>
      <c r="G84" s="179">
        <v>5</v>
      </c>
    </row>
    <row r="85" spans="1:7" ht="12.75">
      <c r="A85" s="77" t="s">
        <v>165</v>
      </c>
      <c r="B85" s="179">
        <v>3</v>
      </c>
      <c r="C85" s="179">
        <v>2</v>
      </c>
      <c r="D85" s="179">
        <v>2</v>
      </c>
      <c r="E85" s="179">
        <v>2</v>
      </c>
      <c r="F85" s="179">
        <v>3</v>
      </c>
      <c r="G85" s="179">
        <v>2</v>
      </c>
    </row>
    <row r="86" spans="1:7" ht="12.75">
      <c r="A86" s="77" t="s">
        <v>166</v>
      </c>
      <c r="B86" s="179">
        <v>0</v>
      </c>
      <c r="C86" s="179">
        <v>0</v>
      </c>
      <c r="D86" s="179">
        <v>0</v>
      </c>
      <c r="E86" s="179">
        <v>0</v>
      </c>
      <c r="F86" s="179">
        <v>0</v>
      </c>
      <c r="G86" s="179">
        <v>0</v>
      </c>
    </row>
    <row r="87" spans="1:7" s="112" customFormat="1" ht="25.5">
      <c r="A87" s="78" t="s">
        <v>167</v>
      </c>
      <c r="B87" s="205">
        <v>5</v>
      </c>
      <c r="C87" s="205">
        <v>6</v>
      </c>
      <c r="D87" s="205">
        <v>4</v>
      </c>
      <c r="E87" s="205">
        <v>4</v>
      </c>
      <c r="F87" s="205">
        <v>3</v>
      </c>
      <c r="G87" s="205">
        <v>4</v>
      </c>
    </row>
    <row r="88" spans="1:7" ht="12.75">
      <c r="A88" s="77" t="s">
        <v>168</v>
      </c>
      <c r="B88" s="179">
        <v>0</v>
      </c>
      <c r="C88" s="179">
        <v>0</v>
      </c>
      <c r="D88" s="179">
        <v>0</v>
      </c>
      <c r="E88" s="179">
        <v>0</v>
      </c>
      <c r="F88" s="179">
        <v>0</v>
      </c>
      <c r="G88" s="179">
        <v>0</v>
      </c>
    </row>
    <row r="89" spans="1:7" ht="12.75">
      <c r="A89" s="77" t="s">
        <v>169</v>
      </c>
      <c r="B89" s="179">
        <v>0</v>
      </c>
      <c r="C89" s="179">
        <v>0</v>
      </c>
      <c r="D89" s="179">
        <v>0</v>
      </c>
      <c r="E89" s="179">
        <v>0</v>
      </c>
      <c r="F89" s="179">
        <v>0</v>
      </c>
      <c r="G89" s="179">
        <v>0</v>
      </c>
    </row>
    <row r="90" spans="1:7" ht="12.75">
      <c r="A90" s="77" t="s">
        <v>170</v>
      </c>
      <c r="B90" s="179">
        <v>2</v>
      </c>
      <c r="C90" s="179">
        <v>2</v>
      </c>
      <c r="D90" s="179">
        <v>2</v>
      </c>
      <c r="E90" s="179">
        <v>2</v>
      </c>
      <c r="F90" s="179">
        <v>2</v>
      </c>
      <c r="G90" s="179">
        <v>2</v>
      </c>
    </row>
    <row r="91" spans="1:7" ht="12.75">
      <c r="A91" s="77" t="s">
        <v>171</v>
      </c>
      <c r="B91" s="179">
        <v>1</v>
      </c>
      <c r="C91" s="179">
        <v>1</v>
      </c>
      <c r="D91" s="179">
        <v>1</v>
      </c>
      <c r="E91" s="179">
        <v>1</v>
      </c>
      <c r="F91" s="179">
        <v>0</v>
      </c>
      <c r="G91" s="179">
        <v>0</v>
      </c>
    </row>
    <row r="92" spans="1:7" ht="12.75">
      <c r="A92" s="77" t="s">
        <v>172</v>
      </c>
      <c r="B92" s="179">
        <v>1</v>
      </c>
      <c r="C92" s="179">
        <v>2</v>
      </c>
      <c r="D92" s="179">
        <v>1</v>
      </c>
      <c r="E92" s="179">
        <v>1</v>
      </c>
      <c r="F92" s="179">
        <v>1</v>
      </c>
      <c r="G92" s="179">
        <v>2</v>
      </c>
    </row>
    <row r="93" spans="1:7" ht="12.75">
      <c r="A93" s="77" t="s">
        <v>173</v>
      </c>
      <c r="B93" s="179">
        <v>1</v>
      </c>
      <c r="C93" s="179">
        <v>1</v>
      </c>
      <c r="D93" s="179">
        <v>0</v>
      </c>
      <c r="E93" s="179">
        <v>0</v>
      </c>
      <c r="F93" s="179">
        <v>0</v>
      </c>
      <c r="G93" s="179">
        <v>0</v>
      </c>
    </row>
    <row r="94" spans="1:7" ht="12.75">
      <c r="A94" s="77" t="s">
        <v>174</v>
      </c>
      <c r="B94" s="179">
        <v>0</v>
      </c>
      <c r="C94" s="179">
        <v>0</v>
      </c>
      <c r="D94" s="179">
        <v>0</v>
      </c>
      <c r="E94" s="179">
        <v>0</v>
      </c>
      <c r="F94" s="179">
        <v>0</v>
      </c>
      <c r="G94" s="179">
        <v>0</v>
      </c>
    </row>
    <row r="95" spans="1:7" ht="13.5" customHeight="1">
      <c r="A95" s="77" t="s">
        <v>175</v>
      </c>
      <c r="B95" s="179">
        <v>0</v>
      </c>
      <c r="C95" s="179">
        <v>0</v>
      </c>
      <c r="D95" s="179">
        <v>0</v>
      </c>
      <c r="E95" s="179">
        <v>0</v>
      </c>
      <c r="F95" s="179">
        <v>0</v>
      </c>
      <c r="G95" s="179">
        <v>0</v>
      </c>
    </row>
    <row r="96" spans="1:7" ht="12.75">
      <c r="A96" s="77" t="s">
        <v>176</v>
      </c>
      <c r="B96" s="179">
        <v>0</v>
      </c>
      <c r="C96" s="179">
        <v>0</v>
      </c>
      <c r="D96" s="179">
        <v>0</v>
      </c>
      <c r="E96" s="179">
        <v>0</v>
      </c>
      <c r="F96" s="179">
        <v>0</v>
      </c>
      <c r="G96" s="179">
        <v>0</v>
      </c>
    </row>
    <row r="97" spans="1:7" ht="12.75">
      <c r="A97" s="274"/>
      <c r="B97" s="272"/>
      <c r="C97" s="272"/>
      <c r="D97" s="272"/>
      <c r="E97" s="272"/>
      <c r="F97" s="272"/>
      <c r="G97" s="272"/>
    </row>
    <row r="99" spans="1:10" ht="27.75" customHeight="1">
      <c r="A99" s="332" t="s">
        <v>413</v>
      </c>
      <c r="B99" s="332"/>
      <c r="C99" s="332"/>
      <c r="D99" s="332"/>
      <c r="E99" s="332"/>
      <c r="F99" s="332"/>
      <c r="G99" s="332"/>
      <c r="H99" s="37"/>
      <c r="I99" s="37"/>
      <c r="J99" s="37"/>
    </row>
  </sheetData>
  <sheetProtection/>
  <mergeCells count="2">
    <mergeCell ref="A1:G1"/>
    <mergeCell ref="A99:G99"/>
  </mergeCells>
  <printOptions/>
  <pageMargins left="0.7" right="0.7" top="0.37" bottom="0.75" header="0.3" footer="0.3"/>
  <pageSetup fitToHeight="1" fitToWidth="1" horizontalDpi="600" verticalDpi="600" orientation="portrait" paperSize="9" scale="50" r:id="rId1"/>
  <headerFooter>
    <oddFooter>&amp;C30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28"/>
  <sheetViews>
    <sheetView workbookViewId="0" topLeftCell="A1">
      <selection activeCell="A2" sqref="A2"/>
    </sheetView>
  </sheetViews>
  <sheetFormatPr defaultColWidth="9.00390625" defaultRowHeight="12.75"/>
  <cols>
    <col min="1" max="1" width="35.875" style="0" customWidth="1"/>
    <col min="2" max="2" width="11.00390625" style="0" bestFit="1" customWidth="1"/>
    <col min="3" max="7" width="10.75390625" style="0" customWidth="1"/>
    <col min="8" max="10" width="11.00390625" style="0" bestFit="1" customWidth="1"/>
  </cols>
  <sheetData>
    <row r="1" spans="1:6" ht="15.75">
      <c r="A1" s="283" t="s">
        <v>15</v>
      </c>
      <c r="B1" s="283"/>
      <c r="C1" s="283"/>
      <c r="D1" s="283"/>
      <c r="E1" s="283"/>
      <c r="F1" s="283"/>
    </row>
    <row r="4" spans="1:10" ht="12.75">
      <c r="A4" s="1"/>
      <c r="B4" s="146">
        <v>2005</v>
      </c>
      <c r="C4" s="146">
        <v>2006</v>
      </c>
      <c r="D4" s="146" t="s">
        <v>243</v>
      </c>
      <c r="E4" s="146" t="s">
        <v>244</v>
      </c>
      <c r="F4" s="146" t="s">
        <v>245</v>
      </c>
      <c r="G4" s="146" t="s">
        <v>246</v>
      </c>
      <c r="H4" s="146" t="s">
        <v>247</v>
      </c>
      <c r="I4" s="146" t="s">
        <v>248</v>
      </c>
      <c r="J4" s="146" t="s">
        <v>249</v>
      </c>
    </row>
    <row r="5" spans="1:10" ht="12.75">
      <c r="A5" s="7" t="s">
        <v>366</v>
      </c>
      <c r="B5" s="190">
        <v>143.2</v>
      </c>
      <c r="C5" s="191">
        <v>142.8</v>
      </c>
      <c r="D5" s="191">
        <v>142.8</v>
      </c>
      <c r="E5" s="191">
        <v>142.7</v>
      </c>
      <c r="F5" s="191">
        <v>142.8</v>
      </c>
      <c r="G5" s="191">
        <v>142.9</v>
      </c>
      <c r="H5" s="192">
        <v>143</v>
      </c>
      <c r="I5" s="192">
        <v>143.3</v>
      </c>
      <c r="J5" s="192">
        <v>143.7</v>
      </c>
    </row>
    <row r="6" spans="1:10" ht="25.5">
      <c r="A6" s="7" t="s">
        <v>367</v>
      </c>
      <c r="B6" s="190">
        <v>73.6</v>
      </c>
      <c r="C6" s="190">
        <v>74.4</v>
      </c>
      <c r="D6" s="191">
        <v>75.3</v>
      </c>
      <c r="E6" s="191">
        <v>75.7</v>
      </c>
      <c r="F6" s="191">
        <v>75.7</v>
      </c>
      <c r="G6" s="191">
        <v>75.5</v>
      </c>
      <c r="H6" s="191">
        <v>75.8</v>
      </c>
      <c r="I6" s="193">
        <v>75.7</v>
      </c>
      <c r="J6" s="193">
        <v>75.5</v>
      </c>
    </row>
    <row r="7" spans="1:10" ht="25.5">
      <c r="A7" s="7" t="s">
        <v>368</v>
      </c>
      <c r="B7" s="194">
        <v>8.1</v>
      </c>
      <c r="C7" s="195">
        <v>10.2</v>
      </c>
      <c r="D7" s="192">
        <v>12.5</v>
      </c>
      <c r="E7" s="192">
        <v>14.9</v>
      </c>
      <c r="F7" s="192">
        <v>16.9</v>
      </c>
      <c r="G7" s="192">
        <v>19</v>
      </c>
      <c r="H7" s="192">
        <v>20.8</v>
      </c>
      <c r="I7" s="196">
        <v>23.2</v>
      </c>
      <c r="J7" s="197">
        <v>25.6</v>
      </c>
    </row>
    <row r="8" spans="1:10" ht="38.25">
      <c r="A8" s="7" t="s">
        <v>369</v>
      </c>
      <c r="B8" s="194">
        <v>8.6</v>
      </c>
      <c r="C8" s="195">
        <v>10.6</v>
      </c>
      <c r="D8" s="192">
        <v>13.6</v>
      </c>
      <c r="E8" s="192">
        <v>17.3</v>
      </c>
      <c r="F8" s="192">
        <v>18.6</v>
      </c>
      <c r="G8" s="192">
        <v>21</v>
      </c>
      <c r="H8" s="195">
        <v>23.4</v>
      </c>
      <c r="I8" s="196">
        <v>26.6</v>
      </c>
      <c r="J8" s="197">
        <v>30</v>
      </c>
    </row>
    <row r="9" spans="1:10" ht="38.25">
      <c r="A9" s="7" t="s">
        <v>16</v>
      </c>
      <c r="B9" s="194">
        <v>2.5</v>
      </c>
      <c r="C9" s="190">
        <v>3.3</v>
      </c>
      <c r="D9" s="191">
        <v>3.9</v>
      </c>
      <c r="E9" s="191">
        <v>4.7</v>
      </c>
      <c r="F9" s="191">
        <v>2.9</v>
      </c>
      <c r="G9" s="191">
        <v>3.4</v>
      </c>
      <c r="H9" s="192">
        <v>4.1</v>
      </c>
      <c r="I9" s="194">
        <v>4.3</v>
      </c>
      <c r="J9" s="236" t="s">
        <v>30</v>
      </c>
    </row>
    <row r="10" spans="1:10" ht="27">
      <c r="A10" s="7" t="s">
        <v>388</v>
      </c>
      <c r="B10" s="280">
        <v>2955</v>
      </c>
      <c r="C10" s="280">
        <v>3003</v>
      </c>
      <c r="D10" s="280">
        <v>3060</v>
      </c>
      <c r="E10" s="280">
        <v>3116</v>
      </c>
      <c r="F10" s="280">
        <v>3177</v>
      </c>
      <c r="G10" s="280">
        <v>3231</v>
      </c>
      <c r="H10" s="280">
        <v>3288</v>
      </c>
      <c r="I10" s="280">
        <v>3349</v>
      </c>
      <c r="J10" s="258">
        <v>3359</v>
      </c>
    </row>
    <row r="11" spans="1:18" ht="27">
      <c r="A11" s="7" t="s">
        <v>404</v>
      </c>
      <c r="B11" s="194">
        <v>43.6</v>
      </c>
      <c r="C11" s="199">
        <v>50.6</v>
      </c>
      <c r="D11" s="190">
        <v>61.2</v>
      </c>
      <c r="E11" s="190">
        <v>64.1</v>
      </c>
      <c r="F11" s="190">
        <v>59.9</v>
      </c>
      <c r="G11" s="190">
        <v>58.4</v>
      </c>
      <c r="H11" s="190">
        <v>62.3</v>
      </c>
      <c r="I11" s="190">
        <v>65.7</v>
      </c>
      <c r="J11" s="197">
        <v>70.5</v>
      </c>
      <c r="K11" s="6"/>
      <c r="L11" s="6"/>
      <c r="M11" s="6"/>
      <c r="N11" s="6"/>
      <c r="O11" s="6"/>
      <c r="P11" s="6"/>
      <c r="Q11" s="6"/>
      <c r="R11" s="6"/>
    </row>
    <row r="12" spans="1:18" ht="25.5">
      <c r="A12" s="123" t="s">
        <v>17</v>
      </c>
      <c r="B12" s="194">
        <v>17.5</v>
      </c>
      <c r="C12" s="281">
        <v>20</v>
      </c>
      <c r="D12" s="190">
        <v>26.3</v>
      </c>
      <c r="E12" s="190">
        <v>27.4</v>
      </c>
      <c r="F12" s="190">
        <v>28.5</v>
      </c>
      <c r="G12" s="190">
        <v>25.5</v>
      </c>
      <c r="H12" s="190">
        <v>26.8</v>
      </c>
      <c r="I12" s="190">
        <v>28.4</v>
      </c>
      <c r="J12" s="200">
        <v>30.7</v>
      </c>
      <c r="K12" s="141"/>
      <c r="L12" s="142"/>
      <c r="M12" s="142"/>
      <c r="N12" s="142"/>
      <c r="O12" s="142"/>
      <c r="P12" s="142"/>
      <c r="Q12" s="142"/>
      <c r="R12" s="142"/>
    </row>
    <row r="13" spans="1:18" ht="12.75">
      <c r="A13" s="8" t="s">
        <v>250</v>
      </c>
      <c r="B13" s="174">
        <v>515304</v>
      </c>
      <c r="C13" s="179">
        <v>608555</v>
      </c>
      <c r="D13" s="176">
        <v>722453</v>
      </c>
      <c r="E13" s="176">
        <v>768106</v>
      </c>
      <c r="F13" s="176">
        <v>701857</v>
      </c>
      <c r="G13" s="176">
        <v>716930</v>
      </c>
      <c r="H13" s="176">
        <v>785561</v>
      </c>
      <c r="I13" s="174">
        <v>838029</v>
      </c>
      <c r="J13" s="172">
        <v>929371</v>
      </c>
      <c r="K13" s="6"/>
      <c r="L13" s="6"/>
      <c r="M13" s="6"/>
      <c r="N13" s="6"/>
      <c r="O13" s="6"/>
      <c r="P13" s="6"/>
      <c r="Q13" s="6"/>
      <c r="R13" s="6"/>
    </row>
    <row r="14" spans="1:18" ht="25.5">
      <c r="A14" s="123" t="s">
        <v>17</v>
      </c>
      <c r="B14" s="174">
        <v>126770</v>
      </c>
      <c r="C14" s="179">
        <v>143997</v>
      </c>
      <c r="D14" s="176">
        <v>189542</v>
      </c>
      <c r="E14" s="176">
        <v>200139</v>
      </c>
      <c r="F14" s="176">
        <v>210069</v>
      </c>
      <c r="G14" s="176">
        <v>192499</v>
      </c>
      <c r="H14" s="176">
        <v>201311</v>
      </c>
      <c r="I14" s="174">
        <v>211076</v>
      </c>
      <c r="J14" s="172">
        <v>228102</v>
      </c>
      <c r="K14" s="6"/>
      <c r="L14" s="6"/>
      <c r="M14" s="6"/>
      <c r="N14" s="6"/>
      <c r="O14" s="6"/>
      <c r="P14" s="6"/>
      <c r="Q14" s="6"/>
      <c r="R14" s="6"/>
    </row>
    <row r="15" spans="1:10" ht="27">
      <c r="A15" s="7" t="s">
        <v>389</v>
      </c>
      <c r="B15" s="194">
        <v>84.5</v>
      </c>
      <c r="C15" s="199">
        <v>83.1</v>
      </c>
      <c r="D15" s="191">
        <v>84.7</v>
      </c>
      <c r="E15" s="191">
        <v>83.4</v>
      </c>
      <c r="F15" s="191">
        <v>85.3</v>
      </c>
      <c r="G15" s="191">
        <v>81.5</v>
      </c>
      <c r="H15" s="191">
        <v>79.3</v>
      </c>
      <c r="I15" s="194">
        <v>78.4</v>
      </c>
      <c r="J15" s="197">
        <v>75.8</v>
      </c>
    </row>
    <row r="16" spans="1:10" ht="12.75">
      <c r="A16" s="40"/>
      <c r="B16" s="198"/>
      <c r="C16" s="260"/>
      <c r="D16" s="261"/>
      <c r="E16" s="261"/>
      <c r="F16" s="261"/>
      <c r="G16" s="261"/>
      <c r="H16" s="261"/>
      <c r="I16" s="198"/>
      <c r="J16" s="262"/>
    </row>
    <row r="17" spans="1:7" ht="12.75">
      <c r="A17" s="58"/>
      <c r="B17" s="59"/>
      <c r="C17" s="59"/>
      <c r="D17" s="59"/>
      <c r="E17" s="59"/>
      <c r="F17" s="59"/>
      <c r="G17" s="60"/>
    </row>
    <row r="18" ht="12.75">
      <c r="A18" t="s">
        <v>390</v>
      </c>
    </row>
    <row r="22" ht="12.75">
      <c r="A22" s="9"/>
    </row>
    <row r="23" ht="12.75">
      <c r="A23" s="9"/>
    </row>
    <row r="24" ht="12.75">
      <c r="A24" s="9"/>
    </row>
    <row r="25" ht="12.75">
      <c r="A25" s="9"/>
    </row>
    <row r="26" ht="12.75">
      <c r="A26" s="9"/>
    </row>
    <row r="27" ht="12.75">
      <c r="A27" s="9"/>
    </row>
    <row r="28" ht="12.75">
      <c r="A28" s="9"/>
    </row>
  </sheetData>
  <sheetProtection/>
  <mergeCells count="1">
    <mergeCell ref="A1:F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5" r:id="rId1"/>
  <headerFooter alignWithMargins="0">
    <oddFooter>&amp;C13</oddFooter>
  </headerFooter>
  <ignoredErrors>
    <ignoredError sqref="D4:J4" numberStoredAsText="1"/>
  </ignoredErrors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9"/>
  <sheetViews>
    <sheetView workbookViewId="0" topLeftCell="A1">
      <selection activeCell="J19" sqref="J19"/>
    </sheetView>
  </sheetViews>
  <sheetFormatPr defaultColWidth="9.00390625" defaultRowHeight="12.75"/>
  <cols>
    <col min="1" max="1" width="28.00390625" style="9" customWidth="1"/>
    <col min="2" max="2" width="15.375" style="9" bestFit="1" customWidth="1"/>
    <col min="3" max="3" width="15.375" style="9" customWidth="1"/>
    <col min="4" max="7" width="15.375" style="9" bestFit="1" customWidth="1"/>
    <col min="8" max="16384" width="9.125" style="9" customWidth="1"/>
  </cols>
  <sheetData>
    <row r="1" spans="1:7" ht="58.5" customHeight="1">
      <c r="A1" s="333" t="s">
        <v>332</v>
      </c>
      <c r="B1" s="333"/>
      <c r="C1" s="333"/>
      <c r="D1" s="333"/>
      <c r="E1" s="333"/>
      <c r="F1" s="333"/>
      <c r="G1" s="333"/>
    </row>
    <row r="3" spans="5:7" ht="13.5" customHeight="1">
      <c r="E3" s="83"/>
      <c r="F3" s="83"/>
      <c r="G3" s="83" t="s">
        <v>58</v>
      </c>
    </row>
    <row r="4" spans="1:7" ht="18">
      <c r="A4" s="75"/>
      <c r="B4" s="79">
        <v>39814</v>
      </c>
      <c r="C4" s="79">
        <v>40179</v>
      </c>
      <c r="D4" s="79">
        <v>40544</v>
      </c>
      <c r="E4" s="79">
        <v>40909</v>
      </c>
      <c r="F4" s="79">
        <v>41275</v>
      </c>
      <c r="G4" s="79">
        <v>41640</v>
      </c>
    </row>
    <row r="5" spans="1:7" ht="25.5">
      <c r="A5" s="76" t="s">
        <v>233</v>
      </c>
      <c r="B5" s="205">
        <v>25</v>
      </c>
      <c r="C5" s="205">
        <v>5</v>
      </c>
      <c r="D5" s="205">
        <v>22</v>
      </c>
      <c r="E5" s="205">
        <v>34</v>
      </c>
      <c r="F5" s="205">
        <v>49</v>
      </c>
      <c r="G5" s="205">
        <v>26</v>
      </c>
    </row>
    <row r="6" spans="1:7" ht="25.5">
      <c r="A6" s="78" t="s">
        <v>88</v>
      </c>
      <c r="B6" s="205">
        <v>16</v>
      </c>
      <c r="C6" s="205">
        <v>4</v>
      </c>
      <c r="D6" s="205">
        <v>13</v>
      </c>
      <c r="E6" s="205">
        <v>21</v>
      </c>
      <c r="F6" s="205">
        <v>33</v>
      </c>
      <c r="G6" s="205">
        <v>19</v>
      </c>
    </row>
    <row r="7" spans="1:7" ht="12.75">
      <c r="A7" s="77" t="s">
        <v>89</v>
      </c>
      <c r="B7" s="179">
        <v>0</v>
      </c>
      <c r="C7" s="179">
        <v>0</v>
      </c>
      <c r="D7" s="179">
        <v>0</v>
      </c>
      <c r="E7" s="179">
        <v>0</v>
      </c>
      <c r="F7" s="179">
        <v>0</v>
      </c>
      <c r="G7" s="179">
        <v>0</v>
      </c>
    </row>
    <row r="8" spans="1:7" ht="12.75">
      <c r="A8" s="77" t="s">
        <v>90</v>
      </c>
      <c r="B8" s="179">
        <v>0</v>
      </c>
      <c r="C8" s="179">
        <v>0</v>
      </c>
      <c r="D8" s="179">
        <v>0</v>
      </c>
      <c r="E8" s="179">
        <v>0</v>
      </c>
      <c r="F8" s="179">
        <v>0</v>
      </c>
      <c r="G8" s="179">
        <v>0</v>
      </c>
    </row>
    <row r="9" spans="1:7" ht="12.75">
      <c r="A9" s="77" t="s">
        <v>91</v>
      </c>
      <c r="B9" s="179">
        <v>0</v>
      </c>
      <c r="C9" s="179">
        <v>0</v>
      </c>
      <c r="D9" s="179">
        <v>0</v>
      </c>
      <c r="E9" s="179">
        <v>0</v>
      </c>
      <c r="F9" s="179">
        <v>0</v>
      </c>
      <c r="G9" s="179">
        <v>0</v>
      </c>
    </row>
    <row r="10" spans="1:7" ht="12.75">
      <c r="A10" s="77" t="s">
        <v>92</v>
      </c>
      <c r="B10" s="179">
        <v>1</v>
      </c>
      <c r="C10" s="179">
        <v>0</v>
      </c>
      <c r="D10" s="179">
        <v>0</v>
      </c>
      <c r="E10" s="179">
        <v>0</v>
      </c>
      <c r="F10" s="179">
        <v>0</v>
      </c>
      <c r="G10" s="179">
        <v>0</v>
      </c>
    </row>
    <row r="11" spans="1:7" ht="12.75">
      <c r="A11" s="77" t="s">
        <v>93</v>
      </c>
      <c r="B11" s="179">
        <v>0</v>
      </c>
      <c r="C11" s="179">
        <v>0</v>
      </c>
      <c r="D11" s="179">
        <v>0</v>
      </c>
      <c r="E11" s="179">
        <v>0</v>
      </c>
      <c r="F11" s="179">
        <v>0</v>
      </c>
      <c r="G11" s="179">
        <v>0</v>
      </c>
    </row>
    <row r="12" spans="1:7" ht="12.75">
      <c r="A12" s="77" t="s">
        <v>94</v>
      </c>
      <c r="B12" s="179">
        <v>0</v>
      </c>
      <c r="C12" s="179">
        <v>0</v>
      </c>
      <c r="D12" s="179">
        <v>0</v>
      </c>
      <c r="E12" s="179">
        <v>0</v>
      </c>
      <c r="F12" s="179">
        <v>0</v>
      </c>
      <c r="G12" s="179">
        <v>0</v>
      </c>
    </row>
    <row r="13" spans="1:7" ht="12.75">
      <c r="A13" s="77" t="s">
        <v>95</v>
      </c>
      <c r="B13" s="179">
        <v>0</v>
      </c>
      <c r="C13" s="179">
        <v>0</v>
      </c>
      <c r="D13" s="179">
        <v>0</v>
      </c>
      <c r="E13" s="179">
        <v>0</v>
      </c>
      <c r="F13" s="179">
        <v>0</v>
      </c>
      <c r="G13" s="179">
        <v>0</v>
      </c>
    </row>
    <row r="14" spans="1:7" ht="12.75">
      <c r="A14" s="77" t="s">
        <v>96</v>
      </c>
      <c r="B14" s="179">
        <v>0</v>
      </c>
      <c r="C14" s="179">
        <v>0</v>
      </c>
      <c r="D14" s="179">
        <v>0</v>
      </c>
      <c r="E14" s="179">
        <v>0</v>
      </c>
      <c r="F14" s="179">
        <v>0</v>
      </c>
      <c r="G14" s="179">
        <v>0</v>
      </c>
    </row>
    <row r="15" spans="1:7" ht="12.75">
      <c r="A15" s="77" t="s">
        <v>97</v>
      </c>
      <c r="B15" s="179">
        <v>0</v>
      </c>
      <c r="C15" s="179">
        <v>0</v>
      </c>
      <c r="D15" s="179">
        <v>0</v>
      </c>
      <c r="E15" s="179">
        <v>0</v>
      </c>
      <c r="F15" s="179">
        <v>0</v>
      </c>
      <c r="G15" s="179">
        <v>0</v>
      </c>
    </row>
    <row r="16" spans="1:7" ht="12.75">
      <c r="A16" s="77" t="s">
        <v>98</v>
      </c>
      <c r="B16" s="179">
        <v>1</v>
      </c>
      <c r="C16" s="179">
        <v>0</v>
      </c>
      <c r="D16" s="179">
        <v>0</v>
      </c>
      <c r="E16" s="179">
        <v>0</v>
      </c>
      <c r="F16" s="179">
        <v>0</v>
      </c>
      <c r="G16" s="179">
        <v>0</v>
      </c>
    </row>
    <row r="17" spans="1:7" ht="12.75">
      <c r="A17" s="77" t="s">
        <v>99</v>
      </c>
      <c r="B17" s="179">
        <v>0</v>
      </c>
      <c r="C17" s="179">
        <v>0</v>
      </c>
      <c r="D17" s="179">
        <v>0</v>
      </c>
      <c r="E17" s="179">
        <v>0</v>
      </c>
      <c r="F17" s="179">
        <v>0</v>
      </c>
      <c r="G17" s="179">
        <v>0</v>
      </c>
    </row>
    <row r="18" spans="1:7" ht="12.75">
      <c r="A18" s="77" t="s">
        <v>100</v>
      </c>
      <c r="B18" s="179">
        <v>0</v>
      </c>
      <c r="C18" s="179">
        <v>0</v>
      </c>
      <c r="D18" s="179">
        <v>0</v>
      </c>
      <c r="E18" s="179">
        <v>0</v>
      </c>
      <c r="F18" s="179">
        <v>0</v>
      </c>
      <c r="G18" s="179">
        <v>0</v>
      </c>
    </row>
    <row r="19" spans="1:7" ht="12.75">
      <c r="A19" s="77" t="s">
        <v>101</v>
      </c>
      <c r="B19" s="179">
        <v>0</v>
      </c>
      <c r="C19" s="179">
        <v>0</v>
      </c>
      <c r="D19" s="179">
        <v>0</v>
      </c>
      <c r="E19" s="179">
        <v>0</v>
      </c>
      <c r="F19" s="179">
        <v>0</v>
      </c>
      <c r="G19" s="179">
        <v>0</v>
      </c>
    </row>
    <row r="20" spans="1:7" ht="12.75">
      <c r="A20" s="77" t="s">
        <v>102</v>
      </c>
      <c r="B20" s="179">
        <v>0</v>
      </c>
      <c r="C20" s="179">
        <v>0</v>
      </c>
      <c r="D20" s="179">
        <v>0</v>
      </c>
      <c r="E20" s="179">
        <v>0</v>
      </c>
      <c r="F20" s="179">
        <v>0</v>
      </c>
      <c r="G20" s="179">
        <v>0</v>
      </c>
    </row>
    <row r="21" spans="1:7" ht="12.75">
      <c r="A21" s="77" t="s">
        <v>103</v>
      </c>
      <c r="B21" s="179">
        <v>0</v>
      </c>
      <c r="C21" s="179">
        <v>0</v>
      </c>
      <c r="D21" s="179">
        <v>0</v>
      </c>
      <c r="E21" s="179">
        <v>0</v>
      </c>
      <c r="F21" s="179">
        <v>0</v>
      </c>
      <c r="G21" s="179">
        <v>0</v>
      </c>
    </row>
    <row r="22" spans="1:7" ht="12.75">
      <c r="A22" s="77" t="s">
        <v>104</v>
      </c>
      <c r="B22" s="179">
        <v>0</v>
      </c>
      <c r="C22" s="179">
        <v>0</v>
      </c>
      <c r="D22" s="179">
        <v>0</v>
      </c>
      <c r="E22" s="179">
        <v>0</v>
      </c>
      <c r="F22" s="179">
        <v>0</v>
      </c>
      <c r="G22" s="179">
        <v>1</v>
      </c>
    </row>
    <row r="23" spans="1:7" ht="12.75">
      <c r="A23" s="77" t="s">
        <v>105</v>
      </c>
      <c r="B23" s="179">
        <v>0</v>
      </c>
      <c r="C23" s="179">
        <v>0</v>
      </c>
      <c r="D23" s="179">
        <v>0</v>
      </c>
      <c r="E23" s="179">
        <v>0</v>
      </c>
      <c r="F23" s="179">
        <v>0</v>
      </c>
      <c r="G23" s="179">
        <v>0</v>
      </c>
    </row>
    <row r="24" spans="1:7" ht="12.75">
      <c r="A24" s="77" t="s">
        <v>106</v>
      </c>
      <c r="B24" s="179">
        <v>14</v>
      </c>
      <c r="C24" s="179">
        <v>4</v>
      </c>
      <c r="D24" s="179">
        <v>13</v>
      </c>
      <c r="E24" s="179">
        <v>21</v>
      </c>
      <c r="F24" s="179">
        <v>33</v>
      </c>
      <c r="G24" s="179">
        <v>18</v>
      </c>
    </row>
    <row r="25" spans="1:7" ht="25.5">
      <c r="A25" s="78" t="s">
        <v>107</v>
      </c>
      <c r="B25" s="205">
        <v>2</v>
      </c>
      <c r="C25" s="205">
        <v>0</v>
      </c>
      <c r="D25" s="205">
        <v>2</v>
      </c>
      <c r="E25" s="205">
        <v>2</v>
      </c>
      <c r="F25" s="205">
        <v>2</v>
      </c>
      <c r="G25" s="205">
        <v>1</v>
      </c>
    </row>
    <row r="26" spans="1:7" ht="12.75">
      <c r="A26" s="77" t="s">
        <v>108</v>
      </c>
      <c r="B26" s="179">
        <v>0</v>
      </c>
      <c r="C26" s="179">
        <v>0</v>
      </c>
      <c r="D26" s="179">
        <v>0</v>
      </c>
      <c r="E26" s="179">
        <v>1</v>
      </c>
      <c r="F26" s="179">
        <v>0</v>
      </c>
      <c r="G26" s="179">
        <v>0</v>
      </c>
    </row>
    <row r="27" spans="1:7" ht="12.75">
      <c r="A27" s="77" t="s">
        <v>109</v>
      </c>
      <c r="B27" s="179">
        <v>0</v>
      </c>
      <c r="C27" s="179">
        <v>0</v>
      </c>
      <c r="D27" s="179">
        <v>0</v>
      </c>
      <c r="E27" s="179">
        <v>0</v>
      </c>
      <c r="F27" s="179">
        <v>0</v>
      </c>
      <c r="G27" s="179">
        <v>0</v>
      </c>
    </row>
    <row r="28" spans="1:7" ht="12.75">
      <c r="A28" s="77" t="s">
        <v>110</v>
      </c>
      <c r="B28" s="179">
        <v>0</v>
      </c>
      <c r="C28" s="179">
        <v>0</v>
      </c>
      <c r="D28" s="179">
        <v>0</v>
      </c>
      <c r="E28" s="179">
        <v>0</v>
      </c>
      <c r="F28" s="179">
        <v>0</v>
      </c>
      <c r="G28" s="179">
        <v>0</v>
      </c>
    </row>
    <row r="29" spans="1:7" ht="25.5">
      <c r="A29" s="77" t="s">
        <v>111</v>
      </c>
      <c r="B29" s="179">
        <v>0</v>
      </c>
      <c r="C29" s="179">
        <v>0</v>
      </c>
      <c r="D29" s="179">
        <v>0</v>
      </c>
      <c r="E29" s="179">
        <v>0</v>
      </c>
      <c r="F29" s="179">
        <v>0</v>
      </c>
      <c r="G29" s="179">
        <v>0</v>
      </c>
    </row>
    <row r="30" spans="1:7" ht="12.75">
      <c r="A30" s="77" t="s">
        <v>112</v>
      </c>
      <c r="B30" s="179">
        <v>0</v>
      </c>
      <c r="C30" s="179">
        <v>0</v>
      </c>
      <c r="D30" s="179">
        <v>0</v>
      </c>
      <c r="E30" s="179">
        <v>0</v>
      </c>
      <c r="F30" s="179">
        <v>0</v>
      </c>
      <c r="G30" s="179">
        <v>0</v>
      </c>
    </row>
    <row r="31" spans="1:7" ht="12.75">
      <c r="A31" s="77" t="s">
        <v>113</v>
      </c>
      <c r="B31" s="179">
        <v>0</v>
      </c>
      <c r="C31" s="179">
        <v>0</v>
      </c>
      <c r="D31" s="179">
        <v>0</v>
      </c>
      <c r="E31" s="179">
        <v>0</v>
      </c>
      <c r="F31" s="179">
        <v>0</v>
      </c>
      <c r="G31" s="179">
        <v>0</v>
      </c>
    </row>
    <row r="32" spans="1:7" ht="12.75">
      <c r="A32" s="77" t="s">
        <v>114</v>
      </c>
      <c r="B32" s="179">
        <v>0</v>
      </c>
      <c r="C32" s="179">
        <v>0</v>
      </c>
      <c r="D32" s="179">
        <v>0</v>
      </c>
      <c r="E32" s="179">
        <v>0</v>
      </c>
      <c r="F32" s="179">
        <v>0</v>
      </c>
      <c r="G32" s="179">
        <v>0</v>
      </c>
    </row>
    <row r="33" spans="1:7" ht="12.75">
      <c r="A33" s="77" t="s">
        <v>115</v>
      </c>
      <c r="B33" s="179">
        <v>0</v>
      </c>
      <c r="C33" s="179">
        <v>0</v>
      </c>
      <c r="D33" s="179">
        <v>0</v>
      </c>
      <c r="E33" s="179">
        <v>0</v>
      </c>
      <c r="F33" s="179">
        <v>0</v>
      </c>
      <c r="G33" s="179">
        <v>0</v>
      </c>
    </row>
    <row r="34" spans="1:7" ht="12.75">
      <c r="A34" s="77" t="s">
        <v>116</v>
      </c>
      <c r="B34" s="179">
        <v>0</v>
      </c>
      <c r="C34" s="179">
        <v>0</v>
      </c>
      <c r="D34" s="179">
        <v>0</v>
      </c>
      <c r="E34" s="179">
        <v>0</v>
      </c>
      <c r="F34" s="179">
        <v>0</v>
      </c>
      <c r="G34" s="179">
        <v>0</v>
      </c>
    </row>
    <row r="35" spans="1:7" ht="12.75">
      <c r="A35" s="77" t="s">
        <v>117</v>
      </c>
      <c r="B35" s="179">
        <v>0</v>
      </c>
      <c r="C35" s="179">
        <v>0</v>
      </c>
      <c r="D35" s="179">
        <v>0</v>
      </c>
      <c r="E35" s="179">
        <v>0</v>
      </c>
      <c r="F35" s="179">
        <v>0</v>
      </c>
      <c r="G35" s="179">
        <v>0</v>
      </c>
    </row>
    <row r="36" spans="1:7" ht="12.75">
      <c r="A36" s="77" t="s">
        <v>118</v>
      </c>
      <c r="B36" s="179">
        <v>2</v>
      </c>
      <c r="C36" s="179">
        <v>0</v>
      </c>
      <c r="D36" s="179">
        <v>2</v>
      </c>
      <c r="E36" s="179">
        <v>1</v>
      </c>
      <c r="F36" s="179">
        <v>2</v>
      </c>
      <c r="G36" s="179">
        <v>1</v>
      </c>
    </row>
    <row r="37" spans="1:7" s="86" customFormat="1" ht="25.5">
      <c r="A37" s="78" t="s">
        <v>237</v>
      </c>
      <c r="B37" s="205">
        <v>1</v>
      </c>
      <c r="C37" s="205">
        <v>1</v>
      </c>
      <c r="D37" s="205">
        <v>0</v>
      </c>
      <c r="E37" s="205">
        <v>1</v>
      </c>
      <c r="F37" s="205">
        <v>0</v>
      </c>
      <c r="G37" s="205">
        <v>0</v>
      </c>
    </row>
    <row r="38" spans="1:7" ht="12.75">
      <c r="A38" s="77" t="s">
        <v>119</v>
      </c>
      <c r="B38" s="179">
        <v>0</v>
      </c>
      <c r="C38" s="179">
        <v>0</v>
      </c>
      <c r="D38" s="179">
        <v>0</v>
      </c>
      <c r="E38" s="179">
        <v>0</v>
      </c>
      <c r="F38" s="179">
        <v>0</v>
      </c>
      <c r="G38" s="179">
        <v>0</v>
      </c>
    </row>
    <row r="39" spans="1:7" ht="12.75">
      <c r="A39" s="77" t="s">
        <v>123</v>
      </c>
      <c r="B39" s="179">
        <v>0</v>
      </c>
      <c r="C39" s="179">
        <v>0</v>
      </c>
      <c r="D39" s="179">
        <v>0</v>
      </c>
      <c r="E39" s="179">
        <v>0</v>
      </c>
      <c r="F39" s="179">
        <v>0</v>
      </c>
      <c r="G39" s="179">
        <v>0</v>
      </c>
    </row>
    <row r="40" spans="1:7" ht="12.75">
      <c r="A40" s="77" t="s">
        <v>127</v>
      </c>
      <c r="B40" s="179">
        <v>0</v>
      </c>
      <c r="C40" s="179">
        <v>0</v>
      </c>
      <c r="D40" s="179">
        <v>0</v>
      </c>
      <c r="E40" s="179">
        <v>0</v>
      </c>
      <c r="F40" s="179">
        <v>0</v>
      </c>
      <c r="G40" s="179">
        <v>0</v>
      </c>
    </row>
    <row r="41" spans="1:7" ht="12.75">
      <c r="A41" s="77" t="s">
        <v>129</v>
      </c>
      <c r="B41" s="179">
        <v>0</v>
      </c>
      <c r="C41" s="179">
        <v>0</v>
      </c>
      <c r="D41" s="179">
        <v>0</v>
      </c>
      <c r="E41" s="179">
        <v>0</v>
      </c>
      <c r="F41" s="179">
        <v>0</v>
      </c>
      <c r="G41" s="179">
        <v>0</v>
      </c>
    </row>
    <row r="42" spans="1:7" ht="12.75">
      <c r="A42" s="77" t="s">
        <v>130</v>
      </c>
      <c r="B42" s="179">
        <v>1</v>
      </c>
      <c r="C42" s="179">
        <v>1</v>
      </c>
      <c r="D42" s="179">
        <v>0</v>
      </c>
      <c r="E42" s="179">
        <v>0</v>
      </c>
      <c r="F42" s="179">
        <v>0</v>
      </c>
      <c r="G42" s="179">
        <v>0</v>
      </c>
    </row>
    <row r="43" spans="1:7" ht="12.75">
      <c r="A43" s="77" t="s">
        <v>131</v>
      </c>
      <c r="B43" s="179">
        <v>0</v>
      </c>
      <c r="C43" s="179">
        <v>0</v>
      </c>
      <c r="D43" s="179">
        <v>0</v>
      </c>
      <c r="E43" s="179">
        <v>1</v>
      </c>
      <c r="F43" s="179">
        <v>0</v>
      </c>
      <c r="G43" s="179">
        <v>0</v>
      </c>
    </row>
    <row r="44" spans="1:7" s="86" customFormat="1" ht="25.5">
      <c r="A44" s="78" t="s">
        <v>357</v>
      </c>
      <c r="B44" s="205" t="s">
        <v>297</v>
      </c>
      <c r="C44" s="205" t="s">
        <v>297</v>
      </c>
      <c r="D44" s="205">
        <f>SUM(D45:D51)</f>
        <v>0</v>
      </c>
      <c r="E44" s="205">
        <f>SUM(E45:E51)</f>
        <v>0</v>
      </c>
      <c r="F44" s="205">
        <v>0</v>
      </c>
      <c r="G44" s="205">
        <v>0</v>
      </c>
    </row>
    <row r="45" spans="1:7" ht="12.75">
      <c r="A45" s="77" t="s">
        <v>120</v>
      </c>
      <c r="B45" s="179">
        <v>0</v>
      </c>
      <c r="C45" s="179">
        <v>0</v>
      </c>
      <c r="D45" s="179">
        <v>0</v>
      </c>
      <c r="E45" s="179">
        <v>0</v>
      </c>
      <c r="F45" s="179">
        <v>0</v>
      </c>
      <c r="G45" s="179">
        <v>0</v>
      </c>
    </row>
    <row r="46" spans="1:7" ht="12.75">
      <c r="A46" s="77" t="s">
        <v>121</v>
      </c>
      <c r="B46" s="179">
        <v>0</v>
      </c>
      <c r="C46" s="179">
        <v>0</v>
      </c>
      <c r="D46" s="179">
        <v>0</v>
      </c>
      <c r="E46" s="179">
        <v>0</v>
      </c>
      <c r="F46" s="179">
        <v>0</v>
      </c>
      <c r="G46" s="179">
        <v>0</v>
      </c>
    </row>
    <row r="47" spans="1:7" ht="25.5">
      <c r="A47" s="77" t="s">
        <v>122</v>
      </c>
      <c r="B47" s="179">
        <v>0</v>
      </c>
      <c r="C47" s="179">
        <v>0</v>
      </c>
      <c r="D47" s="179">
        <v>0</v>
      </c>
      <c r="E47" s="179">
        <v>0</v>
      </c>
      <c r="F47" s="179">
        <v>0</v>
      </c>
      <c r="G47" s="179">
        <v>0</v>
      </c>
    </row>
    <row r="48" spans="1:7" ht="25.5">
      <c r="A48" s="77" t="s">
        <v>124</v>
      </c>
      <c r="B48" s="179">
        <v>0</v>
      </c>
      <c r="C48" s="179">
        <v>0</v>
      </c>
      <c r="D48" s="179">
        <v>0</v>
      </c>
      <c r="E48" s="179">
        <v>0</v>
      </c>
      <c r="F48" s="179">
        <v>0</v>
      </c>
      <c r="G48" s="179">
        <v>0</v>
      </c>
    </row>
    <row r="49" spans="1:7" ht="25.5">
      <c r="A49" s="77" t="s">
        <v>125</v>
      </c>
      <c r="B49" s="179">
        <v>0</v>
      </c>
      <c r="C49" s="179">
        <v>0</v>
      </c>
      <c r="D49" s="179">
        <v>0</v>
      </c>
      <c r="E49" s="179">
        <v>0</v>
      </c>
      <c r="F49" s="179">
        <v>0</v>
      </c>
      <c r="G49" s="179">
        <v>0</v>
      </c>
    </row>
    <row r="50" spans="1:7" ht="12.75">
      <c r="A50" s="77" t="s">
        <v>126</v>
      </c>
      <c r="B50" s="179">
        <v>0</v>
      </c>
      <c r="C50" s="179">
        <v>0</v>
      </c>
      <c r="D50" s="179">
        <v>0</v>
      </c>
      <c r="E50" s="179">
        <v>0</v>
      </c>
      <c r="F50" s="179">
        <v>0</v>
      </c>
      <c r="G50" s="179">
        <v>0</v>
      </c>
    </row>
    <row r="51" spans="1:7" ht="12.75">
      <c r="A51" s="77" t="s">
        <v>128</v>
      </c>
      <c r="B51" s="179">
        <v>0</v>
      </c>
      <c r="C51" s="179">
        <v>0</v>
      </c>
      <c r="D51" s="179">
        <v>0</v>
      </c>
      <c r="E51" s="179">
        <v>0</v>
      </c>
      <c r="F51" s="179">
        <v>0</v>
      </c>
      <c r="G51" s="179">
        <v>0</v>
      </c>
    </row>
    <row r="52" spans="1:7" ht="25.5">
      <c r="A52" s="78" t="s">
        <v>132</v>
      </c>
      <c r="B52" s="205">
        <v>4</v>
      </c>
      <c r="C52" s="205">
        <v>0</v>
      </c>
      <c r="D52" s="205">
        <v>4</v>
      </c>
      <c r="E52" s="205">
        <v>3</v>
      </c>
      <c r="F52" s="205">
        <v>4</v>
      </c>
      <c r="G52" s="205">
        <v>3</v>
      </c>
    </row>
    <row r="53" spans="1:7" ht="12.75">
      <c r="A53" s="77" t="s">
        <v>133</v>
      </c>
      <c r="B53" s="179">
        <v>1</v>
      </c>
      <c r="C53" s="179">
        <v>0</v>
      </c>
      <c r="D53" s="179">
        <v>0</v>
      </c>
      <c r="E53" s="179">
        <v>0</v>
      </c>
      <c r="F53" s="179">
        <v>2</v>
      </c>
      <c r="G53" s="179">
        <v>0</v>
      </c>
    </row>
    <row r="54" spans="1:7" ht="12.75">
      <c r="A54" s="77" t="s">
        <v>134</v>
      </c>
      <c r="B54" s="179">
        <v>0</v>
      </c>
      <c r="C54" s="179">
        <v>0</v>
      </c>
      <c r="D54" s="179">
        <v>0</v>
      </c>
      <c r="E54" s="179">
        <v>0</v>
      </c>
      <c r="F54" s="179">
        <v>0</v>
      </c>
      <c r="G54" s="179">
        <v>0</v>
      </c>
    </row>
    <row r="55" spans="1:7" ht="12.75">
      <c r="A55" s="77" t="s">
        <v>135</v>
      </c>
      <c r="B55" s="179">
        <v>0</v>
      </c>
      <c r="C55" s="179">
        <v>0</v>
      </c>
      <c r="D55" s="179">
        <v>0</v>
      </c>
      <c r="E55" s="179">
        <v>0</v>
      </c>
      <c r="F55" s="179">
        <v>0</v>
      </c>
      <c r="G55" s="179">
        <v>0</v>
      </c>
    </row>
    <row r="56" spans="1:7" ht="25.5">
      <c r="A56" s="77" t="s">
        <v>136</v>
      </c>
      <c r="B56" s="179">
        <v>0</v>
      </c>
      <c r="C56" s="179">
        <v>0</v>
      </c>
      <c r="D56" s="179">
        <v>2</v>
      </c>
      <c r="E56" s="179">
        <v>2</v>
      </c>
      <c r="F56" s="179">
        <v>2</v>
      </c>
      <c r="G56" s="179">
        <v>3</v>
      </c>
    </row>
    <row r="57" spans="1:7" ht="12.75">
      <c r="A57" s="77" t="s">
        <v>137</v>
      </c>
      <c r="B57" s="179">
        <v>0</v>
      </c>
      <c r="C57" s="179">
        <v>0</v>
      </c>
      <c r="D57" s="179">
        <v>0</v>
      </c>
      <c r="E57" s="179">
        <v>0</v>
      </c>
      <c r="F57" s="179">
        <v>0</v>
      </c>
      <c r="G57" s="179">
        <v>0</v>
      </c>
    </row>
    <row r="58" spans="1:7" ht="25.5">
      <c r="A58" s="77" t="s">
        <v>138</v>
      </c>
      <c r="B58" s="179">
        <v>0</v>
      </c>
      <c r="C58" s="179">
        <v>0</v>
      </c>
      <c r="D58" s="179">
        <v>0</v>
      </c>
      <c r="E58" s="179">
        <v>0</v>
      </c>
      <c r="F58" s="179">
        <v>0</v>
      </c>
      <c r="G58" s="179">
        <v>0</v>
      </c>
    </row>
    <row r="59" spans="1:7" ht="12.75">
      <c r="A59" s="77" t="s">
        <v>139</v>
      </c>
      <c r="B59" s="179">
        <v>1</v>
      </c>
      <c r="C59" s="179">
        <v>0</v>
      </c>
      <c r="D59" s="179">
        <v>0</v>
      </c>
      <c r="E59" s="179">
        <v>0</v>
      </c>
      <c r="F59" s="179">
        <v>0</v>
      </c>
      <c r="G59" s="179">
        <v>0</v>
      </c>
    </row>
    <row r="60" spans="1:7" ht="12.75">
      <c r="A60" s="77" t="s">
        <v>140</v>
      </c>
      <c r="B60" s="179">
        <v>0</v>
      </c>
      <c r="C60" s="179">
        <v>0</v>
      </c>
      <c r="D60" s="179">
        <v>0</v>
      </c>
      <c r="E60" s="179">
        <v>0</v>
      </c>
      <c r="F60" s="179">
        <v>0</v>
      </c>
      <c r="G60" s="179">
        <v>0</v>
      </c>
    </row>
    <row r="61" spans="1:7" ht="12.75">
      <c r="A61" s="77" t="s">
        <v>141</v>
      </c>
      <c r="B61" s="179">
        <v>0</v>
      </c>
      <c r="C61" s="179">
        <v>0</v>
      </c>
      <c r="D61" s="179">
        <v>0</v>
      </c>
      <c r="E61" s="179">
        <v>0</v>
      </c>
      <c r="F61" s="179">
        <v>0</v>
      </c>
      <c r="G61" s="179">
        <v>0</v>
      </c>
    </row>
    <row r="62" spans="1:7" ht="12.75">
      <c r="A62" s="77" t="s">
        <v>142</v>
      </c>
      <c r="B62" s="179">
        <v>1</v>
      </c>
      <c r="C62" s="179">
        <v>0</v>
      </c>
      <c r="D62" s="179">
        <v>1</v>
      </c>
      <c r="E62" s="179">
        <v>1</v>
      </c>
      <c r="F62" s="179">
        <v>0</v>
      </c>
      <c r="G62" s="179">
        <v>0</v>
      </c>
    </row>
    <row r="63" spans="1:7" ht="12.75">
      <c r="A63" s="77" t="s">
        <v>143</v>
      </c>
      <c r="B63" s="179">
        <v>0</v>
      </c>
      <c r="C63" s="179">
        <v>0</v>
      </c>
      <c r="D63" s="179">
        <v>0</v>
      </c>
      <c r="E63" s="179">
        <v>0</v>
      </c>
      <c r="F63" s="179">
        <v>0</v>
      </c>
      <c r="G63" s="179">
        <v>0</v>
      </c>
    </row>
    <row r="64" spans="1:7" ht="12.75">
      <c r="A64" s="77" t="s">
        <v>144</v>
      </c>
      <c r="B64" s="179">
        <v>1</v>
      </c>
      <c r="C64" s="179">
        <v>0</v>
      </c>
      <c r="D64" s="179">
        <v>1</v>
      </c>
      <c r="E64" s="179">
        <v>0</v>
      </c>
      <c r="F64" s="179">
        <v>0</v>
      </c>
      <c r="G64" s="179">
        <v>0</v>
      </c>
    </row>
    <row r="65" spans="1:7" ht="12.75">
      <c r="A65" s="77" t="s">
        <v>145</v>
      </c>
      <c r="B65" s="179">
        <v>0</v>
      </c>
      <c r="C65" s="179">
        <v>0</v>
      </c>
      <c r="D65" s="179">
        <v>0</v>
      </c>
      <c r="E65" s="179">
        <v>0</v>
      </c>
      <c r="F65" s="179">
        <v>0</v>
      </c>
      <c r="G65" s="179">
        <v>0</v>
      </c>
    </row>
    <row r="66" spans="1:7" ht="12.75">
      <c r="A66" s="77" t="s">
        <v>146</v>
      </c>
      <c r="B66" s="179">
        <v>0</v>
      </c>
      <c r="C66" s="179">
        <v>0</v>
      </c>
      <c r="D66" s="179">
        <v>0</v>
      </c>
      <c r="E66" s="179">
        <v>0</v>
      </c>
      <c r="F66" s="179">
        <v>0</v>
      </c>
      <c r="G66" s="179">
        <v>0</v>
      </c>
    </row>
    <row r="67" spans="1:7" ht="25.5">
      <c r="A67" s="78" t="s">
        <v>147</v>
      </c>
      <c r="B67" s="205">
        <v>1</v>
      </c>
      <c r="C67" s="205">
        <v>0</v>
      </c>
      <c r="D67" s="205">
        <v>2</v>
      </c>
      <c r="E67" s="205">
        <v>1</v>
      </c>
      <c r="F67" s="205">
        <v>3</v>
      </c>
      <c r="G67" s="205">
        <v>2</v>
      </c>
    </row>
    <row r="68" spans="1:7" ht="12.75">
      <c r="A68" s="77" t="s">
        <v>148</v>
      </c>
      <c r="B68" s="179">
        <v>0</v>
      </c>
      <c r="C68" s="179">
        <v>0</v>
      </c>
      <c r="D68" s="179">
        <v>0</v>
      </c>
      <c r="E68" s="179">
        <v>0</v>
      </c>
      <c r="F68" s="179">
        <v>0</v>
      </c>
      <c r="G68" s="179">
        <v>0</v>
      </c>
    </row>
    <row r="69" spans="1:7" ht="12.75">
      <c r="A69" s="77" t="s">
        <v>149</v>
      </c>
      <c r="B69" s="179">
        <v>1</v>
      </c>
      <c r="C69" s="179">
        <v>0</v>
      </c>
      <c r="D69" s="179">
        <v>1</v>
      </c>
      <c r="E69" s="179">
        <v>0</v>
      </c>
      <c r="F69" s="179">
        <v>1</v>
      </c>
      <c r="G69" s="179">
        <v>0</v>
      </c>
    </row>
    <row r="70" spans="1:7" ht="12.75">
      <c r="A70" s="77" t="s">
        <v>150</v>
      </c>
      <c r="B70" s="179">
        <v>0</v>
      </c>
      <c r="C70" s="179">
        <v>0</v>
      </c>
      <c r="D70" s="179">
        <v>1</v>
      </c>
      <c r="E70" s="179">
        <v>0</v>
      </c>
      <c r="F70" s="179">
        <v>1</v>
      </c>
      <c r="G70" s="179">
        <v>1</v>
      </c>
    </row>
    <row r="71" spans="1:7" ht="38.25">
      <c r="A71" s="77" t="s">
        <v>151</v>
      </c>
      <c r="B71" s="179">
        <v>0</v>
      </c>
      <c r="C71" s="179">
        <v>0</v>
      </c>
      <c r="D71" s="179">
        <v>1</v>
      </c>
      <c r="E71" s="179">
        <v>0</v>
      </c>
      <c r="F71" s="179">
        <v>1</v>
      </c>
      <c r="G71" s="179">
        <v>1</v>
      </c>
    </row>
    <row r="72" spans="1:7" ht="25.5">
      <c r="A72" s="77" t="s">
        <v>152</v>
      </c>
      <c r="B72" s="179">
        <v>0</v>
      </c>
      <c r="C72" s="179">
        <v>0</v>
      </c>
      <c r="D72" s="179">
        <v>0</v>
      </c>
      <c r="E72" s="179">
        <v>0</v>
      </c>
      <c r="F72" s="179">
        <v>0</v>
      </c>
      <c r="G72" s="179">
        <v>0</v>
      </c>
    </row>
    <row r="73" spans="1:7" ht="12.75">
      <c r="A73" s="77" t="s">
        <v>153</v>
      </c>
      <c r="B73" s="179">
        <v>0</v>
      </c>
      <c r="C73" s="179">
        <v>0</v>
      </c>
      <c r="D73" s="179">
        <v>0</v>
      </c>
      <c r="E73" s="179">
        <v>1</v>
      </c>
      <c r="F73" s="179">
        <v>1</v>
      </c>
      <c r="G73" s="179">
        <v>1</v>
      </c>
    </row>
    <row r="74" spans="1:7" s="86" customFormat="1" ht="25.5">
      <c r="A74" s="78" t="s">
        <v>154</v>
      </c>
      <c r="B74" s="205">
        <v>1</v>
      </c>
      <c r="C74" s="205">
        <v>0</v>
      </c>
      <c r="D74" s="205">
        <v>1</v>
      </c>
      <c r="E74" s="205">
        <v>5</v>
      </c>
      <c r="F74" s="205">
        <v>3</v>
      </c>
      <c r="G74" s="205">
        <v>1</v>
      </c>
    </row>
    <row r="75" spans="1:7" ht="12.75">
      <c r="A75" s="77" t="s">
        <v>155</v>
      </c>
      <c r="B75" s="179">
        <v>0</v>
      </c>
      <c r="C75" s="179">
        <v>0</v>
      </c>
      <c r="D75" s="179">
        <v>0</v>
      </c>
      <c r="E75" s="179">
        <v>0</v>
      </c>
      <c r="F75" s="179">
        <v>0</v>
      </c>
      <c r="G75" s="179">
        <v>0</v>
      </c>
    </row>
    <row r="76" spans="1:7" ht="12.75">
      <c r="A76" s="77" t="s">
        <v>156</v>
      </c>
      <c r="B76" s="179">
        <v>0</v>
      </c>
      <c r="C76" s="179">
        <v>0</v>
      </c>
      <c r="D76" s="179">
        <v>0</v>
      </c>
      <c r="E76" s="179">
        <v>0</v>
      </c>
      <c r="F76" s="179">
        <v>0</v>
      </c>
      <c r="G76" s="179">
        <v>0</v>
      </c>
    </row>
    <row r="77" spans="1:7" ht="12.75">
      <c r="A77" s="77" t="s">
        <v>157</v>
      </c>
      <c r="B77" s="179">
        <v>0</v>
      </c>
      <c r="C77" s="179">
        <v>0</v>
      </c>
      <c r="D77" s="179">
        <v>0</v>
      </c>
      <c r="E77" s="179">
        <v>0</v>
      </c>
      <c r="F77" s="179">
        <v>0</v>
      </c>
      <c r="G77" s="179">
        <v>0</v>
      </c>
    </row>
    <row r="78" spans="1:7" ht="12.75">
      <c r="A78" s="77" t="s">
        <v>158</v>
      </c>
      <c r="B78" s="179">
        <v>0</v>
      </c>
      <c r="C78" s="179">
        <v>0</v>
      </c>
      <c r="D78" s="179">
        <v>0</v>
      </c>
      <c r="E78" s="179">
        <v>0</v>
      </c>
      <c r="F78" s="179">
        <v>0</v>
      </c>
      <c r="G78" s="179">
        <v>0</v>
      </c>
    </row>
    <row r="79" spans="1:7" ht="12.75">
      <c r="A79" s="77" t="s">
        <v>159</v>
      </c>
      <c r="B79" s="179">
        <v>0</v>
      </c>
      <c r="C79" s="179">
        <v>0</v>
      </c>
      <c r="D79" s="179">
        <v>0</v>
      </c>
      <c r="E79" s="179">
        <v>0</v>
      </c>
      <c r="F79" s="179">
        <v>1</v>
      </c>
      <c r="G79" s="179">
        <v>0</v>
      </c>
    </row>
    <row r="80" spans="1:7" ht="12.75">
      <c r="A80" s="77" t="s">
        <v>160</v>
      </c>
      <c r="B80" s="179">
        <v>0</v>
      </c>
      <c r="C80" s="179">
        <v>0</v>
      </c>
      <c r="D80" s="179">
        <v>0</v>
      </c>
      <c r="E80" s="179">
        <v>0</v>
      </c>
      <c r="F80" s="179">
        <v>0</v>
      </c>
      <c r="G80" s="179">
        <v>0</v>
      </c>
    </row>
    <row r="81" spans="1:7" ht="12.75">
      <c r="A81" s="77" t="s">
        <v>161</v>
      </c>
      <c r="B81" s="179">
        <v>0</v>
      </c>
      <c r="C81" s="179">
        <v>0</v>
      </c>
      <c r="D81" s="179">
        <v>0</v>
      </c>
      <c r="E81" s="179">
        <v>0</v>
      </c>
      <c r="F81" s="179">
        <v>0</v>
      </c>
      <c r="G81" s="179">
        <v>0</v>
      </c>
    </row>
    <row r="82" spans="1:7" ht="12.75">
      <c r="A82" s="77" t="s">
        <v>162</v>
      </c>
      <c r="B82" s="179">
        <v>0</v>
      </c>
      <c r="C82" s="179">
        <v>0</v>
      </c>
      <c r="D82" s="179">
        <v>0</v>
      </c>
      <c r="E82" s="179">
        <v>0</v>
      </c>
      <c r="F82" s="179">
        <v>0</v>
      </c>
      <c r="G82" s="179">
        <v>0</v>
      </c>
    </row>
    <row r="83" spans="1:7" ht="12.75">
      <c r="A83" s="77" t="s">
        <v>163</v>
      </c>
      <c r="B83" s="179">
        <v>0</v>
      </c>
      <c r="C83" s="179">
        <v>0</v>
      </c>
      <c r="D83" s="179">
        <v>0</v>
      </c>
      <c r="E83" s="179">
        <v>0</v>
      </c>
      <c r="F83" s="179">
        <v>0</v>
      </c>
      <c r="G83" s="179">
        <v>0</v>
      </c>
    </row>
    <row r="84" spans="1:7" ht="12.75">
      <c r="A84" s="77" t="s">
        <v>164</v>
      </c>
      <c r="B84" s="179">
        <v>1</v>
      </c>
      <c r="C84" s="179">
        <v>0</v>
      </c>
      <c r="D84" s="179">
        <v>1</v>
      </c>
      <c r="E84" s="179">
        <v>3</v>
      </c>
      <c r="F84" s="179">
        <v>1</v>
      </c>
      <c r="G84" s="179">
        <v>0</v>
      </c>
    </row>
    <row r="85" spans="1:7" ht="12.75">
      <c r="A85" s="77" t="s">
        <v>165</v>
      </c>
      <c r="B85" s="179">
        <v>0</v>
      </c>
      <c r="C85" s="179">
        <v>0</v>
      </c>
      <c r="D85" s="179">
        <v>0</v>
      </c>
      <c r="E85" s="179">
        <v>1</v>
      </c>
      <c r="F85" s="179">
        <v>0</v>
      </c>
      <c r="G85" s="179">
        <v>1</v>
      </c>
    </row>
    <row r="86" spans="1:7" ht="12.75">
      <c r="A86" s="77" t="s">
        <v>166</v>
      </c>
      <c r="B86" s="179">
        <v>0</v>
      </c>
      <c r="C86" s="179">
        <v>0</v>
      </c>
      <c r="D86" s="179">
        <v>0</v>
      </c>
      <c r="E86" s="179">
        <v>1</v>
      </c>
      <c r="F86" s="179">
        <v>1</v>
      </c>
      <c r="G86" s="179">
        <v>0</v>
      </c>
    </row>
    <row r="87" spans="1:7" s="86" customFormat="1" ht="25.5">
      <c r="A87" s="78" t="s">
        <v>167</v>
      </c>
      <c r="B87" s="205">
        <v>0</v>
      </c>
      <c r="C87" s="205">
        <v>0</v>
      </c>
      <c r="D87" s="205">
        <v>0</v>
      </c>
      <c r="E87" s="205">
        <v>1</v>
      </c>
      <c r="F87" s="205">
        <v>4</v>
      </c>
      <c r="G87" s="205">
        <v>0</v>
      </c>
    </row>
    <row r="88" spans="1:7" ht="12.75">
      <c r="A88" s="77" t="s">
        <v>168</v>
      </c>
      <c r="B88" s="179">
        <v>0</v>
      </c>
      <c r="C88" s="179">
        <v>0</v>
      </c>
      <c r="D88" s="179">
        <v>0</v>
      </c>
      <c r="E88" s="179">
        <v>0</v>
      </c>
      <c r="F88" s="179">
        <v>0</v>
      </c>
      <c r="G88" s="179">
        <v>0</v>
      </c>
    </row>
    <row r="89" spans="1:7" ht="12.75">
      <c r="A89" s="77" t="s">
        <v>169</v>
      </c>
      <c r="B89" s="179">
        <v>0</v>
      </c>
      <c r="C89" s="179">
        <v>0</v>
      </c>
      <c r="D89" s="179">
        <v>0</v>
      </c>
      <c r="E89" s="179">
        <v>0</v>
      </c>
      <c r="F89" s="179">
        <v>1</v>
      </c>
      <c r="G89" s="179">
        <v>0</v>
      </c>
    </row>
    <row r="90" spans="1:7" ht="12.75">
      <c r="A90" s="77" t="s">
        <v>170</v>
      </c>
      <c r="B90" s="179">
        <v>0</v>
      </c>
      <c r="C90" s="179">
        <v>0</v>
      </c>
      <c r="D90" s="179">
        <v>0</v>
      </c>
      <c r="E90" s="179">
        <v>0</v>
      </c>
      <c r="F90" s="179">
        <v>1</v>
      </c>
      <c r="G90" s="179">
        <v>0</v>
      </c>
    </row>
    <row r="91" spans="1:7" ht="12.75">
      <c r="A91" s="77" t="s">
        <v>171</v>
      </c>
      <c r="B91" s="179">
        <v>0</v>
      </c>
      <c r="C91" s="179">
        <v>0</v>
      </c>
      <c r="D91" s="179">
        <v>0</v>
      </c>
      <c r="E91" s="179">
        <v>0</v>
      </c>
      <c r="F91" s="179">
        <v>1</v>
      </c>
      <c r="G91" s="179">
        <v>0</v>
      </c>
    </row>
    <row r="92" spans="1:7" ht="12.75">
      <c r="A92" s="77" t="s">
        <v>172</v>
      </c>
      <c r="B92" s="179">
        <v>0</v>
      </c>
      <c r="C92" s="179">
        <v>0</v>
      </c>
      <c r="D92" s="179">
        <v>0</v>
      </c>
      <c r="E92" s="179">
        <v>1</v>
      </c>
      <c r="F92" s="179">
        <v>1</v>
      </c>
      <c r="G92" s="179">
        <v>0</v>
      </c>
    </row>
    <row r="93" spans="1:7" ht="12.75">
      <c r="A93" s="77" t="s">
        <v>173</v>
      </c>
      <c r="B93" s="179">
        <v>0</v>
      </c>
      <c r="C93" s="179">
        <v>0</v>
      </c>
      <c r="D93" s="179">
        <v>0</v>
      </c>
      <c r="E93" s="179">
        <v>0</v>
      </c>
      <c r="F93" s="179">
        <v>0</v>
      </c>
      <c r="G93" s="179">
        <v>0</v>
      </c>
    </row>
    <row r="94" spans="1:7" ht="12.75">
      <c r="A94" s="77" t="s">
        <v>174</v>
      </c>
      <c r="B94" s="179">
        <v>0</v>
      </c>
      <c r="C94" s="179">
        <v>0</v>
      </c>
      <c r="D94" s="179">
        <v>0</v>
      </c>
      <c r="E94" s="179">
        <v>0</v>
      </c>
      <c r="F94" s="179">
        <v>0</v>
      </c>
      <c r="G94" s="179">
        <v>0</v>
      </c>
    </row>
    <row r="95" spans="1:7" ht="15" customHeight="1">
      <c r="A95" s="77" t="s">
        <v>175</v>
      </c>
      <c r="B95" s="179">
        <v>0</v>
      </c>
      <c r="C95" s="179">
        <v>0</v>
      </c>
      <c r="D95" s="179">
        <v>0</v>
      </c>
      <c r="E95" s="179">
        <v>0</v>
      </c>
      <c r="F95" s="179">
        <v>0</v>
      </c>
      <c r="G95" s="179">
        <v>0</v>
      </c>
    </row>
    <row r="96" spans="1:7" ht="12.75">
      <c r="A96" s="77" t="s">
        <v>176</v>
      </c>
      <c r="B96" s="179">
        <v>0</v>
      </c>
      <c r="C96" s="179">
        <v>0</v>
      </c>
      <c r="D96" s="179">
        <v>0</v>
      </c>
      <c r="E96" s="179">
        <v>0</v>
      </c>
      <c r="F96" s="179">
        <v>0</v>
      </c>
      <c r="G96" s="179">
        <v>0</v>
      </c>
    </row>
    <row r="97" spans="1:7" ht="12.75">
      <c r="A97" s="274"/>
      <c r="B97" s="272"/>
      <c r="C97" s="272"/>
      <c r="D97" s="272"/>
      <c r="E97" s="272"/>
      <c r="F97" s="272"/>
      <c r="G97" s="272"/>
    </row>
    <row r="99" spans="1:7" ht="27.75" customHeight="1">
      <c r="A99" s="332" t="s">
        <v>413</v>
      </c>
      <c r="B99" s="332"/>
      <c r="C99" s="332"/>
      <c r="D99" s="332"/>
      <c r="E99" s="332"/>
      <c r="F99" s="332"/>
      <c r="G99" s="332"/>
    </row>
  </sheetData>
  <sheetProtection/>
  <mergeCells count="2">
    <mergeCell ref="A1:G1"/>
    <mergeCell ref="A99:G99"/>
  </mergeCells>
  <printOptions/>
  <pageMargins left="0.7" right="0.7" top="0.35" bottom="0.75" header="0.3" footer="0.3"/>
  <pageSetup fitToHeight="1" fitToWidth="1" horizontalDpi="600" verticalDpi="600" orientation="portrait" paperSize="9" scale="50" r:id="rId1"/>
  <headerFooter>
    <oddFooter>&amp;C31</oddFooter>
  </headerFooter>
  <ignoredErrors>
    <ignoredError sqref="D44:E44" formulaRange="1"/>
  </ignoredErrors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9"/>
  <sheetViews>
    <sheetView workbookViewId="0" topLeftCell="A1">
      <selection activeCell="K39" sqref="K39"/>
    </sheetView>
  </sheetViews>
  <sheetFormatPr defaultColWidth="9.00390625" defaultRowHeight="12.75"/>
  <cols>
    <col min="1" max="1" width="28.00390625" style="9" customWidth="1"/>
    <col min="2" max="2" width="15.375" style="9" bestFit="1" customWidth="1"/>
    <col min="3" max="3" width="15.375" style="9" customWidth="1"/>
    <col min="4" max="7" width="15.375" style="9" bestFit="1" customWidth="1"/>
    <col min="8" max="16384" width="9.125" style="9" customWidth="1"/>
  </cols>
  <sheetData>
    <row r="1" spans="1:7" ht="66.75" customHeight="1">
      <c r="A1" s="333" t="s">
        <v>333</v>
      </c>
      <c r="B1" s="333"/>
      <c r="C1" s="333"/>
      <c r="D1" s="333"/>
      <c r="E1" s="333"/>
      <c r="F1" s="333"/>
      <c r="G1" s="333"/>
    </row>
    <row r="3" spans="5:7" ht="13.5" customHeight="1">
      <c r="E3" s="83"/>
      <c r="F3" s="83"/>
      <c r="G3" s="83" t="s">
        <v>58</v>
      </c>
    </row>
    <row r="4" spans="1:7" ht="18">
      <c r="A4" s="75"/>
      <c r="B4" s="79">
        <v>39814</v>
      </c>
      <c r="C4" s="79">
        <v>40179</v>
      </c>
      <c r="D4" s="79">
        <v>40544</v>
      </c>
      <c r="E4" s="79">
        <v>40909</v>
      </c>
      <c r="F4" s="79">
        <v>41275</v>
      </c>
      <c r="G4" s="79">
        <v>41640</v>
      </c>
    </row>
    <row r="5" spans="1:7" ht="25.5">
      <c r="A5" s="76" t="s">
        <v>233</v>
      </c>
      <c r="B5" s="205">
        <v>204</v>
      </c>
      <c r="C5" s="205">
        <v>167</v>
      </c>
      <c r="D5" s="205">
        <v>175</v>
      </c>
      <c r="E5" s="205">
        <v>168</v>
      </c>
      <c r="F5" s="205">
        <v>177</v>
      </c>
      <c r="G5" s="205">
        <v>152</v>
      </c>
    </row>
    <row r="6" spans="1:7" ht="25.5">
      <c r="A6" s="78" t="s">
        <v>88</v>
      </c>
      <c r="B6" s="205">
        <v>69</v>
      </c>
      <c r="C6" s="205">
        <v>57</v>
      </c>
      <c r="D6" s="205">
        <v>72</v>
      </c>
      <c r="E6" s="205">
        <v>76</v>
      </c>
      <c r="F6" s="205">
        <v>82</v>
      </c>
      <c r="G6" s="205">
        <v>70</v>
      </c>
    </row>
    <row r="7" spans="1:7" ht="12.75">
      <c r="A7" s="77" t="s">
        <v>89</v>
      </c>
      <c r="B7" s="179">
        <v>1</v>
      </c>
      <c r="C7" s="179">
        <v>0</v>
      </c>
      <c r="D7" s="179">
        <v>0</v>
      </c>
      <c r="E7" s="179">
        <v>0</v>
      </c>
      <c r="F7" s="179">
        <v>0</v>
      </c>
      <c r="G7" s="179">
        <v>0</v>
      </c>
    </row>
    <row r="8" spans="1:7" ht="12.75">
      <c r="A8" s="77" t="s">
        <v>90</v>
      </c>
      <c r="B8" s="179">
        <v>1</v>
      </c>
      <c r="C8" s="179">
        <v>0</v>
      </c>
      <c r="D8" s="179">
        <v>1</v>
      </c>
      <c r="E8" s="179">
        <v>0</v>
      </c>
      <c r="F8" s="179">
        <v>0</v>
      </c>
      <c r="G8" s="179">
        <v>0</v>
      </c>
    </row>
    <row r="9" spans="1:7" ht="12.75">
      <c r="A9" s="77" t="s">
        <v>91</v>
      </c>
      <c r="B9" s="179">
        <v>0</v>
      </c>
      <c r="C9" s="179">
        <v>0</v>
      </c>
      <c r="D9" s="179">
        <v>0</v>
      </c>
      <c r="E9" s="179">
        <v>0</v>
      </c>
      <c r="F9" s="179">
        <v>0</v>
      </c>
      <c r="G9" s="179">
        <v>0</v>
      </c>
    </row>
    <row r="10" spans="1:7" ht="12.75">
      <c r="A10" s="77" t="s">
        <v>92</v>
      </c>
      <c r="B10" s="179">
        <v>1</v>
      </c>
      <c r="C10" s="179">
        <v>1</v>
      </c>
      <c r="D10" s="179">
        <v>0</v>
      </c>
      <c r="E10" s="179">
        <v>0</v>
      </c>
      <c r="F10" s="179">
        <v>0</v>
      </c>
      <c r="G10" s="179">
        <v>1</v>
      </c>
    </row>
    <row r="11" spans="1:7" ht="12.75">
      <c r="A11" s="77" t="s">
        <v>93</v>
      </c>
      <c r="B11" s="179">
        <v>0</v>
      </c>
      <c r="C11" s="179">
        <v>0</v>
      </c>
      <c r="D11" s="179">
        <v>0</v>
      </c>
      <c r="E11" s="179">
        <v>0</v>
      </c>
      <c r="F11" s="179">
        <v>0</v>
      </c>
      <c r="G11" s="179">
        <v>1</v>
      </c>
    </row>
    <row r="12" spans="1:7" ht="12.75">
      <c r="A12" s="77" t="s">
        <v>94</v>
      </c>
      <c r="B12" s="179">
        <v>2</v>
      </c>
      <c r="C12" s="179">
        <v>2</v>
      </c>
      <c r="D12" s="179">
        <v>2</v>
      </c>
      <c r="E12" s="179">
        <v>2</v>
      </c>
      <c r="F12" s="179">
        <v>2</v>
      </c>
      <c r="G12" s="179">
        <v>2</v>
      </c>
    </row>
    <row r="13" spans="1:7" ht="12.75">
      <c r="A13" s="77" t="s">
        <v>95</v>
      </c>
      <c r="B13" s="179">
        <v>2</v>
      </c>
      <c r="C13" s="179">
        <v>0</v>
      </c>
      <c r="D13" s="179">
        <v>0</v>
      </c>
      <c r="E13" s="179">
        <v>0</v>
      </c>
      <c r="F13" s="179">
        <v>0</v>
      </c>
      <c r="G13" s="179">
        <v>1</v>
      </c>
    </row>
    <row r="14" spans="1:7" ht="12.75">
      <c r="A14" s="77" t="s">
        <v>96</v>
      </c>
      <c r="B14" s="179">
        <v>1</v>
      </c>
      <c r="C14" s="179">
        <v>1</v>
      </c>
      <c r="D14" s="179">
        <v>1</v>
      </c>
      <c r="E14" s="179">
        <v>1</v>
      </c>
      <c r="F14" s="179">
        <v>1</v>
      </c>
      <c r="G14" s="179">
        <v>0</v>
      </c>
    </row>
    <row r="15" spans="1:7" ht="12.75">
      <c r="A15" s="77" t="s">
        <v>97</v>
      </c>
      <c r="B15" s="179">
        <v>1</v>
      </c>
      <c r="C15" s="179">
        <v>1</v>
      </c>
      <c r="D15" s="179">
        <v>1</v>
      </c>
      <c r="E15" s="179">
        <v>1</v>
      </c>
      <c r="F15" s="179">
        <v>1</v>
      </c>
      <c r="G15" s="179">
        <v>0</v>
      </c>
    </row>
    <row r="16" spans="1:7" ht="12.75">
      <c r="A16" s="77" t="s">
        <v>98</v>
      </c>
      <c r="B16" s="179">
        <v>3</v>
      </c>
      <c r="C16" s="179">
        <v>4</v>
      </c>
      <c r="D16" s="179">
        <v>3</v>
      </c>
      <c r="E16" s="179">
        <v>1</v>
      </c>
      <c r="F16" s="179">
        <v>1</v>
      </c>
      <c r="G16" s="179">
        <v>2</v>
      </c>
    </row>
    <row r="17" spans="1:7" ht="12.75">
      <c r="A17" s="77" t="s">
        <v>99</v>
      </c>
      <c r="B17" s="179">
        <v>0</v>
      </c>
      <c r="C17" s="179">
        <v>0</v>
      </c>
      <c r="D17" s="179">
        <v>1</v>
      </c>
      <c r="E17" s="179">
        <v>1</v>
      </c>
      <c r="F17" s="179">
        <v>0</v>
      </c>
      <c r="G17" s="179">
        <v>0</v>
      </c>
    </row>
    <row r="18" spans="1:7" ht="12.75">
      <c r="A18" s="77" t="s">
        <v>100</v>
      </c>
      <c r="B18" s="179">
        <v>3</v>
      </c>
      <c r="C18" s="179">
        <v>2</v>
      </c>
      <c r="D18" s="179">
        <v>1</v>
      </c>
      <c r="E18" s="179">
        <v>2</v>
      </c>
      <c r="F18" s="179">
        <v>1</v>
      </c>
      <c r="G18" s="179">
        <v>2</v>
      </c>
    </row>
    <row r="19" spans="1:7" ht="12.75">
      <c r="A19" s="77" t="s">
        <v>101</v>
      </c>
      <c r="B19" s="179">
        <v>0</v>
      </c>
      <c r="C19" s="179">
        <v>0</v>
      </c>
      <c r="D19" s="179">
        <v>2</v>
      </c>
      <c r="E19" s="179">
        <v>1</v>
      </c>
      <c r="F19" s="179">
        <v>1</v>
      </c>
      <c r="G19" s="179">
        <v>1</v>
      </c>
    </row>
    <row r="20" spans="1:7" ht="12.75">
      <c r="A20" s="77" t="s">
        <v>102</v>
      </c>
      <c r="B20" s="179">
        <v>1</v>
      </c>
      <c r="C20" s="179">
        <v>1</v>
      </c>
      <c r="D20" s="179">
        <v>0</v>
      </c>
      <c r="E20" s="179">
        <v>0</v>
      </c>
      <c r="F20" s="179">
        <v>0</v>
      </c>
      <c r="G20" s="179">
        <v>0</v>
      </c>
    </row>
    <row r="21" spans="1:7" ht="12.75">
      <c r="A21" s="77" t="s">
        <v>103</v>
      </c>
      <c r="B21" s="179">
        <v>2</v>
      </c>
      <c r="C21" s="179">
        <v>2</v>
      </c>
      <c r="D21" s="179">
        <v>2</v>
      </c>
      <c r="E21" s="179">
        <v>2</v>
      </c>
      <c r="F21" s="179">
        <v>2</v>
      </c>
      <c r="G21" s="179">
        <v>2</v>
      </c>
    </row>
    <row r="22" spans="1:7" ht="12.75">
      <c r="A22" s="77" t="s">
        <v>104</v>
      </c>
      <c r="B22" s="179">
        <v>0</v>
      </c>
      <c r="C22" s="179">
        <v>0</v>
      </c>
      <c r="D22" s="179">
        <v>0</v>
      </c>
      <c r="E22" s="179">
        <v>0</v>
      </c>
      <c r="F22" s="179">
        <v>0</v>
      </c>
      <c r="G22" s="179">
        <v>0</v>
      </c>
    </row>
    <row r="23" spans="1:7" ht="12.75">
      <c r="A23" s="77" t="s">
        <v>105</v>
      </c>
      <c r="B23" s="179">
        <v>3</v>
      </c>
      <c r="C23" s="179">
        <v>2</v>
      </c>
      <c r="D23" s="179">
        <v>1</v>
      </c>
      <c r="E23" s="179">
        <v>1</v>
      </c>
      <c r="F23" s="179">
        <v>1</v>
      </c>
      <c r="G23" s="179">
        <v>0</v>
      </c>
    </row>
    <row r="24" spans="1:7" ht="12.75">
      <c r="A24" s="77" t="s">
        <v>106</v>
      </c>
      <c r="B24" s="179">
        <v>48</v>
      </c>
      <c r="C24" s="179">
        <v>41</v>
      </c>
      <c r="D24" s="179">
        <v>57</v>
      </c>
      <c r="E24" s="179">
        <v>64</v>
      </c>
      <c r="F24" s="179">
        <v>72</v>
      </c>
      <c r="G24" s="179">
        <v>58</v>
      </c>
    </row>
    <row r="25" spans="1:7" ht="25.5">
      <c r="A25" s="78" t="s">
        <v>107</v>
      </c>
      <c r="B25" s="205">
        <v>16</v>
      </c>
      <c r="C25" s="205">
        <v>12</v>
      </c>
      <c r="D25" s="205">
        <v>14</v>
      </c>
      <c r="E25" s="205">
        <v>15</v>
      </c>
      <c r="F25" s="205">
        <v>16</v>
      </c>
      <c r="G25" s="205">
        <v>12</v>
      </c>
    </row>
    <row r="26" spans="1:7" ht="12.75">
      <c r="A26" s="77" t="s">
        <v>108</v>
      </c>
      <c r="B26" s="179">
        <v>1</v>
      </c>
      <c r="C26" s="179">
        <v>0</v>
      </c>
      <c r="D26" s="179">
        <v>0</v>
      </c>
      <c r="E26" s="179">
        <v>0</v>
      </c>
      <c r="F26" s="179">
        <v>0</v>
      </c>
      <c r="G26" s="179">
        <v>0</v>
      </c>
    </row>
    <row r="27" spans="1:7" ht="12.75">
      <c r="A27" s="77" t="s">
        <v>109</v>
      </c>
      <c r="B27" s="179">
        <v>1</v>
      </c>
      <c r="C27" s="179">
        <v>0</v>
      </c>
      <c r="D27" s="179">
        <v>0</v>
      </c>
      <c r="E27" s="179">
        <v>1</v>
      </c>
      <c r="F27" s="179">
        <v>1</v>
      </c>
      <c r="G27" s="179">
        <v>0</v>
      </c>
    </row>
    <row r="28" spans="1:7" ht="12.75">
      <c r="A28" s="77" t="s">
        <v>110</v>
      </c>
      <c r="B28" s="179">
        <v>1</v>
      </c>
      <c r="C28" s="179">
        <v>0</v>
      </c>
      <c r="D28" s="179">
        <v>0</v>
      </c>
      <c r="E28" s="179">
        <v>0</v>
      </c>
      <c r="F28" s="179">
        <v>0</v>
      </c>
      <c r="G28" s="179">
        <v>0</v>
      </c>
    </row>
    <row r="29" spans="1:7" ht="25.5">
      <c r="A29" s="77" t="s">
        <v>111</v>
      </c>
      <c r="B29" s="179">
        <v>0</v>
      </c>
      <c r="C29" s="179">
        <v>0</v>
      </c>
      <c r="D29" s="179">
        <v>0</v>
      </c>
      <c r="E29" s="179">
        <v>0</v>
      </c>
      <c r="F29" s="179">
        <v>0</v>
      </c>
      <c r="G29" s="179">
        <v>0</v>
      </c>
    </row>
    <row r="30" spans="1:7" ht="12.75">
      <c r="A30" s="77" t="s">
        <v>112</v>
      </c>
      <c r="B30" s="179">
        <v>0</v>
      </c>
      <c r="C30" s="179">
        <v>1</v>
      </c>
      <c r="D30" s="179">
        <v>3</v>
      </c>
      <c r="E30" s="179">
        <v>3</v>
      </c>
      <c r="F30" s="179">
        <v>4</v>
      </c>
      <c r="G30" s="179">
        <v>2</v>
      </c>
    </row>
    <row r="31" spans="1:7" ht="12.75">
      <c r="A31" s="77" t="s">
        <v>113</v>
      </c>
      <c r="B31" s="179">
        <v>1</v>
      </c>
      <c r="C31" s="179">
        <v>0</v>
      </c>
      <c r="D31" s="179">
        <v>0</v>
      </c>
      <c r="E31" s="179">
        <v>0</v>
      </c>
      <c r="F31" s="179">
        <v>0</v>
      </c>
      <c r="G31" s="179">
        <v>0</v>
      </c>
    </row>
    <row r="32" spans="1:7" ht="12.75">
      <c r="A32" s="77" t="s">
        <v>114</v>
      </c>
      <c r="B32" s="179">
        <v>1</v>
      </c>
      <c r="C32" s="179">
        <v>2</v>
      </c>
      <c r="D32" s="179">
        <v>1</v>
      </c>
      <c r="E32" s="179">
        <v>1</v>
      </c>
      <c r="F32" s="179">
        <v>1</v>
      </c>
      <c r="G32" s="179">
        <v>1</v>
      </c>
    </row>
    <row r="33" spans="1:7" ht="12.75">
      <c r="A33" s="77" t="s">
        <v>115</v>
      </c>
      <c r="B33" s="179">
        <v>1</v>
      </c>
      <c r="C33" s="179">
        <v>1</v>
      </c>
      <c r="D33" s="179">
        <v>0</v>
      </c>
      <c r="E33" s="179">
        <v>0</v>
      </c>
      <c r="F33" s="179">
        <v>0</v>
      </c>
      <c r="G33" s="179">
        <v>0</v>
      </c>
    </row>
    <row r="34" spans="1:7" ht="12.75">
      <c r="A34" s="77" t="s">
        <v>116</v>
      </c>
      <c r="B34" s="179">
        <v>0</v>
      </c>
      <c r="C34" s="179">
        <v>0</v>
      </c>
      <c r="D34" s="179">
        <v>0</v>
      </c>
      <c r="E34" s="179">
        <v>0</v>
      </c>
      <c r="F34" s="179">
        <v>0</v>
      </c>
      <c r="G34" s="179">
        <v>0</v>
      </c>
    </row>
    <row r="35" spans="1:7" ht="12.75">
      <c r="A35" s="77" t="s">
        <v>117</v>
      </c>
      <c r="B35" s="179">
        <v>0</v>
      </c>
      <c r="C35" s="179">
        <v>1</v>
      </c>
      <c r="D35" s="179">
        <v>1</v>
      </c>
      <c r="E35" s="179">
        <v>0</v>
      </c>
      <c r="F35" s="179">
        <v>0</v>
      </c>
      <c r="G35" s="179">
        <v>0</v>
      </c>
    </row>
    <row r="36" spans="1:7" ht="12.75">
      <c r="A36" s="77" t="s">
        <v>118</v>
      </c>
      <c r="B36" s="179">
        <v>10</v>
      </c>
      <c r="C36" s="179">
        <v>7</v>
      </c>
      <c r="D36" s="179">
        <v>9</v>
      </c>
      <c r="E36" s="179">
        <v>10</v>
      </c>
      <c r="F36" s="179">
        <v>10</v>
      </c>
      <c r="G36" s="179">
        <v>9</v>
      </c>
    </row>
    <row r="37" spans="1:7" s="86" customFormat="1" ht="25.5">
      <c r="A37" s="78" t="s">
        <v>237</v>
      </c>
      <c r="B37" s="205">
        <f>SUM(B38:B50)</f>
        <v>19</v>
      </c>
      <c r="C37" s="205">
        <f>SUM(C38:C50)</f>
        <v>13</v>
      </c>
      <c r="D37" s="205">
        <f>SUM(D38:D43)</f>
        <v>7</v>
      </c>
      <c r="E37" s="205">
        <f>SUM(E38:E43)</f>
        <v>7</v>
      </c>
      <c r="F37" s="205">
        <f>SUM(F38:F43)</f>
        <v>9</v>
      </c>
      <c r="G37" s="205">
        <v>7</v>
      </c>
    </row>
    <row r="38" spans="1:7" ht="12.75">
      <c r="A38" s="77" t="s">
        <v>119</v>
      </c>
      <c r="B38" s="179">
        <v>2</v>
      </c>
      <c r="C38" s="179">
        <v>1</v>
      </c>
      <c r="D38" s="179">
        <v>0</v>
      </c>
      <c r="E38" s="179">
        <v>0</v>
      </c>
      <c r="F38" s="179">
        <v>0</v>
      </c>
      <c r="G38" s="179">
        <v>0</v>
      </c>
    </row>
    <row r="39" spans="1:7" ht="12.75">
      <c r="A39" s="77" t="s">
        <v>123</v>
      </c>
      <c r="B39" s="179">
        <v>0</v>
      </c>
      <c r="C39" s="179">
        <v>0</v>
      </c>
      <c r="D39" s="179">
        <v>0</v>
      </c>
      <c r="E39" s="179">
        <v>0</v>
      </c>
      <c r="F39" s="179">
        <v>0</v>
      </c>
      <c r="G39" s="179">
        <v>0</v>
      </c>
    </row>
    <row r="40" spans="1:7" ht="12.75">
      <c r="A40" s="77" t="s">
        <v>127</v>
      </c>
      <c r="B40" s="179">
        <v>6</v>
      </c>
      <c r="C40" s="179">
        <v>4</v>
      </c>
      <c r="D40" s="179">
        <v>3</v>
      </c>
      <c r="E40" s="179">
        <v>4</v>
      </c>
      <c r="F40" s="179">
        <v>6</v>
      </c>
      <c r="G40" s="179">
        <v>4</v>
      </c>
    </row>
    <row r="41" spans="1:7" ht="12.75">
      <c r="A41" s="77" t="s">
        <v>129</v>
      </c>
      <c r="B41" s="179">
        <v>2</v>
      </c>
      <c r="C41" s="179">
        <v>1</v>
      </c>
      <c r="D41" s="179">
        <v>1</v>
      </c>
      <c r="E41" s="179">
        <v>1</v>
      </c>
      <c r="F41" s="179">
        <v>1</v>
      </c>
      <c r="G41" s="179">
        <v>1</v>
      </c>
    </row>
    <row r="42" spans="1:7" ht="12.75">
      <c r="A42" s="77" t="s">
        <v>130</v>
      </c>
      <c r="B42" s="179">
        <v>3</v>
      </c>
      <c r="C42" s="179">
        <v>3</v>
      </c>
      <c r="D42" s="179">
        <v>2</v>
      </c>
      <c r="E42" s="179">
        <v>2</v>
      </c>
      <c r="F42" s="179">
        <v>2</v>
      </c>
      <c r="G42" s="179">
        <v>2</v>
      </c>
    </row>
    <row r="43" spans="1:7" ht="12.75">
      <c r="A43" s="77" t="s">
        <v>131</v>
      </c>
      <c r="B43" s="179">
        <v>3</v>
      </c>
      <c r="C43" s="179">
        <v>1</v>
      </c>
      <c r="D43" s="179">
        <v>1</v>
      </c>
      <c r="E43" s="179">
        <v>0</v>
      </c>
      <c r="F43" s="179">
        <v>0</v>
      </c>
      <c r="G43" s="179">
        <v>0</v>
      </c>
    </row>
    <row r="44" spans="1:7" s="86" customFormat="1" ht="25.5">
      <c r="A44" s="78" t="s">
        <v>357</v>
      </c>
      <c r="B44" s="205" t="s">
        <v>297</v>
      </c>
      <c r="C44" s="205" t="s">
        <v>297</v>
      </c>
      <c r="D44" s="205">
        <f>SUM(D45:D51)</f>
        <v>4</v>
      </c>
      <c r="E44" s="205">
        <f>SUM(E45:E51)</f>
        <v>3</v>
      </c>
      <c r="F44" s="205">
        <f>SUM(F45:F51)</f>
        <v>3</v>
      </c>
      <c r="G44" s="205">
        <v>3</v>
      </c>
    </row>
    <row r="45" spans="1:7" ht="12.75">
      <c r="A45" s="77" t="s">
        <v>120</v>
      </c>
      <c r="B45" s="179">
        <v>2</v>
      </c>
      <c r="C45" s="179">
        <v>1</v>
      </c>
      <c r="D45" s="179">
        <v>3</v>
      </c>
      <c r="E45" s="179">
        <v>1</v>
      </c>
      <c r="F45" s="179">
        <v>1</v>
      </c>
      <c r="G45" s="179">
        <v>1</v>
      </c>
    </row>
    <row r="46" spans="1:7" ht="12.75">
      <c r="A46" s="77" t="s">
        <v>121</v>
      </c>
      <c r="B46" s="179">
        <v>0</v>
      </c>
      <c r="C46" s="179">
        <v>0</v>
      </c>
      <c r="D46" s="179">
        <v>0</v>
      </c>
      <c r="E46" s="179">
        <v>0</v>
      </c>
      <c r="F46" s="179">
        <v>0</v>
      </c>
      <c r="G46" s="179">
        <v>0</v>
      </c>
    </row>
    <row r="47" spans="1:7" ht="25.5">
      <c r="A47" s="77" t="s">
        <v>122</v>
      </c>
      <c r="B47" s="179">
        <v>0</v>
      </c>
      <c r="C47" s="179">
        <v>1</v>
      </c>
      <c r="D47" s="179">
        <v>0</v>
      </c>
      <c r="E47" s="179">
        <v>0</v>
      </c>
      <c r="F47" s="179">
        <v>0</v>
      </c>
      <c r="G47" s="179">
        <v>0</v>
      </c>
    </row>
    <row r="48" spans="1:7" ht="25.5">
      <c r="A48" s="77" t="s">
        <v>124</v>
      </c>
      <c r="B48" s="179">
        <v>0</v>
      </c>
      <c r="C48" s="179">
        <v>0</v>
      </c>
      <c r="D48" s="179">
        <v>0</v>
      </c>
      <c r="E48" s="179">
        <v>1</v>
      </c>
      <c r="F48" s="179">
        <v>1</v>
      </c>
      <c r="G48" s="179">
        <v>1</v>
      </c>
    </row>
    <row r="49" spans="1:7" ht="25.5">
      <c r="A49" s="77" t="s">
        <v>125</v>
      </c>
      <c r="B49" s="179">
        <v>1</v>
      </c>
      <c r="C49" s="179">
        <v>1</v>
      </c>
      <c r="D49" s="179">
        <v>1</v>
      </c>
      <c r="E49" s="179">
        <v>1</v>
      </c>
      <c r="F49" s="179">
        <v>1</v>
      </c>
      <c r="G49" s="179">
        <v>1</v>
      </c>
    </row>
    <row r="50" spans="1:7" ht="12.75">
      <c r="A50" s="77" t="s">
        <v>126</v>
      </c>
      <c r="B50" s="179">
        <v>0</v>
      </c>
      <c r="C50" s="179">
        <v>0</v>
      </c>
      <c r="D50" s="179">
        <v>0</v>
      </c>
      <c r="E50" s="179">
        <v>0</v>
      </c>
      <c r="F50" s="179">
        <v>0</v>
      </c>
      <c r="G50" s="179">
        <v>0</v>
      </c>
    </row>
    <row r="51" spans="1:7" ht="12.75">
      <c r="A51" s="77" t="s">
        <v>128</v>
      </c>
      <c r="B51" s="179">
        <v>0</v>
      </c>
      <c r="C51" s="179">
        <v>0</v>
      </c>
      <c r="D51" s="179">
        <v>0</v>
      </c>
      <c r="E51" s="179">
        <v>0</v>
      </c>
      <c r="F51" s="179">
        <v>0</v>
      </c>
      <c r="G51" s="179">
        <v>0</v>
      </c>
    </row>
    <row r="52" spans="1:7" ht="25.5">
      <c r="A52" s="78" t="s">
        <v>132</v>
      </c>
      <c r="B52" s="205">
        <v>49</v>
      </c>
      <c r="C52" s="205">
        <v>43</v>
      </c>
      <c r="D52" s="205">
        <v>39</v>
      </c>
      <c r="E52" s="205">
        <v>37</v>
      </c>
      <c r="F52" s="205">
        <v>37</v>
      </c>
      <c r="G52" s="205">
        <v>34</v>
      </c>
    </row>
    <row r="53" spans="1:7" ht="12.75">
      <c r="A53" s="77" t="s">
        <v>133</v>
      </c>
      <c r="B53" s="179">
        <v>7</v>
      </c>
      <c r="C53" s="179">
        <v>6</v>
      </c>
      <c r="D53" s="179">
        <v>5</v>
      </c>
      <c r="E53" s="179">
        <v>6</v>
      </c>
      <c r="F53" s="179">
        <v>6</v>
      </c>
      <c r="G53" s="179">
        <v>5</v>
      </c>
    </row>
    <row r="54" spans="1:7" ht="12.75">
      <c r="A54" s="77" t="s">
        <v>134</v>
      </c>
      <c r="B54" s="179">
        <v>0</v>
      </c>
      <c r="C54" s="179">
        <v>0</v>
      </c>
      <c r="D54" s="179">
        <v>0</v>
      </c>
      <c r="E54" s="179">
        <v>0</v>
      </c>
      <c r="F54" s="179">
        <v>0</v>
      </c>
      <c r="G54" s="179">
        <v>0</v>
      </c>
    </row>
    <row r="55" spans="1:7" ht="12.75">
      <c r="A55" s="77" t="s">
        <v>135</v>
      </c>
      <c r="B55" s="179">
        <v>0</v>
      </c>
      <c r="C55" s="179">
        <v>0</v>
      </c>
      <c r="D55" s="179">
        <v>0</v>
      </c>
      <c r="E55" s="179">
        <v>0</v>
      </c>
      <c r="F55" s="179">
        <v>0</v>
      </c>
      <c r="G55" s="179">
        <v>0</v>
      </c>
    </row>
    <row r="56" spans="1:7" ht="25.5">
      <c r="A56" s="77" t="s">
        <v>136</v>
      </c>
      <c r="B56" s="179">
        <v>10</v>
      </c>
      <c r="C56" s="179">
        <v>10</v>
      </c>
      <c r="D56" s="179">
        <v>9</v>
      </c>
      <c r="E56" s="179">
        <v>9</v>
      </c>
      <c r="F56" s="179">
        <v>11</v>
      </c>
      <c r="G56" s="179">
        <v>12</v>
      </c>
    </row>
    <row r="57" spans="1:7" ht="12.75">
      <c r="A57" s="77" t="s">
        <v>137</v>
      </c>
      <c r="B57" s="179">
        <v>1</v>
      </c>
      <c r="C57" s="179">
        <v>3</v>
      </c>
      <c r="D57" s="179">
        <v>4</v>
      </c>
      <c r="E57" s="179">
        <v>2</v>
      </c>
      <c r="F57" s="179">
        <v>2</v>
      </c>
      <c r="G57" s="179">
        <v>1</v>
      </c>
    </row>
    <row r="58" spans="1:7" ht="25.5">
      <c r="A58" s="77" t="s">
        <v>138</v>
      </c>
      <c r="B58" s="179">
        <v>1</v>
      </c>
      <c r="C58" s="179">
        <v>2</v>
      </c>
      <c r="D58" s="179">
        <v>2</v>
      </c>
      <c r="E58" s="179">
        <v>2</v>
      </c>
      <c r="F58" s="179">
        <v>2</v>
      </c>
      <c r="G58" s="179">
        <v>1</v>
      </c>
    </row>
    <row r="59" spans="1:7" ht="12.75">
      <c r="A59" s="77" t="s">
        <v>139</v>
      </c>
      <c r="B59" s="179">
        <v>1</v>
      </c>
      <c r="C59" s="179">
        <v>3</v>
      </c>
      <c r="D59" s="179">
        <v>0</v>
      </c>
      <c r="E59" s="179">
        <v>0</v>
      </c>
      <c r="F59" s="179">
        <v>1</v>
      </c>
      <c r="G59" s="179">
        <v>0</v>
      </c>
    </row>
    <row r="60" spans="1:7" ht="12.75">
      <c r="A60" s="77" t="s">
        <v>140</v>
      </c>
      <c r="B60" s="179">
        <v>3</v>
      </c>
      <c r="C60" s="179">
        <v>3</v>
      </c>
      <c r="D60" s="179">
        <v>3</v>
      </c>
      <c r="E60" s="179">
        <v>3</v>
      </c>
      <c r="F60" s="179">
        <v>3</v>
      </c>
      <c r="G60" s="179">
        <v>3</v>
      </c>
    </row>
    <row r="61" spans="1:7" ht="12.75">
      <c r="A61" s="77" t="s">
        <v>141</v>
      </c>
      <c r="B61" s="179">
        <v>3</v>
      </c>
      <c r="C61" s="179">
        <v>2</v>
      </c>
      <c r="D61" s="179">
        <v>1</v>
      </c>
      <c r="E61" s="179">
        <v>1</v>
      </c>
      <c r="F61" s="179">
        <v>2</v>
      </c>
      <c r="G61" s="179">
        <v>2</v>
      </c>
    </row>
    <row r="62" spans="1:7" ht="12.75">
      <c r="A62" s="77" t="s">
        <v>142</v>
      </c>
      <c r="B62" s="179">
        <v>4</v>
      </c>
      <c r="C62" s="179">
        <v>3</v>
      </c>
      <c r="D62" s="179">
        <v>3</v>
      </c>
      <c r="E62" s="179">
        <v>4</v>
      </c>
      <c r="F62" s="179">
        <v>2</v>
      </c>
      <c r="G62" s="179">
        <v>3</v>
      </c>
    </row>
    <row r="63" spans="1:7" ht="12.75">
      <c r="A63" s="77" t="s">
        <v>143</v>
      </c>
      <c r="B63" s="179">
        <v>1</v>
      </c>
      <c r="C63" s="179">
        <v>1</v>
      </c>
      <c r="D63" s="179">
        <v>1</v>
      </c>
      <c r="E63" s="179">
        <v>1</v>
      </c>
      <c r="F63" s="179">
        <v>1</v>
      </c>
      <c r="G63" s="179">
        <v>0</v>
      </c>
    </row>
    <row r="64" spans="1:7" ht="12.75">
      <c r="A64" s="77" t="s">
        <v>144</v>
      </c>
      <c r="B64" s="179">
        <v>11</v>
      </c>
      <c r="C64" s="179">
        <v>7</v>
      </c>
      <c r="D64" s="179">
        <v>8</v>
      </c>
      <c r="E64" s="179">
        <v>6</v>
      </c>
      <c r="F64" s="179">
        <v>5</v>
      </c>
      <c r="G64" s="179">
        <v>6</v>
      </c>
    </row>
    <row r="65" spans="1:7" ht="12.75">
      <c r="A65" s="77" t="s">
        <v>145</v>
      </c>
      <c r="B65" s="179">
        <v>6</v>
      </c>
      <c r="C65" s="179">
        <v>3</v>
      </c>
      <c r="D65" s="179">
        <v>2</v>
      </c>
      <c r="E65" s="179">
        <v>2</v>
      </c>
      <c r="F65" s="179">
        <v>2</v>
      </c>
      <c r="G65" s="179">
        <v>1</v>
      </c>
    </row>
    <row r="66" spans="1:7" ht="12.75">
      <c r="A66" s="77" t="s">
        <v>146</v>
      </c>
      <c r="B66" s="179">
        <v>1</v>
      </c>
      <c r="C66" s="179">
        <v>0</v>
      </c>
      <c r="D66" s="179">
        <v>1</v>
      </c>
      <c r="E66" s="179">
        <v>1</v>
      </c>
      <c r="F66" s="179">
        <v>0</v>
      </c>
      <c r="G66" s="179">
        <v>0</v>
      </c>
    </row>
    <row r="67" spans="1:7" ht="25.5">
      <c r="A67" s="78" t="s">
        <v>147</v>
      </c>
      <c r="B67" s="205">
        <v>18</v>
      </c>
      <c r="C67" s="205">
        <v>15</v>
      </c>
      <c r="D67" s="205">
        <v>13</v>
      </c>
      <c r="E67" s="205">
        <v>10</v>
      </c>
      <c r="F67" s="205">
        <v>11</v>
      </c>
      <c r="G67" s="205">
        <v>9</v>
      </c>
    </row>
    <row r="68" spans="1:7" ht="12.75">
      <c r="A68" s="77" t="s">
        <v>148</v>
      </c>
      <c r="B68" s="179">
        <v>0</v>
      </c>
      <c r="C68" s="179">
        <v>0</v>
      </c>
      <c r="D68" s="179">
        <v>0</v>
      </c>
      <c r="E68" s="179">
        <v>0</v>
      </c>
      <c r="F68" s="179">
        <v>2</v>
      </c>
      <c r="G68" s="179">
        <v>2</v>
      </c>
    </row>
    <row r="69" spans="1:7" ht="12.75">
      <c r="A69" s="77" t="s">
        <v>149</v>
      </c>
      <c r="B69" s="179">
        <v>11</v>
      </c>
      <c r="C69" s="179">
        <v>8</v>
      </c>
      <c r="D69" s="179">
        <v>6</v>
      </c>
      <c r="E69" s="179">
        <v>4</v>
      </c>
      <c r="F69" s="179">
        <v>3</v>
      </c>
      <c r="G69" s="179">
        <v>3</v>
      </c>
    </row>
    <row r="70" spans="1:7" ht="12.75">
      <c r="A70" s="77" t="s">
        <v>150</v>
      </c>
      <c r="B70" s="179">
        <v>1</v>
      </c>
      <c r="C70" s="179">
        <v>2</v>
      </c>
      <c r="D70" s="179">
        <v>2</v>
      </c>
      <c r="E70" s="179">
        <v>1</v>
      </c>
      <c r="F70" s="179">
        <v>2</v>
      </c>
      <c r="G70" s="179">
        <v>1</v>
      </c>
    </row>
    <row r="71" spans="1:7" ht="38.25">
      <c r="A71" s="77" t="s">
        <v>151</v>
      </c>
      <c r="B71" s="179">
        <v>1</v>
      </c>
      <c r="C71" s="179">
        <v>2</v>
      </c>
      <c r="D71" s="179">
        <v>2</v>
      </c>
      <c r="E71" s="179">
        <v>1</v>
      </c>
      <c r="F71" s="179">
        <v>2</v>
      </c>
      <c r="G71" s="179">
        <v>1</v>
      </c>
    </row>
    <row r="72" spans="1:7" ht="25.5">
      <c r="A72" s="77" t="s">
        <v>152</v>
      </c>
      <c r="B72" s="179">
        <v>0</v>
      </c>
      <c r="C72" s="179">
        <v>0</v>
      </c>
      <c r="D72" s="179">
        <v>0</v>
      </c>
      <c r="E72" s="179">
        <v>0</v>
      </c>
      <c r="F72" s="179">
        <v>0</v>
      </c>
      <c r="G72" s="179">
        <v>0</v>
      </c>
    </row>
    <row r="73" spans="1:7" ht="12.75">
      <c r="A73" s="77" t="s">
        <v>153</v>
      </c>
      <c r="B73" s="179">
        <v>6</v>
      </c>
      <c r="C73" s="179">
        <v>5</v>
      </c>
      <c r="D73" s="179">
        <v>5</v>
      </c>
      <c r="E73" s="179">
        <v>5</v>
      </c>
      <c r="F73" s="179">
        <v>4</v>
      </c>
      <c r="G73" s="179">
        <v>3</v>
      </c>
    </row>
    <row r="74" spans="1:7" s="86" customFormat="1" ht="25.5">
      <c r="A74" s="78" t="s">
        <v>154</v>
      </c>
      <c r="B74" s="205">
        <v>25</v>
      </c>
      <c r="C74" s="205">
        <v>21</v>
      </c>
      <c r="D74" s="205">
        <v>19</v>
      </c>
      <c r="E74" s="205">
        <v>17</v>
      </c>
      <c r="F74" s="205">
        <v>14</v>
      </c>
      <c r="G74" s="205">
        <v>13</v>
      </c>
    </row>
    <row r="75" spans="1:7" ht="12.75">
      <c r="A75" s="77" t="s">
        <v>155</v>
      </c>
      <c r="B75" s="179">
        <v>2</v>
      </c>
      <c r="C75" s="179">
        <v>2</v>
      </c>
      <c r="D75" s="179">
        <v>2</v>
      </c>
      <c r="E75" s="179">
        <v>2</v>
      </c>
      <c r="F75" s="179">
        <v>0</v>
      </c>
      <c r="G75" s="179">
        <v>0</v>
      </c>
    </row>
    <row r="76" spans="1:7" ht="12.75">
      <c r="A76" s="77" t="s">
        <v>156</v>
      </c>
      <c r="B76" s="179">
        <v>0</v>
      </c>
      <c r="C76" s="179">
        <v>0</v>
      </c>
      <c r="D76" s="179">
        <v>0</v>
      </c>
      <c r="E76" s="179">
        <v>0</v>
      </c>
      <c r="F76" s="179">
        <v>0</v>
      </c>
      <c r="G76" s="179">
        <v>0</v>
      </c>
    </row>
    <row r="77" spans="1:7" ht="12.75">
      <c r="A77" s="77" t="s">
        <v>157</v>
      </c>
      <c r="B77" s="179">
        <v>1</v>
      </c>
      <c r="C77" s="179">
        <v>0</v>
      </c>
      <c r="D77" s="179">
        <v>0</v>
      </c>
      <c r="E77" s="179">
        <v>0</v>
      </c>
      <c r="F77" s="179">
        <v>0</v>
      </c>
      <c r="G77" s="179">
        <v>0</v>
      </c>
    </row>
    <row r="78" spans="1:7" ht="12.75">
      <c r="A78" s="77" t="s">
        <v>158</v>
      </c>
      <c r="B78" s="179">
        <v>1</v>
      </c>
      <c r="C78" s="179">
        <v>2</v>
      </c>
      <c r="D78" s="179">
        <v>1</v>
      </c>
      <c r="E78" s="179">
        <v>0</v>
      </c>
      <c r="F78" s="179">
        <v>0</v>
      </c>
      <c r="G78" s="179">
        <v>0</v>
      </c>
    </row>
    <row r="79" spans="1:7" ht="12.75">
      <c r="A79" s="77" t="s">
        <v>159</v>
      </c>
      <c r="B79" s="179">
        <v>6</v>
      </c>
      <c r="C79" s="179">
        <v>4</v>
      </c>
      <c r="D79" s="179">
        <v>4</v>
      </c>
      <c r="E79" s="179">
        <v>4</v>
      </c>
      <c r="F79" s="179">
        <v>4</v>
      </c>
      <c r="G79" s="179">
        <v>4</v>
      </c>
    </row>
    <row r="80" spans="1:7" ht="12.75">
      <c r="A80" s="77" t="s">
        <v>160</v>
      </c>
      <c r="B80" s="179">
        <v>0</v>
      </c>
      <c r="C80" s="179">
        <v>0</v>
      </c>
      <c r="D80" s="179">
        <v>0</v>
      </c>
      <c r="E80" s="179">
        <v>0</v>
      </c>
      <c r="F80" s="179">
        <v>0</v>
      </c>
      <c r="G80" s="179">
        <v>0</v>
      </c>
    </row>
    <row r="81" spans="1:7" ht="12.75">
      <c r="A81" s="77" t="s">
        <v>161</v>
      </c>
      <c r="B81" s="179">
        <v>4</v>
      </c>
      <c r="C81" s="179">
        <v>4</v>
      </c>
      <c r="D81" s="179">
        <v>2</v>
      </c>
      <c r="E81" s="179">
        <v>3</v>
      </c>
      <c r="F81" s="179">
        <v>2</v>
      </c>
      <c r="G81" s="179">
        <v>2</v>
      </c>
    </row>
    <row r="82" spans="1:7" ht="12.75">
      <c r="A82" s="77" t="s">
        <v>162</v>
      </c>
      <c r="B82" s="179">
        <v>3</v>
      </c>
      <c r="C82" s="179">
        <v>1</v>
      </c>
      <c r="D82" s="179">
        <v>2</v>
      </c>
      <c r="E82" s="179">
        <v>1</v>
      </c>
      <c r="F82" s="179">
        <v>1</v>
      </c>
      <c r="G82" s="179">
        <v>1</v>
      </c>
    </row>
    <row r="83" spans="1:7" ht="12.75">
      <c r="A83" s="77" t="s">
        <v>163</v>
      </c>
      <c r="B83" s="179">
        <v>0</v>
      </c>
      <c r="C83" s="179">
        <v>0</v>
      </c>
      <c r="D83" s="179">
        <v>0</v>
      </c>
      <c r="E83" s="179">
        <v>0</v>
      </c>
      <c r="F83" s="179">
        <v>0</v>
      </c>
      <c r="G83" s="179">
        <v>0</v>
      </c>
    </row>
    <row r="84" spans="1:7" ht="12.75">
      <c r="A84" s="77" t="s">
        <v>164</v>
      </c>
      <c r="B84" s="179">
        <v>4</v>
      </c>
      <c r="C84" s="179">
        <v>5</v>
      </c>
      <c r="D84" s="179">
        <v>4</v>
      </c>
      <c r="E84" s="179">
        <v>3</v>
      </c>
      <c r="F84" s="179">
        <v>3</v>
      </c>
      <c r="G84" s="179">
        <v>3</v>
      </c>
    </row>
    <row r="85" spans="1:7" ht="12.75">
      <c r="A85" s="77" t="s">
        <v>165</v>
      </c>
      <c r="B85" s="179">
        <v>3</v>
      </c>
      <c r="C85" s="179">
        <v>2</v>
      </c>
      <c r="D85" s="179">
        <v>3</v>
      </c>
      <c r="E85" s="179">
        <v>3</v>
      </c>
      <c r="F85" s="179">
        <v>3</v>
      </c>
      <c r="G85" s="179">
        <v>2</v>
      </c>
    </row>
    <row r="86" spans="1:7" ht="12.75">
      <c r="A86" s="77" t="s">
        <v>166</v>
      </c>
      <c r="B86" s="179">
        <v>1</v>
      </c>
      <c r="C86" s="179">
        <v>1</v>
      </c>
      <c r="D86" s="179">
        <v>1</v>
      </c>
      <c r="E86" s="179">
        <v>1</v>
      </c>
      <c r="F86" s="179">
        <v>1</v>
      </c>
      <c r="G86" s="179">
        <v>1</v>
      </c>
    </row>
    <row r="87" spans="1:7" s="86" customFormat="1" ht="25.5">
      <c r="A87" s="78" t="s">
        <v>167</v>
      </c>
      <c r="B87" s="205">
        <v>8</v>
      </c>
      <c r="C87" s="205">
        <v>6</v>
      </c>
      <c r="D87" s="205">
        <v>7</v>
      </c>
      <c r="E87" s="205">
        <v>3</v>
      </c>
      <c r="F87" s="205">
        <v>5</v>
      </c>
      <c r="G87" s="205">
        <v>4</v>
      </c>
    </row>
    <row r="88" spans="1:7" ht="12.75">
      <c r="A88" s="77" t="s">
        <v>168</v>
      </c>
      <c r="B88" s="179">
        <v>1</v>
      </c>
      <c r="C88" s="179">
        <v>0</v>
      </c>
      <c r="D88" s="179">
        <v>1</v>
      </c>
      <c r="E88" s="179">
        <v>0</v>
      </c>
      <c r="F88" s="179">
        <v>1</v>
      </c>
      <c r="G88" s="179">
        <v>1</v>
      </c>
    </row>
    <row r="89" spans="1:7" ht="12.75">
      <c r="A89" s="77" t="s">
        <v>169</v>
      </c>
      <c r="B89" s="179">
        <v>2</v>
      </c>
      <c r="C89" s="179">
        <v>2</v>
      </c>
      <c r="D89" s="179">
        <v>0</v>
      </c>
      <c r="E89" s="179">
        <v>0</v>
      </c>
      <c r="F89" s="179">
        <v>0</v>
      </c>
      <c r="G89" s="179">
        <v>0</v>
      </c>
    </row>
    <row r="90" spans="1:7" ht="12.75">
      <c r="A90" s="77" t="s">
        <v>170</v>
      </c>
      <c r="B90" s="179">
        <v>2</v>
      </c>
      <c r="C90" s="179">
        <v>1</v>
      </c>
      <c r="D90" s="179">
        <v>2</v>
      </c>
      <c r="E90" s="179">
        <v>1</v>
      </c>
      <c r="F90" s="179">
        <v>1</v>
      </c>
      <c r="G90" s="179">
        <v>1</v>
      </c>
    </row>
    <row r="91" spans="1:7" ht="12.75">
      <c r="A91" s="77" t="s">
        <v>171</v>
      </c>
      <c r="B91" s="179">
        <v>1</v>
      </c>
      <c r="C91" s="179">
        <v>2</v>
      </c>
      <c r="D91" s="179">
        <v>2</v>
      </c>
      <c r="E91" s="179">
        <v>0</v>
      </c>
      <c r="F91" s="179">
        <v>1</v>
      </c>
      <c r="G91" s="179">
        <v>0</v>
      </c>
    </row>
    <row r="92" spans="1:7" ht="12.75">
      <c r="A92" s="77" t="s">
        <v>172</v>
      </c>
      <c r="B92" s="179">
        <v>2</v>
      </c>
      <c r="C92" s="179">
        <v>1</v>
      </c>
      <c r="D92" s="179">
        <v>2</v>
      </c>
      <c r="E92" s="179">
        <v>2</v>
      </c>
      <c r="F92" s="179">
        <v>2</v>
      </c>
      <c r="G92" s="179">
        <v>2</v>
      </c>
    </row>
    <row r="93" spans="1:7" ht="12.75">
      <c r="A93" s="77" t="s">
        <v>173</v>
      </c>
      <c r="B93" s="179">
        <v>0</v>
      </c>
      <c r="C93" s="179">
        <v>0</v>
      </c>
      <c r="D93" s="179">
        <v>0</v>
      </c>
      <c r="E93" s="179">
        <v>0</v>
      </c>
      <c r="F93" s="179">
        <v>0</v>
      </c>
      <c r="G93" s="179">
        <v>0</v>
      </c>
    </row>
    <row r="94" spans="1:7" ht="12.75">
      <c r="A94" s="77" t="s">
        <v>174</v>
      </c>
      <c r="B94" s="179">
        <v>0</v>
      </c>
      <c r="C94" s="179">
        <v>0</v>
      </c>
      <c r="D94" s="179">
        <v>0</v>
      </c>
      <c r="E94" s="179">
        <v>0</v>
      </c>
      <c r="F94" s="179">
        <v>0</v>
      </c>
      <c r="G94" s="179">
        <v>0</v>
      </c>
    </row>
    <row r="95" spans="1:7" ht="15" customHeight="1">
      <c r="A95" s="77" t="s">
        <v>175</v>
      </c>
      <c r="B95" s="179">
        <v>0</v>
      </c>
      <c r="C95" s="179">
        <v>0</v>
      </c>
      <c r="D95" s="179">
        <v>0</v>
      </c>
      <c r="E95" s="179">
        <v>0</v>
      </c>
      <c r="F95" s="179">
        <v>0</v>
      </c>
      <c r="G95" s="179">
        <v>0</v>
      </c>
    </row>
    <row r="96" spans="1:7" ht="12.75">
      <c r="A96" s="77" t="s">
        <v>176</v>
      </c>
      <c r="B96" s="179">
        <v>0</v>
      </c>
      <c r="C96" s="179">
        <v>0</v>
      </c>
      <c r="D96" s="179">
        <v>0</v>
      </c>
      <c r="E96" s="179">
        <v>0</v>
      </c>
      <c r="F96" s="179">
        <v>0</v>
      </c>
      <c r="G96" s="179">
        <v>0</v>
      </c>
    </row>
    <row r="97" spans="1:7" ht="12.75">
      <c r="A97" s="274"/>
      <c r="B97" s="272"/>
      <c r="C97" s="272"/>
      <c r="D97" s="272"/>
      <c r="E97" s="272"/>
      <c r="F97" s="272"/>
      <c r="G97" s="272"/>
    </row>
    <row r="99" spans="1:14" ht="27.75" customHeight="1">
      <c r="A99" s="332" t="s">
        <v>413</v>
      </c>
      <c r="B99" s="332"/>
      <c r="C99" s="332"/>
      <c r="D99" s="332"/>
      <c r="E99" s="332"/>
      <c r="F99" s="332"/>
      <c r="G99" s="332"/>
      <c r="H99" s="253"/>
      <c r="I99" s="253"/>
      <c r="J99" s="253"/>
      <c r="K99" s="253"/>
      <c r="L99" s="253"/>
      <c r="M99" s="253"/>
      <c r="N99" s="253"/>
    </row>
  </sheetData>
  <sheetProtection/>
  <mergeCells count="2">
    <mergeCell ref="A1:G1"/>
    <mergeCell ref="A99:G99"/>
  </mergeCells>
  <printOptions/>
  <pageMargins left="0.7" right="0.7" top="0.34" bottom="0.75" header="0.3" footer="0.3"/>
  <pageSetup fitToHeight="1" fitToWidth="1" horizontalDpi="600" verticalDpi="600" orientation="portrait" paperSize="9" scale="49" r:id="rId1"/>
  <headerFooter>
    <oddFooter>&amp;C32</oddFooter>
  </headerFooter>
  <ignoredErrors>
    <ignoredError sqref="D44:F44" formulaRange="1"/>
  </ignoredErrors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0"/>
  <sheetViews>
    <sheetView zoomScale="115" zoomScaleNormal="115" workbookViewId="0" topLeftCell="A1">
      <selection activeCell="K2" sqref="K2"/>
    </sheetView>
  </sheetViews>
  <sheetFormatPr defaultColWidth="10.75390625" defaultRowHeight="12.75"/>
  <cols>
    <col min="1" max="1" width="28.00390625" style="9" customWidth="1"/>
    <col min="2" max="13" width="12.75390625" style="81" customWidth="1"/>
    <col min="14" max="16384" width="10.75390625" style="81" customWidth="1"/>
  </cols>
  <sheetData>
    <row r="1" spans="1:13" s="97" customFormat="1" ht="71.25" customHeight="1">
      <c r="A1" s="337" t="s">
        <v>334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</row>
    <row r="2" spans="10:13" ht="14.25" customHeight="1">
      <c r="J2" s="88"/>
      <c r="K2" s="89"/>
      <c r="L2" s="88"/>
      <c r="M2" s="89" t="s">
        <v>58</v>
      </c>
    </row>
    <row r="3" spans="1:13" s="95" customFormat="1" ht="18">
      <c r="A3" s="336"/>
      <c r="B3" s="338">
        <v>39814</v>
      </c>
      <c r="C3" s="339"/>
      <c r="D3" s="338">
        <v>40179</v>
      </c>
      <c r="E3" s="339"/>
      <c r="F3" s="338">
        <v>40544</v>
      </c>
      <c r="G3" s="339"/>
      <c r="H3" s="338">
        <v>40909</v>
      </c>
      <c r="I3" s="339"/>
      <c r="J3" s="338">
        <v>41275</v>
      </c>
      <c r="K3" s="339"/>
      <c r="L3" s="338">
        <v>41640</v>
      </c>
      <c r="M3" s="339"/>
    </row>
    <row r="4" spans="1:13" s="95" customFormat="1" ht="52.5" customHeight="1">
      <c r="A4" s="336"/>
      <c r="B4" s="75" t="s">
        <v>23</v>
      </c>
      <c r="C4" s="75" t="s">
        <v>177</v>
      </c>
      <c r="D4" s="75" t="s">
        <v>23</v>
      </c>
      <c r="E4" s="75" t="s">
        <v>177</v>
      </c>
      <c r="F4" s="75" t="s">
        <v>23</v>
      </c>
      <c r="G4" s="75" t="s">
        <v>177</v>
      </c>
      <c r="H4" s="75" t="s">
        <v>23</v>
      </c>
      <c r="I4" s="75" t="s">
        <v>177</v>
      </c>
      <c r="J4" s="75" t="s">
        <v>23</v>
      </c>
      <c r="K4" s="75" t="s">
        <v>177</v>
      </c>
      <c r="L4" s="75" t="s">
        <v>23</v>
      </c>
      <c r="M4" s="75" t="s">
        <v>177</v>
      </c>
    </row>
    <row r="5" spans="1:13" s="85" customFormat="1" ht="25.5">
      <c r="A5" s="76" t="s">
        <v>233</v>
      </c>
      <c r="B5" s="205">
        <v>489032</v>
      </c>
      <c r="C5" s="205">
        <v>18270</v>
      </c>
      <c r="D5" s="205">
        <v>176146</v>
      </c>
      <c r="E5" s="205">
        <v>2225</v>
      </c>
      <c r="F5" s="205">
        <v>392302</v>
      </c>
      <c r="G5" s="205">
        <v>3431</v>
      </c>
      <c r="H5" s="205">
        <v>587600</v>
      </c>
      <c r="I5" s="205">
        <v>3089</v>
      </c>
      <c r="J5" s="205">
        <v>739393</v>
      </c>
      <c r="K5" s="205">
        <v>1788</v>
      </c>
      <c r="L5" s="205">
        <v>878495</v>
      </c>
      <c r="M5" s="205">
        <v>1987</v>
      </c>
    </row>
    <row r="6" spans="1:13" s="85" customFormat="1" ht="25.5">
      <c r="A6" s="78" t="s">
        <v>88</v>
      </c>
      <c r="B6" s="205">
        <v>90481</v>
      </c>
      <c r="C6" s="205">
        <v>10460</v>
      </c>
      <c r="D6" s="205">
        <v>33762</v>
      </c>
      <c r="E6" s="205">
        <v>1311</v>
      </c>
      <c r="F6" s="205">
        <v>69920</v>
      </c>
      <c r="G6" s="205">
        <v>2067</v>
      </c>
      <c r="H6" s="205">
        <v>114566</v>
      </c>
      <c r="I6" s="205">
        <v>1865</v>
      </c>
      <c r="J6" s="205">
        <v>154668</v>
      </c>
      <c r="K6" s="205">
        <v>1060</v>
      </c>
      <c r="L6" s="205">
        <v>193148</v>
      </c>
      <c r="M6" s="205">
        <v>1259</v>
      </c>
    </row>
    <row r="7" spans="1:13" ht="12.75">
      <c r="A7" s="77" t="s">
        <v>89</v>
      </c>
      <c r="B7" s="179">
        <v>5810</v>
      </c>
      <c r="C7" s="179">
        <v>158</v>
      </c>
      <c r="D7" s="179">
        <v>1704</v>
      </c>
      <c r="E7" s="179">
        <v>3</v>
      </c>
      <c r="F7" s="179">
        <v>3618</v>
      </c>
      <c r="G7" s="179">
        <v>15</v>
      </c>
      <c r="H7" s="179">
        <v>5166</v>
      </c>
      <c r="I7" s="179">
        <v>11</v>
      </c>
      <c r="J7" s="179">
        <v>6366</v>
      </c>
      <c r="K7" s="179">
        <v>9</v>
      </c>
      <c r="L7" s="179">
        <v>7665</v>
      </c>
      <c r="M7" s="179">
        <v>7</v>
      </c>
    </row>
    <row r="8" spans="1:13" ht="12.75">
      <c r="A8" s="77" t="s">
        <v>90</v>
      </c>
      <c r="B8" s="179">
        <v>3192</v>
      </c>
      <c r="C8" s="179">
        <v>62</v>
      </c>
      <c r="D8" s="179">
        <v>1420</v>
      </c>
      <c r="E8" s="179">
        <v>5</v>
      </c>
      <c r="F8" s="179">
        <v>2534</v>
      </c>
      <c r="G8" s="179">
        <v>7</v>
      </c>
      <c r="H8" s="179">
        <v>4130</v>
      </c>
      <c r="I8" s="179">
        <v>10</v>
      </c>
      <c r="J8" s="179">
        <v>5319</v>
      </c>
      <c r="K8" s="179">
        <v>7</v>
      </c>
      <c r="L8" s="179">
        <v>6272</v>
      </c>
      <c r="M8" s="179">
        <v>13</v>
      </c>
    </row>
    <row r="9" spans="1:13" ht="12.75">
      <c r="A9" s="77" t="s">
        <v>91</v>
      </c>
      <c r="B9" s="179">
        <v>5271</v>
      </c>
      <c r="C9" s="179">
        <v>108</v>
      </c>
      <c r="D9" s="179">
        <v>992</v>
      </c>
      <c r="E9" s="179">
        <v>8</v>
      </c>
      <c r="F9" s="179">
        <v>2886</v>
      </c>
      <c r="G9" s="179">
        <v>23</v>
      </c>
      <c r="H9" s="179">
        <v>4855</v>
      </c>
      <c r="I9" s="179">
        <v>22</v>
      </c>
      <c r="J9" s="179">
        <v>5829</v>
      </c>
      <c r="K9" s="179">
        <v>11</v>
      </c>
      <c r="L9" s="179">
        <v>7616</v>
      </c>
      <c r="M9" s="179">
        <v>15</v>
      </c>
    </row>
    <row r="10" spans="1:13" ht="12.75">
      <c r="A10" s="77" t="s">
        <v>92</v>
      </c>
      <c r="B10" s="179">
        <v>6956</v>
      </c>
      <c r="C10" s="179">
        <v>89</v>
      </c>
      <c r="D10" s="179">
        <v>2269</v>
      </c>
      <c r="E10" s="179">
        <v>7</v>
      </c>
      <c r="F10" s="179">
        <v>5193</v>
      </c>
      <c r="G10" s="179">
        <v>14</v>
      </c>
      <c r="H10" s="179">
        <v>8119</v>
      </c>
      <c r="I10" s="179">
        <v>18</v>
      </c>
      <c r="J10" s="179">
        <v>10108</v>
      </c>
      <c r="K10" s="179">
        <v>8</v>
      </c>
      <c r="L10" s="179">
        <v>13240</v>
      </c>
      <c r="M10" s="179">
        <v>11</v>
      </c>
    </row>
    <row r="11" spans="1:13" ht="12.75">
      <c r="A11" s="77" t="s">
        <v>93</v>
      </c>
      <c r="B11" s="179">
        <v>2359</v>
      </c>
      <c r="C11" s="179">
        <v>41</v>
      </c>
      <c r="D11" s="179">
        <v>829</v>
      </c>
      <c r="E11" s="179">
        <v>5</v>
      </c>
      <c r="F11" s="179">
        <v>1957</v>
      </c>
      <c r="G11" s="179">
        <v>9</v>
      </c>
      <c r="H11" s="179">
        <v>3327</v>
      </c>
      <c r="I11" s="179">
        <v>10</v>
      </c>
      <c r="J11" s="179">
        <v>4267</v>
      </c>
      <c r="K11" s="179">
        <v>7</v>
      </c>
      <c r="L11" s="179">
        <v>5575</v>
      </c>
      <c r="M11" s="179">
        <v>6</v>
      </c>
    </row>
    <row r="12" spans="1:13" ht="12.75">
      <c r="A12" s="77" t="s">
        <v>94</v>
      </c>
      <c r="B12" s="179">
        <v>3298</v>
      </c>
      <c r="C12" s="179">
        <v>131</v>
      </c>
      <c r="D12" s="179">
        <v>1248</v>
      </c>
      <c r="E12" s="179">
        <v>25</v>
      </c>
      <c r="F12" s="179">
        <v>2218</v>
      </c>
      <c r="G12" s="179">
        <v>32</v>
      </c>
      <c r="H12" s="179">
        <v>3621</v>
      </c>
      <c r="I12" s="179">
        <v>21</v>
      </c>
      <c r="J12" s="179">
        <v>5289</v>
      </c>
      <c r="K12" s="179">
        <v>23</v>
      </c>
      <c r="L12" s="179">
        <v>7123</v>
      </c>
      <c r="M12" s="179">
        <v>16</v>
      </c>
    </row>
    <row r="13" spans="1:13" ht="12.75">
      <c r="A13" s="77" t="s">
        <v>95</v>
      </c>
      <c r="B13" s="179">
        <v>2060</v>
      </c>
      <c r="C13" s="179">
        <v>38</v>
      </c>
      <c r="D13" s="179">
        <v>825</v>
      </c>
      <c r="E13" s="179">
        <v>4</v>
      </c>
      <c r="F13" s="179">
        <v>1991</v>
      </c>
      <c r="G13" s="179">
        <v>5</v>
      </c>
      <c r="H13" s="179">
        <v>2759</v>
      </c>
      <c r="I13" s="179">
        <v>2</v>
      </c>
      <c r="J13" s="179">
        <v>3720</v>
      </c>
      <c r="K13" s="179">
        <v>1</v>
      </c>
      <c r="L13" s="179">
        <v>4412</v>
      </c>
      <c r="M13" s="179">
        <v>2</v>
      </c>
    </row>
    <row r="14" spans="1:13" ht="12.75">
      <c r="A14" s="77" t="s">
        <v>96</v>
      </c>
      <c r="B14" s="179">
        <v>4986</v>
      </c>
      <c r="C14" s="179">
        <v>76</v>
      </c>
      <c r="D14" s="179">
        <v>1662</v>
      </c>
      <c r="E14" s="179">
        <v>6</v>
      </c>
      <c r="F14" s="179">
        <v>3550</v>
      </c>
      <c r="G14" s="179">
        <v>8</v>
      </c>
      <c r="H14" s="179">
        <v>4575</v>
      </c>
      <c r="I14" s="179">
        <v>9</v>
      </c>
      <c r="J14" s="179">
        <v>5642</v>
      </c>
      <c r="K14" s="179">
        <v>7</v>
      </c>
      <c r="L14" s="179">
        <v>6784</v>
      </c>
      <c r="M14" s="179">
        <v>8</v>
      </c>
    </row>
    <row r="15" spans="1:13" ht="12.75">
      <c r="A15" s="77" t="s">
        <v>97</v>
      </c>
      <c r="B15" s="179">
        <v>3319</v>
      </c>
      <c r="C15" s="179">
        <v>69</v>
      </c>
      <c r="D15" s="179">
        <v>1977</v>
      </c>
      <c r="E15" s="179">
        <v>4</v>
      </c>
      <c r="F15" s="179">
        <v>2886</v>
      </c>
      <c r="G15" s="179">
        <v>12</v>
      </c>
      <c r="H15" s="179">
        <v>4032</v>
      </c>
      <c r="I15" s="179">
        <v>6</v>
      </c>
      <c r="J15" s="179">
        <v>5437</v>
      </c>
      <c r="K15" s="179">
        <v>2</v>
      </c>
      <c r="L15" s="179">
        <v>6205</v>
      </c>
      <c r="M15" s="179">
        <v>6</v>
      </c>
    </row>
    <row r="16" spans="1:13" ht="12.75">
      <c r="A16" s="77" t="s">
        <v>98</v>
      </c>
      <c r="B16" s="179">
        <v>13022</v>
      </c>
      <c r="C16" s="179">
        <v>2865</v>
      </c>
      <c r="D16" s="179">
        <v>3670</v>
      </c>
      <c r="E16" s="179">
        <v>334</v>
      </c>
      <c r="F16" s="179">
        <v>10517</v>
      </c>
      <c r="G16" s="179">
        <v>531</v>
      </c>
      <c r="H16" s="179">
        <v>21129</v>
      </c>
      <c r="I16" s="179">
        <v>523</v>
      </c>
      <c r="J16" s="179">
        <v>30043</v>
      </c>
      <c r="K16" s="179">
        <v>297</v>
      </c>
      <c r="L16" s="179">
        <v>39602</v>
      </c>
      <c r="M16" s="179">
        <v>353</v>
      </c>
    </row>
    <row r="17" spans="1:13" ht="12.75">
      <c r="A17" s="77" t="s">
        <v>99</v>
      </c>
      <c r="B17" s="179">
        <v>1958</v>
      </c>
      <c r="C17" s="179">
        <v>50</v>
      </c>
      <c r="D17" s="179">
        <v>973</v>
      </c>
      <c r="E17" s="179">
        <v>4</v>
      </c>
      <c r="F17" s="179">
        <v>1473</v>
      </c>
      <c r="G17" s="179">
        <v>5</v>
      </c>
      <c r="H17" s="179">
        <v>2259</v>
      </c>
      <c r="I17" s="179">
        <v>7</v>
      </c>
      <c r="J17" s="179">
        <v>3285</v>
      </c>
      <c r="K17" s="179">
        <v>5</v>
      </c>
      <c r="L17" s="179">
        <v>4456</v>
      </c>
      <c r="M17" s="179">
        <v>8</v>
      </c>
    </row>
    <row r="18" spans="1:13" ht="12.75">
      <c r="A18" s="77" t="s">
        <v>100</v>
      </c>
      <c r="B18" s="179">
        <v>3668</v>
      </c>
      <c r="C18" s="179">
        <v>62</v>
      </c>
      <c r="D18" s="179">
        <v>1353</v>
      </c>
      <c r="E18" s="179">
        <v>5</v>
      </c>
      <c r="F18" s="179">
        <v>3138</v>
      </c>
      <c r="G18" s="179">
        <v>12</v>
      </c>
      <c r="H18" s="179">
        <v>4380</v>
      </c>
      <c r="I18" s="179">
        <v>10</v>
      </c>
      <c r="J18" s="179">
        <v>5532</v>
      </c>
      <c r="K18" s="179">
        <v>12</v>
      </c>
      <c r="L18" s="179">
        <v>7034</v>
      </c>
      <c r="M18" s="179">
        <v>14</v>
      </c>
    </row>
    <row r="19" spans="1:13" ht="12.75">
      <c r="A19" s="77" t="s">
        <v>101</v>
      </c>
      <c r="B19" s="179">
        <v>4006</v>
      </c>
      <c r="C19" s="179">
        <v>74</v>
      </c>
      <c r="D19" s="179">
        <v>1905</v>
      </c>
      <c r="E19" s="179">
        <v>3</v>
      </c>
      <c r="F19" s="179">
        <v>3203</v>
      </c>
      <c r="G19" s="179">
        <v>6</v>
      </c>
      <c r="H19" s="179">
        <v>4163</v>
      </c>
      <c r="I19" s="179">
        <v>16</v>
      </c>
      <c r="J19" s="179">
        <v>5517</v>
      </c>
      <c r="K19" s="179">
        <v>3</v>
      </c>
      <c r="L19" s="179">
        <v>6114</v>
      </c>
      <c r="M19" s="179">
        <v>7</v>
      </c>
    </row>
    <row r="20" spans="1:13" ht="12.75">
      <c r="A20" s="77" t="s">
        <v>102</v>
      </c>
      <c r="B20" s="179">
        <v>2699</v>
      </c>
      <c r="C20" s="179">
        <v>54</v>
      </c>
      <c r="D20" s="179">
        <v>843</v>
      </c>
      <c r="E20" s="179">
        <v>7</v>
      </c>
      <c r="F20" s="179">
        <v>2033</v>
      </c>
      <c r="G20" s="179">
        <v>13</v>
      </c>
      <c r="H20" s="179">
        <v>2794</v>
      </c>
      <c r="I20" s="179">
        <v>11</v>
      </c>
      <c r="J20" s="179">
        <v>3782</v>
      </c>
      <c r="K20" s="179">
        <v>6</v>
      </c>
      <c r="L20" s="179">
        <v>5002</v>
      </c>
      <c r="M20" s="179">
        <v>7</v>
      </c>
    </row>
    <row r="21" spans="1:13" ht="12.75">
      <c r="A21" s="77" t="s">
        <v>103</v>
      </c>
      <c r="B21" s="179">
        <v>3493</v>
      </c>
      <c r="C21" s="179">
        <v>136</v>
      </c>
      <c r="D21" s="179">
        <v>1663</v>
      </c>
      <c r="E21" s="179">
        <v>11</v>
      </c>
      <c r="F21" s="179">
        <v>3452</v>
      </c>
      <c r="G21" s="179">
        <v>15</v>
      </c>
      <c r="H21" s="179">
        <v>5436</v>
      </c>
      <c r="I21" s="179">
        <v>24</v>
      </c>
      <c r="J21" s="179">
        <v>6646</v>
      </c>
      <c r="K21" s="179">
        <v>15</v>
      </c>
      <c r="L21" s="179">
        <v>7321</v>
      </c>
      <c r="M21" s="179">
        <v>14</v>
      </c>
    </row>
    <row r="22" spans="1:13" ht="12.75">
      <c r="A22" s="77" t="s">
        <v>104</v>
      </c>
      <c r="B22" s="179">
        <v>4402</v>
      </c>
      <c r="C22" s="179">
        <v>128</v>
      </c>
      <c r="D22" s="179">
        <v>1460</v>
      </c>
      <c r="E22" s="179">
        <v>12</v>
      </c>
      <c r="F22" s="179">
        <v>2893</v>
      </c>
      <c r="G22" s="179">
        <v>21</v>
      </c>
      <c r="H22" s="179">
        <v>5121</v>
      </c>
      <c r="I22" s="179">
        <v>30</v>
      </c>
      <c r="J22" s="179">
        <v>7273</v>
      </c>
      <c r="K22" s="179">
        <v>13</v>
      </c>
      <c r="L22" s="179">
        <v>8770</v>
      </c>
      <c r="M22" s="179">
        <v>17</v>
      </c>
    </row>
    <row r="23" spans="1:13" ht="12.75">
      <c r="A23" s="77" t="s">
        <v>105</v>
      </c>
      <c r="B23" s="179">
        <v>4042</v>
      </c>
      <c r="C23" s="179">
        <v>76</v>
      </c>
      <c r="D23" s="179">
        <v>1485</v>
      </c>
      <c r="E23" s="179">
        <v>1</v>
      </c>
      <c r="F23" s="179">
        <v>3277</v>
      </c>
      <c r="G23" s="179">
        <v>8</v>
      </c>
      <c r="H23" s="179">
        <v>5457</v>
      </c>
      <c r="I23" s="179">
        <v>8</v>
      </c>
      <c r="J23" s="179">
        <v>6879</v>
      </c>
      <c r="K23" s="179">
        <v>5</v>
      </c>
      <c r="L23" s="179">
        <v>7947</v>
      </c>
      <c r="M23" s="179">
        <v>6</v>
      </c>
    </row>
    <row r="24" spans="1:13" ht="12.75">
      <c r="A24" s="77" t="s">
        <v>106</v>
      </c>
      <c r="B24" s="179">
        <v>15940</v>
      </c>
      <c r="C24" s="179">
        <v>6243</v>
      </c>
      <c r="D24" s="179">
        <v>7484</v>
      </c>
      <c r="E24" s="179">
        <v>867</v>
      </c>
      <c r="F24" s="179">
        <v>13101</v>
      </c>
      <c r="G24" s="179">
        <v>1331</v>
      </c>
      <c r="H24" s="179">
        <v>23243</v>
      </c>
      <c r="I24" s="179">
        <v>1127</v>
      </c>
      <c r="J24" s="179">
        <v>33734</v>
      </c>
      <c r="K24" s="179">
        <v>629</v>
      </c>
      <c r="L24" s="179">
        <v>42010</v>
      </c>
      <c r="M24" s="179">
        <v>749</v>
      </c>
    </row>
    <row r="25" spans="1:13" s="85" customFormat="1" ht="25.5">
      <c r="A25" s="78" t="s">
        <v>107</v>
      </c>
      <c r="B25" s="205">
        <v>46358</v>
      </c>
      <c r="C25" s="205">
        <v>2968</v>
      </c>
      <c r="D25" s="205">
        <v>16908</v>
      </c>
      <c r="E25" s="205">
        <v>307</v>
      </c>
      <c r="F25" s="205">
        <v>30350</v>
      </c>
      <c r="G25" s="205">
        <v>455</v>
      </c>
      <c r="H25" s="205">
        <v>52551</v>
      </c>
      <c r="I25" s="205">
        <v>348</v>
      </c>
      <c r="J25" s="205">
        <v>69084</v>
      </c>
      <c r="K25" s="205">
        <v>218</v>
      </c>
      <c r="L25" s="205">
        <v>85322</v>
      </c>
      <c r="M25" s="205">
        <v>207</v>
      </c>
    </row>
    <row r="26" spans="1:13" ht="12.75">
      <c r="A26" s="77" t="s">
        <v>108</v>
      </c>
      <c r="B26" s="179">
        <v>2728</v>
      </c>
      <c r="C26" s="179">
        <v>41</v>
      </c>
      <c r="D26" s="179">
        <v>1228</v>
      </c>
      <c r="E26" s="179">
        <v>1</v>
      </c>
      <c r="F26" s="179">
        <v>1820</v>
      </c>
      <c r="G26" s="179">
        <v>7</v>
      </c>
      <c r="H26" s="179">
        <v>2671</v>
      </c>
      <c r="I26" s="179">
        <v>4</v>
      </c>
      <c r="J26" s="179">
        <v>3748</v>
      </c>
      <c r="K26" s="179">
        <v>3</v>
      </c>
      <c r="L26" s="179">
        <v>4239</v>
      </c>
      <c r="M26" s="179">
        <v>3</v>
      </c>
    </row>
    <row r="27" spans="1:13" ht="12.75">
      <c r="A27" s="77" t="s">
        <v>109</v>
      </c>
      <c r="B27" s="179">
        <v>5211</v>
      </c>
      <c r="C27" s="179">
        <v>57</v>
      </c>
      <c r="D27" s="179">
        <v>2910</v>
      </c>
      <c r="E27" s="179">
        <v>4</v>
      </c>
      <c r="F27" s="179">
        <v>4417</v>
      </c>
      <c r="G27" s="179">
        <v>11</v>
      </c>
      <c r="H27" s="179">
        <v>6693</v>
      </c>
      <c r="I27" s="179">
        <v>4</v>
      </c>
      <c r="J27" s="179">
        <v>6680</v>
      </c>
      <c r="K27" s="179">
        <v>5</v>
      </c>
      <c r="L27" s="179">
        <v>8122</v>
      </c>
      <c r="M27" s="179">
        <v>2</v>
      </c>
    </row>
    <row r="28" spans="1:13" ht="12.75">
      <c r="A28" s="77" t="s">
        <v>110</v>
      </c>
      <c r="B28" s="179">
        <v>5227</v>
      </c>
      <c r="C28" s="179">
        <v>48</v>
      </c>
      <c r="D28" s="179">
        <v>2746</v>
      </c>
      <c r="E28" s="179">
        <v>6</v>
      </c>
      <c r="F28" s="179">
        <v>5221</v>
      </c>
      <c r="G28" s="179">
        <v>10</v>
      </c>
      <c r="H28" s="179">
        <v>6887</v>
      </c>
      <c r="I28" s="179">
        <v>9</v>
      </c>
      <c r="J28" s="179">
        <v>8195</v>
      </c>
      <c r="K28" s="179">
        <v>6</v>
      </c>
      <c r="L28" s="179">
        <v>8848</v>
      </c>
      <c r="M28" s="179">
        <v>7</v>
      </c>
    </row>
    <row r="29" spans="1:17" ht="25.5">
      <c r="A29" s="77" t="s">
        <v>111</v>
      </c>
      <c r="B29" s="179">
        <v>487</v>
      </c>
      <c r="C29" s="179">
        <v>1</v>
      </c>
      <c r="D29" s="179">
        <v>256</v>
      </c>
      <c r="E29" s="179">
        <v>0</v>
      </c>
      <c r="F29" s="179">
        <v>299</v>
      </c>
      <c r="G29" s="179">
        <v>0</v>
      </c>
      <c r="H29" s="179">
        <v>328</v>
      </c>
      <c r="I29" s="179">
        <v>0</v>
      </c>
      <c r="J29" s="179">
        <v>387</v>
      </c>
      <c r="K29" s="179">
        <v>1</v>
      </c>
      <c r="L29" s="179">
        <v>302</v>
      </c>
      <c r="M29" s="179">
        <v>0</v>
      </c>
      <c r="N29" s="88"/>
      <c r="O29" s="88"/>
      <c r="P29" s="88"/>
      <c r="Q29" s="88"/>
    </row>
    <row r="30" spans="1:17" ht="12.75">
      <c r="A30" s="77" t="s">
        <v>112</v>
      </c>
      <c r="B30" s="179">
        <v>5998</v>
      </c>
      <c r="C30" s="179">
        <v>108</v>
      </c>
      <c r="D30" s="179">
        <v>2363</v>
      </c>
      <c r="E30" s="179">
        <v>1</v>
      </c>
      <c r="F30" s="179">
        <v>4371</v>
      </c>
      <c r="G30" s="179">
        <v>1</v>
      </c>
      <c r="H30" s="179">
        <v>6778</v>
      </c>
      <c r="I30" s="179">
        <v>4</v>
      </c>
      <c r="J30" s="179">
        <v>8750</v>
      </c>
      <c r="K30" s="179">
        <v>2</v>
      </c>
      <c r="L30" s="179">
        <v>10445</v>
      </c>
      <c r="M30" s="179">
        <v>3</v>
      </c>
      <c r="N30" s="88"/>
      <c r="O30" s="88"/>
      <c r="P30" s="88"/>
      <c r="Q30" s="88"/>
    </row>
    <row r="31" spans="1:13" ht="12.75">
      <c r="A31" s="77" t="s">
        <v>113</v>
      </c>
      <c r="B31" s="179">
        <v>2641</v>
      </c>
      <c r="C31" s="179">
        <v>310</v>
      </c>
      <c r="D31" s="179">
        <v>754</v>
      </c>
      <c r="E31" s="179">
        <v>66</v>
      </c>
      <c r="F31" s="179">
        <v>1137</v>
      </c>
      <c r="G31" s="179">
        <v>62</v>
      </c>
      <c r="H31" s="179">
        <v>2207</v>
      </c>
      <c r="I31" s="179">
        <v>22</v>
      </c>
      <c r="J31" s="179">
        <v>3134</v>
      </c>
      <c r="K31" s="179">
        <v>17</v>
      </c>
      <c r="L31" s="179">
        <v>4461</v>
      </c>
      <c r="M31" s="179">
        <v>25</v>
      </c>
    </row>
    <row r="32" spans="1:13" ht="12.75">
      <c r="A32" s="77" t="s">
        <v>114</v>
      </c>
      <c r="B32" s="179">
        <v>3839</v>
      </c>
      <c r="C32" s="179">
        <v>259</v>
      </c>
      <c r="D32" s="179">
        <v>1092</v>
      </c>
      <c r="E32" s="179">
        <v>29</v>
      </c>
      <c r="F32" s="179">
        <v>2095</v>
      </c>
      <c r="G32" s="179">
        <v>47</v>
      </c>
      <c r="H32" s="179">
        <v>4612</v>
      </c>
      <c r="I32" s="179">
        <v>35</v>
      </c>
      <c r="J32" s="179">
        <v>6750</v>
      </c>
      <c r="K32" s="179">
        <v>22</v>
      </c>
      <c r="L32" s="179">
        <v>9005</v>
      </c>
      <c r="M32" s="179">
        <v>22</v>
      </c>
    </row>
    <row r="33" spans="1:13" ht="12.75">
      <c r="A33" s="77" t="s">
        <v>115</v>
      </c>
      <c r="B33" s="179">
        <v>3003</v>
      </c>
      <c r="C33" s="179">
        <v>48</v>
      </c>
      <c r="D33" s="179">
        <v>1067</v>
      </c>
      <c r="E33" s="179">
        <v>4</v>
      </c>
      <c r="F33" s="179">
        <v>1680</v>
      </c>
      <c r="G33" s="179">
        <v>7</v>
      </c>
      <c r="H33" s="179">
        <v>2754</v>
      </c>
      <c r="I33" s="179">
        <v>7</v>
      </c>
      <c r="J33" s="179">
        <v>3623</v>
      </c>
      <c r="K33" s="179">
        <v>3</v>
      </c>
      <c r="L33" s="179">
        <v>4596</v>
      </c>
      <c r="M33" s="179">
        <v>1</v>
      </c>
    </row>
    <row r="34" spans="1:13" ht="12.75">
      <c r="A34" s="77" t="s">
        <v>116</v>
      </c>
      <c r="B34" s="179">
        <v>2355</v>
      </c>
      <c r="C34" s="179">
        <v>25</v>
      </c>
      <c r="D34" s="179">
        <v>865</v>
      </c>
      <c r="E34" s="179">
        <v>2</v>
      </c>
      <c r="F34" s="179">
        <v>1597</v>
      </c>
      <c r="G34" s="179">
        <v>5</v>
      </c>
      <c r="H34" s="179">
        <v>2528</v>
      </c>
      <c r="I34" s="179">
        <v>1</v>
      </c>
      <c r="J34" s="179">
        <v>3308</v>
      </c>
      <c r="K34" s="179">
        <v>2</v>
      </c>
      <c r="L34" s="179">
        <v>3776</v>
      </c>
      <c r="M34" s="179">
        <v>1</v>
      </c>
    </row>
    <row r="35" spans="1:13" ht="12.75">
      <c r="A35" s="77" t="s">
        <v>117</v>
      </c>
      <c r="B35" s="179">
        <v>1229</v>
      </c>
      <c r="C35" s="179">
        <v>20</v>
      </c>
      <c r="D35" s="179">
        <v>460</v>
      </c>
      <c r="E35" s="179">
        <v>3</v>
      </c>
      <c r="F35" s="179">
        <v>807</v>
      </c>
      <c r="G35" s="179">
        <v>4</v>
      </c>
      <c r="H35" s="179">
        <v>1328</v>
      </c>
      <c r="I35" s="179">
        <v>3</v>
      </c>
      <c r="J35" s="179">
        <v>2428</v>
      </c>
      <c r="K35" s="179">
        <v>2</v>
      </c>
      <c r="L35" s="179">
        <v>3201</v>
      </c>
      <c r="M35" s="179">
        <v>4</v>
      </c>
    </row>
    <row r="36" spans="1:13" ht="12.75">
      <c r="A36" s="77" t="s">
        <v>118</v>
      </c>
      <c r="B36" s="179">
        <v>14127</v>
      </c>
      <c r="C36" s="179">
        <v>2052</v>
      </c>
      <c r="D36" s="179">
        <v>3423</v>
      </c>
      <c r="E36" s="179">
        <v>191</v>
      </c>
      <c r="F36" s="179">
        <v>7205</v>
      </c>
      <c r="G36" s="179">
        <v>301</v>
      </c>
      <c r="H36" s="179">
        <v>16093</v>
      </c>
      <c r="I36" s="179">
        <v>259</v>
      </c>
      <c r="J36" s="179">
        <v>22468</v>
      </c>
      <c r="K36" s="179">
        <v>156</v>
      </c>
      <c r="L36" s="179">
        <v>28629</v>
      </c>
      <c r="M36" s="179">
        <v>139</v>
      </c>
    </row>
    <row r="37" spans="1:13" s="85" customFormat="1" ht="25.5">
      <c r="A37" s="78" t="s">
        <v>237</v>
      </c>
      <c r="B37" s="205">
        <v>57346</v>
      </c>
      <c r="C37" s="205">
        <v>1002</v>
      </c>
      <c r="D37" s="205">
        <v>16848</v>
      </c>
      <c r="E37" s="205">
        <v>73</v>
      </c>
      <c r="F37" s="205">
        <v>24926</v>
      </c>
      <c r="G37" s="205">
        <v>101</v>
      </c>
      <c r="H37" s="205">
        <v>38862</v>
      </c>
      <c r="I37" s="205">
        <v>136</v>
      </c>
      <c r="J37" s="205">
        <v>49643</v>
      </c>
      <c r="K37" s="205">
        <v>97</v>
      </c>
      <c r="L37" s="205">
        <v>64875</v>
      </c>
      <c r="M37" s="205">
        <v>106</v>
      </c>
    </row>
    <row r="38" spans="1:13" ht="12.75">
      <c r="A38" s="77" t="s">
        <v>119</v>
      </c>
      <c r="B38" s="179">
        <v>1229</v>
      </c>
      <c r="C38" s="179">
        <v>37</v>
      </c>
      <c r="D38" s="179">
        <v>264</v>
      </c>
      <c r="E38" s="179">
        <v>1</v>
      </c>
      <c r="F38" s="179">
        <v>546</v>
      </c>
      <c r="G38" s="179">
        <v>3</v>
      </c>
      <c r="H38" s="179">
        <v>772</v>
      </c>
      <c r="I38" s="179">
        <v>2</v>
      </c>
      <c r="J38" s="179">
        <v>951</v>
      </c>
      <c r="K38" s="179">
        <v>3</v>
      </c>
      <c r="L38" s="179">
        <v>1374</v>
      </c>
      <c r="M38" s="179">
        <v>2</v>
      </c>
    </row>
    <row r="39" spans="1:13" ht="12.75">
      <c r="A39" s="77" t="s">
        <v>123</v>
      </c>
      <c r="B39" s="179">
        <v>488</v>
      </c>
      <c r="C39" s="179">
        <v>17</v>
      </c>
      <c r="D39" s="179">
        <v>219</v>
      </c>
      <c r="E39" s="179">
        <v>2</v>
      </c>
      <c r="F39" s="179">
        <v>744</v>
      </c>
      <c r="G39" s="179">
        <v>5</v>
      </c>
      <c r="H39" s="179">
        <v>1063</v>
      </c>
      <c r="I39" s="179">
        <v>4</v>
      </c>
      <c r="J39" s="179">
        <v>1262</v>
      </c>
      <c r="K39" s="179">
        <v>1</v>
      </c>
      <c r="L39" s="179">
        <v>1530</v>
      </c>
      <c r="M39" s="179">
        <v>5</v>
      </c>
    </row>
    <row r="40" spans="1:13" ht="12.75">
      <c r="A40" s="77" t="s">
        <v>127</v>
      </c>
      <c r="B40" s="179">
        <v>16677</v>
      </c>
      <c r="C40" s="179">
        <v>223</v>
      </c>
      <c r="D40" s="179">
        <v>4387</v>
      </c>
      <c r="E40" s="179">
        <v>20</v>
      </c>
      <c r="F40" s="179">
        <v>8507</v>
      </c>
      <c r="G40" s="179">
        <v>50</v>
      </c>
      <c r="H40" s="179">
        <v>14619</v>
      </c>
      <c r="I40" s="179">
        <v>65</v>
      </c>
      <c r="J40" s="179">
        <v>19000</v>
      </c>
      <c r="K40" s="179">
        <v>57</v>
      </c>
      <c r="L40" s="179">
        <v>25196</v>
      </c>
      <c r="M40" s="179">
        <v>59</v>
      </c>
    </row>
    <row r="41" spans="1:13" ht="12.75">
      <c r="A41" s="77" t="s">
        <v>129</v>
      </c>
      <c r="B41" s="179">
        <v>3417</v>
      </c>
      <c r="C41" s="179">
        <v>36</v>
      </c>
      <c r="D41" s="179">
        <v>1387</v>
      </c>
      <c r="E41" s="179">
        <v>3</v>
      </c>
      <c r="F41" s="179">
        <v>2399</v>
      </c>
      <c r="G41" s="179">
        <v>8</v>
      </c>
      <c r="H41" s="179">
        <v>3034</v>
      </c>
      <c r="I41" s="179">
        <v>5</v>
      </c>
      <c r="J41" s="179">
        <v>4140</v>
      </c>
      <c r="K41" s="179">
        <v>2</v>
      </c>
      <c r="L41" s="179">
        <v>5491</v>
      </c>
      <c r="M41" s="179">
        <v>5</v>
      </c>
    </row>
    <row r="42" spans="1:13" ht="12.75">
      <c r="A42" s="77" t="s">
        <v>130</v>
      </c>
      <c r="B42" s="179">
        <v>6377</v>
      </c>
      <c r="C42" s="179">
        <v>104</v>
      </c>
      <c r="D42" s="179">
        <v>2516</v>
      </c>
      <c r="E42" s="179">
        <v>9</v>
      </c>
      <c r="F42" s="179">
        <v>5611</v>
      </c>
      <c r="G42" s="179">
        <v>12</v>
      </c>
      <c r="H42" s="179">
        <v>8115</v>
      </c>
      <c r="I42" s="179">
        <v>23</v>
      </c>
      <c r="J42" s="179">
        <v>10080</v>
      </c>
      <c r="K42" s="179">
        <v>9</v>
      </c>
      <c r="L42" s="179">
        <v>12250</v>
      </c>
      <c r="M42" s="179">
        <v>14</v>
      </c>
    </row>
    <row r="43" spans="1:13" ht="12.75">
      <c r="A43" s="77" t="s">
        <v>131</v>
      </c>
      <c r="B43" s="179">
        <v>16519</v>
      </c>
      <c r="C43" s="179">
        <v>239</v>
      </c>
      <c r="D43" s="179">
        <v>3764</v>
      </c>
      <c r="E43" s="179">
        <v>22</v>
      </c>
      <c r="F43" s="179">
        <v>7119</v>
      </c>
      <c r="G43" s="179">
        <v>23</v>
      </c>
      <c r="H43" s="179">
        <v>11259</v>
      </c>
      <c r="I43" s="179">
        <v>37</v>
      </c>
      <c r="J43" s="179">
        <v>14210</v>
      </c>
      <c r="K43" s="179">
        <v>25</v>
      </c>
      <c r="L43" s="179">
        <v>19034</v>
      </c>
      <c r="M43" s="179">
        <v>21</v>
      </c>
    </row>
    <row r="44" spans="1:13" s="85" customFormat="1" ht="25.5">
      <c r="A44" s="78" t="s">
        <v>357</v>
      </c>
      <c r="B44" s="98" t="s">
        <v>297</v>
      </c>
      <c r="C44" s="98" t="s">
        <v>297</v>
      </c>
      <c r="D44" s="98" t="s">
        <v>297</v>
      </c>
      <c r="E44" s="98" t="s">
        <v>297</v>
      </c>
      <c r="F44" s="205">
        <v>13877</v>
      </c>
      <c r="G44" s="205">
        <v>41</v>
      </c>
      <c r="H44" s="205">
        <v>21719</v>
      </c>
      <c r="I44" s="205">
        <v>36</v>
      </c>
      <c r="J44" s="205">
        <v>27392</v>
      </c>
      <c r="K44" s="205">
        <v>21</v>
      </c>
      <c r="L44" s="205">
        <v>25451</v>
      </c>
      <c r="M44" s="205">
        <v>30</v>
      </c>
    </row>
    <row r="45" spans="1:13" ht="12.75">
      <c r="A45" s="77" t="s">
        <v>120</v>
      </c>
      <c r="B45" s="179">
        <v>613</v>
      </c>
      <c r="C45" s="179">
        <v>21</v>
      </c>
      <c r="D45" s="179">
        <v>308</v>
      </c>
      <c r="E45" s="179">
        <v>5</v>
      </c>
      <c r="F45" s="179">
        <v>465</v>
      </c>
      <c r="G45" s="179">
        <v>4</v>
      </c>
      <c r="H45" s="179">
        <v>1411</v>
      </c>
      <c r="I45" s="179">
        <v>4</v>
      </c>
      <c r="J45" s="179">
        <v>7848</v>
      </c>
      <c r="K45" s="179">
        <v>3</v>
      </c>
      <c r="L45" s="179">
        <v>3789</v>
      </c>
      <c r="M45" s="179">
        <v>3</v>
      </c>
    </row>
    <row r="46" spans="1:13" ht="12.75">
      <c r="A46" s="77" t="s">
        <v>121</v>
      </c>
      <c r="B46" s="179">
        <v>160</v>
      </c>
      <c r="C46" s="179">
        <v>2</v>
      </c>
      <c r="D46" s="179">
        <v>41</v>
      </c>
      <c r="E46" s="179">
        <v>0</v>
      </c>
      <c r="F46" s="179">
        <v>1823</v>
      </c>
      <c r="G46" s="179">
        <v>1</v>
      </c>
      <c r="H46" s="179">
        <v>7893</v>
      </c>
      <c r="I46" s="179">
        <v>0</v>
      </c>
      <c r="J46" s="179">
        <v>2188</v>
      </c>
      <c r="K46" s="179">
        <v>0</v>
      </c>
      <c r="L46" s="179">
        <v>2893</v>
      </c>
      <c r="M46" s="179">
        <v>0</v>
      </c>
    </row>
    <row r="47" spans="1:13" ht="25.5">
      <c r="A47" s="77" t="s">
        <v>122</v>
      </c>
      <c r="B47" s="179">
        <v>2602</v>
      </c>
      <c r="C47" s="179">
        <v>34</v>
      </c>
      <c r="D47" s="179">
        <v>581</v>
      </c>
      <c r="E47" s="179">
        <v>1</v>
      </c>
      <c r="F47" s="179">
        <v>874</v>
      </c>
      <c r="G47" s="179">
        <v>6</v>
      </c>
      <c r="H47" s="179">
        <v>1770</v>
      </c>
      <c r="I47" s="179">
        <v>6</v>
      </c>
      <c r="J47" s="179">
        <v>4293</v>
      </c>
      <c r="K47" s="179">
        <v>3</v>
      </c>
      <c r="L47" s="179">
        <v>3870</v>
      </c>
      <c r="M47" s="179">
        <v>7</v>
      </c>
    </row>
    <row r="48" spans="1:13" ht="25.5">
      <c r="A48" s="77" t="s">
        <v>124</v>
      </c>
      <c r="B48" s="179">
        <v>662</v>
      </c>
      <c r="C48" s="179">
        <v>13</v>
      </c>
      <c r="D48" s="179">
        <v>235</v>
      </c>
      <c r="E48" s="179">
        <v>2</v>
      </c>
      <c r="F48" s="179">
        <v>444</v>
      </c>
      <c r="G48" s="179">
        <v>1</v>
      </c>
      <c r="H48" s="179">
        <v>431</v>
      </c>
      <c r="I48" s="179">
        <v>1</v>
      </c>
      <c r="J48" s="179">
        <v>738</v>
      </c>
      <c r="K48" s="179">
        <v>3</v>
      </c>
      <c r="L48" s="179">
        <v>1014</v>
      </c>
      <c r="M48" s="179">
        <v>1</v>
      </c>
    </row>
    <row r="49" spans="1:13" ht="25.5">
      <c r="A49" s="77" t="s">
        <v>125</v>
      </c>
      <c r="B49" s="179">
        <v>496</v>
      </c>
      <c r="C49" s="179">
        <v>41</v>
      </c>
      <c r="D49" s="179">
        <v>216</v>
      </c>
      <c r="E49" s="179">
        <v>1</v>
      </c>
      <c r="F49" s="179">
        <v>520</v>
      </c>
      <c r="G49" s="179">
        <v>7</v>
      </c>
      <c r="H49" s="179">
        <v>652</v>
      </c>
      <c r="I49" s="179">
        <v>8</v>
      </c>
      <c r="J49" s="179">
        <v>1314</v>
      </c>
      <c r="K49" s="179">
        <v>3</v>
      </c>
      <c r="L49" s="179">
        <v>1912</v>
      </c>
      <c r="M49" s="179">
        <v>6</v>
      </c>
    </row>
    <row r="50" spans="1:13" ht="12.75">
      <c r="A50" s="77" t="s">
        <v>126</v>
      </c>
      <c r="B50" s="179">
        <v>17</v>
      </c>
      <c r="C50" s="179">
        <v>2</v>
      </c>
      <c r="D50" s="179">
        <v>13</v>
      </c>
      <c r="E50" s="179">
        <v>0</v>
      </c>
      <c r="F50" s="179">
        <v>3482</v>
      </c>
      <c r="G50" s="179">
        <v>3</v>
      </c>
      <c r="H50" s="179">
        <v>1960</v>
      </c>
      <c r="I50" s="179">
        <v>1</v>
      </c>
      <c r="J50" s="179">
        <v>65</v>
      </c>
      <c r="K50" s="179">
        <v>1</v>
      </c>
      <c r="L50" s="179">
        <v>95</v>
      </c>
      <c r="M50" s="179">
        <v>1</v>
      </c>
    </row>
    <row r="51" spans="1:13" ht="12.75">
      <c r="A51" s="77" t="s">
        <v>128</v>
      </c>
      <c r="B51" s="179">
        <v>8089</v>
      </c>
      <c r="C51" s="179">
        <v>233</v>
      </c>
      <c r="D51" s="179">
        <v>2917</v>
      </c>
      <c r="E51" s="179">
        <v>7</v>
      </c>
      <c r="F51" s="179">
        <v>6269</v>
      </c>
      <c r="G51" s="179">
        <v>19</v>
      </c>
      <c r="H51" s="179">
        <v>7602</v>
      </c>
      <c r="I51" s="179">
        <v>16</v>
      </c>
      <c r="J51" s="179">
        <v>10946</v>
      </c>
      <c r="K51" s="179">
        <v>8</v>
      </c>
      <c r="L51" s="179">
        <v>11878</v>
      </c>
      <c r="M51" s="179">
        <v>12</v>
      </c>
    </row>
    <row r="52" spans="1:13" s="85" customFormat="1" ht="25.5">
      <c r="A52" s="78" t="s">
        <v>132</v>
      </c>
      <c r="B52" s="205">
        <v>134339</v>
      </c>
      <c r="C52" s="205">
        <v>1703</v>
      </c>
      <c r="D52" s="205">
        <v>46762</v>
      </c>
      <c r="E52" s="205">
        <v>141</v>
      </c>
      <c r="F52" s="205">
        <v>111667</v>
      </c>
      <c r="G52" s="205">
        <v>317</v>
      </c>
      <c r="H52" s="205">
        <v>163705</v>
      </c>
      <c r="I52" s="205">
        <v>262</v>
      </c>
      <c r="J52" s="205">
        <v>196470</v>
      </c>
      <c r="K52" s="205">
        <v>138</v>
      </c>
      <c r="L52" s="205">
        <v>229918</v>
      </c>
      <c r="M52" s="205">
        <v>158</v>
      </c>
    </row>
    <row r="53" spans="1:13" ht="12.75">
      <c r="A53" s="77" t="s">
        <v>133</v>
      </c>
      <c r="B53" s="179">
        <v>20936</v>
      </c>
      <c r="C53" s="179">
        <v>122</v>
      </c>
      <c r="D53" s="179">
        <v>5937</v>
      </c>
      <c r="E53" s="179">
        <v>7</v>
      </c>
      <c r="F53" s="179">
        <v>15679</v>
      </c>
      <c r="G53" s="179">
        <v>17</v>
      </c>
      <c r="H53" s="179">
        <v>24457</v>
      </c>
      <c r="I53" s="179">
        <v>15</v>
      </c>
      <c r="J53" s="179">
        <v>29743</v>
      </c>
      <c r="K53" s="179">
        <v>9</v>
      </c>
      <c r="L53" s="179">
        <v>36342</v>
      </c>
      <c r="M53" s="179">
        <v>15</v>
      </c>
    </row>
    <row r="54" spans="1:13" ht="12.75">
      <c r="A54" s="77" t="s">
        <v>134</v>
      </c>
      <c r="B54" s="179">
        <v>2769</v>
      </c>
      <c r="C54" s="179">
        <v>42</v>
      </c>
      <c r="D54" s="179">
        <v>736</v>
      </c>
      <c r="E54" s="179">
        <v>3</v>
      </c>
      <c r="F54" s="179">
        <v>1846</v>
      </c>
      <c r="G54" s="179">
        <v>4</v>
      </c>
      <c r="H54" s="179">
        <v>2824</v>
      </c>
      <c r="I54" s="179">
        <v>4</v>
      </c>
      <c r="J54" s="179">
        <v>3401</v>
      </c>
      <c r="K54" s="179">
        <v>3</v>
      </c>
      <c r="L54" s="179">
        <v>4379</v>
      </c>
      <c r="M54" s="179">
        <v>4</v>
      </c>
    </row>
    <row r="55" spans="1:13" ht="12.75">
      <c r="A55" s="77" t="s">
        <v>135</v>
      </c>
      <c r="B55" s="179">
        <v>4082</v>
      </c>
      <c r="C55" s="179">
        <v>62</v>
      </c>
      <c r="D55" s="179">
        <v>1481</v>
      </c>
      <c r="E55" s="179">
        <v>7</v>
      </c>
      <c r="F55" s="179">
        <v>2244</v>
      </c>
      <c r="G55" s="179">
        <v>17</v>
      </c>
      <c r="H55" s="179">
        <v>3167</v>
      </c>
      <c r="I55" s="179">
        <v>14</v>
      </c>
      <c r="J55" s="179">
        <v>4002</v>
      </c>
      <c r="K55" s="179">
        <v>5</v>
      </c>
      <c r="L55" s="179">
        <v>4430</v>
      </c>
      <c r="M55" s="179">
        <v>10</v>
      </c>
    </row>
    <row r="56" spans="1:13" ht="25.5">
      <c r="A56" s="77" t="s">
        <v>136</v>
      </c>
      <c r="B56" s="179">
        <v>16725</v>
      </c>
      <c r="C56" s="179">
        <v>116</v>
      </c>
      <c r="D56" s="179">
        <v>5129</v>
      </c>
      <c r="E56" s="179">
        <v>7</v>
      </c>
      <c r="F56" s="179">
        <v>22955</v>
      </c>
      <c r="G56" s="179">
        <v>13</v>
      </c>
      <c r="H56" s="179">
        <v>30462</v>
      </c>
      <c r="I56" s="179">
        <v>16</v>
      </c>
      <c r="J56" s="179">
        <v>32651</v>
      </c>
      <c r="K56" s="179">
        <v>11</v>
      </c>
      <c r="L56" s="179">
        <v>34392</v>
      </c>
      <c r="M56" s="179">
        <v>14</v>
      </c>
    </row>
    <row r="57" spans="1:13" ht="12.75">
      <c r="A57" s="77" t="s">
        <v>137</v>
      </c>
      <c r="B57" s="179">
        <v>7435</v>
      </c>
      <c r="C57" s="179">
        <v>90</v>
      </c>
      <c r="D57" s="179">
        <v>4016</v>
      </c>
      <c r="E57" s="179">
        <v>11</v>
      </c>
      <c r="F57" s="179">
        <v>7599</v>
      </c>
      <c r="G57" s="179">
        <v>10</v>
      </c>
      <c r="H57" s="179">
        <v>9387</v>
      </c>
      <c r="I57" s="179">
        <v>9</v>
      </c>
      <c r="J57" s="179">
        <v>12584</v>
      </c>
      <c r="K57" s="179">
        <v>1</v>
      </c>
      <c r="L57" s="179">
        <v>15084</v>
      </c>
      <c r="M57" s="179">
        <v>10</v>
      </c>
    </row>
    <row r="58" spans="1:13" ht="25.5">
      <c r="A58" s="77" t="s">
        <v>138</v>
      </c>
      <c r="B58" s="179">
        <v>9355</v>
      </c>
      <c r="C58" s="179">
        <v>118</v>
      </c>
      <c r="D58" s="179">
        <v>2640</v>
      </c>
      <c r="E58" s="179">
        <v>7</v>
      </c>
      <c r="F58" s="179">
        <v>4508</v>
      </c>
      <c r="G58" s="179">
        <v>15</v>
      </c>
      <c r="H58" s="179">
        <v>6639</v>
      </c>
      <c r="I58" s="179">
        <v>18</v>
      </c>
      <c r="J58" s="179">
        <v>8597</v>
      </c>
      <c r="K58" s="179">
        <v>9</v>
      </c>
      <c r="L58" s="179">
        <v>10834</v>
      </c>
      <c r="M58" s="179">
        <v>12</v>
      </c>
    </row>
    <row r="59" spans="1:13" ht="12.75">
      <c r="A59" s="77" t="s">
        <v>139</v>
      </c>
      <c r="B59" s="179">
        <v>16495</v>
      </c>
      <c r="C59" s="179">
        <v>182</v>
      </c>
      <c r="D59" s="179">
        <v>6812</v>
      </c>
      <c r="E59" s="179">
        <v>15</v>
      </c>
      <c r="F59" s="179">
        <v>10842</v>
      </c>
      <c r="G59" s="179">
        <v>16</v>
      </c>
      <c r="H59" s="179">
        <v>16902</v>
      </c>
      <c r="I59" s="179">
        <v>9</v>
      </c>
      <c r="J59" s="179">
        <v>18455</v>
      </c>
      <c r="K59" s="179">
        <v>8</v>
      </c>
      <c r="L59" s="179">
        <v>22889</v>
      </c>
      <c r="M59" s="179">
        <v>7</v>
      </c>
    </row>
    <row r="60" spans="1:13" ht="12.75">
      <c r="A60" s="77" t="s">
        <v>140</v>
      </c>
      <c r="B60" s="179">
        <v>6538</v>
      </c>
      <c r="C60" s="179">
        <v>52</v>
      </c>
      <c r="D60" s="179">
        <v>3104</v>
      </c>
      <c r="E60" s="179">
        <v>5</v>
      </c>
      <c r="F60" s="179">
        <v>6330</v>
      </c>
      <c r="G60" s="179">
        <v>9</v>
      </c>
      <c r="H60" s="179">
        <v>8502</v>
      </c>
      <c r="I60" s="179">
        <v>7</v>
      </c>
      <c r="J60" s="179">
        <v>10971</v>
      </c>
      <c r="K60" s="179">
        <v>7</v>
      </c>
      <c r="L60" s="179">
        <v>10500</v>
      </c>
      <c r="M60" s="179">
        <v>4</v>
      </c>
    </row>
    <row r="61" spans="1:13" ht="12.75">
      <c r="A61" s="77" t="s">
        <v>141</v>
      </c>
      <c r="B61" s="179">
        <v>15030</v>
      </c>
      <c r="C61" s="179">
        <v>197</v>
      </c>
      <c r="D61" s="179">
        <v>3914</v>
      </c>
      <c r="E61" s="179">
        <v>17</v>
      </c>
      <c r="F61" s="179">
        <v>8124</v>
      </c>
      <c r="G61" s="179">
        <v>24</v>
      </c>
      <c r="H61" s="179">
        <v>13898</v>
      </c>
      <c r="I61" s="179">
        <v>36</v>
      </c>
      <c r="J61" s="179">
        <v>16398</v>
      </c>
      <c r="K61" s="179">
        <v>17</v>
      </c>
      <c r="L61" s="179">
        <v>20354</v>
      </c>
      <c r="M61" s="179">
        <v>19</v>
      </c>
    </row>
    <row r="62" spans="1:13" ht="12.75">
      <c r="A62" s="77" t="s">
        <v>142</v>
      </c>
      <c r="B62" s="179">
        <v>7494</v>
      </c>
      <c r="C62" s="179">
        <v>111</v>
      </c>
      <c r="D62" s="179">
        <v>3066</v>
      </c>
      <c r="E62" s="179">
        <v>3</v>
      </c>
      <c r="F62" s="179">
        <v>7369</v>
      </c>
      <c r="G62" s="179">
        <v>11</v>
      </c>
      <c r="H62" s="179">
        <v>10230</v>
      </c>
      <c r="I62" s="179">
        <v>8</v>
      </c>
      <c r="J62" s="179">
        <v>12043</v>
      </c>
      <c r="K62" s="179">
        <v>4</v>
      </c>
      <c r="L62" s="179">
        <v>13966</v>
      </c>
      <c r="M62" s="179">
        <v>7</v>
      </c>
    </row>
    <row r="63" spans="1:13" ht="12.75">
      <c r="A63" s="77" t="s">
        <v>143</v>
      </c>
      <c r="B63" s="179">
        <v>4108</v>
      </c>
      <c r="C63" s="179">
        <v>66</v>
      </c>
      <c r="D63" s="179">
        <v>1526</v>
      </c>
      <c r="E63" s="179">
        <v>5</v>
      </c>
      <c r="F63" s="179">
        <v>3348</v>
      </c>
      <c r="G63" s="179">
        <v>15</v>
      </c>
      <c r="H63" s="179">
        <v>4358</v>
      </c>
      <c r="I63" s="179">
        <v>9</v>
      </c>
      <c r="J63" s="179">
        <v>5675</v>
      </c>
      <c r="K63" s="179">
        <v>9</v>
      </c>
      <c r="L63" s="179">
        <v>7099</v>
      </c>
      <c r="M63" s="179">
        <v>11</v>
      </c>
    </row>
    <row r="64" spans="1:13" ht="12.75">
      <c r="A64" s="77" t="s">
        <v>144</v>
      </c>
      <c r="B64" s="179">
        <v>12800</v>
      </c>
      <c r="C64" s="179">
        <v>293</v>
      </c>
      <c r="D64" s="179">
        <v>4277</v>
      </c>
      <c r="E64" s="179">
        <v>34</v>
      </c>
      <c r="F64" s="179">
        <v>10053</v>
      </c>
      <c r="G64" s="179">
        <v>142</v>
      </c>
      <c r="H64" s="179">
        <v>16445</v>
      </c>
      <c r="I64" s="179">
        <v>85</v>
      </c>
      <c r="J64" s="179">
        <v>21706</v>
      </c>
      <c r="K64" s="179">
        <v>40</v>
      </c>
      <c r="L64" s="179">
        <v>24045</v>
      </c>
      <c r="M64" s="179">
        <v>24</v>
      </c>
    </row>
    <row r="65" spans="1:13" ht="12.75">
      <c r="A65" s="77" t="s">
        <v>145</v>
      </c>
      <c r="B65" s="179">
        <v>5899</v>
      </c>
      <c r="C65" s="179">
        <v>168</v>
      </c>
      <c r="D65" s="179">
        <v>2290</v>
      </c>
      <c r="E65" s="179">
        <v>12</v>
      </c>
      <c r="F65" s="179">
        <v>5722</v>
      </c>
      <c r="G65" s="179">
        <v>15</v>
      </c>
      <c r="H65" s="179">
        <v>9001</v>
      </c>
      <c r="I65" s="179">
        <v>16</v>
      </c>
      <c r="J65" s="179">
        <v>10956</v>
      </c>
      <c r="K65" s="179">
        <v>5</v>
      </c>
      <c r="L65" s="179">
        <v>13897</v>
      </c>
      <c r="M65" s="179">
        <v>14</v>
      </c>
    </row>
    <row r="66" spans="1:13" ht="12.75">
      <c r="A66" s="77" t="s">
        <v>146</v>
      </c>
      <c r="B66" s="179">
        <v>4673</v>
      </c>
      <c r="C66" s="179">
        <v>84</v>
      </c>
      <c r="D66" s="179">
        <v>1834</v>
      </c>
      <c r="E66" s="179">
        <v>8</v>
      </c>
      <c r="F66" s="179">
        <v>5048</v>
      </c>
      <c r="G66" s="179">
        <v>9</v>
      </c>
      <c r="H66" s="179">
        <v>7433</v>
      </c>
      <c r="I66" s="179">
        <v>16</v>
      </c>
      <c r="J66" s="179">
        <v>9288</v>
      </c>
      <c r="K66" s="179">
        <v>10</v>
      </c>
      <c r="L66" s="179">
        <v>11707</v>
      </c>
      <c r="M66" s="179">
        <v>7</v>
      </c>
    </row>
    <row r="67" spans="1:13" s="85" customFormat="1" ht="25.5">
      <c r="A67" s="78" t="s">
        <v>147</v>
      </c>
      <c r="B67" s="205">
        <v>59001</v>
      </c>
      <c r="C67" s="205">
        <v>664</v>
      </c>
      <c r="D67" s="205">
        <v>20846</v>
      </c>
      <c r="E67" s="205">
        <v>283</v>
      </c>
      <c r="F67" s="205">
        <v>53116</v>
      </c>
      <c r="G67" s="205">
        <v>259</v>
      </c>
      <c r="H67" s="205">
        <v>78805</v>
      </c>
      <c r="I67" s="205">
        <v>226</v>
      </c>
      <c r="J67" s="205">
        <v>92194</v>
      </c>
      <c r="K67" s="205">
        <v>150</v>
      </c>
      <c r="L67" s="205">
        <v>107049</v>
      </c>
      <c r="M67" s="205">
        <v>101</v>
      </c>
    </row>
    <row r="68" spans="1:13" ht="12.75">
      <c r="A68" s="77" t="s">
        <v>148</v>
      </c>
      <c r="B68" s="179">
        <v>2657</v>
      </c>
      <c r="C68" s="179">
        <v>22</v>
      </c>
      <c r="D68" s="179">
        <v>1446</v>
      </c>
      <c r="E68" s="179">
        <v>1</v>
      </c>
      <c r="F68" s="179">
        <v>2579</v>
      </c>
      <c r="G68" s="179">
        <v>3</v>
      </c>
      <c r="H68" s="179">
        <v>3556</v>
      </c>
      <c r="I68" s="179">
        <v>2</v>
      </c>
      <c r="J68" s="179">
        <v>4795</v>
      </c>
      <c r="K68" s="179">
        <v>1</v>
      </c>
      <c r="L68" s="179">
        <v>5561</v>
      </c>
      <c r="M68" s="179">
        <v>2</v>
      </c>
    </row>
    <row r="69" spans="1:13" ht="12.75">
      <c r="A69" s="77" t="s">
        <v>149</v>
      </c>
      <c r="B69" s="179">
        <v>14916</v>
      </c>
      <c r="C69" s="179">
        <v>153</v>
      </c>
      <c r="D69" s="179">
        <v>3989</v>
      </c>
      <c r="E69" s="179">
        <v>17</v>
      </c>
      <c r="F69" s="179">
        <v>11729</v>
      </c>
      <c r="G69" s="179">
        <v>33</v>
      </c>
      <c r="H69" s="179">
        <v>19743</v>
      </c>
      <c r="I69" s="179">
        <v>54</v>
      </c>
      <c r="J69" s="179">
        <v>24457</v>
      </c>
      <c r="K69" s="179">
        <v>27</v>
      </c>
      <c r="L69" s="179">
        <v>28905</v>
      </c>
      <c r="M69" s="179">
        <v>29</v>
      </c>
    </row>
    <row r="70" spans="1:13" ht="12.75">
      <c r="A70" s="77" t="s">
        <v>150</v>
      </c>
      <c r="B70" s="179">
        <v>25606</v>
      </c>
      <c r="C70" s="179">
        <v>382</v>
      </c>
      <c r="D70" s="179">
        <v>9987</v>
      </c>
      <c r="E70" s="179">
        <v>243</v>
      </c>
      <c r="F70" s="179">
        <v>24350</v>
      </c>
      <c r="G70" s="179">
        <v>204</v>
      </c>
      <c r="H70" s="179">
        <v>33883</v>
      </c>
      <c r="I70" s="179">
        <v>157</v>
      </c>
      <c r="J70" s="179">
        <v>36345</v>
      </c>
      <c r="K70" s="179">
        <v>109</v>
      </c>
      <c r="L70" s="179">
        <v>40694</v>
      </c>
      <c r="M70" s="179">
        <v>60</v>
      </c>
    </row>
    <row r="71" spans="1:13" ht="38.25">
      <c r="A71" s="77" t="s">
        <v>151</v>
      </c>
      <c r="B71" s="179">
        <v>11485</v>
      </c>
      <c r="C71" s="179">
        <v>292</v>
      </c>
      <c r="D71" s="179">
        <v>4321</v>
      </c>
      <c r="E71" s="179">
        <v>223</v>
      </c>
      <c r="F71" s="179">
        <v>11362</v>
      </c>
      <c r="G71" s="179">
        <v>198</v>
      </c>
      <c r="H71" s="179">
        <v>16840</v>
      </c>
      <c r="I71" s="179">
        <v>149</v>
      </c>
      <c r="J71" s="179">
        <v>16878</v>
      </c>
      <c r="K71" s="179">
        <v>104</v>
      </c>
      <c r="L71" s="179">
        <v>17754</v>
      </c>
      <c r="M71" s="179">
        <v>47</v>
      </c>
    </row>
    <row r="72" spans="1:13" ht="25.5">
      <c r="A72" s="77" t="s">
        <v>152</v>
      </c>
      <c r="B72" s="179">
        <v>3979</v>
      </c>
      <c r="C72" s="179">
        <v>21</v>
      </c>
      <c r="D72" s="179">
        <v>1677</v>
      </c>
      <c r="E72" s="179">
        <v>1</v>
      </c>
      <c r="F72" s="179">
        <v>4531</v>
      </c>
      <c r="G72" s="179">
        <v>1</v>
      </c>
      <c r="H72" s="179">
        <v>6305</v>
      </c>
      <c r="I72" s="179">
        <v>0</v>
      </c>
      <c r="J72" s="179">
        <v>6612</v>
      </c>
      <c r="K72" s="179">
        <v>0</v>
      </c>
      <c r="L72" s="179">
        <v>6633</v>
      </c>
      <c r="M72" s="179">
        <v>1</v>
      </c>
    </row>
    <row r="73" spans="1:13" ht="12.75">
      <c r="A73" s="77" t="s">
        <v>153</v>
      </c>
      <c r="B73" s="179">
        <v>15822</v>
      </c>
      <c r="C73" s="179">
        <v>107</v>
      </c>
      <c r="D73" s="179">
        <v>5424</v>
      </c>
      <c r="E73" s="179">
        <v>22</v>
      </c>
      <c r="F73" s="179">
        <v>14458</v>
      </c>
      <c r="G73" s="179">
        <v>19</v>
      </c>
      <c r="H73" s="179">
        <v>21623</v>
      </c>
      <c r="I73" s="179">
        <v>13</v>
      </c>
      <c r="J73" s="179">
        <v>26597</v>
      </c>
      <c r="K73" s="179">
        <v>13</v>
      </c>
      <c r="L73" s="179">
        <v>31889</v>
      </c>
      <c r="M73" s="179">
        <v>10</v>
      </c>
    </row>
    <row r="74" spans="1:13" s="85" customFormat="1" ht="25.5">
      <c r="A74" s="78" t="s">
        <v>154</v>
      </c>
      <c r="B74" s="205">
        <v>80899</v>
      </c>
      <c r="C74" s="205">
        <v>873</v>
      </c>
      <c r="D74" s="205">
        <v>33601</v>
      </c>
      <c r="E74" s="205">
        <v>72</v>
      </c>
      <c r="F74" s="205">
        <v>71750</v>
      </c>
      <c r="G74" s="205">
        <v>93</v>
      </c>
      <c r="H74" s="205">
        <v>90726</v>
      </c>
      <c r="I74" s="205">
        <v>89</v>
      </c>
      <c r="J74" s="205">
        <v>116764</v>
      </c>
      <c r="K74" s="205">
        <v>48</v>
      </c>
      <c r="L74" s="205">
        <v>137713</v>
      </c>
      <c r="M74" s="205">
        <v>45</v>
      </c>
    </row>
    <row r="75" spans="1:13" ht="12.75">
      <c r="A75" s="77" t="s">
        <v>155</v>
      </c>
      <c r="B75" s="179">
        <v>316</v>
      </c>
      <c r="C75" s="179">
        <v>1</v>
      </c>
      <c r="D75" s="179">
        <v>170</v>
      </c>
      <c r="E75" s="179">
        <v>0</v>
      </c>
      <c r="F75" s="179">
        <v>1950</v>
      </c>
      <c r="G75" s="179">
        <v>0</v>
      </c>
      <c r="H75" s="179">
        <v>445</v>
      </c>
      <c r="I75" s="179">
        <v>0</v>
      </c>
      <c r="J75" s="179">
        <v>366</v>
      </c>
      <c r="K75" s="179">
        <v>0</v>
      </c>
      <c r="L75" s="179">
        <v>541</v>
      </c>
      <c r="M75" s="179">
        <v>0</v>
      </c>
    </row>
    <row r="76" spans="1:13" ht="12.75">
      <c r="A76" s="77" t="s">
        <v>156</v>
      </c>
      <c r="B76" s="179">
        <v>3060</v>
      </c>
      <c r="C76" s="179">
        <v>32</v>
      </c>
      <c r="D76" s="179">
        <v>1019</v>
      </c>
      <c r="E76" s="179">
        <v>3</v>
      </c>
      <c r="F76" s="179">
        <v>2924</v>
      </c>
      <c r="G76" s="179">
        <v>4</v>
      </c>
      <c r="H76" s="179">
        <v>3514</v>
      </c>
      <c r="I76" s="179">
        <v>4</v>
      </c>
      <c r="J76" s="179">
        <v>4480</v>
      </c>
      <c r="K76" s="179">
        <v>2</v>
      </c>
      <c r="L76" s="179">
        <v>5437</v>
      </c>
      <c r="M76" s="179">
        <v>2</v>
      </c>
    </row>
    <row r="77" spans="1:13" ht="12.75">
      <c r="A77" s="77" t="s">
        <v>157</v>
      </c>
      <c r="B77" s="179">
        <v>619</v>
      </c>
      <c r="C77" s="179">
        <v>1</v>
      </c>
      <c r="D77" s="179">
        <v>195</v>
      </c>
      <c r="E77" s="179">
        <v>1</v>
      </c>
      <c r="F77" s="179">
        <v>277</v>
      </c>
      <c r="G77" s="179">
        <v>0</v>
      </c>
      <c r="H77" s="179">
        <v>704</v>
      </c>
      <c r="I77" s="179">
        <v>0</v>
      </c>
      <c r="J77" s="179">
        <v>838</v>
      </c>
      <c r="K77" s="179">
        <v>0</v>
      </c>
      <c r="L77" s="179">
        <v>957</v>
      </c>
      <c r="M77" s="179">
        <v>0</v>
      </c>
    </row>
    <row r="78" spans="1:13" ht="12.75">
      <c r="A78" s="77" t="s">
        <v>158</v>
      </c>
      <c r="B78" s="179">
        <v>1912</v>
      </c>
      <c r="C78" s="179">
        <v>8</v>
      </c>
      <c r="D78" s="179">
        <v>856</v>
      </c>
      <c r="E78" s="179">
        <v>0</v>
      </c>
      <c r="F78" s="179">
        <v>2018</v>
      </c>
      <c r="G78" s="179">
        <v>2</v>
      </c>
      <c r="H78" s="179">
        <v>2561</v>
      </c>
      <c r="I78" s="179">
        <v>2</v>
      </c>
      <c r="J78" s="179">
        <v>2609</v>
      </c>
      <c r="K78" s="179">
        <v>1</v>
      </c>
      <c r="L78" s="179">
        <v>2898</v>
      </c>
      <c r="M78" s="179">
        <v>1</v>
      </c>
    </row>
    <row r="79" spans="1:13" ht="12.75">
      <c r="A79" s="77" t="s">
        <v>159</v>
      </c>
      <c r="B79" s="179">
        <v>9377</v>
      </c>
      <c r="C79" s="179">
        <v>56</v>
      </c>
      <c r="D79" s="179">
        <v>5827</v>
      </c>
      <c r="E79" s="179">
        <v>2</v>
      </c>
      <c r="F79" s="179">
        <v>9699</v>
      </c>
      <c r="G79" s="179">
        <v>6</v>
      </c>
      <c r="H79" s="179">
        <v>10206</v>
      </c>
      <c r="I79" s="179">
        <v>12</v>
      </c>
      <c r="J79" s="179">
        <v>13042</v>
      </c>
      <c r="K79" s="179">
        <v>3</v>
      </c>
      <c r="L79" s="179">
        <v>16260</v>
      </c>
      <c r="M79" s="179">
        <v>8</v>
      </c>
    </row>
    <row r="80" spans="1:13" ht="12.75">
      <c r="A80" s="77" t="s">
        <v>160</v>
      </c>
      <c r="B80" s="179">
        <v>2661</v>
      </c>
      <c r="C80" s="179">
        <v>18</v>
      </c>
      <c r="D80" s="179">
        <v>1204</v>
      </c>
      <c r="E80" s="179">
        <v>7</v>
      </c>
      <c r="F80" s="179">
        <v>2878</v>
      </c>
      <c r="G80" s="179">
        <v>4</v>
      </c>
      <c r="H80" s="179">
        <v>4043</v>
      </c>
      <c r="I80" s="179">
        <v>0</v>
      </c>
      <c r="J80" s="179">
        <v>5074</v>
      </c>
      <c r="K80" s="179">
        <v>0</v>
      </c>
      <c r="L80" s="179">
        <v>5739</v>
      </c>
      <c r="M80" s="179">
        <v>0</v>
      </c>
    </row>
    <row r="81" spans="1:13" ht="12.75">
      <c r="A81" s="77" t="s">
        <v>161</v>
      </c>
      <c r="B81" s="179">
        <v>13722</v>
      </c>
      <c r="C81" s="179">
        <v>135</v>
      </c>
      <c r="D81" s="179">
        <v>6112</v>
      </c>
      <c r="E81" s="179">
        <v>10</v>
      </c>
      <c r="F81" s="179">
        <v>12450</v>
      </c>
      <c r="G81" s="179">
        <v>13</v>
      </c>
      <c r="H81" s="179">
        <v>16650</v>
      </c>
      <c r="I81" s="179">
        <v>12</v>
      </c>
      <c r="J81" s="179">
        <v>19650</v>
      </c>
      <c r="K81" s="179">
        <v>8</v>
      </c>
      <c r="L81" s="179">
        <v>23380</v>
      </c>
      <c r="M81" s="179">
        <v>2</v>
      </c>
    </row>
    <row r="82" spans="1:13" ht="12.75">
      <c r="A82" s="77" t="s">
        <v>162</v>
      </c>
      <c r="B82" s="179">
        <v>10048</v>
      </c>
      <c r="C82" s="179">
        <v>93</v>
      </c>
      <c r="D82" s="179">
        <v>5045</v>
      </c>
      <c r="E82" s="179">
        <v>8</v>
      </c>
      <c r="F82" s="179">
        <v>10914</v>
      </c>
      <c r="G82" s="179">
        <v>11</v>
      </c>
      <c r="H82" s="179">
        <v>13434</v>
      </c>
      <c r="I82" s="179">
        <v>8</v>
      </c>
      <c r="J82" s="179">
        <v>15430</v>
      </c>
      <c r="K82" s="179">
        <v>5</v>
      </c>
      <c r="L82" s="179">
        <v>18397</v>
      </c>
      <c r="M82" s="179">
        <v>1</v>
      </c>
    </row>
    <row r="83" spans="1:13" ht="12.75">
      <c r="A83" s="77" t="s">
        <v>163</v>
      </c>
      <c r="B83" s="179">
        <v>10608</v>
      </c>
      <c r="C83" s="179">
        <v>126</v>
      </c>
      <c r="D83" s="179">
        <v>3135</v>
      </c>
      <c r="E83" s="179">
        <v>3</v>
      </c>
      <c r="F83" s="179">
        <v>6868</v>
      </c>
      <c r="G83" s="179">
        <v>10</v>
      </c>
      <c r="H83" s="179">
        <v>10188</v>
      </c>
      <c r="I83" s="179">
        <v>5</v>
      </c>
      <c r="J83" s="179">
        <v>15279</v>
      </c>
      <c r="K83" s="179">
        <v>5</v>
      </c>
      <c r="L83" s="179">
        <v>17733</v>
      </c>
      <c r="M83" s="179">
        <v>6</v>
      </c>
    </row>
    <row r="84" spans="1:13" ht="12.75">
      <c r="A84" s="77" t="s">
        <v>164</v>
      </c>
      <c r="B84" s="179">
        <v>12901</v>
      </c>
      <c r="C84" s="179">
        <v>207</v>
      </c>
      <c r="D84" s="179">
        <v>5051</v>
      </c>
      <c r="E84" s="179">
        <v>17</v>
      </c>
      <c r="F84" s="179">
        <v>11466</v>
      </c>
      <c r="G84" s="179">
        <v>27</v>
      </c>
      <c r="H84" s="179">
        <v>13268</v>
      </c>
      <c r="I84" s="179">
        <v>30</v>
      </c>
      <c r="J84" s="179">
        <v>19975</v>
      </c>
      <c r="K84" s="179">
        <v>13</v>
      </c>
      <c r="L84" s="179">
        <v>24616</v>
      </c>
      <c r="M84" s="179">
        <v>15</v>
      </c>
    </row>
    <row r="85" spans="1:13" ht="12.75">
      <c r="A85" s="77" t="s">
        <v>165</v>
      </c>
      <c r="B85" s="179">
        <v>10050</v>
      </c>
      <c r="C85" s="179">
        <v>130</v>
      </c>
      <c r="D85" s="179">
        <v>2491</v>
      </c>
      <c r="E85" s="179">
        <v>15</v>
      </c>
      <c r="F85" s="179">
        <v>6232</v>
      </c>
      <c r="G85" s="179">
        <v>10</v>
      </c>
      <c r="H85" s="179">
        <v>9682</v>
      </c>
      <c r="I85" s="179">
        <v>14</v>
      </c>
      <c r="J85" s="179">
        <v>12499</v>
      </c>
      <c r="K85" s="179">
        <v>9</v>
      </c>
      <c r="L85" s="179">
        <v>13356</v>
      </c>
      <c r="M85" s="179">
        <v>8</v>
      </c>
    </row>
    <row r="86" spans="1:13" ht="12.75">
      <c r="A86" s="77" t="s">
        <v>166</v>
      </c>
      <c r="B86" s="179">
        <v>5625</v>
      </c>
      <c r="C86" s="179">
        <v>66</v>
      </c>
      <c r="D86" s="179">
        <v>2496</v>
      </c>
      <c r="E86" s="179">
        <v>6</v>
      </c>
      <c r="F86" s="179">
        <v>4074</v>
      </c>
      <c r="G86" s="179">
        <v>6</v>
      </c>
      <c r="H86" s="179">
        <v>6031</v>
      </c>
      <c r="I86" s="179">
        <v>2</v>
      </c>
      <c r="J86" s="179">
        <v>7522</v>
      </c>
      <c r="K86" s="179">
        <v>2</v>
      </c>
      <c r="L86" s="179">
        <v>8399</v>
      </c>
      <c r="M86" s="179">
        <v>2</v>
      </c>
    </row>
    <row r="87" spans="1:13" s="85" customFormat="1" ht="25.5">
      <c r="A87" s="78" t="s">
        <v>167</v>
      </c>
      <c r="B87" s="205">
        <v>20608</v>
      </c>
      <c r="C87" s="205">
        <v>600</v>
      </c>
      <c r="D87" s="205">
        <v>7419</v>
      </c>
      <c r="E87" s="205">
        <v>38</v>
      </c>
      <c r="F87" s="205">
        <v>16696</v>
      </c>
      <c r="G87" s="205">
        <v>98</v>
      </c>
      <c r="H87" s="205">
        <v>26666</v>
      </c>
      <c r="I87" s="205">
        <v>127</v>
      </c>
      <c r="J87" s="205">
        <v>33178</v>
      </c>
      <c r="K87" s="205">
        <v>56</v>
      </c>
      <c r="L87" s="205">
        <v>35019</v>
      </c>
      <c r="M87" s="205">
        <v>81</v>
      </c>
    </row>
    <row r="88" spans="1:13" ht="12.75">
      <c r="A88" s="77" t="s">
        <v>168</v>
      </c>
      <c r="B88" s="179">
        <v>3735</v>
      </c>
      <c r="C88" s="179">
        <v>40</v>
      </c>
      <c r="D88" s="179">
        <v>1761</v>
      </c>
      <c r="E88" s="179">
        <v>5</v>
      </c>
      <c r="F88" s="179">
        <v>3552</v>
      </c>
      <c r="G88" s="179">
        <v>5</v>
      </c>
      <c r="H88" s="179">
        <v>6087</v>
      </c>
      <c r="I88" s="179">
        <v>2</v>
      </c>
      <c r="J88" s="179">
        <v>6765</v>
      </c>
      <c r="K88" s="179">
        <v>1</v>
      </c>
      <c r="L88" s="179">
        <v>7696</v>
      </c>
      <c r="M88" s="179">
        <v>1</v>
      </c>
    </row>
    <row r="89" spans="1:13" ht="12.75">
      <c r="A89" s="77" t="s">
        <v>169</v>
      </c>
      <c r="B89" s="179">
        <v>904</v>
      </c>
      <c r="C89" s="179">
        <v>18</v>
      </c>
      <c r="D89" s="179">
        <v>334</v>
      </c>
      <c r="E89" s="179">
        <v>2</v>
      </c>
      <c r="F89" s="179">
        <v>775</v>
      </c>
      <c r="G89" s="179">
        <v>2</v>
      </c>
      <c r="H89" s="179">
        <v>1312</v>
      </c>
      <c r="I89" s="179">
        <v>6</v>
      </c>
      <c r="J89" s="179">
        <v>1624</v>
      </c>
      <c r="K89" s="179">
        <v>1</v>
      </c>
      <c r="L89" s="179">
        <v>1794</v>
      </c>
      <c r="M89" s="179">
        <v>2</v>
      </c>
    </row>
    <row r="90" spans="1:13" ht="12.75">
      <c r="A90" s="77" t="s">
        <v>170</v>
      </c>
      <c r="B90" s="179">
        <v>4182</v>
      </c>
      <c r="C90" s="179">
        <v>339</v>
      </c>
      <c r="D90" s="179">
        <v>1131</v>
      </c>
      <c r="E90" s="179">
        <v>27</v>
      </c>
      <c r="F90" s="179">
        <v>3130</v>
      </c>
      <c r="G90" s="179">
        <v>80</v>
      </c>
      <c r="H90" s="179">
        <v>5579</v>
      </c>
      <c r="I90" s="179">
        <v>109</v>
      </c>
      <c r="J90" s="179">
        <v>7527</v>
      </c>
      <c r="K90" s="179">
        <v>47</v>
      </c>
      <c r="L90" s="179">
        <v>8941</v>
      </c>
      <c r="M90" s="179">
        <v>66</v>
      </c>
    </row>
    <row r="91" spans="1:13" ht="12.75">
      <c r="A91" s="77" t="s">
        <v>171</v>
      </c>
      <c r="B91" s="179">
        <v>4997</v>
      </c>
      <c r="C91" s="179">
        <v>105</v>
      </c>
      <c r="D91" s="179">
        <v>2039</v>
      </c>
      <c r="E91" s="179">
        <v>2</v>
      </c>
      <c r="F91" s="179">
        <v>4744</v>
      </c>
      <c r="G91" s="179">
        <v>5</v>
      </c>
      <c r="H91" s="179">
        <v>6568</v>
      </c>
      <c r="I91" s="179">
        <v>7</v>
      </c>
      <c r="J91" s="179">
        <v>8218</v>
      </c>
      <c r="K91" s="179">
        <v>5</v>
      </c>
      <c r="L91" s="179">
        <v>7796</v>
      </c>
      <c r="M91" s="179">
        <v>9</v>
      </c>
    </row>
    <row r="92" spans="1:13" ht="12.75">
      <c r="A92" s="77" t="s">
        <v>172</v>
      </c>
      <c r="B92" s="179">
        <v>3910</v>
      </c>
      <c r="C92" s="179">
        <v>41</v>
      </c>
      <c r="D92" s="179">
        <v>1007</v>
      </c>
      <c r="E92" s="179">
        <v>0</v>
      </c>
      <c r="F92" s="179">
        <v>2100</v>
      </c>
      <c r="G92" s="179">
        <v>2</v>
      </c>
      <c r="H92" s="179">
        <v>3811</v>
      </c>
      <c r="I92" s="179">
        <v>0</v>
      </c>
      <c r="J92" s="179">
        <v>4668</v>
      </c>
      <c r="K92" s="179">
        <v>1</v>
      </c>
      <c r="L92" s="179">
        <v>4016</v>
      </c>
      <c r="M92" s="179">
        <v>0</v>
      </c>
    </row>
    <row r="93" spans="1:13" ht="12.75">
      <c r="A93" s="77" t="s">
        <v>173</v>
      </c>
      <c r="B93" s="179">
        <v>735</v>
      </c>
      <c r="C93" s="179">
        <v>12</v>
      </c>
      <c r="D93" s="179">
        <v>265</v>
      </c>
      <c r="E93" s="179">
        <v>1</v>
      </c>
      <c r="F93" s="179">
        <v>552</v>
      </c>
      <c r="G93" s="179">
        <v>1</v>
      </c>
      <c r="H93" s="179">
        <v>719</v>
      </c>
      <c r="I93" s="179">
        <v>1</v>
      </c>
      <c r="J93" s="179">
        <v>1046</v>
      </c>
      <c r="K93" s="179">
        <v>1</v>
      </c>
      <c r="L93" s="179">
        <v>1323</v>
      </c>
      <c r="M93" s="179">
        <v>0</v>
      </c>
    </row>
    <row r="94" spans="1:13" ht="12.75">
      <c r="A94" s="77" t="s">
        <v>174</v>
      </c>
      <c r="B94" s="179">
        <v>1270</v>
      </c>
      <c r="C94" s="179">
        <v>40</v>
      </c>
      <c r="D94" s="179">
        <v>564</v>
      </c>
      <c r="E94" s="179">
        <v>1</v>
      </c>
      <c r="F94" s="179">
        <v>1251</v>
      </c>
      <c r="G94" s="179">
        <v>3</v>
      </c>
      <c r="H94" s="179">
        <v>1817</v>
      </c>
      <c r="I94" s="179">
        <v>1</v>
      </c>
      <c r="J94" s="179">
        <v>2349</v>
      </c>
      <c r="K94" s="179">
        <v>0</v>
      </c>
      <c r="L94" s="179">
        <v>2440</v>
      </c>
      <c r="M94" s="179">
        <v>3</v>
      </c>
    </row>
    <row r="95" spans="1:13" ht="15" customHeight="1">
      <c r="A95" s="77" t="s">
        <v>175</v>
      </c>
      <c r="B95" s="179">
        <v>793</v>
      </c>
      <c r="C95" s="179">
        <v>3</v>
      </c>
      <c r="D95" s="179">
        <v>253</v>
      </c>
      <c r="E95" s="179">
        <v>0</v>
      </c>
      <c r="F95" s="179">
        <v>469</v>
      </c>
      <c r="G95" s="179">
        <v>0</v>
      </c>
      <c r="H95" s="179">
        <v>647</v>
      </c>
      <c r="I95" s="179">
        <v>1</v>
      </c>
      <c r="J95" s="179">
        <v>770</v>
      </c>
      <c r="K95" s="179">
        <v>0</v>
      </c>
      <c r="L95" s="179">
        <v>737</v>
      </c>
      <c r="M95" s="179">
        <v>0</v>
      </c>
    </row>
    <row r="96" spans="1:13" ht="12.75">
      <c r="A96" s="77" t="s">
        <v>176</v>
      </c>
      <c r="B96" s="179">
        <v>82</v>
      </c>
      <c r="C96" s="179">
        <v>2</v>
      </c>
      <c r="D96" s="179">
        <v>65</v>
      </c>
      <c r="E96" s="179">
        <v>0</v>
      </c>
      <c r="F96" s="179">
        <v>123</v>
      </c>
      <c r="G96" s="179">
        <v>0</v>
      </c>
      <c r="H96" s="179">
        <v>126</v>
      </c>
      <c r="I96" s="179">
        <v>0</v>
      </c>
      <c r="J96" s="179">
        <v>211</v>
      </c>
      <c r="K96" s="179">
        <v>0</v>
      </c>
      <c r="L96" s="179">
        <v>276</v>
      </c>
      <c r="M96" s="179">
        <v>0</v>
      </c>
    </row>
    <row r="97" spans="1:13" ht="12.75">
      <c r="A97" s="274"/>
      <c r="B97" s="272"/>
      <c r="C97" s="272"/>
      <c r="D97" s="272"/>
      <c r="E97" s="272"/>
      <c r="F97" s="272"/>
      <c r="G97" s="272"/>
      <c r="H97" s="272"/>
      <c r="I97" s="272"/>
      <c r="J97" s="272"/>
      <c r="K97" s="272"/>
      <c r="L97" s="272"/>
      <c r="M97" s="272"/>
    </row>
    <row r="99" spans="1:13" ht="12.75" customHeight="1">
      <c r="A99" s="335" t="s">
        <v>413</v>
      </c>
      <c r="B99" s="335"/>
      <c r="C99" s="335"/>
      <c r="D99" s="335"/>
      <c r="E99" s="335"/>
      <c r="F99" s="335"/>
      <c r="G99" s="335"/>
      <c r="H99" s="335"/>
      <c r="I99" s="335"/>
      <c r="J99" s="335"/>
      <c r="K99" s="335"/>
      <c r="L99" s="335"/>
      <c r="M99" s="335"/>
    </row>
    <row r="100" spans="2:7" ht="12.75">
      <c r="B100" s="9"/>
      <c r="C100" s="9"/>
      <c r="D100" s="9"/>
      <c r="E100" s="9"/>
      <c r="F100" s="9"/>
      <c r="G100" s="9"/>
    </row>
  </sheetData>
  <sheetProtection/>
  <mergeCells count="9">
    <mergeCell ref="A99:M99"/>
    <mergeCell ref="A3:A4"/>
    <mergeCell ref="A1:M1"/>
    <mergeCell ref="L3:M3"/>
    <mergeCell ref="H3:I3"/>
    <mergeCell ref="J3:K3"/>
    <mergeCell ref="B3:C3"/>
    <mergeCell ref="D3:E3"/>
    <mergeCell ref="F3:G3"/>
  </mergeCells>
  <printOptions/>
  <pageMargins left="0.7874015748031497" right="0.3937007874015748" top="0.58" bottom="0.4" header="0.5118110236220472" footer="0.31496062992125984"/>
  <pageSetup fitToHeight="1" fitToWidth="1" horizontalDpi="600" verticalDpi="600" orientation="portrait" paperSize="9" scale="49" r:id="rId1"/>
  <headerFooter alignWithMargins="0">
    <oddFooter>&amp;C33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9"/>
  <sheetViews>
    <sheetView zoomScale="115" zoomScaleNormal="115" workbookViewId="0" topLeftCell="A1">
      <selection activeCell="J2" sqref="J2"/>
    </sheetView>
  </sheetViews>
  <sheetFormatPr defaultColWidth="10.75390625" defaultRowHeight="12.75"/>
  <cols>
    <col min="1" max="1" width="28.00390625" style="9" customWidth="1"/>
    <col min="2" max="13" width="12.75390625" style="81" customWidth="1"/>
    <col min="14" max="16384" width="10.75390625" style="81" customWidth="1"/>
  </cols>
  <sheetData>
    <row r="1" spans="1:13" s="97" customFormat="1" ht="76.5" customHeight="1">
      <c r="A1" s="337" t="s">
        <v>335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</row>
    <row r="2" spans="6:13" ht="14.25" customHeight="1">
      <c r="F2" s="88"/>
      <c r="G2" s="89"/>
      <c r="H2" s="89"/>
      <c r="I2" s="89"/>
      <c r="J2" s="89"/>
      <c r="K2" s="89"/>
      <c r="L2" s="89"/>
      <c r="M2" s="89" t="s">
        <v>58</v>
      </c>
    </row>
    <row r="3" spans="1:13" s="95" customFormat="1" ht="18">
      <c r="A3" s="336"/>
      <c r="B3" s="338">
        <v>39814</v>
      </c>
      <c r="C3" s="341"/>
      <c r="D3" s="340">
        <v>40179</v>
      </c>
      <c r="E3" s="340"/>
      <c r="F3" s="340">
        <v>40544</v>
      </c>
      <c r="G3" s="340"/>
      <c r="H3" s="340">
        <v>40909</v>
      </c>
      <c r="I3" s="340"/>
      <c r="J3" s="340">
        <v>41275</v>
      </c>
      <c r="K3" s="340"/>
      <c r="L3" s="340">
        <v>41640</v>
      </c>
      <c r="M3" s="340"/>
    </row>
    <row r="4" spans="1:13" s="95" customFormat="1" ht="52.5" customHeight="1">
      <c r="A4" s="336"/>
      <c r="B4" s="75" t="s">
        <v>23</v>
      </c>
      <c r="C4" s="75" t="s">
        <v>177</v>
      </c>
      <c r="D4" s="75" t="s">
        <v>23</v>
      </c>
      <c r="E4" s="75" t="s">
        <v>177</v>
      </c>
      <c r="F4" s="75" t="s">
        <v>23</v>
      </c>
      <c r="G4" s="75" t="s">
        <v>177</v>
      </c>
      <c r="H4" s="75" t="s">
        <v>23</v>
      </c>
      <c r="I4" s="75" t="s">
        <v>177</v>
      </c>
      <c r="J4" s="75" t="s">
        <v>23</v>
      </c>
      <c r="K4" s="75" t="s">
        <v>177</v>
      </c>
      <c r="L4" s="75" t="s">
        <v>23</v>
      </c>
      <c r="M4" s="75" t="s">
        <v>177</v>
      </c>
    </row>
    <row r="5" spans="1:13" s="85" customFormat="1" ht="25.5">
      <c r="A5" s="76" t="s">
        <v>233</v>
      </c>
      <c r="B5" s="205">
        <v>332041</v>
      </c>
      <c r="C5" s="205">
        <v>17461</v>
      </c>
      <c r="D5" s="205">
        <v>128004</v>
      </c>
      <c r="E5" s="205">
        <v>2081</v>
      </c>
      <c r="F5" s="205">
        <v>298213</v>
      </c>
      <c r="G5" s="205">
        <v>3220</v>
      </c>
      <c r="H5" s="205">
        <v>520658</v>
      </c>
      <c r="I5" s="205">
        <v>2924</v>
      </c>
      <c r="J5" s="205">
        <v>690050</v>
      </c>
      <c r="K5" s="205">
        <v>1674</v>
      </c>
      <c r="L5" s="205">
        <v>823175</v>
      </c>
      <c r="M5" s="205">
        <v>1864</v>
      </c>
    </row>
    <row r="6" spans="1:13" s="85" customFormat="1" ht="25.5">
      <c r="A6" s="78" t="s">
        <v>88</v>
      </c>
      <c r="B6" s="205">
        <v>62869</v>
      </c>
      <c r="C6" s="205">
        <v>9934</v>
      </c>
      <c r="D6" s="205">
        <v>25471</v>
      </c>
      <c r="E6" s="205">
        <v>1209</v>
      </c>
      <c r="F6" s="205">
        <v>55132</v>
      </c>
      <c r="G6" s="205">
        <v>1911</v>
      </c>
      <c r="H6" s="205">
        <v>105632</v>
      </c>
      <c r="I6" s="205">
        <v>1732</v>
      </c>
      <c r="J6" s="205">
        <v>149319</v>
      </c>
      <c r="K6" s="205">
        <v>974</v>
      </c>
      <c r="L6" s="205">
        <v>187472</v>
      </c>
      <c r="M6" s="205">
        <v>1160</v>
      </c>
    </row>
    <row r="7" spans="1:13" ht="12.75">
      <c r="A7" s="77" t="s">
        <v>89</v>
      </c>
      <c r="B7" s="179">
        <v>2465</v>
      </c>
      <c r="C7" s="179">
        <v>153</v>
      </c>
      <c r="D7" s="179">
        <v>689</v>
      </c>
      <c r="E7" s="179">
        <v>3</v>
      </c>
      <c r="F7" s="179">
        <v>1555</v>
      </c>
      <c r="G7" s="179">
        <v>15</v>
      </c>
      <c r="H7" s="179">
        <v>4230</v>
      </c>
      <c r="I7" s="179">
        <v>11</v>
      </c>
      <c r="J7" s="179">
        <v>5738</v>
      </c>
      <c r="K7" s="179">
        <v>9</v>
      </c>
      <c r="L7" s="179">
        <v>6874</v>
      </c>
      <c r="M7" s="179">
        <v>7</v>
      </c>
    </row>
    <row r="8" spans="1:13" ht="12.75">
      <c r="A8" s="77" t="s">
        <v>90</v>
      </c>
      <c r="B8" s="179">
        <v>1768</v>
      </c>
      <c r="C8" s="179">
        <v>58</v>
      </c>
      <c r="D8" s="179">
        <v>808</v>
      </c>
      <c r="E8" s="179">
        <v>5</v>
      </c>
      <c r="F8" s="179">
        <v>1588</v>
      </c>
      <c r="G8" s="179">
        <v>7</v>
      </c>
      <c r="H8" s="179">
        <v>3687</v>
      </c>
      <c r="I8" s="179">
        <v>10</v>
      </c>
      <c r="J8" s="179">
        <v>5135</v>
      </c>
      <c r="K8" s="179">
        <v>7</v>
      </c>
      <c r="L8" s="179">
        <v>6063</v>
      </c>
      <c r="M8" s="179">
        <v>13</v>
      </c>
    </row>
    <row r="9" spans="1:13" ht="12.75">
      <c r="A9" s="77" t="s">
        <v>91</v>
      </c>
      <c r="B9" s="179">
        <v>2078</v>
      </c>
      <c r="C9" s="179">
        <v>102</v>
      </c>
      <c r="D9" s="179">
        <v>551</v>
      </c>
      <c r="E9" s="179">
        <v>8</v>
      </c>
      <c r="F9" s="179">
        <v>1852</v>
      </c>
      <c r="G9" s="179">
        <v>22</v>
      </c>
      <c r="H9" s="179">
        <v>4318</v>
      </c>
      <c r="I9" s="179">
        <v>22</v>
      </c>
      <c r="J9" s="179">
        <v>5682</v>
      </c>
      <c r="K9" s="179">
        <v>10</v>
      </c>
      <c r="L9" s="179">
        <v>7215</v>
      </c>
      <c r="M9" s="179">
        <v>15</v>
      </c>
    </row>
    <row r="10" spans="1:13" ht="12.75">
      <c r="A10" s="77" t="s">
        <v>92</v>
      </c>
      <c r="B10" s="179">
        <v>4173</v>
      </c>
      <c r="C10" s="179">
        <v>86</v>
      </c>
      <c r="D10" s="179">
        <v>1433</v>
      </c>
      <c r="E10" s="179">
        <v>7</v>
      </c>
      <c r="F10" s="179">
        <v>3751</v>
      </c>
      <c r="G10" s="179">
        <v>13</v>
      </c>
      <c r="H10" s="179">
        <v>7448</v>
      </c>
      <c r="I10" s="179">
        <v>18</v>
      </c>
      <c r="J10" s="179">
        <v>9685</v>
      </c>
      <c r="K10" s="179">
        <v>8</v>
      </c>
      <c r="L10" s="179">
        <v>12813</v>
      </c>
      <c r="M10" s="179">
        <v>11</v>
      </c>
    </row>
    <row r="11" spans="1:13" ht="12.75">
      <c r="A11" s="77" t="s">
        <v>93</v>
      </c>
      <c r="B11" s="179">
        <v>1768</v>
      </c>
      <c r="C11" s="179">
        <v>39</v>
      </c>
      <c r="D11" s="179">
        <v>637</v>
      </c>
      <c r="E11" s="179">
        <v>4</v>
      </c>
      <c r="F11" s="179">
        <v>1354</v>
      </c>
      <c r="G11" s="179">
        <v>9</v>
      </c>
      <c r="H11" s="179">
        <v>2909</v>
      </c>
      <c r="I11" s="179">
        <v>10</v>
      </c>
      <c r="J11" s="179">
        <v>4021</v>
      </c>
      <c r="K11" s="179">
        <v>7</v>
      </c>
      <c r="L11" s="179">
        <v>5386</v>
      </c>
      <c r="M11" s="179">
        <v>6</v>
      </c>
    </row>
    <row r="12" spans="1:13" ht="12.75">
      <c r="A12" s="77" t="s">
        <v>94</v>
      </c>
      <c r="B12" s="179">
        <v>2171</v>
      </c>
      <c r="C12" s="179">
        <v>128</v>
      </c>
      <c r="D12" s="179">
        <v>961</v>
      </c>
      <c r="E12" s="179">
        <v>24</v>
      </c>
      <c r="F12" s="179">
        <v>1913</v>
      </c>
      <c r="G12" s="179">
        <v>29</v>
      </c>
      <c r="H12" s="179">
        <v>3447</v>
      </c>
      <c r="I12" s="179">
        <v>20</v>
      </c>
      <c r="J12" s="179">
        <v>5216</v>
      </c>
      <c r="K12" s="179">
        <v>23</v>
      </c>
      <c r="L12" s="179">
        <v>7057</v>
      </c>
      <c r="M12" s="179">
        <v>16</v>
      </c>
    </row>
    <row r="13" spans="1:13" ht="12.75">
      <c r="A13" s="77" t="s">
        <v>95</v>
      </c>
      <c r="B13" s="179">
        <v>1311</v>
      </c>
      <c r="C13" s="179">
        <v>35</v>
      </c>
      <c r="D13" s="179">
        <v>536</v>
      </c>
      <c r="E13" s="179">
        <v>4</v>
      </c>
      <c r="F13" s="179">
        <v>1210</v>
      </c>
      <c r="G13" s="179">
        <v>5</v>
      </c>
      <c r="H13" s="179">
        <v>2299</v>
      </c>
      <c r="I13" s="179">
        <v>2</v>
      </c>
      <c r="J13" s="179">
        <v>3507</v>
      </c>
      <c r="K13" s="179">
        <v>1</v>
      </c>
      <c r="L13" s="179">
        <v>4334</v>
      </c>
      <c r="M13" s="179">
        <v>2</v>
      </c>
    </row>
    <row r="14" spans="1:13" ht="12.75">
      <c r="A14" s="77" t="s">
        <v>96</v>
      </c>
      <c r="B14" s="179">
        <v>1907</v>
      </c>
      <c r="C14" s="179">
        <v>74</v>
      </c>
      <c r="D14" s="179">
        <v>802</v>
      </c>
      <c r="E14" s="179">
        <v>6</v>
      </c>
      <c r="F14" s="179">
        <v>2100</v>
      </c>
      <c r="G14" s="179">
        <v>8</v>
      </c>
      <c r="H14" s="179">
        <v>4070</v>
      </c>
      <c r="I14" s="179">
        <v>8</v>
      </c>
      <c r="J14" s="179">
        <v>5333</v>
      </c>
      <c r="K14" s="179">
        <v>7</v>
      </c>
      <c r="L14" s="179">
        <v>6480</v>
      </c>
      <c r="M14" s="179">
        <v>8</v>
      </c>
    </row>
    <row r="15" spans="1:13" ht="12.75">
      <c r="A15" s="77" t="s">
        <v>97</v>
      </c>
      <c r="B15" s="179">
        <v>2241</v>
      </c>
      <c r="C15" s="179">
        <v>68</v>
      </c>
      <c r="D15" s="179">
        <v>1464</v>
      </c>
      <c r="E15" s="179">
        <v>4</v>
      </c>
      <c r="F15" s="179">
        <v>2044</v>
      </c>
      <c r="G15" s="179">
        <v>12</v>
      </c>
      <c r="H15" s="179">
        <v>3701</v>
      </c>
      <c r="I15" s="179">
        <v>6</v>
      </c>
      <c r="J15" s="179">
        <v>5111</v>
      </c>
      <c r="K15" s="179">
        <v>2</v>
      </c>
      <c r="L15" s="179">
        <v>5830</v>
      </c>
      <c r="M15" s="179">
        <v>5</v>
      </c>
    </row>
    <row r="16" spans="1:13" ht="12.75">
      <c r="A16" s="77" t="s">
        <v>98</v>
      </c>
      <c r="B16" s="179">
        <v>11175</v>
      </c>
      <c r="C16" s="179">
        <v>2762</v>
      </c>
      <c r="D16" s="179">
        <v>3122</v>
      </c>
      <c r="E16" s="179">
        <v>312</v>
      </c>
      <c r="F16" s="179">
        <v>9886</v>
      </c>
      <c r="G16" s="179">
        <v>500</v>
      </c>
      <c r="H16" s="179">
        <v>19990</v>
      </c>
      <c r="I16" s="179">
        <v>503</v>
      </c>
      <c r="J16" s="179">
        <v>29475</v>
      </c>
      <c r="K16" s="179">
        <v>287</v>
      </c>
      <c r="L16" s="179">
        <v>38861</v>
      </c>
      <c r="M16" s="179">
        <v>346</v>
      </c>
    </row>
    <row r="17" spans="1:13" ht="12.75">
      <c r="A17" s="77" t="s">
        <v>99</v>
      </c>
      <c r="B17" s="179">
        <v>826</v>
      </c>
      <c r="C17" s="179">
        <v>50</v>
      </c>
      <c r="D17" s="179">
        <v>471</v>
      </c>
      <c r="E17" s="179">
        <v>4</v>
      </c>
      <c r="F17" s="179">
        <v>478</v>
      </c>
      <c r="G17" s="179">
        <v>5</v>
      </c>
      <c r="H17" s="179">
        <v>1809</v>
      </c>
      <c r="I17" s="179">
        <v>7</v>
      </c>
      <c r="J17" s="179">
        <v>3116</v>
      </c>
      <c r="K17" s="179">
        <v>5</v>
      </c>
      <c r="L17" s="179">
        <v>4243</v>
      </c>
      <c r="M17" s="179">
        <v>8</v>
      </c>
    </row>
    <row r="18" spans="1:13" ht="12.75">
      <c r="A18" s="77" t="s">
        <v>100</v>
      </c>
      <c r="B18" s="179">
        <v>3047</v>
      </c>
      <c r="C18" s="179">
        <v>62</v>
      </c>
      <c r="D18" s="179">
        <v>1139</v>
      </c>
      <c r="E18" s="179">
        <v>5</v>
      </c>
      <c r="F18" s="179">
        <v>2793</v>
      </c>
      <c r="G18" s="179">
        <v>12</v>
      </c>
      <c r="H18" s="179">
        <v>4182</v>
      </c>
      <c r="I18" s="179">
        <v>10</v>
      </c>
      <c r="J18" s="179">
        <v>5426</v>
      </c>
      <c r="K18" s="179">
        <v>12</v>
      </c>
      <c r="L18" s="179">
        <v>6889</v>
      </c>
      <c r="M18" s="179">
        <v>13</v>
      </c>
    </row>
    <row r="19" spans="1:13" ht="12.75">
      <c r="A19" s="77" t="s">
        <v>101</v>
      </c>
      <c r="B19" s="179">
        <v>2802</v>
      </c>
      <c r="C19" s="179">
        <v>72</v>
      </c>
      <c r="D19" s="179">
        <v>1551</v>
      </c>
      <c r="E19" s="179">
        <v>3</v>
      </c>
      <c r="F19" s="179">
        <v>2780</v>
      </c>
      <c r="G19" s="179">
        <v>6</v>
      </c>
      <c r="H19" s="179">
        <v>3944</v>
      </c>
      <c r="I19" s="179">
        <v>16</v>
      </c>
      <c r="J19" s="179">
        <v>5434</v>
      </c>
      <c r="K19" s="179">
        <v>2</v>
      </c>
      <c r="L19" s="179">
        <v>6031</v>
      </c>
      <c r="M19" s="179">
        <v>7</v>
      </c>
    </row>
    <row r="20" spans="1:13" ht="12.75">
      <c r="A20" s="77" t="s">
        <v>102</v>
      </c>
      <c r="B20" s="179">
        <v>996</v>
      </c>
      <c r="C20" s="179">
        <v>54</v>
      </c>
      <c r="D20" s="179">
        <v>344</v>
      </c>
      <c r="E20" s="179">
        <v>7</v>
      </c>
      <c r="F20" s="179">
        <v>1142</v>
      </c>
      <c r="G20" s="179">
        <v>13</v>
      </c>
      <c r="H20" s="179">
        <v>2425</v>
      </c>
      <c r="I20" s="179">
        <v>11</v>
      </c>
      <c r="J20" s="179">
        <v>3552</v>
      </c>
      <c r="K20" s="179">
        <v>6</v>
      </c>
      <c r="L20" s="179">
        <v>4703</v>
      </c>
      <c r="M20" s="179">
        <v>7</v>
      </c>
    </row>
    <row r="21" spans="1:13" ht="12.75">
      <c r="A21" s="77" t="s">
        <v>103</v>
      </c>
      <c r="B21" s="179">
        <v>3399</v>
      </c>
      <c r="C21" s="179">
        <v>131</v>
      </c>
      <c r="D21" s="179">
        <v>1638</v>
      </c>
      <c r="E21" s="179">
        <v>10</v>
      </c>
      <c r="F21" s="179">
        <v>3371</v>
      </c>
      <c r="G21" s="179">
        <v>15</v>
      </c>
      <c r="H21" s="179">
        <v>5357</v>
      </c>
      <c r="I21" s="179">
        <v>23</v>
      </c>
      <c r="J21" s="179">
        <v>6552</v>
      </c>
      <c r="K21" s="179">
        <v>15</v>
      </c>
      <c r="L21" s="179">
        <v>7190</v>
      </c>
      <c r="M21" s="179">
        <v>14</v>
      </c>
    </row>
    <row r="22" spans="1:13" ht="12.75">
      <c r="A22" s="77" t="s">
        <v>104</v>
      </c>
      <c r="B22" s="179">
        <v>3260</v>
      </c>
      <c r="C22" s="179">
        <v>127</v>
      </c>
      <c r="D22" s="179">
        <v>1175</v>
      </c>
      <c r="E22" s="179">
        <v>12</v>
      </c>
      <c r="F22" s="179">
        <v>2357</v>
      </c>
      <c r="G22" s="179">
        <v>20</v>
      </c>
      <c r="H22" s="179">
        <v>4851</v>
      </c>
      <c r="I22" s="179">
        <v>30</v>
      </c>
      <c r="J22" s="179">
        <v>7130</v>
      </c>
      <c r="K22" s="179">
        <v>11</v>
      </c>
      <c r="L22" s="179">
        <v>8704</v>
      </c>
      <c r="M22" s="179">
        <v>16</v>
      </c>
    </row>
    <row r="23" spans="1:13" ht="12.75">
      <c r="A23" s="77" t="s">
        <v>105</v>
      </c>
      <c r="B23" s="179">
        <v>3317</v>
      </c>
      <c r="C23" s="179">
        <v>68</v>
      </c>
      <c r="D23" s="179">
        <v>1214</v>
      </c>
      <c r="E23" s="179">
        <v>0</v>
      </c>
      <c r="F23" s="179">
        <v>2575</v>
      </c>
      <c r="G23" s="179">
        <v>7</v>
      </c>
      <c r="H23" s="179">
        <v>4996</v>
      </c>
      <c r="I23" s="179">
        <v>6</v>
      </c>
      <c r="J23" s="179">
        <v>6477</v>
      </c>
      <c r="K23" s="179">
        <v>5</v>
      </c>
      <c r="L23" s="179">
        <v>7748</v>
      </c>
      <c r="M23" s="179">
        <v>6</v>
      </c>
    </row>
    <row r="24" spans="1:13" ht="12.75">
      <c r="A24" s="77" t="s">
        <v>106</v>
      </c>
      <c r="B24" s="179">
        <v>14165</v>
      </c>
      <c r="C24" s="179">
        <v>5865</v>
      </c>
      <c r="D24" s="179">
        <v>6936</v>
      </c>
      <c r="E24" s="179">
        <v>791</v>
      </c>
      <c r="F24" s="179">
        <v>12383</v>
      </c>
      <c r="G24" s="179">
        <v>1213</v>
      </c>
      <c r="H24" s="179">
        <v>21969</v>
      </c>
      <c r="I24" s="179">
        <v>1019</v>
      </c>
      <c r="J24" s="179">
        <v>32729</v>
      </c>
      <c r="K24" s="179">
        <v>557</v>
      </c>
      <c r="L24" s="179">
        <v>41051</v>
      </c>
      <c r="M24" s="179">
        <v>660</v>
      </c>
    </row>
    <row r="25" spans="1:13" s="85" customFormat="1" ht="25.5">
      <c r="A25" s="78" t="s">
        <v>107</v>
      </c>
      <c r="B25" s="205">
        <v>35730</v>
      </c>
      <c r="C25" s="205">
        <v>2836</v>
      </c>
      <c r="D25" s="205">
        <v>12713</v>
      </c>
      <c r="E25" s="205">
        <v>278</v>
      </c>
      <c r="F25" s="205">
        <v>24140</v>
      </c>
      <c r="G25" s="205">
        <v>427</v>
      </c>
      <c r="H25" s="205">
        <v>48056</v>
      </c>
      <c r="I25" s="205">
        <v>331</v>
      </c>
      <c r="J25" s="205">
        <v>65914</v>
      </c>
      <c r="K25" s="205">
        <v>207</v>
      </c>
      <c r="L25" s="205">
        <v>82979</v>
      </c>
      <c r="M25" s="205">
        <v>202</v>
      </c>
    </row>
    <row r="26" spans="1:13" ht="12.75">
      <c r="A26" s="77" t="s">
        <v>108</v>
      </c>
      <c r="B26" s="179">
        <v>1648</v>
      </c>
      <c r="C26" s="179">
        <v>41</v>
      </c>
      <c r="D26" s="179">
        <v>934</v>
      </c>
      <c r="E26" s="179">
        <v>1</v>
      </c>
      <c r="F26" s="179">
        <v>1580</v>
      </c>
      <c r="G26" s="179">
        <v>5</v>
      </c>
      <c r="H26" s="179">
        <v>2490</v>
      </c>
      <c r="I26" s="179">
        <v>4</v>
      </c>
      <c r="J26" s="179">
        <v>3504</v>
      </c>
      <c r="K26" s="179">
        <v>3</v>
      </c>
      <c r="L26" s="179">
        <v>4095</v>
      </c>
      <c r="M26" s="179">
        <v>3</v>
      </c>
    </row>
    <row r="27" spans="1:13" ht="12.75">
      <c r="A27" s="77" t="s">
        <v>109</v>
      </c>
      <c r="B27" s="179">
        <v>3592</v>
      </c>
      <c r="C27" s="179">
        <v>54</v>
      </c>
      <c r="D27" s="179">
        <v>1866</v>
      </c>
      <c r="E27" s="179">
        <v>4</v>
      </c>
      <c r="F27" s="179">
        <v>3011</v>
      </c>
      <c r="G27" s="179">
        <v>11</v>
      </c>
      <c r="H27" s="179">
        <v>5425</v>
      </c>
      <c r="I27" s="179">
        <v>4</v>
      </c>
      <c r="J27" s="179">
        <v>6600</v>
      </c>
      <c r="K27" s="179">
        <v>5</v>
      </c>
      <c r="L27" s="179">
        <v>8061</v>
      </c>
      <c r="M27" s="179">
        <v>2</v>
      </c>
    </row>
    <row r="28" spans="1:13" ht="12.75">
      <c r="A28" s="77" t="s">
        <v>110</v>
      </c>
      <c r="B28" s="179">
        <v>4035</v>
      </c>
      <c r="C28" s="179">
        <v>47</v>
      </c>
      <c r="D28" s="179">
        <v>1955</v>
      </c>
      <c r="E28" s="179">
        <v>4</v>
      </c>
      <c r="F28" s="179">
        <v>3666</v>
      </c>
      <c r="G28" s="179">
        <v>10</v>
      </c>
      <c r="H28" s="179">
        <v>6222</v>
      </c>
      <c r="I28" s="179">
        <v>8</v>
      </c>
      <c r="J28" s="179">
        <v>7581</v>
      </c>
      <c r="K28" s="179">
        <v>5</v>
      </c>
      <c r="L28" s="179">
        <v>8536</v>
      </c>
      <c r="M28" s="179">
        <v>7</v>
      </c>
    </row>
    <row r="29" spans="1:13" ht="25.5">
      <c r="A29" s="77" t="s">
        <v>111</v>
      </c>
      <c r="B29" s="179">
        <v>441</v>
      </c>
      <c r="C29" s="179">
        <v>1</v>
      </c>
      <c r="D29" s="179">
        <v>225</v>
      </c>
      <c r="E29" s="179">
        <v>0</v>
      </c>
      <c r="F29" s="179">
        <v>278</v>
      </c>
      <c r="G29" s="179">
        <v>0</v>
      </c>
      <c r="H29" s="179">
        <v>319</v>
      </c>
      <c r="I29" s="179">
        <v>0</v>
      </c>
      <c r="J29" s="179">
        <v>378</v>
      </c>
      <c r="K29" s="179">
        <v>1</v>
      </c>
      <c r="L29" s="179">
        <v>301</v>
      </c>
      <c r="M29" s="179">
        <v>0</v>
      </c>
    </row>
    <row r="30" spans="1:13" ht="12.75">
      <c r="A30" s="77" t="s">
        <v>112</v>
      </c>
      <c r="B30" s="179">
        <v>4397</v>
      </c>
      <c r="C30" s="179">
        <v>106</v>
      </c>
      <c r="D30" s="179">
        <v>1801</v>
      </c>
      <c r="E30" s="179">
        <v>1</v>
      </c>
      <c r="F30" s="179">
        <v>3197</v>
      </c>
      <c r="G30" s="179">
        <v>1</v>
      </c>
      <c r="H30" s="179">
        <v>6259</v>
      </c>
      <c r="I30" s="179">
        <v>4</v>
      </c>
      <c r="J30" s="179">
        <v>8313</v>
      </c>
      <c r="K30" s="179">
        <v>2</v>
      </c>
      <c r="L30" s="179">
        <v>10013</v>
      </c>
      <c r="M30" s="179">
        <v>3</v>
      </c>
    </row>
    <row r="31" spans="1:13" ht="12.75">
      <c r="A31" s="77" t="s">
        <v>113</v>
      </c>
      <c r="B31" s="179">
        <v>1905</v>
      </c>
      <c r="C31" s="179">
        <v>292</v>
      </c>
      <c r="D31" s="179">
        <v>536</v>
      </c>
      <c r="E31" s="179">
        <v>55</v>
      </c>
      <c r="F31" s="179">
        <v>959</v>
      </c>
      <c r="G31" s="179">
        <v>50</v>
      </c>
      <c r="H31" s="179">
        <v>1931</v>
      </c>
      <c r="I31" s="179">
        <v>18</v>
      </c>
      <c r="J31" s="179">
        <v>2934</v>
      </c>
      <c r="K31" s="179">
        <v>17</v>
      </c>
      <c r="L31" s="179">
        <v>4351</v>
      </c>
      <c r="M31" s="179">
        <v>25</v>
      </c>
    </row>
    <row r="32" spans="1:13" ht="12.75">
      <c r="A32" s="77" t="s">
        <v>114</v>
      </c>
      <c r="B32" s="179">
        <v>3068</v>
      </c>
      <c r="C32" s="179">
        <v>254</v>
      </c>
      <c r="D32" s="179">
        <v>844</v>
      </c>
      <c r="E32" s="179">
        <v>27</v>
      </c>
      <c r="F32" s="179">
        <v>1815</v>
      </c>
      <c r="G32" s="179">
        <v>46</v>
      </c>
      <c r="H32" s="179">
        <v>4352</v>
      </c>
      <c r="I32" s="179">
        <v>35</v>
      </c>
      <c r="J32" s="179">
        <v>6459</v>
      </c>
      <c r="K32" s="179">
        <v>21</v>
      </c>
      <c r="L32" s="179">
        <v>8732</v>
      </c>
      <c r="M32" s="179">
        <v>21</v>
      </c>
    </row>
    <row r="33" spans="1:13" ht="12.75">
      <c r="A33" s="77" t="s">
        <v>115</v>
      </c>
      <c r="B33" s="179">
        <v>1921</v>
      </c>
      <c r="C33" s="179">
        <v>48</v>
      </c>
      <c r="D33" s="179">
        <v>640</v>
      </c>
      <c r="E33" s="179">
        <v>4</v>
      </c>
      <c r="F33" s="179">
        <v>1336</v>
      </c>
      <c r="G33" s="179">
        <v>7</v>
      </c>
      <c r="H33" s="179">
        <v>2454</v>
      </c>
      <c r="I33" s="179">
        <v>7</v>
      </c>
      <c r="J33" s="179">
        <v>3436</v>
      </c>
      <c r="K33" s="179">
        <v>3</v>
      </c>
      <c r="L33" s="179">
        <v>4544</v>
      </c>
      <c r="M33" s="179">
        <v>1</v>
      </c>
    </row>
    <row r="34" spans="1:13" ht="12.75">
      <c r="A34" s="77" t="s">
        <v>116</v>
      </c>
      <c r="B34" s="179">
        <v>1641</v>
      </c>
      <c r="C34" s="179">
        <v>24</v>
      </c>
      <c r="D34" s="179">
        <v>695</v>
      </c>
      <c r="E34" s="179">
        <v>2</v>
      </c>
      <c r="F34" s="179">
        <v>1427</v>
      </c>
      <c r="G34" s="179">
        <v>5</v>
      </c>
      <c r="H34" s="179">
        <v>2393</v>
      </c>
      <c r="I34" s="179">
        <v>1</v>
      </c>
      <c r="J34" s="179">
        <v>3164</v>
      </c>
      <c r="K34" s="179">
        <v>2</v>
      </c>
      <c r="L34" s="179">
        <v>3572</v>
      </c>
      <c r="M34" s="179">
        <v>1</v>
      </c>
    </row>
    <row r="35" spans="1:13" ht="12.75">
      <c r="A35" s="77" t="s">
        <v>117</v>
      </c>
      <c r="B35" s="179">
        <v>844</v>
      </c>
      <c r="C35" s="179">
        <v>20</v>
      </c>
      <c r="D35" s="179">
        <v>391</v>
      </c>
      <c r="E35" s="179">
        <v>3</v>
      </c>
      <c r="F35" s="179">
        <v>580</v>
      </c>
      <c r="G35" s="179">
        <v>4</v>
      </c>
      <c r="H35" s="179">
        <v>1155</v>
      </c>
      <c r="I35" s="179">
        <v>3</v>
      </c>
      <c r="J35" s="179">
        <v>2201</v>
      </c>
      <c r="K35" s="179">
        <v>2</v>
      </c>
      <c r="L35" s="179">
        <v>3027</v>
      </c>
      <c r="M35" s="179">
        <v>4</v>
      </c>
    </row>
    <row r="36" spans="1:13" ht="12.75">
      <c r="A36" s="77" t="s">
        <v>118</v>
      </c>
      <c r="B36" s="179">
        <v>12679</v>
      </c>
      <c r="C36" s="179">
        <v>1950</v>
      </c>
      <c r="D36" s="179">
        <v>3051</v>
      </c>
      <c r="E36" s="179">
        <v>177</v>
      </c>
      <c r="F36" s="179">
        <v>6569</v>
      </c>
      <c r="G36" s="179">
        <v>288</v>
      </c>
      <c r="H36" s="179">
        <v>15375</v>
      </c>
      <c r="I36" s="179">
        <v>247</v>
      </c>
      <c r="J36" s="179">
        <v>21722</v>
      </c>
      <c r="K36" s="179">
        <v>147</v>
      </c>
      <c r="L36" s="179">
        <v>28048</v>
      </c>
      <c r="M36" s="179">
        <v>135</v>
      </c>
    </row>
    <row r="37" spans="1:13" s="85" customFormat="1" ht="25.5">
      <c r="A37" s="78" t="s">
        <v>237</v>
      </c>
      <c r="B37" s="205">
        <v>29463</v>
      </c>
      <c r="C37" s="205">
        <v>975</v>
      </c>
      <c r="D37" s="205">
        <v>12005</v>
      </c>
      <c r="E37" s="205">
        <v>71</v>
      </c>
      <c r="F37" s="205">
        <v>18639</v>
      </c>
      <c r="G37" s="205">
        <v>98</v>
      </c>
      <c r="H37" s="205">
        <v>35049</v>
      </c>
      <c r="I37" s="205">
        <v>131</v>
      </c>
      <c r="J37" s="205">
        <v>46078</v>
      </c>
      <c r="K37" s="205">
        <v>90</v>
      </c>
      <c r="L37" s="205">
        <v>61002</v>
      </c>
      <c r="M37" s="205">
        <v>93</v>
      </c>
    </row>
    <row r="38" spans="1:13" ht="12.75">
      <c r="A38" s="77" t="s">
        <v>119</v>
      </c>
      <c r="B38" s="179">
        <v>492</v>
      </c>
      <c r="C38" s="179">
        <v>37</v>
      </c>
      <c r="D38" s="179">
        <v>224</v>
      </c>
      <c r="E38" s="179">
        <v>1</v>
      </c>
      <c r="F38" s="179">
        <v>519</v>
      </c>
      <c r="G38" s="179">
        <v>2</v>
      </c>
      <c r="H38" s="179">
        <v>747</v>
      </c>
      <c r="I38" s="179">
        <v>2</v>
      </c>
      <c r="J38" s="179">
        <v>937</v>
      </c>
      <c r="K38" s="179">
        <v>3</v>
      </c>
      <c r="L38" s="179">
        <v>1357</v>
      </c>
      <c r="M38" s="179">
        <v>2</v>
      </c>
    </row>
    <row r="39" spans="1:13" ht="12.75">
      <c r="A39" s="77" t="s">
        <v>123</v>
      </c>
      <c r="B39" s="179">
        <v>315</v>
      </c>
      <c r="C39" s="179">
        <v>17</v>
      </c>
      <c r="D39" s="179">
        <v>107</v>
      </c>
      <c r="E39" s="179">
        <v>2</v>
      </c>
      <c r="F39" s="179">
        <v>606</v>
      </c>
      <c r="G39" s="179">
        <v>5</v>
      </c>
      <c r="H39" s="179">
        <v>961</v>
      </c>
      <c r="I39" s="179">
        <v>4</v>
      </c>
      <c r="J39" s="179">
        <v>1197</v>
      </c>
      <c r="K39" s="179">
        <v>1</v>
      </c>
      <c r="L39" s="179">
        <v>1496</v>
      </c>
      <c r="M39" s="179">
        <v>5</v>
      </c>
    </row>
    <row r="40" spans="1:13" ht="12.75">
      <c r="A40" s="77" t="s">
        <v>127</v>
      </c>
      <c r="B40" s="179">
        <v>9529</v>
      </c>
      <c r="C40" s="179">
        <v>211</v>
      </c>
      <c r="D40" s="179">
        <v>3445</v>
      </c>
      <c r="E40" s="179">
        <v>20</v>
      </c>
      <c r="F40" s="179">
        <v>6408</v>
      </c>
      <c r="G40" s="179">
        <v>49</v>
      </c>
      <c r="H40" s="179">
        <v>12836</v>
      </c>
      <c r="I40" s="179">
        <v>63</v>
      </c>
      <c r="J40" s="179">
        <v>16910</v>
      </c>
      <c r="K40" s="179">
        <v>52</v>
      </c>
      <c r="L40" s="179">
        <v>22831</v>
      </c>
      <c r="M40" s="179">
        <v>49</v>
      </c>
    </row>
    <row r="41" spans="1:13" ht="12.75">
      <c r="A41" s="77" t="s">
        <v>129</v>
      </c>
      <c r="B41" s="179">
        <v>1872</v>
      </c>
      <c r="C41" s="179">
        <v>35</v>
      </c>
      <c r="D41" s="179">
        <v>950</v>
      </c>
      <c r="E41" s="179">
        <v>3</v>
      </c>
      <c r="F41" s="179">
        <v>1738</v>
      </c>
      <c r="G41" s="179">
        <v>7</v>
      </c>
      <c r="H41" s="179">
        <v>2736</v>
      </c>
      <c r="I41" s="179">
        <v>5</v>
      </c>
      <c r="J41" s="179">
        <v>3976</v>
      </c>
      <c r="K41" s="179">
        <v>2</v>
      </c>
      <c r="L41" s="179">
        <v>5384</v>
      </c>
      <c r="M41" s="179">
        <v>4</v>
      </c>
    </row>
    <row r="42" spans="1:13" ht="12.75">
      <c r="A42" s="77" t="s">
        <v>130</v>
      </c>
      <c r="B42" s="179">
        <v>4320</v>
      </c>
      <c r="C42" s="179">
        <v>103</v>
      </c>
      <c r="D42" s="179">
        <v>1527</v>
      </c>
      <c r="E42" s="179">
        <v>8</v>
      </c>
      <c r="F42" s="179">
        <v>3948</v>
      </c>
      <c r="G42" s="179">
        <v>12</v>
      </c>
      <c r="H42" s="179">
        <v>7456</v>
      </c>
      <c r="I42" s="179">
        <v>23</v>
      </c>
      <c r="J42" s="179">
        <v>9988</v>
      </c>
      <c r="K42" s="179">
        <v>7</v>
      </c>
      <c r="L42" s="179">
        <v>12155</v>
      </c>
      <c r="M42" s="179">
        <v>14</v>
      </c>
    </row>
    <row r="43" spans="1:13" ht="12.75">
      <c r="A43" s="77" t="s">
        <v>131</v>
      </c>
      <c r="B43" s="179">
        <v>7254</v>
      </c>
      <c r="C43" s="179">
        <v>232</v>
      </c>
      <c r="D43" s="179">
        <v>2640</v>
      </c>
      <c r="E43" s="179">
        <v>21</v>
      </c>
      <c r="F43" s="179">
        <v>5420</v>
      </c>
      <c r="G43" s="179">
        <v>23</v>
      </c>
      <c r="H43" s="179">
        <v>10313</v>
      </c>
      <c r="I43" s="179">
        <v>34</v>
      </c>
      <c r="J43" s="179">
        <v>13070</v>
      </c>
      <c r="K43" s="179">
        <v>25</v>
      </c>
      <c r="L43" s="179">
        <v>17779</v>
      </c>
      <c r="M43" s="179">
        <v>19</v>
      </c>
    </row>
    <row r="44" spans="1:13" s="85" customFormat="1" ht="25.5">
      <c r="A44" s="78" t="s">
        <v>357</v>
      </c>
      <c r="B44" s="205" t="s">
        <v>297</v>
      </c>
      <c r="C44" s="205" t="s">
        <v>297</v>
      </c>
      <c r="D44" s="205" t="s">
        <v>297</v>
      </c>
      <c r="E44" s="205" t="s">
        <v>297</v>
      </c>
      <c r="F44" s="205">
        <v>6624</v>
      </c>
      <c r="G44" s="205">
        <v>38</v>
      </c>
      <c r="H44" s="205">
        <v>10213</v>
      </c>
      <c r="I44" s="205">
        <v>36</v>
      </c>
      <c r="J44" s="205">
        <v>16061</v>
      </c>
      <c r="K44" s="205">
        <v>21</v>
      </c>
      <c r="L44" s="205">
        <v>18491</v>
      </c>
      <c r="M44" s="205">
        <v>30</v>
      </c>
    </row>
    <row r="45" spans="1:13" ht="12.75">
      <c r="A45" s="77" t="s">
        <v>120</v>
      </c>
      <c r="B45" s="179">
        <v>388</v>
      </c>
      <c r="C45" s="179">
        <v>20</v>
      </c>
      <c r="D45" s="179">
        <v>245</v>
      </c>
      <c r="E45" s="179">
        <v>5</v>
      </c>
      <c r="F45" s="179">
        <v>405</v>
      </c>
      <c r="G45" s="179">
        <v>4</v>
      </c>
      <c r="H45" s="179">
        <v>806</v>
      </c>
      <c r="I45" s="179">
        <v>4</v>
      </c>
      <c r="J45" s="179">
        <v>1305</v>
      </c>
      <c r="K45" s="179">
        <v>3</v>
      </c>
      <c r="L45" s="179">
        <v>1861</v>
      </c>
      <c r="M45" s="179">
        <v>3</v>
      </c>
    </row>
    <row r="46" spans="1:13" ht="12.75">
      <c r="A46" s="77" t="s">
        <v>121</v>
      </c>
      <c r="B46" s="179">
        <v>6</v>
      </c>
      <c r="C46" s="179">
        <v>2</v>
      </c>
      <c r="D46" s="179">
        <v>31</v>
      </c>
      <c r="E46" s="179">
        <v>0</v>
      </c>
      <c r="F46" s="179">
        <v>47</v>
      </c>
      <c r="G46" s="179">
        <v>0</v>
      </c>
      <c r="H46" s="179">
        <v>24</v>
      </c>
      <c r="I46" s="179">
        <v>0</v>
      </c>
      <c r="J46" s="179">
        <v>35</v>
      </c>
      <c r="K46" s="179">
        <v>0</v>
      </c>
      <c r="L46" s="179">
        <v>43</v>
      </c>
      <c r="M46" s="179">
        <v>0</v>
      </c>
    </row>
    <row r="47" spans="1:13" ht="25.5">
      <c r="A47" s="77" t="s">
        <v>122</v>
      </c>
      <c r="B47" s="179">
        <v>516</v>
      </c>
      <c r="C47" s="179">
        <v>33</v>
      </c>
      <c r="D47" s="179">
        <v>567</v>
      </c>
      <c r="E47" s="179">
        <v>1</v>
      </c>
      <c r="F47" s="179">
        <v>839</v>
      </c>
      <c r="G47" s="179">
        <v>6</v>
      </c>
      <c r="H47" s="179">
        <v>969</v>
      </c>
      <c r="I47" s="179">
        <v>6</v>
      </c>
      <c r="J47" s="179">
        <v>1886</v>
      </c>
      <c r="K47" s="179">
        <v>3</v>
      </c>
      <c r="L47" s="179">
        <v>1965</v>
      </c>
      <c r="M47" s="179">
        <v>7</v>
      </c>
    </row>
    <row r="48" spans="1:13" ht="25.5">
      <c r="A48" s="77" t="s">
        <v>124</v>
      </c>
      <c r="B48" s="179">
        <v>126</v>
      </c>
      <c r="C48" s="179">
        <v>13</v>
      </c>
      <c r="D48" s="179">
        <v>59</v>
      </c>
      <c r="E48" s="179">
        <v>2</v>
      </c>
      <c r="F48" s="179">
        <v>83</v>
      </c>
      <c r="G48" s="179">
        <v>1</v>
      </c>
      <c r="H48" s="179">
        <v>403</v>
      </c>
      <c r="I48" s="179">
        <v>1</v>
      </c>
      <c r="J48" s="179">
        <v>734</v>
      </c>
      <c r="K48" s="179">
        <v>3</v>
      </c>
      <c r="L48" s="179">
        <v>1013</v>
      </c>
      <c r="M48" s="179">
        <v>1</v>
      </c>
    </row>
    <row r="49" spans="1:13" ht="25.5">
      <c r="A49" s="77" t="s">
        <v>125</v>
      </c>
      <c r="B49" s="179">
        <v>319</v>
      </c>
      <c r="C49" s="179">
        <v>41</v>
      </c>
      <c r="D49" s="179">
        <v>201</v>
      </c>
      <c r="E49" s="179">
        <v>1</v>
      </c>
      <c r="F49" s="179">
        <v>500</v>
      </c>
      <c r="G49" s="179">
        <v>6</v>
      </c>
      <c r="H49" s="179">
        <v>622</v>
      </c>
      <c r="I49" s="179">
        <v>8</v>
      </c>
      <c r="J49" s="179">
        <v>1298</v>
      </c>
      <c r="K49" s="179">
        <v>3</v>
      </c>
      <c r="L49" s="179">
        <v>1894</v>
      </c>
      <c r="M49" s="179">
        <v>6</v>
      </c>
    </row>
    <row r="50" spans="1:13" ht="12.75">
      <c r="A50" s="77" t="s">
        <v>126</v>
      </c>
      <c r="B50" s="179">
        <v>16</v>
      </c>
      <c r="C50" s="179">
        <v>2</v>
      </c>
      <c r="D50" s="179">
        <v>13</v>
      </c>
      <c r="E50" s="179">
        <v>0</v>
      </c>
      <c r="F50" s="179">
        <v>26</v>
      </c>
      <c r="G50" s="179">
        <v>3</v>
      </c>
      <c r="H50" s="179">
        <v>34</v>
      </c>
      <c r="I50" s="179">
        <v>1</v>
      </c>
      <c r="J50" s="179">
        <v>64</v>
      </c>
      <c r="K50" s="179">
        <v>1</v>
      </c>
      <c r="L50" s="179">
        <v>94</v>
      </c>
      <c r="M50" s="179">
        <v>1</v>
      </c>
    </row>
    <row r="51" spans="1:13" ht="12.75">
      <c r="A51" s="77" t="s">
        <v>128</v>
      </c>
      <c r="B51" s="179">
        <v>4310</v>
      </c>
      <c r="C51" s="179">
        <v>229</v>
      </c>
      <c r="D51" s="179">
        <v>1996</v>
      </c>
      <c r="E51" s="179">
        <v>7</v>
      </c>
      <c r="F51" s="179">
        <v>4724</v>
      </c>
      <c r="G51" s="179">
        <v>18</v>
      </c>
      <c r="H51" s="179">
        <v>7355</v>
      </c>
      <c r="I51" s="179">
        <v>16</v>
      </c>
      <c r="J51" s="179">
        <v>10739</v>
      </c>
      <c r="K51" s="179">
        <v>8</v>
      </c>
      <c r="L51" s="179">
        <v>11621</v>
      </c>
      <c r="M51" s="179">
        <v>12</v>
      </c>
    </row>
    <row r="52" spans="1:13" s="85" customFormat="1" ht="25.5">
      <c r="A52" s="78" t="s">
        <v>132</v>
      </c>
      <c r="B52" s="205">
        <v>80206</v>
      </c>
      <c r="C52" s="205">
        <v>1665</v>
      </c>
      <c r="D52" s="205">
        <v>31583</v>
      </c>
      <c r="E52" s="205">
        <v>136</v>
      </c>
      <c r="F52" s="205">
        <v>79277</v>
      </c>
      <c r="G52" s="205">
        <v>313</v>
      </c>
      <c r="H52" s="205">
        <v>142262</v>
      </c>
      <c r="I52" s="205">
        <v>257</v>
      </c>
      <c r="J52" s="205">
        <v>182226</v>
      </c>
      <c r="K52" s="205">
        <v>135</v>
      </c>
      <c r="L52" s="205">
        <v>211122</v>
      </c>
      <c r="M52" s="205">
        <v>155</v>
      </c>
    </row>
    <row r="53" spans="1:13" ht="12.75">
      <c r="A53" s="77" t="s">
        <v>133</v>
      </c>
      <c r="B53" s="179">
        <v>10123</v>
      </c>
      <c r="C53" s="179">
        <v>120</v>
      </c>
      <c r="D53" s="179">
        <v>2649</v>
      </c>
      <c r="E53" s="179">
        <v>6</v>
      </c>
      <c r="F53" s="179">
        <v>7306</v>
      </c>
      <c r="G53" s="179">
        <v>17</v>
      </c>
      <c r="H53" s="179">
        <v>17555</v>
      </c>
      <c r="I53" s="179">
        <v>15</v>
      </c>
      <c r="J53" s="179">
        <v>23335</v>
      </c>
      <c r="K53" s="179">
        <v>8</v>
      </c>
      <c r="L53" s="179">
        <v>26479</v>
      </c>
      <c r="M53" s="179">
        <v>15</v>
      </c>
    </row>
    <row r="54" spans="1:13" ht="12.75">
      <c r="A54" s="77" t="s">
        <v>134</v>
      </c>
      <c r="B54" s="179">
        <v>2241</v>
      </c>
      <c r="C54" s="179">
        <v>41</v>
      </c>
      <c r="D54" s="179">
        <v>553</v>
      </c>
      <c r="E54" s="179">
        <v>2</v>
      </c>
      <c r="F54" s="179">
        <v>1450</v>
      </c>
      <c r="G54" s="179">
        <v>4</v>
      </c>
      <c r="H54" s="179">
        <v>2602</v>
      </c>
      <c r="I54" s="179">
        <v>4</v>
      </c>
      <c r="J54" s="179">
        <v>3331</v>
      </c>
      <c r="K54" s="179">
        <v>3</v>
      </c>
      <c r="L54" s="179">
        <v>4319</v>
      </c>
      <c r="M54" s="179">
        <v>4</v>
      </c>
    </row>
    <row r="55" spans="1:13" ht="12.75">
      <c r="A55" s="77" t="s">
        <v>135</v>
      </c>
      <c r="B55" s="179">
        <v>1402</v>
      </c>
      <c r="C55" s="179">
        <v>61</v>
      </c>
      <c r="D55" s="179">
        <v>744</v>
      </c>
      <c r="E55" s="179">
        <v>7</v>
      </c>
      <c r="F55" s="179">
        <v>1099</v>
      </c>
      <c r="G55" s="179">
        <v>17</v>
      </c>
      <c r="H55" s="179">
        <v>2690</v>
      </c>
      <c r="I55" s="179">
        <v>14</v>
      </c>
      <c r="J55" s="179">
        <v>3687</v>
      </c>
      <c r="K55" s="179">
        <v>5</v>
      </c>
      <c r="L55" s="179">
        <v>4154</v>
      </c>
      <c r="M55" s="179">
        <v>10</v>
      </c>
    </row>
    <row r="56" spans="1:13" ht="25.5">
      <c r="A56" s="77" t="s">
        <v>136</v>
      </c>
      <c r="B56" s="179">
        <v>10175</v>
      </c>
      <c r="C56" s="179">
        <v>113</v>
      </c>
      <c r="D56" s="179">
        <v>3798</v>
      </c>
      <c r="E56" s="179">
        <v>7</v>
      </c>
      <c r="F56" s="179">
        <v>18883</v>
      </c>
      <c r="G56" s="179">
        <v>13</v>
      </c>
      <c r="H56" s="179">
        <v>27936</v>
      </c>
      <c r="I56" s="179">
        <v>15</v>
      </c>
      <c r="J56" s="179">
        <v>31531</v>
      </c>
      <c r="K56" s="179">
        <v>9</v>
      </c>
      <c r="L56" s="179">
        <v>33129</v>
      </c>
      <c r="M56" s="179">
        <v>13</v>
      </c>
    </row>
    <row r="57" spans="1:13" ht="12.75">
      <c r="A57" s="77" t="s">
        <v>137</v>
      </c>
      <c r="B57" s="179">
        <v>4562</v>
      </c>
      <c r="C57" s="179">
        <v>89</v>
      </c>
      <c r="D57" s="179">
        <v>2613</v>
      </c>
      <c r="E57" s="179">
        <v>11</v>
      </c>
      <c r="F57" s="179">
        <v>4937</v>
      </c>
      <c r="G57" s="179">
        <v>10</v>
      </c>
      <c r="H57" s="179">
        <v>7841</v>
      </c>
      <c r="I57" s="179">
        <v>9</v>
      </c>
      <c r="J57" s="179">
        <v>12056</v>
      </c>
      <c r="K57" s="179">
        <v>1</v>
      </c>
      <c r="L57" s="179">
        <v>14591</v>
      </c>
      <c r="M57" s="179">
        <v>10</v>
      </c>
    </row>
    <row r="58" spans="1:13" ht="25.5">
      <c r="A58" s="77" t="s">
        <v>138</v>
      </c>
      <c r="B58" s="179">
        <v>5563</v>
      </c>
      <c r="C58" s="179">
        <v>114</v>
      </c>
      <c r="D58" s="179">
        <v>2620</v>
      </c>
      <c r="E58" s="179">
        <v>7</v>
      </c>
      <c r="F58" s="179">
        <v>4339</v>
      </c>
      <c r="G58" s="179">
        <v>15</v>
      </c>
      <c r="H58" s="179">
        <v>6449</v>
      </c>
      <c r="I58" s="179">
        <v>18</v>
      </c>
      <c r="J58" s="179">
        <v>8468</v>
      </c>
      <c r="K58" s="179">
        <v>9</v>
      </c>
      <c r="L58" s="179">
        <v>10688</v>
      </c>
      <c r="M58" s="179">
        <v>12</v>
      </c>
    </row>
    <row r="59" spans="1:13" ht="12.75">
      <c r="A59" s="77" t="s">
        <v>139</v>
      </c>
      <c r="B59" s="179">
        <v>8211</v>
      </c>
      <c r="C59" s="179">
        <v>177</v>
      </c>
      <c r="D59" s="179">
        <v>4841</v>
      </c>
      <c r="E59" s="179">
        <v>13</v>
      </c>
      <c r="F59" s="179">
        <v>7810</v>
      </c>
      <c r="G59" s="179">
        <v>15</v>
      </c>
      <c r="H59" s="179">
        <v>14358</v>
      </c>
      <c r="I59" s="179">
        <v>9</v>
      </c>
      <c r="J59" s="179">
        <v>17895</v>
      </c>
      <c r="K59" s="179">
        <v>8</v>
      </c>
      <c r="L59" s="179">
        <v>19491</v>
      </c>
      <c r="M59" s="179">
        <v>7</v>
      </c>
    </row>
    <row r="60" spans="1:13" ht="12.75">
      <c r="A60" s="77" t="s">
        <v>140</v>
      </c>
      <c r="B60" s="179">
        <v>3030</v>
      </c>
      <c r="C60" s="179">
        <v>51</v>
      </c>
      <c r="D60" s="179">
        <v>1507</v>
      </c>
      <c r="E60" s="179">
        <v>5</v>
      </c>
      <c r="F60" s="179">
        <v>3635</v>
      </c>
      <c r="G60" s="179">
        <v>9</v>
      </c>
      <c r="H60" s="179">
        <v>6415</v>
      </c>
      <c r="I60" s="179">
        <v>7</v>
      </c>
      <c r="J60" s="179">
        <v>8521</v>
      </c>
      <c r="K60" s="179">
        <v>7</v>
      </c>
      <c r="L60" s="179">
        <v>10254</v>
      </c>
      <c r="M60" s="179">
        <v>4</v>
      </c>
    </row>
    <row r="61" spans="1:13" ht="12.75">
      <c r="A61" s="77" t="s">
        <v>141</v>
      </c>
      <c r="B61" s="179">
        <v>7985</v>
      </c>
      <c r="C61" s="179">
        <v>190</v>
      </c>
      <c r="D61" s="179">
        <v>2496</v>
      </c>
      <c r="E61" s="179">
        <v>17</v>
      </c>
      <c r="F61" s="179">
        <v>5275</v>
      </c>
      <c r="G61" s="179">
        <v>23</v>
      </c>
      <c r="H61" s="179">
        <v>12389</v>
      </c>
      <c r="I61" s="179">
        <v>34</v>
      </c>
      <c r="J61" s="179">
        <v>15787</v>
      </c>
      <c r="K61" s="179">
        <v>17</v>
      </c>
      <c r="L61" s="179">
        <v>19777</v>
      </c>
      <c r="M61" s="179">
        <v>18</v>
      </c>
    </row>
    <row r="62" spans="1:13" ht="12.75">
      <c r="A62" s="77" t="s">
        <v>142</v>
      </c>
      <c r="B62" s="179">
        <v>5800</v>
      </c>
      <c r="C62" s="179">
        <v>107</v>
      </c>
      <c r="D62" s="179">
        <v>2413</v>
      </c>
      <c r="E62" s="179">
        <v>3</v>
      </c>
      <c r="F62" s="179">
        <v>5820</v>
      </c>
      <c r="G62" s="179">
        <v>11</v>
      </c>
      <c r="H62" s="179">
        <v>9320</v>
      </c>
      <c r="I62" s="179">
        <v>8</v>
      </c>
      <c r="J62" s="179">
        <v>11289</v>
      </c>
      <c r="K62" s="179">
        <v>4</v>
      </c>
      <c r="L62" s="179">
        <v>12571</v>
      </c>
      <c r="M62" s="179">
        <v>7</v>
      </c>
    </row>
    <row r="63" spans="1:13" ht="12.75">
      <c r="A63" s="77" t="s">
        <v>143</v>
      </c>
      <c r="B63" s="179">
        <v>2208</v>
      </c>
      <c r="C63" s="179">
        <v>66</v>
      </c>
      <c r="D63" s="179">
        <v>528</v>
      </c>
      <c r="E63" s="179">
        <v>5</v>
      </c>
      <c r="F63" s="179">
        <v>1594</v>
      </c>
      <c r="G63" s="179">
        <v>15</v>
      </c>
      <c r="H63" s="179">
        <v>3692</v>
      </c>
      <c r="I63" s="179">
        <v>9</v>
      </c>
      <c r="J63" s="179">
        <v>5401</v>
      </c>
      <c r="K63" s="179">
        <v>9</v>
      </c>
      <c r="L63" s="179">
        <v>6896</v>
      </c>
      <c r="M63" s="179">
        <v>11</v>
      </c>
    </row>
    <row r="64" spans="1:13" ht="12.75">
      <c r="A64" s="77" t="s">
        <v>144</v>
      </c>
      <c r="B64" s="179">
        <v>11046</v>
      </c>
      <c r="C64" s="179">
        <v>287</v>
      </c>
      <c r="D64" s="179">
        <v>3752</v>
      </c>
      <c r="E64" s="179">
        <v>33</v>
      </c>
      <c r="F64" s="179">
        <v>8769</v>
      </c>
      <c r="G64" s="179">
        <v>140</v>
      </c>
      <c r="H64" s="179">
        <v>15926</v>
      </c>
      <c r="I64" s="179">
        <v>85</v>
      </c>
      <c r="J64" s="179">
        <v>21346</v>
      </c>
      <c r="K64" s="179">
        <v>40</v>
      </c>
      <c r="L64" s="179">
        <v>23673</v>
      </c>
      <c r="M64" s="179">
        <v>23</v>
      </c>
    </row>
    <row r="65" spans="1:13" ht="12.75">
      <c r="A65" s="77" t="s">
        <v>145</v>
      </c>
      <c r="B65" s="179">
        <v>4824</v>
      </c>
      <c r="C65" s="179">
        <v>166</v>
      </c>
      <c r="D65" s="179">
        <v>1888</v>
      </c>
      <c r="E65" s="179">
        <v>12</v>
      </c>
      <c r="F65" s="179">
        <v>4800</v>
      </c>
      <c r="G65" s="179">
        <v>15</v>
      </c>
      <c r="H65" s="179">
        <v>8338</v>
      </c>
      <c r="I65" s="179">
        <v>15</v>
      </c>
      <c r="J65" s="179">
        <v>10721</v>
      </c>
      <c r="K65" s="179">
        <v>5</v>
      </c>
      <c r="L65" s="179">
        <v>13700</v>
      </c>
      <c r="M65" s="179">
        <v>14</v>
      </c>
    </row>
    <row r="66" spans="1:13" ht="12.75">
      <c r="A66" s="77" t="s">
        <v>146</v>
      </c>
      <c r="B66" s="179">
        <v>3036</v>
      </c>
      <c r="C66" s="179">
        <v>83</v>
      </c>
      <c r="D66" s="179">
        <v>1181</v>
      </c>
      <c r="E66" s="179">
        <v>8</v>
      </c>
      <c r="F66" s="179">
        <v>3560</v>
      </c>
      <c r="G66" s="179">
        <v>9</v>
      </c>
      <c r="H66" s="179">
        <v>6751</v>
      </c>
      <c r="I66" s="179">
        <v>15</v>
      </c>
      <c r="J66" s="179">
        <v>8858</v>
      </c>
      <c r="K66" s="179">
        <v>10</v>
      </c>
      <c r="L66" s="179">
        <v>11400</v>
      </c>
      <c r="M66" s="179">
        <v>7</v>
      </c>
    </row>
    <row r="67" spans="1:13" s="85" customFormat="1" ht="25.5">
      <c r="A67" s="78" t="s">
        <v>147</v>
      </c>
      <c r="B67" s="205">
        <v>49318</v>
      </c>
      <c r="C67" s="205">
        <v>650</v>
      </c>
      <c r="D67" s="205">
        <v>16905</v>
      </c>
      <c r="E67" s="205">
        <v>283</v>
      </c>
      <c r="F67" s="205">
        <v>45017</v>
      </c>
      <c r="G67" s="205">
        <v>259</v>
      </c>
      <c r="H67" s="205">
        <v>71787</v>
      </c>
      <c r="I67" s="205">
        <v>226</v>
      </c>
      <c r="J67" s="205">
        <v>86719</v>
      </c>
      <c r="K67" s="205">
        <v>150</v>
      </c>
      <c r="L67" s="205">
        <v>96427</v>
      </c>
      <c r="M67" s="205">
        <v>100</v>
      </c>
    </row>
    <row r="68" spans="1:13" ht="12.75">
      <c r="A68" s="77" t="s">
        <v>148</v>
      </c>
      <c r="B68" s="179">
        <v>1938</v>
      </c>
      <c r="C68" s="179">
        <v>22</v>
      </c>
      <c r="D68" s="179">
        <v>947</v>
      </c>
      <c r="E68" s="179">
        <v>1</v>
      </c>
      <c r="F68" s="179">
        <v>1725</v>
      </c>
      <c r="G68" s="179">
        <v>3</v>
      </c>
      <c r="H68" s="179">
        <v>2945</v>
      </c>
      <c r="I68" s="179">
        <v>2</v>
      </c>
      <c r="J68" s="179">
        <v>4284</v>
      </c>
      <c r="K68" s="179">
        <v>1</v>
      </c>
      <c r="L68" s="179">
        <v>4699</v>
      </c>
      <c r="M68" s="179">
        <v>2</v>
      </c>
    </row>
    <row r="69" spans="1:13" ht="12.75">
      <c r="A69" s="77" t="s">
        <v>149</v>
      </c>
      <c r="B69" s="179">
        <v>12664</v>
      </c>
      <c r="C69" s="179">
        <v>152</v>
      </c>
      <c r="D69" s="179">
        <v>3084</v>
      </c>
      <c r="E69" s="179">
        <v>17</v>
      </c>
      <c r="F69" s="179">
        <v>9749</v>
      </c>
      <c r="G69" s="179">
        <v>33</v>
      </c>
      <c r="H69" s="179">
        <v>18048</v>
      </c>
      <c r="I69" s="179">
        <v>54</v>
      </c>
      <c r="J69" s="179">
        <v>24025</v>
      </c>
      <c r="K69" s="179">
        <v>27</v>
      </c>
      <c r="L69" s="179">
        <v>26569</v>
      </c>
      <c r="M69" s="179">
        <v>28</v>
      </c>
    </row>
    <row r="70" spans="1:13" ht="12.75">
      <c r="A70" s="77" t="s">
        <v>150</v>
      </c>
      <c r="B70" s="179">
        <v>21579</v>
      </c>
      <c r="C70" s="179">
        <v>371</v>
      </c>
      <c r="D70" s="179">
        <v>8440</v>
      </c>
      <c r="E70" s="179">
        <v>243</v>
      </c>
      <c r="F70" s="179">
        <v>21145</v>
      </c>
      <c r="G70" s="179">
        <v>204</v>
      </c>
      <c r="H70" s="179">
        <v>30585</v>
      </c>
      <c r="I70" s="179">
        <v>157</v>
      </c>
      <c r="J70" s="179">
        <v>32543</v>
      </c>
      <c r="K70" s="179">
        <v>109</v>
      </c>
      <c r="L70" s="179">
        <v>36706</v>
      </c>
      <c r="M70" s="179">
        <v>60</v>
      </c>
    </row>
    <row r="71" spans="1:13" ht="38.25">
      <c r="A71" s="77" t="s">
        <v>151</v>
      </c>
      <c r="B71" s="179">
        <v>10444</v>
      </c>
      <c r="C71" s="179">
        <v>292</v>
      </c>
      <c r="D71" s="179">
        <v>4016</v>
      </c>
      <c r="E71" s="179">
        <v>223</v>
      </c>
      <c r="F71" s="179">
        <v>10879</v>
      </c>
      <c r="G71" s="179">
        <v>198</v>
      </c>
      <c r="H71" s="179">
        <v>15886</v>
      </c>
      <c r="I71" s="179">
        <v>149</v>
      </c>
      <c r="J71" s="179">
        <v>15234</v>
      </c>
      <c r="K71" s="179">
        <v>104</v>
      </c>
      <c r="L71" s="179">
        <v>16441</v>
      </c>
      <c r="M71" s="179">
        <v>47</v>
      </c>
    </row>
    <row r="72" spans="1:13" ht="25.5">
      <c r="A72" s="77" t="s">
        <v>152</v>
      </c>
      <c r="B72" s="179">
        <v>3278</v>
      </c>
      <c r="C72" s="179">
        <v>12</v>
      </c>
      <c r="D72" s="179">
        <v>1529</v>
      </c>
      <c r="E72" s="179">
        <v>1</v>
      </c>
      <c r="F72" s="179">
        <v>3911</v>
      </c>
      <c r="G72" s="179">
        <v>1</v>
      </c>
      <c r="H72" s="179">
        <v>5539</v>
      </c>
      <c r="I72" s="179">
        <v>0</v>
      </c>
      <c r="J72" s="179">
        <v>5858</v>
      </c>
      <c r="K72" s="179">
        <v>0</v>
      </c>
      <c r="L72" s="179">
        <v>6246</v>
      </c>
      <c r="M72" s="179">
        <v>1</v>
      </c>
    </row>
    <row r="73" spans="1:13" ht="12.75">
      <c r="A73" s="77" t="s">
        <v>153</v>
      </c>
      <c r="B73" s="179">
        <v>13137</v>
      </c>
      <c r="C73" s="179">
        <v>105</v>
      </c>
      <c r="D73" s="179">
        <v>4434</v>
      </c>
      <c r="E73" s="179">
        <v>22</v>
      </c>
      <c r="F73" s="179">
        <v>12398</v>
      </c>
      <c r="G73" s="179">
        <v>19</v>
      </c>
      <c r="H73" s="179">
        <v>20209</v>
      </c>
      <c r="I73" s="179">
        <v>13</v>
      </c>
      <c r="J73" s="179">
        <v>25867</v>
      </c>
      <c r="K73" s="179">
        <v>13</v>
      </c>
      <c r="L73" s="179">
        <v>28453</v>
      </c>
      <c r="M73" s="179">
        <v>10</v>
      </c>
    </row>
    <row r="74" spans="1:13" s="85" customFormat="1" ht="25.5">
      <c r="A74" s="78" t="s">
        <v>154</v>
      </c>
      <c r="B74" s="205">
        <v>59298</v>
      </c>
      <c r="C74" s="205">
        <v>840</v>
      </c>
      <c r="D74" s="205">
        <v>23649</v>
      </c>
      <c r="E74" s="205">
        <v>67</v>
      </c>
      <c r="F74" s="205">
        <v>55481</v>
      </c>
      <c r="G74" s="205">
        <v>85</v>
      </c>
      <c r="H74" s="205">
        <v>82983</v>
      </c>
      <c r="I74" s="205">
        <v>85</v>
      </c>
      <c r="J74" s="205">
        <v>111970</v>
      </c>
      <c r="K74" s="205">
        <v>44</v>
      </c>
      <c r="L74" s="205">
        <v>132214</v>
      </c>
      <c r="M74" s="205">
        <v>43</v>
      </c>
    </row>
    <row r="75" spans="1:13" ht="12.75">
      <c r="A75" s="77" t="s">
        <v>155</v>
      </c>
      <c r="B75" s="179">
        <v>290</v>
      </c>
      <c r="C75" s="179">
        <v>1</v>
      </c>
      <c r="D75" s="179">
        <v>156</v>
      </c>
      <c r="E75" s="179">
        <v>0</v>
      </c>
      <c r="F75" s="179">
        <v>1881</v>
      </c>
      <c r="G75" s="179">
        <v>0</v>
      </c>
      <c r="H75" s="179">
        <v>281</v>
      </c>
      <c r="I75" s="179">
        <v>0</v>
      </c>
      <c r="J75" s="179">
        <v>303</v>
      </c>
      <c r="K75" s="179">
        <v>0</v>
      </c>
      <c r="L75" s="179">
        <v>486</v>
      </c>
      <c r="M75" s="179">
        <v>0</v>
      </c>
    </row>
    <row r="76" spans="1:13" ht="12.75">
      <c r="A76" s="77" t="s">
        <v>156</v>
      </c>
      <c r="B76" s="179">
        <v>2721</v>
      </c>
      <c r="C76" s="179">
        <v>32</v>
      </c>
      <c r="D76" s="179">
        <v>829</v>
      </c>
      <c r="E76" s="179">
        <v>3</v>
      </c>
      <c r="F76" s="179">
        <v>2132</v>
      </c>
      <c r="G76" s="179">
        <v>4</v>
      </c>
      <c r="H76" s="179">
        <v>3228</v>
      </c>
      <c r="I76" s="179">
        <v>4</v>
      </c>
      <c r="J76" s="179">
        <v>4308</v>
      </c>
      <c r="K76" s="179">
        <v>2</v>
      </c>
      <c r="L76" s="179">
        <v>5313</v>
      </c>
      <c r="M76" s="179">
        <v>2</v>
      </c>
    </row>
    <row r="77" spans="1:13" ht="12.75">
      <c r="A77" s="77" t="s">
        <v>157</v>
      </c>
      <c r="B77" s="179">
        <v>601</v>
      </c>
      <c r="C77" s="179">
        <v>1</v>
      </c>
      <c r="D77" s="179">
        <v>186</v>
      </c>
      <c r="E77" s="179">
        <v>1</v>
      </c>
      <c r="F77" s="179">
        <v>263</v>
      </c>
      <c r="G77" s="179">
        <v>0</v>
      </c>
      <c r="H77" s="179">
        <v>692</v>
      </c>
      <c r="I77" s="179">
        <v>0</v>
      </c>
      <c r="J77" s="179">
        <v>826</v>
      </c>
      <c r="K77" s="179">
        <v>0</v>
      </c>
      <c r="L77" s="179">
        <v>951</v>
      </c>
      <c r="M77" s="179">
        <v>0</v>
      </c>
    </row>
    <row r="78" spans="1:13" ht="12.75">
      <c r="A78" s="77" t="s">
        <v>158</v>
      </c>
      <c r="B78" s="179">
        <v>1645</v>
      </c>
      <c r="C78" s="179">
        <v>5</v>
      </c>
      <c r="D78" s="179">
        <v>697</v>
      </c>
      <c r="E78" s="179">
        <v>0</v>
      </c>
      <c r="F78" s="179">
        <v>1625</v>
      </c>
      <c r="G78" s="179">
        <v>1</v>
      </c>
      <c r="H78" s="179">
        <v>2419</v>
      </c>
      <c r="I78" s="179">
        <v>2</v>
      </c>
      <c r="J78" s="179">
        <v>2567</v>
      </c>
      <c r="K78" s="179">
        <v>1</v>
      </c>
      <c r="L78" s="179">
        <v>2853</v>
      </c>
      <c r="M78" s="179">
        <v>1</v>
      </c>
    </row>
    <row r="79" spans="1:13" ht="12.75">
      <c r="A79" s="77" t="s">
        <v>159</v>
      </c>
      <c r="B79" s="179">
        <v>6698</v>
      </c>
      <c r="C79" s="179">
        <v>55</v>
      </c>
      <c r="D79" s="179">
        <v>4776</v>
      </c>
      <c r="E79" s="179">
        <v>1</v>
      </c>
      <c r="F79" s="179">
        <v>7362</v>
      </c>
      <c r="G79" s="179">
        <v>5</v>
      </c>
      <c r="H79" s="179">
        <v>9340</v>
      </c>
      <c r="I79" s="179">
        <v>12</v>
      </c>
      <c r="J79" s="179">
        <v>12486</v>
      </c>
      <c r="K79" s="179">
        <v>3</v>
      </c>
      <c r="L79" s="179">
        <v>15812</v>
      </c>
      <c r="M79" s="179">
        <v>8</v>
      </c>
    </row>
    <row r="80" spans="1:13" ht="12.75">
      <c r="A80" s="77" t="s">
        <v>160</v>
      </c>
      <c r="B80" s="179">
        <v>1948</v>
      </c>
      <c r="C80" s="179">
        <v>18</v>
      </c>
      <c r="D80" s="179">
        <v>750</v>
      </c>
      <c r="E80" s="179">
        <v>7</v>
      </c>
      <c r="F80" s="179">
        <v>2004</v>
      </c>
      <c r="G80" s="179">
        <v>4</v>
      </c>
      <c r="H80" s="179">
        <v>3758</v>
      </c>
      <c r="I80" s="179">
        <v>0</v>
      </c>
      <c r="J80" s="179">
        <v>4920</v>
      </c>
      <c r="K80" s="179">
        <v>0</v>
      </c>
      <c r="L80" s="179">
        <v>5571</v>
      </c>
      <c r="M80" s="179">
        <v>0</v>
      </c>
    </row>
    <row r="81" spans="1:13" ht="12.75">
      <c r="A81" s="77" t="s">
        <v>161</v>
      </c>
      <c r="B81" s="179">
        <v>10388</v>
      </c>
      <c r="C81" s="179">
        <v>134</v>
      </c>
      <c r="D81" s="179">
        <v>4298</v>
      </c>
      <c r="E81" s="179">
        <v>8</v>
      </c>
      <c r="F81" s="179">
        <v>9342</v>
      </c>
      <c r="G81" s="179">
        <v>12</v>
      </c>
      <c r="H81" s="179">
        <v>15612</v>
      </c>
      <c r="I81" s="179">
        <v>10</v>
      </c>
      <c r="J81" s="179">
        <v>19305</v>
      </c>
      <c r="K81" s="179">
        <v>6</v>
      </c>
      <c r="L81" s="179">
        <v>22407</v>
      </c>
      <c r="M81" s="179">
        <v>1</v>
      </c>
    </row>
    <row r="82" spans="1:13" ht="12.75">
      <c r="A82" s="77" t="s">
        <v>162</v>
      </c>
      <c r="B82" s="179">
        <v>7995</v>
      </c>
      <c r="C82" s="179">
        <v>90</v>
      </c>
      <c r="D82" s="179">
        <v>3590</v>
      </c>
      <c r="E82" s="179">
        <v>8</v>
      </c>
      <c r="F82" s="179">
        <v>8298</v>
      </c>
      <c r="G82" s="179">
        <v>9</v>
      </c>
      <c r="H82" s="179">
        <v>12541</v>
      </c>
      <c r="I82" s="179">
        <v>7</v>
      </c>
      <c r="J82" s="179">
        <v>15018</v>
      </c>
      <c r="K82" s="179">
        <v>4</v>
      </c>
      <c r="L82" s="179">
        <v>17806</v>
      </c>
      <c r="M82" s="179">
        <v>1</v>
      </c>
    </row>
    <row r="83" spans="1:13" ht="12.75">
      <c r="A83" s="77" t="s">
        <v>163</v>
      </c>
      <c r="B83" s="179">
        <v>7678</v>
      </c>
      <c r="C83" s="179">
        <v>125</v>
      </c>
      <c r="D83" s="179">
        <v>1836</v>
      </c>
      <c r="E83" s="179">
        <v>3</v>
      </c>
      <c r="F83" s="179">
        <v>4678</v>
      </c>
      <c r="G83" s="179">
        <v>10</v>
      </c>
      <c r="H83" s="179">
        <v>8971</v>
      </c>
      <c r="I83" s="179">
        <v>5</v>
      </c>
      <c r="J83" s="179">
        <v>14369</v>
      </c>
      <c r="K83" s="179">
        <v>5</v>
      </c>
      <c r="L83" s="179">
        <v>16898</v>
      </c>
      <c r="M83" s="179">
        <v>5</v>
      </c>
    </row>
    <row r="84" spans="1:13" ht="12.75">
      <c r="A84" s="77" t="s">
        <v>164</v>
      </c>
      <c r="B84" s="179">
        <v>9024</v>
      </c>
      <c r="C84" s="179">
        <v>204</v>
      </c>
      <c r="D84" s="179">
        <v>3190</v>
      </c>
      <c r="E84" s="179">
        <v>16</v>
      </c>
      <c r="F84" s="179">
        <v>9614</v>
      </c>
      <c r="G84" s="179">
        <v>24</v>
      </c>
      <c r="H84" s="179">
        <v>12383</v>
      </c>
      <c r="I84" s="179">
        <v>29</v>
      </c>
      <c r="J84" s="179">
        <v>18784</v>
      </c>
      <c r="K84" s="179">
        <v>13</v>
      </c>
      <c r="L84" s="179">
        <v>23609</v>
      </c>
      <c r="M84" s="179">
        <v>15</v>
      </c>
    </row>
    <row r="85" spans="1:13" ht="12.75">
      <c r="A85" s="77" t="s">
        <v>165</v>
      </c>
      <c r="B85" s="179">
        <v>5942</v>
      </c>
      <c r="C85" s="179">
        <v>115</v>
      </c>
      <c r="D85" s="179">
        <v>1693</v>
      </c>
      <c r="E85" s="179">
        <v>14</v>
      </c>
      <c r="F85" s="179">
        <v>5021</v>
      </c>
      <c r="G85" s="179">
        <v>10</v>
      </c>
      <c r="H85" s="179">
        <v>8202</v>
      </c>
      <c r="I85" s="179">
        <v>14</v>
      </c>
      <c r="J85" s="179">
        <v>11785</v>
      </c>
      <c r="K85" s="179">
        <v>8</v>
      </c>
      <c r="L85" s="179">
        <v>12372</v>
      </c>
      <c r="M85" s="179">
        <v>8</v>
      </c>
    </row>
    <row r="86" spans="1:13" ht="12.75">
      <c r="A86" s="77" t="s">
        <v>166</v>
      </c>
      <c r="B86" s="179">
        <v>4368</v>
      </c>
      <c r="C86" s="179">
        <v>60</v>
      </c>
      <c r="D86" s="179">
        <v>1648</v>
      </c>
      <c r="E86" s="179">
        <v>6</v>
      </c>
      <c r="F86" s="179">
        <v>3261</v>
      </c>
      <c r="G86" s="179">
        <v>6</v>
      </c>
      <c r="H86" s="179">
        <v>5556</v>
      </c>
      <c r="I86" s="179">
        <v>2</v>
      </c>
      <c r="J86" s="179">
        <v>7299</v>
      </c>
      <c r="K86" s="179">
        <v>2</v>
      </c>
      <c r="L86" s="179">
        <v>8136</v>
      </c>
      <c r="M86" s="179">
        <v>2</v>
      </c>
    </row>
    <row r="87" spans="1:13" s="85" customFormat="1" ht="25.5">
      <c r="A87" s="78" t="s">
        <v>167</v>
      </c>
      <c r="B87" s="205">
        <v>15157</v>
      </c>
      <c r="C87" s="205">
        <v>561</v>
      </c>
      <c r="D87" s="205">
        <v>5678</v>
      </c>
      <c r="E87" s="205">
        <v>37</v>
      </c>
      <c r="F87" s="205">
        <v>13903</v>
      </c>
      <c r="G87" s="205">
        <v>89</v>
      </c>
      <c r="H87" s="205">
        <v>24676</v>
      </c>
      <c r="I87" s="205">
        <v>126</v>
      </c>
      <c r="J87" s="205">
        <v>31763</v>
      </c>
      <c r="K87" s="205">
        <v>53</v>
      </c>
      <c r="L87" s="205">
        <v>33468</v>
      </c>
      <c r="M87" s="205">
        <v>81</v>
      </c>
    </row>
    <row r="88" spans="1:13" ht="12.75">
      <c r="A88" s="77" t="s">
        <v>168</v>
      </c>
      <c r="B88" s="179">
        <v>2682</v>
      </c>
      <c r="C88" s="179">
        <v>40</v>
      </c>
      <c r="D88" s="179">
        <v>1014</v>
      </c>
      <c r="E88" s="179">
        <v>5</v>
      </c>
      <c r="F88" s="179">
        <v>2463</v>
      </c>
      <c r="G88" s="179">
        <v>5</v>
      </c>
      <c r="H88" s="179">
        <v>5341</v>
      </c>
      <c r="I88" s="179">
        <v>1</v>
      </c>
      <c r="J88" s="179">
        <v>6221</v>
      </c>
      <c r="K88" s="179">
        <v>1</v>
      </c>
      <c r="L88" s="179">
        <v>7276</v>
      </c>
      <c r="M88" s="179">
        <v>1</v>
      </c>
    </row>
    <row r="89" spans="1:13" ht="12.75">
      <c r="A89" s="77" t="s">
        <v>169</v>
      </c>
      <c r="B89" s="179">
        <v>834</v>
      </c>
      <c r="C89" s="179">
        <v>18</v>
      </c>
      <c r="D89" s="179">
        <v>300</v>
      </c>
      <c r="E89" s="179">
        <v>2</v>
      </c>
      <c r="F89" s="179">
        <v>674</v>
      </c>
      <c r="G89" s="179">
        <v>2</v>
      </c>
      <c r="H89" s="179">
        <v>1199</v>
      </c>
      <c r="I89" s="179">
        <v>6</v>
      </c>
      <c r="J89" s="179">
        <v>1493</v>
      </c>
      <c r="K89" s="179">
        <v>1</v>
      </c>
      <c r="L89" s="179">
        <v>1696</v>
      </c>
      <c r="M89" s="179">
        <v>2</v>
      </c>
    </row>
    <row r="90" spans="1:13" ht="12.75">
      <c r="A90" s="77" t="s">
        <v>170</v>
      </c>
      <c r="B90" s="179">
        <v>3227</v>
      </c>
      <c r="C90" s="179">
        <v>307</v>
      </c>
      <c r="D90" s="179">
        <v>1000</v>
      </c>
      <c r="E90" s="179">
        <v>26</v>
      </c>
      <c r="F90" s="179">
        <v>2844</v>
      </c>
      <c r="G90" s="179">
        <v>73</v>
      </c>
      <c r="H90" s="179">
        <v>5345</v>
      </c>
      <c r="I90" s="179">
        <v>109</v>
      </c>
      <c r="J90" s="179">
        <v>7341</v>
      </c>
      <c r="K90" s="179">
        <v>45</v>
      </c>
      <c r="L90" s="179">
        <v>8601</v>
      </c>
      <c r="M90" s="179">
        <v>66</v>
      </c>
    </row>
    <row r="91" spans="1:13" ht="12.75">
      <c r="A91" s="77" t="s">
        <v>171</v>
      </c>
      <c r="B91" s="179">
        <v>4339</v>
      </c>
      <c r="C91" s="179">
        <v>103</v>
      </c>
      <c r="D91" s="179">
        <v>1884</v>
      </c>
      <c r="E91" s="179">
        <v>2</v>
      </c>
      <c r="F91" s="179">
        <v>4465</v>
      </c>
      <c r="G91" s="179">
        <v>4</v>
      </c>
      <c r="H91" s="179">
        <v>6305</v>
      </c>
      <c r="I91" s="179">
        <v>7</v>
      </c>
      <c r="J91" s="179">
        <v>8098</v>
      </c>
      <c r="K91" s="179">
        <v>5</v>
      </c>
      <c r="L91" s="179">
        <v>7510</v>
      </c>
      <c r="M91" s="179">
        <v>9</v>
      </c>
    </row>
    <row r="92" spans="1:13" ht="12.75">
      <c r="A92" s="77" t="s">
        <v>172</v>
      </c>
      <c r="B92" s="179">
        <v>1998</v>
      </c>
      <c r="C92" s="179">
        <v>41</v>
      </c>
      <c r="D92" s="179">
        <v>560</v>
      </c>
      <c r="E92" s="179">
        <v>0</v>
      </c>
      <c r="F92" s="179">
        <v>1430</v>
      </c>
      <c r="G92" s="179">
        <v>2</v>
      </c>
      <c r="H92" s="179">
        <v>3468</v>
      </c>
      <c r="I92" s="179">
        <v>0</v>
      </c>
      <c r="J92" s="179">
        <v>4472</v>
      </c>
      <c r="K92" s="179">
        <v>0</v>
      </c>
      <c r="L92" s="179">
        <v>3800</v>
      </c>
      <c r="M92" s="179">
        <v>0</v>
      </c>
    </row>
    <row r="93" spans="1:13" ht="12.75">
      <c r="A93" s="77" t="s">
        <v>173</v>
      </c>
      <c r="B93" s="179">
        <v>583</v>
      </c>
      <c r="C93" s="179">
        <v>11</v>
      </c>
      <c r="D93" s="179">
        <v>188</v>
      </c>
      <c r="E93" s="179">
        <v>1</v>
      </c>
      <c r="F93" s="179">
        <v>463</v>
      </c>
      <c r="G93" s="179">
        <v>1</v>
      </c>
      <c r="H93" s="179">
        <v>692</v>
      </c>
      <c r="I93" s="179">
        <v>1</v>
      </c>
      <c r="J93" s="179">
        <v>1023</v>
      </c>
      <c r="K93" s="179">
        <v>1</v>
      </c>
      <c r="L93" s="179">
        <v>1285</v>
      </c>
      <c r="M93" s="179">
        <v>0</v>
      </c>
    </row>
    <row r="94" spans="1:13" ht="12.75">
      <c r="A94" s="77" t="s">
        <v>174</v>
      </c>
      <c r="B94" s="179">
        <v>962</v>
      </c>
      <c r="C94" s="179">
        <v>37</v>
      </c>
      <c r="D94" s="179">
        <v>452</v>
      </c>
      <c r="E94" s="179">
        <v>1</v>
      </c>
      <c r="F94" s="179">
        <v>1012</v>
      </c>
      <c r="G94" s="179">
        <v>2</v>
      </c>
      <c r="H94" s="179">
        <v>1601</v>
      </c>
      <c r="I94" s="179">
        <v>1</v>
      </c>
      <c r="J94" s="179">
        <v>2166</v>
      </c>
      <c r="K94" s="179">
        <v>0</v>
      </c>
      <c r="L94" s="179">
        <v>2303</v>
      </c>
      <c r="M94" s="179">
        <v>3</v>
      </c>
    </row>
    <row r="95" spans="1:13" ht="13.5" customHeight="1">
      <c r="A95" s="77" t="s">
        <v>175</v>
      </c>
      <c r="B95" s="179">
        <v>462</v>
      </c>
      <c r="C95" s="179">
        <v>2</v>
      </c>
      <c r="D95" s="179">
        <v>237</v>
      </c>
      <c r="E95" s="179">
        <v>0</v>
      </c>
      <c r="F95" s="179">
        <v>438</v>
      </c>
      <c r="G95" s="179">
        <v>0</v>
      </c>
      <c r="H95" s="179">
        <v>611</v>
      </c>
      <c r="I95" s="179">
        <v>1</v>
      </c>
      <c r="J95" s="179">
        <v>743</v>
      </c>
      <c r="K95" s="179">
        <v>0</v>
      </c>
      <c r="L95" s="179">
        <v>729</v>
      </c>
      <c r="M95" s="179">
        <v>0</v>
      </c>
    </row>
    <row r="96" spans="1:13" ht="12.75">
      <c r="A96" s="77" t="s">
        <v>176</v>
      </c>
      <c r="B96" s="179">
        <v>70</v>
      </c>
      <c r="C96" s="179">
        <v>2</v>
      </c>
      <c r="D96" s="179">
        <v>43</v>
      </c>
      <c r="E96" s="179">
        <v>0</v>
      </c>
      <c r="F96" s="179">
        <v>114</v>
      </c>
      <c r="G96" s="179">
        <v>0</v>
      </c>
      <c r="H96" s="179">
        <v>114</v>
      </c>
      <c r="I96" s="179">
        <v>0</v>
      </c>
      <c r="J96" s="179">
        <v>206</v>
      </c>
      <c r="K96" s="179">
        <v>0</v>
      </c>
      <c r="L96" s="179">
        <v>268</v>
      </c>
      <c r="M96" s="179">
        <v>0</v>
      </c>
    </row>
    <row r="97" spans="1:13" ht="12.75">
      <c r="A97" s="274"/>
      <c r="B97" s="272"/>
      <c r="C97" s="272"/>
      <c r="D97" s="272"/>
      <c r="E97" s="272"/>
      <c r="F97" s="272"/>
      <c r="G97" s="272"/>
      <c r="H97" s="272"/>
      <c r="I97" s="272"/>
      <c r="J97" s="272"/>
      <c r="K97" s="272"/>
      <c r="L97" s="272"/>
      <c r="M97" s="272"/>
    </row>
    <row r="99" spans="1:13" ht="12.75" customHeight="1">
      <c r="A99" s="335" t="s">
        <v>414</v>
      </c>
      <c r="B99" s="335"/>
      <c r="C99" s="335"/>
      <c r="D99" s="335"/>
      <c r="E99" s="335"/>
      <c r="F99" s="335"/>
      <c r="G99" s="335"/>
      <c r="H99" s="335"/>
      <c r="I99" s="335"/>
      <c r="J99" s="335"/>
      <c r="K99" s="335"/>
      <c r="L99" s="335"/>
      <c r="M99" s="335"/>
    </row>
  </sheetData>
  <sheetProtection/>
  <mergeCells count="9">
    <mergeCell ref="A99:M99"/>
    <mergeCell ref="L3:M3"/>
    <mergeCell ref="A1:M1"/>
    <mergeCell ref="A3:A4"/>
    <mergeCell ref="J3:K3"/>
    <mergeCell ref="B3:C3"/>
    <mergeCell ref="D3:E3"/>
    <mergeCell ref="F3:G3"/>
    <mergeCell ref="H3:I3"/>
  </mergeCells>
  <printOptions/>
  <pageMargins left="0.7874015748031497" right="0.3937007874015748" top="0.59" bottom="0.44" header="0.5118110236220472" footer="0.31496062992125984"/>
  <pageSetup fitToHeight="1" fitToWidth="1" horizontalDpi="600" verticalDpi="600" orientation="portrait" paperSize="9" scale="49" r:id="rId1"/>
  <headerFooter alignWithMargins="0">
    <oddFooter>&amp;C34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9"/>
  <sheetViews>
    <sheetView workbookViewId="0" topLeftCell="A1">
      <selection activeCell="L11" sqref="L11"/>
    </sheetView>
  </sheetViews>
  <sheetFormatPr defaultColWidth="10.75390625" defaultRowHeight="12.75"/>
  <cols>
    <col min="1" max="1" width="28.00390625" style="9" customWidth="1"/>
    <col min="2" max="15" width="11.75390625" style="81" customWidth="1"/>
    <col min="16" max="16" width="13.375" style="81" customWidth="1"/>
    <col min="17" max="17" width="11.75390625" style="81" customWidth="1"/>
    <col min="18" max="18" width="13.625" style="81" customWidth="1"/>
    <col min="19" max="19" width="11.75390625" style="81" customWidth="1"/>
    <col min="20" max="16384" width="10.75390625" style="81" customWidth="1"/>
  </cols>
  <sheetData>
    <row r="1" spans="1:19" s="97" customFormat="1" ht="76.5" customHeight="1">
      <c r="A1" s="337" t="s">
        <v>338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  <c r="P1" s="337"/>
      <c r="Q1" s="337"/>
      <c r="R1" s="337"/>
      <c r="S1" s="337"/>
    </row>
    <row r="2" spans="2:19" ht="14.25" customHeight="1">
      <c r="B2" s="88"/>
      <c r="P2" s="88"/>
      <c r="Q2" s="89"/>
      <c r="R2" s="89"/>
      <c r="S2" s="89" t="s">
        <v>377</v>
      </c>
    </row>
    <row r="3" spans="1:19" s="95" customFormat="1" ht="18">
      <c r="A3" s="342"/>
      <c r="B3" s="340">
        <v>38718</v>
      </c>
      <c r="C3" s="340"/>
      <c r="D3" s="338">
        <v>39083</v>
      </c>
      <c r="E3" s="341"/>
      <c r="F3" s="340">
        <v>39448</v>
      </c>
      <c r="G3" s="340"/>
      <c r="H3" s="338">
        <v>39814</v>
      </c>
      <c r="I3" s="341"/>
      <c r="J3" s="340">
        <v>40179</v>
      </c>
      <c r="K3" s="340"/>
      <c r="L3" s="340">
        <v>40544</v>
      </c>
      <c r="M3" s="340"/>
      <c r="N3" s="340">
        <v>40909</v>
      </c>
      <c r="O3" s="340"/>
      <c r="P3" s="340">
        <v>41275</v>
      </c>
      <c r="Q3" s="340"/>
      <c r="R3" s="340">
        <v>41640</v>
      </c>
      <c r="S3" s="340"/>
    </row>
    <row r="4" spans="1:19" s="95" customFormat="1" ht="52.5" customHeight="1">
      <c r="A4" s="343"/>
      <c r="B4" s="75" t="s">
        <v>23</v>
      </c>
      <c r="C4" s="75" t="s">
        <v>177</v>
      </c>
      <c r="D4" s="75" t="s">
        <v>23</v>
      </c>
      <c r="E4" s="75" t="s">
        <v>177</v>
      </c>
      <c r="F4" s="75" t="s">
        <v>23</v>
      </c>
      <c r="G4" s="75" t="s">
        <v>177</v>
      </c>
      <c r="H4" s="75" t="s">
        <v>23</v>
      </c>
      <c r="I4" s="75" t="s">
        <v>177</v>
      </c>
      <c r="J4" s="75" t="s">
        <v>23</v>
      </c>
      <c r="K4" s="75" t="s">
        <v>177</v>
      </c>
      <c r="L4" s="75" t="s">
        <v>23</v>
      </c>
      <c r="M4" s="75" t="s">
        <v>177</v>
      </c>
      <c r="N4" s="75" t="s">
        <v>23</v>
      </c>
      <c r="O4" s="75" t="s">
        <v>177</v>
      </c>
      <c r="P4" s="75" t="s">
        <v>23</v>
      </c>
      <c r="Q4" s="75" t="s">
        <v>177</v>
      </c>
      <c r="R4" s="75" t="s">
        <v>23</v>
      </c>
      <c r="S4" s="75" t="s">
        <v>177</v>
      </c>
    </row>
    <row r="5" spans="1:19" s="85" customFormat="1" ht="25.5">
      <c r="A5" s="76" t="s">
        <v>233</v>
      </c>
      <c r="B5" s="205">
        <v>73635</v>
      </c>
      <c r="C5" s="205">
        <v>40343</v>
      </c>
      <c r="D5" s="205">
        <v>248409</v>
      </c>
      <c r="E5" s="205">
        <v>98659</v>
      </c>
      <c r="F5" s="205">
        <v>524045</v>
      </c>
      <c r="G5" s="205">
        <v>126147</v>
      </c>
      <c r="H5" s="205">
        <v>653673</v>
      </c>
      <c r="I5" s="205">
        <v>103113</v>
      </c>
      <c r="J5" s="205">
        <v>170311</v>
      </c>
      <c r="K5" s="205">
        <v>11881</v>
      </c>
      <c r="L5" s="205">
        <v>418209</v>
      </c>
      <c r="M5" s="205">
        <v>19231</v>
      </c>
      <c r="N5" s="205">
        <v>745971</v>
      </c>
      <c r="O5" s="205">
        <v>23630</v>
      </c>
      <c r="P5" s="205">
        <v>1054073</v>
      </c>
      <c r="Q5" s="205">
        <v>18409</v>
      </c>
      <c r="R5" s="205">
        <v>1385357</v>
      </c>
      <c r="S5" s="205">
        <v>19176</v>
      </c>
    </row>
    <row r="6" spans="1:19" s="85" customFormat="1" ht="25.5">
      <c r="A6" s="78" t="s">
        <v>88</v>
      </c>
      <c r="B6" s="205">
        <v>12063</v>
      </c>
      <c r="C6" s="205">
        <v>31178</v>
      </c>
      <c r="D6" s="205">
        <v>41266</v>
      </c>
      <c r="E6" s="205">
        <v>70466</v>
      </c>
      <c r="F6" s="205">
        <v>94080</v>
      </c>
      <c r="G6" s="205">
        <v>85614</v>
      </c>
      <c r="H6" s="205">
        <v>161548</v>
      </c>
      <c r="I6" s="205">
        <v>72002</v>
      </c>
      <c r="J6" s="205">
        <v>43244</v>
      </c>
      <c r="K6" s="205">
        <v>9217</v>
      </c>
      <c r="L6" s="205">
        <v>109692</v>
      </c>
      <c r="M6" s="205">
        <v>15279</v>
      </c>
      <c r="N6" s="205">
        <v>213098</v>
      </c>
      <c r="O6" s="205">
        <v>18572</v>
      </c>
      <c r="P6" s="205">
        <v>302493</v>
      </c>
      <c r="Q6" s="205">
        <v>14981</v>
      </c>
      <c r="R6" s="205">
        <v>403553</v>
      </c>
      <c r="S6" s="205">
        <v>16028</v>
      </c>
    </row>
    <row r="7" spans="1:19" ht="12.75">
      <c r="A7" s="77" t="s">
        <v>89</v>
      </c>
      <c r="B7" s="179">
        <v>705</v>
      </c>
      <c r="C7" s="179">
        <v>66</v>
      </c>
      <c r="D7" s="179">
        <v>1826</v>
      </c>
      <c r="E7" s="179">
        <v>252</v>
      </c>
      <c r="F7" s="179">
        <v>3311</v>
      </c>
      <c r="G7" s="179">
        <v>281</v>
      </c>
      <c r="H7" s="179">
        <v>4883</v>
      </c>
      <c r="I7" s="179">
        <v>592</v>
      </c>
      <c r="J7" s="179">
        <v>1088</v>
      </c>
      <c r="K7" s="179">
        <v>9</v>
      </c>
      <c r="L7" s="179">
        <v>2773</v>
      </c>
      <c r="M7" s="179">
        <v>38</v>
      </c>
      <c r="N7" s="179">
        <v>4877</v>
      </c>
      <c r="O7" s="179">
        <v>27</v>
      </c>
      <c r="P7" s="179">
        <v>7186</v>
      </c>
      <c r="Q7" s="179">
        <v>34</v>
      </c>
      <c r="R7" s="179">
        <v>9536</v>
      </c>
      <c r="S7" s="179">
        <v>23</v>
      </c>
    </row>
    <row r="8" spans="1:19" ht="12.75">
      <c r="A8" s="77" t="s">
        <v>90</v>
      </c>
      <c r="B8" s="179">
        <v>271</v>
      </c>
      <c r="C8" s="179">
        <v>76</v>
      </c>
      <c r="D8" s="179">
        <v>918</v>
      </c>
      <c r="E8" s="179">
        <v>200</v>
      </c>
      <c r="F8" s="179">
        <v>1941</v>
      </c>
      <c r="G8" s="179">
        <v>239</v>
      </c>
      <c r="H8" s="179">
        <v>3096</v>
      </c>
      <c r="I8" s="179">
        <v>270</v>
      </c>
      <c r="J8" s="179">
        <v>947</v>
      </c>
      <c r="K8" s="179">
        <v>10</v>
      </c>
      <c r="L8" s="179">
        <v>2004</v>
      </c>
      <c r="M8" s="179">
        <v>17</v>
      </c>
      <c r="N8" s="179">
        <v>3920</v>
      </c>
      <c r="O8" s="179">
        <v>26</v>
      </c>
      <c r="P8" s="179">
        <v>5893</v>
      </c>
      <c r="Q8" s="179">
        <v>28</v>
      </c>
      <c r="R8" s="179">
        <v>7679</v>
      </c>
      <c r="S8" s="179">
        <v>46</v>
      </c>
    </row>
    <row r="9" spans="1:19" ht="12.75">
      <c r="A9" s="77" t="s">
        <v>91</v>
      </c>
      <c r="B9" s="179">
        <v>269</v>
      </c>
      <c r="C9" s="179">
        <v>148</v>
      </c>
      <c r="D9" s="179">
        <v>1483</v>
      </c>
      <c r="E9" s="179">
        <v>441</v>
      </c>
      <c r="F9" s="179">
        <v>4137</v>
      </c>
      <c r="G9" s="179">
        <v>666</v>
      </c>
      <c r="H9" s="179">
        <v>4871</v>
      </c>
      <c r="I9" s="179">
        <v>441</v>
      </c>
      <c r="J9" s="179">
        <v>805</v>
      </c>
      <c r="K9" s="179">
        <v>21</v>
      </c>
      <c r="L9" s="179">
        <v>2638</v>
      </c>
      <c r="M9" s="179">
        <v>68</v>
      </c>
      <c r="N9" s="179">
        <v>5085</v>
      </c>
      <c r="O9" s="179">
        <v>80</v>
      </c>
      <c r="P9" s="179">
        <v>7213</v>
      </c>
      <c r="Q9" s="179">
        <v>39</v>
      </c>
      <c r="R9" s="179">
        <v>10205</v>
      </c>
      <c r="S9" s="179">
        <v>52</v>
      </c>
    </row>
    <row r="10" spans="1:19" ht="12.75">
      <c r="A10" s="77" t="s">
        <v>92</v>
      </c>
      <c r="B10" s="179">
        <v>647</v>
      </c>
      <c r="C10" s="179">
        <v>167</v>
      </c>
      <c r="D10" s="179">
        <v>2475</v>
      </c>
      <c r="E10" s="179">
        <v>287</v>
      </c>
      <c r="F10" s="179">
        <v>5442</v>
      </c>
      <c r="G10" s="179">
        <v>402</v>
      </c>
      <c r="H10" s="179">
        <v>7160</v>
      </c>
      <c r="I10" s="179">
        <v>439</v>
      </c>
      <c r="J10" s="179">
        <v>1857</v>
      </c>
      <c r="K10" s="179">
        <v>20</v>
      </c>
      <c r="L10" s="179">
        <v>4594</v>
      </c>
      <c r="M10" s="179">
        <v>51</v>
      </c>
      <c r="N10" s="179">
        <v>8424</v>
      </c>
      <c r="O10" s="179">
        <v>59</v>
      </c>
      <c r="P10" s="179">
        <v>12152</v>
      </c>
      <c r="Q10" s="179">
        <v>36</v>
      </c>
      <c r="R10" s="179">
        <v>17666</v>
      </c>
      <c r="S10" s="179">
        <v>31</v>
      </c>
    </row>
    <row r="11" spans="1:19" ht="12.75">
      <c r="A11" s="77" t="s">
        <v>93</v>
      </c>
      <c r="B11" s="179">
        <v>89</v>
      </c>
      <c r="C11" s="179">
        <v>58</v>
      </c>
      <c r="D11" s="179">
        <v>643</v>
      </c>
      <c r="E11" s="179">
        <v>231</v>
      </c>
      <c r="F11" s="179">
        <v>1871</v>
      </c>
      <c r="G11" s="179">
        <v>271</v>
      </c>
      <c r="H11" s="179">
        <v>2501</v>
      </c>
      <c r="I11" s="179">
        <v>318</v>
      </c>
      <c r="J11" s="179">
        <v>675</v>
      </c>
      <c r="K11" s="179">
        <v>25</v>
      </c>
      <c r="L11" s="179">
        <v>1532</v>
      </c>
      <c r="M11" s="179">
        <v>24</v>
      </c>
      <c r="N11" s="179">
        <v>3174</v>
      </c>
      <c r="O11" s="179">
        <v>31</v>
      </c>
      <c r="P11" s="179">
        <v>4825</v>
      </c>
      <c r="Q11" s="179">
        <v>27</v>
      </c>
      <c r="R11" s="179">
        <v>6842</v>
      </c>
      <c r="S11" s="179">
        <v>25</v>
      </c>
    </row>
    <row r="12" spans="1:19" ht="12.75">
      <c r="A12" s="77" t="s">
        <v>94</v>
      </c>
      <c r="B12" s="179">
        <v>434</v>
      </c>
      <c r="C12" s="179">
        <v>252</v>
      </c>
      <c r="D12" s="179">
        <v>1106</v>
      </c>
      <c r="E12" s="179">
        <v>527</v>
      </c>
      <c r="F12" s="179">
        <v>2574</v>
      </c>
      <c r="G12" s="179">
        <v>602</v>
      </c>
      <c r="H12" s="179">
        <v>4309</v>
      </c>
      <c r="I12" s="179">
        <v>562</v>
      </c>
      <c r="J12" s="179">
        <v>1439</v>
      </c>
      <c r="K12" s="179">
        <v>85</v>
      </c>
      <c r="L12" s="179">
        <v>2992</v>
      </c>
      <c r="M12" s="179">
        <v>91</v>
      </c>
      <c r="N12" s="179">
        <v>5383</v>
      </c>
      <c r="O12" s="179">
        <v>131</v>
      </c>
      <c r="P12" s="179">
        <v>8244</v>
      </c>
      <c r="Q12" s="179">
        <v>96</v>
      </c>
      <c r="R12" s="179">
        <v>12120</v>
      </c>
      <c r="S12" s="179">
        <v>72</v>
      </c>
    </row>
    <row r="13" spans="1:19" ht="12.75">
      <c r="A13" s="77" t="s">
        <v>95</v>
      </c>
      <c r="B13" s="179">
        <v>125</v>
      </c>
      <c r="C13" s="179">
        <v>35</v>
      </c>
      <c r="D13" s="179">
        <v>462</v>
      </c>
      <c r="E13" s="179">
        <v>126</v>
      </c>
      <c r="F13" s="179">
        <v>1446</v>
      </c>
      <c r="G13" s="179">
        <v>152</v>
      </c>
      <c r="H13" s="179">
        <v>1794</v>
      </c>
      <c r="I13" s="179">
        <v>140</v>
      </c>
      <c r="J13" s="179">
        <v>543</v>
      </c>
      <c r="K13" s="179">
        <v>11</v>
      </c>
      <c r="L13" s="179">
        <v>1394</v>
      </c>
      <c r="M13" s="179">
        <v>13</v>
      </c>
      <c r="N13" s="179">
        <v>2287</v>
      </c>
      <c r="O13" s="179">
        <v>7</v>
      </c>
      <c r="P13" s="179">
        <v>3669</v>
      </c>
      <c r="Q13" s="179">
        <v>4</v>
      </c>
      <c r="R13" s="179">
        <v>4851</v>
      </c>
      <c r="S13" s="179">
        <v>7</v>
      </c>
    </row>
    <row r="14" spans="1:19" ht="12.75">
      <c r="A14" s="77" t="s">
        <v>96</v>
      </c>
      <c r="B14" s="179">
        <v>653</v>
      </c>
      <c r="C14" s="179">
        <v>81</v>
      </c>
      <c r="D14" s="179">
        <v>1106</v>
      </c>
      <c r="E14" s="179">
        <v>214</v>
      </c>
      <c r="F14" s="179">
        <v>2544</v>
      </c>
      <c r="G14" s="179">
        <v>335</v>
      </c>
      <c r="H14" s="179">
        <v>3575</v>
      </c>
      <c r="I14" s="179">
        <v>254</v>
      </c>
      <c r="J14" s="179">
        <v>1056</v>
      </c>
      <c r="K14" s="179">
        <v>22</v>
      </c>
      <c r="L14" s="179">
        <v>2676</v>
      </c>
      <c r="M14" s="179">
        <v>27</v>
      </c>
      <c r="N14" s="179">
        <v>4230</v>
      </c>
      <c r="O14" s="179">
        <v>53</v>
      </c>
      <c r="P14" s="179">
        <v>6123</v>
      </c>
      <c r="Q14" s="179">
        <v>30</v>
      </c>
      <c r="R14" s="179">
        <v>8401</v>
      </c>
      <c r="S14" s="179">
        <v>36</v>
      </c>
    </row>
    <row r="15" spans="1:19" ht="12.75">
      <c r="A15" s="77" t="s">
        <v>97</v>
      </c>
      <c r="B15" s="179">
        <v>385</v>
      </c>
      <c r="C15" s="179">
        <v>58</v>
      </c>
      <c r="D15" s="179">
        <v>789</v>
      </c>
      <c r="E15" s="179">
        <v>127</v>
      </c>
      <c r="F15" s="179">
        <v>2609</v>
      </c>
      <c r="G15" s="179">
        <v>254</v>
      </c>
      <c r="H15" s="179">
        <v>3550</v>
      </c>
      <c r="I15" s="179">
        <v>287</v>
      </c>
      <c r="J15" s="179">
        <v>1409</v>
      </c>
      <c r="K15" s="179">
        <v>11</v>
      </c>
      <c r="L15" s="179">
        <v>2498</v>
      </c>
      <c r="M15" s="179">
        <v>36</v>
      </c>
      <c r="N15" s="179">
        <v>4045</v>
      </c>
      <c r="O15" s="179">
        <v>13</v>
      </c>
      <c r="P15" s="179">
        <v>6234</v>
      </c>
      <c r="Q15" s="179">
        <v>5</v>
      </c>
      <c r="R15" s="179">
        <v>7642</v>
      </c>
      <c r="S15" s="179">
        <v>36</v>
      </c>
    </row>
    <row r="16" spans="1:19" ht="12.75">
      <c r="A16" s="77" t="s">
        <v>98</v>
      </c>
      <c r="B16" s="179">
        <v>2110</v>
      </c>
      <c r="C16" s="179">
        <v>6821</v>
      </c>
      <c r="D16" s="179">
        <v>7853</v>
      </c>
      <c r="E16" s="179">
        <v>16089</v>
      </c>
      <c r="F16" s="179">
        <v>18587</v>
      </c>
      <c r="G16" s="179">
        <v>17824</v>
      </c>
      <c r="H16" s="179">
        <v>36299</v>
      </c>
      <c r="I16" s="179">
        <v>15418</v>
      </c>
      <c r="J16" s="179">
        <v>8166</v>
      </c>
      <c r="K16" s="179">
        <v>1428</v>
      </c>
      <c r="L16" s="179">
        <v>24766</v>
      </c>
      <c r="M16" s="179">
        <v>2576</v>
      </c>
      <c r="N16" s="179">
        <v>51907</v>
      </c>
      <c r="O16" s="179">
        <v>3262</v>
      </c>
      <c r="P16" s="179">
        <v>75264</v>
      </c>
      <c r="Q16" s="179">
        <v>2642</v>
      </c>
      <c r="R16" s="179">
        <v>101533</v>
      </c>
      <c r="S16" s="179">
        <v>2575</v>
      </c>
    </row>
    <row r="17" spans="1:19" ht="12.75">
      <c r="A17" s="77" t="s">
        <v>99</v>
      </c>
      <c r="B17" s="179">
        <v>137</v>
      </c>
      <c r="C17" s="179">
        <v>38</v>
      </c>
      <c r="D17" s="179">
        <v>451</v>
      </c>
      <c r="E17" s="179">
        <v>100</v>
      </c>
      <c r="F17" s="179">
        <v>1409</v>
      </c>
      <c r="G17" s="179">
        <v>171</v>
      </c>
      <c r="H17" s="179">
        <v>1774</v>
      </c>
      <c r="I17" s="179">
        <v>303</v>
      </c>
      <c r="J17" s="179">
        <v>524</v>
      </c>
      <c r="K17" s="179">
        <v>11</v>
      </c>
      <c r="L17" s="179">
        <v>1178</v>
      </c>
      <c r="M17" s="179">
        <v>11</v>
      </c>
      <c r="N17" s="179">
        <v>2171</v>
      </c>
      <c r="O17" s="179">
        <v>26</v>
      </c>
      <c r="P17" s="179">
        <v>3658</v>
      </c>
      <c r="Q17" s="179">
        <v>12</v>
      </c>
      <c r="R17" s="179">
        <v>5451</v>
      </c>
      <c r="S17" s="179">
        <v>35</v>
      </c>
    </row>
    <row r="18" spans="1:19" ht="12.75">
      <c r="A18" s="77" t="s">
        <v>100</v>
      </c>
      <c r="B18" s="179">
        <v>429</v>
      </c>
      <c r="C18" s="179">
        <v>112</v>
      </c>
      <c r="D18" s="179">
        <v>1421</v>
      </c>
      <c r="E18" s="179">
        <v>276</v>
      </c>
      <c r="F18" s="179">
        <v>3480</v>
      </c>
      <c r="G18" s="179">
        <v>286</v>
      </c>
      <c r="H18" s="179">
        <v>4231</v>
      </c>
      <c r="I18" s="179">
        <v>269</v>
      </c>
      <c r="J18" s="179">
        <v>1159</v>
      </c>
      <c r="K18" s="179">
        <v>10</v>
      </c>
      <c r="L18" s="179">
        <v>3295</v>
      </c>
      <c r="M18" s="179">
        <v>28</v>
      </c>
      <c r="N18" s="179">
        <v>5196</v>
      </c>
      <c r="O18" s="179">
        <v>39</v>
      </c>
      <c r="P18" s="179">
        <v>7151</v>
      </c>
      <c r="Q18" s="179">
        <v>55</v>
      </c>
      <c r="R18" s="179">
        <v>9599</v>
      </c>
      <c r="S18" s="179">
        <v>105</v>
      </c>
    </row>
    <row r="19" spans="1:19" ht="12.75">
      <c r="A19" s="77" t="s">
        <v>101</v>
      </c>
      <c r="B19" s="179">
        <v>433</v>
      </c>
      <c r="C19" s="179">
        <v>195</v>
      </c>
      <c r="D19" s="179">
        <v>1266</v>
      </c>
      <c r="E19" s="179">
        <v>416</v>
      </c>
      <c r="F19" s="179">
        <v>2818</v>
      </c>
      <c r="G19" s="179">
        <v>328</v>
      </c>
      <c r="H19" s="179">
        <v>4452</v>
      </c>
      <c r="I19" s="179">
        <v>332</v>
      </c>
      <c r="J19" s="179">
        <v>1459</v>
      </c>
      <c r="K19" s="179">
        <v>7</v>
      </c>
      <c r="L19" s="179">
        <v>2877</v>
      </c>
      <c r="M19" s="179">
        <v>16</v>
      </c>
      <c r="N19" s="179">
        <v>4309</v>
      </c>
      <c r="O19" s="179">
        <v>68</v>
      </c>
      <c r="P19" s="179">
        <v>6799</v>
      </c>
      <c r="Q19" s="179">
        <v>8</v>
      </c>
      <c r="R19" s="179">
        <v>8478</v>
      </c>
      <c r="S19" s="179">
        <v>24</v>
      </c>
    </row>
    <row r="20" spans="1:19" ht="12.75">
      <c r="A20" s="77" t="s">
        <v>102</v>
      </c>
      <c r="B20" s="179">
        <v>226</v>
      </c>
      <c r="C20" s="179">
        <v>42</v>
      </c>
      <c r="D20" s="179">
        <v>438</v>
      </c>
      <c r="E20" s="179">
        <v>164</v>
      </c>
      <c r="F20" s="179">
        <v>1215</v>
      </c>
      <c r="G20" s="179">
        <v>292</v>
      </c>
      <c r="H20" s="179">
        <v>2007</v>
      </c>
      <c r="I20" s="179">
        <v>213</v>
      </c>
      <c r="J20" s="179">
        <v>552</v>
      </c>
      <c r="K20" s="179">
        <v>19</v>
      </c>
      <c r="L20" s="179">
        <v>1697</v>
      </c>
      <c r="M20" s="179">
        <v>43</v>
      </c>
      <c r="N20" s="179">
        <v>2815</v>
      </c>
      <c r="O20" s="179">
        <v>37</v>
      </c>
      <c r="P20" s="179">
        <v>4360</v>
      </c>
      <c r="Q20" s="179">
        <v>21</v>
      </c>
      <c r="R20" s="179">
        <v>6497</v>
      </c>
      <c r="S20" s="179">
        <v>26</v>
      </c>
    </row>
    <row r="21" spans="1:19" ht="12.75">
      <c r="A21" s="77" t="s">
        <v>103</v>
      </c>
      <c r="B21" s="179">
        <v>503</v>
      </c>
      <c r="C21" s="179">
        <v>163</v>
      </c>
      <c r="D21" s="179">
        <v>1682</v>
      </c>
      <c r="E21" s="179">
        <v>431</v>
      </c>
      <c r="F21" s="179">
        <v>3654</v>
      </c>
      <c r="G21" s="179">
        <v>589</v>
      </c>
      <c r="H21" s="179">
        <v>5115</v>
      </c>
      <c r="I21" s="179">
        <v>562</v>
      </c>
      <c r="J21" s="179">
        <v>1734</v>
      </c>
      <c r="K21" s="179">
        <v>34</v>
      </c>
      <c r="L21" s="179">
        <v>4086</v>
      </c>
      <c r="M21" s="179">
        <v>44</v>
      </c>
      <c r="N21" s="179">
        <v>7052</v>
      </c>
      <c r="O21" s="179">
        <v>110</v>
      </c>
      <c r="P21" s="179">
        <v>9635</v>
      </c>
      <c r="Q21" s="179">
        <v>54</v>
      </c>
      <c r="R21" s="179">
        <v>11185</v>
      </c>
      <c r="S21" s="179">
        <v>83</v>
      </c>
    </row>
    <row r="22" spans="1:19" ht="12.75">
      <c r="A22" s="77" t="s">
        <v>104</v>
      </c>
      <c r="B22" s="179">
        <v>440</v>
      </c>
      <c r="C22" s="179">
        <v>182</v>
      </c>
      <c r="D22" s="179">
        <v>1264</v>
      </c>
      <c r="E22" s="179">
        <v>522</v>
      </c>
      <c r="F22" s="179">
        <v>3219</v>
      </c>
      <c r="G22" s="179">
        <v>645</v>
      </c>
      <c r="H22" s="179">
        <v>5855</v>
      </c>
      <c r="I22" s="179">
        <v>570</v>
      </c>
      <c r="J22" s="179">
        <v>1586</v>
      </c>
      <c r="K22" s="179">
        <v>37</v>
      </c>
      <c r="L22" s="179">
        <v>3167</v>
      </c>
      <c r="M22" s="179">
        <v>66</v>
      </c>
      <c r="N22" s="179">
        <v>6260</v>
      </c>
      <c r="O22" s="179">
        <v>108</v>
      </c>
      <c r="P22" s="179">
        <v>9509</v>
      </c>
      <c r="Q22" s="179">
        <v>66</v>
      </c>
      <c r="R22" s="179">
        <v>12506</v>
      </c>
      <c r="S22" s="179">
        <v>79</v>
      </c>
    </row>
    <row r="23" spans="1:19" ht="12.75">
      <c r="A23" s="77" t="s">
        <v>105</v>
      </c>
      <c r="B23" s="179">
        <v>537</v>
      </c>
      <c r="C23" s="179">
        <v>68</v>
      </c>
      <c r="D23" s="179">
        <v>1645</v>
      </c>
      <c r="E23" s="179">
        <v>301</v>
      </c>
      <c r="F23" s="179">
        <v>3674</v>
      </c>
      <c r="G23" s="179">
        <v>318</v>
      </c>
      <c r="H23" s="179">
        <v>4991</v>
      </c>
      <c r="I23" s="179">
        <v>335</v>
      </c>
      <c r="J23" s="179">
        <v>1335</v>
      </c>
      <c r="K23" s="179">
        <v>1</v>
      </c>
      <c r="L23" s="179">
        <v>2971</v>
      </c>
      <c r="M23" s="179">
        <v>39</v>
      </c>
      <c r="N23" s="179">
        <v>5335</v>
      </c>
      <c r="O23" s="179">
        <v>63</v>
      </c>
      <c r="P23" s="179">
        <v>7827</v>
      </c>
      <c r="Q23" s="179">
        <v>26</v>
      </c>
      <c r="R23" s="179">
        <v>10744</v>
      </c>
      <c r="S23" s="179">
        <v>39</v>
      </c>
    </row>
    <row r="24" spans="1:19" ht="12.75">
      <c r="A24" s="77" t="s">
        <v>106</v>
      </c>
      <c r="B24" s="179">
        <v>3670</v>
      </c>
      <c r="C24" s="179">
        <v>22616</v>
      </c>
      <c r="D24" s="179">
        <v>14438</v>
      </c>
      <c r="E24" s="179">
        <v>49762</v>
      </c>
      <c r="F24" s="179">
        <v>30149</v>
      </c>
      <c r="G24" s="179">
        <v>61959</v>
      </c>
      <c r="H24" s="179">
        <v>61085</v>
      </c>
      <c r="I24" s="179">
        <v>50697</v>
      </c>
      <c r="J24" s="179">
        <v>16910</v>
      </c>
      <c r="K24" s="179">
        <v>7456</v>
      </c>
      <c r="L24" s="179">
        <v>42554</v>
      </c>
      <c r="M24" s="179">
        <v>12091</v>
      </c>
      <c r="N24" s="179">
        <v>86628</v>
      </c>
      <c r="O24" s="179">
        <v>14432</v>
      </c>
      <c r="P24" s="179">
        <v>116751</v>
      </c>
      <c r="Q24" s="179">
        <v>11798</v>
      </c>
      <c r="R24" s="179">
        <v>152618</v>
      </c>
      <c r="S24" s="179">
        <v>12734</v>
      </c>
    </row>
    <row r="25" spans="1:19" s="85" customFormat="1" ht="25.5">
      <c r="A25" s="78" t="s">
        <v>107</v>
      </c>
      <c r="B25" s="205">
        <v>5697</v>
      </c>
      <c r="C25" s="205">
        <v>4893</v>
      </c>
      <c r="D25" s="205">
        <v>23366</v>
      </c>
      <c r="E25" s="205">
        <v>14600</v>
      </c>
      <c r="F25" s="205">
        <v>55249</v>
      </c>
      <c r="G25" s="205">
        <v>18747</v>
      </c>
      <c r="H25" s="205">
        <v>80438</v>
      </c>
      <c r="I25" s="205">
        <v>12800</v>
      </c>
      <c r="J25" s="205">
        <v>18906</v>
      </c>
      <c r="K25" s="205">
        <v>1541</v>
      </c>
      <c r="L25" s="205">
        <v>38721</v>
      </c>
      <c r="M25" s="205">
        <v>1829</v>
      </c>
      <c r="N25" s="205">
        <v>77538</v>
      </c>
      <c r="O25" s="205">
        <v>1621</v>
      </c>
      <c r="P25" s="205">
        <v>114875</v>
      </c>
      <c r="Q25" s="205">
        <v>1498</v>
      </c>
      <c r="R25" s="205">
        <v>151365</v>
      </c>
      <c r="S25" s="205">
        <v>1255</v>
      </c>
    </row>
    <row r="26" spans="1:19" ht="12.75">
      <c r="A26" s="77" t="s">
        <v>108</v>
      </c>
      <c r="B26" s="179">
        <v>428</v>
      </c>
      <c r="C26" s="179">
        <v>86</v>
      </c>
      <c r="D26" s="179">
        <v>1230</v>
      </c>
      <c r="E26" s="179">
        <v>79</v>
      </c>
      <c r="F26" s="179">
        <v>2371</v>
      </c>
      <c r="G26" s="179">
        <v>176</v>
      </c>
      <c r="H26" s="179">
        <v>3753</v>
      </c>
      <c r="I26" s="179">
        <v>159</v>
      </c>
      <c r="J26" s="179">
        <v>1227</v>
      </c>
      <c r="K26" s="179">
        <v>1</v>
      </c>
      <c r="L26" s="179">
        <v>1925</v>
      </c>
      <c r="M26" s="179">
        <v>11</v>
      </c>
      <c r="N26" s="179">
        <v>3130</v>
      </c>
      <c r="O26" s="179">
        <v>10</v>
      </c>
      <c r="P26" s="179">
        <v>5017</v>
      </c>
      <c r="Q26" s="179">
        <v>14</v>
      </c>
      <c r="R26" s="179">
        <v>6245</v>
      </c>
      <c r="S26" s="179">
        <v>10</v>
      </c>
    </row>
    <row r="27" spans="1:19" ht="12.75">
      <c r="A27" s="77" t="s">
        <v>109</v>
      </c>
      <c r="B27" s="179">
        <v>1213</v>
      </c>
      <c r="C27" s="179">
        <v>78</v>
      </c>
      <c r="D27" s="179">
        <v>4356</v>
      </c>
      <c r="E27" s="179">
        <v>152</v>
      </c>
      <c r="F27" s="179">
        <v>4519</v>
      </c>
      <c r="G27" s="179">
        <v>228</v>
      </c>
      <c r="H27" s="179">
        <v>5776</v>
      </c>
      <c r="I27" s="179">
        <v>227</v>
      </c>
      <c r="J27" s="179">
        <v>2331</v>
      </c>
      <c r="K27" s="179">
        <v>13</v>
      </c>
      <c r="L27" s="179">
        <v>4093</v>
      </c>
      <c r="M27" s="179">
        <v>22</v>
      </c>
      <c r="N27" s="179">
        <v>7003</v>
      </c>
      <c r="O27" s="179">
        <v>11</v>
      </c>
      <c r="P27" s="179">
        <v>9261</v>
      </c>
      <c r="Q27" s="179">
        <v>32</v>
      </c>
      <c r="R27" s="179">
        <v>12937</v>
      </c>
      <c r="S27" s="179">
        <v>5</v>
      </c>
    </row>
    <row r="28" spans="1:19" ht="12.75">
      <c r="A28" s="77" t="s">
        <v>110</v>
      </c>
      <c r="B28" s="179">
        <v>557</v>
      </c>
      <c r="C28" s="179">
        <v>60</v>
      </c>
      <c r="D28" s="179">
        <v>1852</v>
      </c>
      <c r="E28" s="179">
        <v>143</v>
      </c>
      <c r="F28" s="179">
        <v>3965</v>
      </c>
      <c r="G28" s="179">
        <v>325</v>
      </c>
      <c r="H28" s="179">
        <v>6080</v>
      </c>
      <c r="I28" s="179">
        <v>231</v>
      </c>
      <c r="J28" s="179">
        <v>2397</v>
      </c>
      <c r="K28" s="179">
        <v>14</v>
      </c>
      <c r="L28" s="179">
        <v>4779</v>
      </c>
      <c r="M28" s="179">
        <v>38</v>
      </c>
      <c r="N28" s="179">
        <v>7486</v>
      </c>
      <c r="O28" s="179">
        <v>33</v>
      </c>
      <c r="P28" s="179">
        <v>10390</v>
      </c>
      <c r="Q28" s="179">
        <v>63</v>
      </c>
      <c r="R28" s="179">
        <v>12810</v>
      </c>
      <c r="S28" s="179">
        <v>22</v>
      </c>
    </row>
    <row r="29" spans="1:19" ht="25.5">
      <c r="A29" s="77" t="s">
        <v>111</v>
      </c>
      <c r="B29" s="179">
        <v>0</v>
      </c>
      <c r="C29" s="179">
        <v>0</v>
      </c>
      <c r="D29" s="179">
        <v>0</v>
      </c>
      <c r="E29" s="179">
        <v>0</v>
      </c>
      <c r="F29" s="179">
        <v>0</v>
      </c>
      <c r="G29" s="179">
        <v>0</v>
      </c>
      <c r="H29" s="179">
        <v>871</v>
      </c>
      <c r="I29" s="179">
        <v>2</v>
      </c>
      <c r="J29" s="179">
        <v>429</v>
      </c>
      <c r="K29" s="179">
        <v>0</v>
      </c>
      <c r="L29" s="179">
        <v>490</v>
      </c>
      <c r="M29" s="179">
        <v>0</v>
      </c>
      <c r="N29" s="179">
        <v>604</v>
      </c>
      <c r="O29" s="179">
        <v>0</v>
      </c>
      <c r="P29" s="179">
        <v>750</v>
      </c>
      <c r="Q29" s="179">
        <v>46</v>
      </c>
      <c r="R29" s="179">
        <v>640</v>
      </c>
      <c r="S29" s="179">
        <v>0</v>
      </c>
    </row>
    <row r="30" spans="1:19" ht="12.75">
      <c r="A30" s="77" t="s">
        <v>112</v>
      </c>
      <c r="B30" s="179">
        <v>953</v>
      </c>
      <c r="C30" s="179">
        <v>44</v>
      </c>
      <c r="D30" s="179">
        <v>2384</v>
      </c>
      <c r="E30" s="179">
        <v>107</v>
      </c>
      <c r="F30" s="179">
        <v>4642</v>
      </c>
      <c r="G30" s="179">
        <v>311</v>
      </c>
      <c r="H30" s="179">
        <v>6442</v>
      </c>
      <c r="I30" s="179">
        <v>307</v>
      </c>
      <c r="J30" s="179">
        <v>1786</v>
      </c>
      <c r="K30" s="179">
        <v>2</v>
      </c>
      <c r="L30" s="179">
        <v>3429</v>
      </c>
      <c r="M30" s="179">
        <v>2</v>
      </c>
      <c r="N30" s="179">
        <v>6392</v>
      </c>
      <c r="O30" s="179">
        <v>20</v>
      </c>
      <c r="P30" s="179">
        <v>9665</v>
      </c>
      <c r="Q30" s="179">
        <v>8</v>
      </c>
      <c r="R30" s="179">
        <v>12934</v>
      </c>
      <c r="S30" s="179">
        <v>8</v>
      </c>
    </row>
    <row r="31" spans="1:19" ht="12.75">
      <c r="A31" s="77" t="s">
        <v>113</v>
      </c>
      <c r="B31" s="179">
        <v>267</v>
      </c>
      <c r="C31" s="179">
        <v>216</v>
      </c>
      <c r="D31" s="179">
        <v>1375</v>
      </c>
      <c r="E31" s="179">
        <v>737</v>
      </c>
      <c r="F31" s="179">
        <v>2800</v>
      </c>
      <c r="G31" s="179">
        <v>886</v>
      </c>
      <c r="H31" s="179">
        <v>3448</v>
      </c>
      <c r="I31" s="179">
        <v>937</v>
      </c>
      <c r="J31" s="179">
        <v>879</v>
      </c>
      <c r="K31" s="179">
        <v>159</v>
      </c>
      <c r="L31" s="179">
        <v>1395</v>
      </c>
      <c r="M31" s="179">
        <v>278</v>
      </c>
      <c r="N31" s="179">
        <v>2867</v>
      </c>
      <c r="O31" s="179">
        <v>43</v>
      </c>
      <c r="P31" s="179">
        <v>4518</v>
      </c>
      <c r="Q31" s="179">
        <v>42</v>
      </c>
      <c r="R31" s="179">
        <v>6945</v>
      </c>
      <c r="S31" s="179">
        <v>63</v>
      </c>
    </row>
    <row r="32" spans="1:19" ht="12.75">
      <c r="A32" s="77" t="s">
        <v>114</v>
      </c>
      <c r="B32" s="179">
        <v>362</v>
      </c>
      <c r="C32" s="179">
        <v>454</v>
      </c>
      <c r="D32" s="179">
        <v>1359</v>
      </c>
      <c r="E32" s="179">
        <v>1089</v>
      </c>
      <c r="F32" s="179">
        <v>4310</v>
      </c>
      <c r="G32" s="179">
        <v>1236</v>
      </c>
      <c r="H32" s="179">
        <v>7059</v>
      </c>
      <c r="I32" s="179">
        <v>942</v>
      </c>
      <c r="J32" s="179">
        <v>1397</v>
      </c>
      <c r="K32" s="179">
        <v>66</v>
      </c>
      <c r="L32" s="179">
        <v>3333</v>
      </c>
      <c r="M32" s="179">
        <v>305</v>
      </c>
      <c r="N32" s="179">
        <v>8012</v>
      </c>
      <c r="O32" s="179">
        <v>83</v>
      </c>
      <c r="P32" s="179">
        <v>12378</v>
      </c>
      <c r="Q32" s="179">
        <v>81</v>
      </c>
      <c r="R32" s="179">
        <v>16832</v>
      </c>
      <c r="S32" s="179">
        <v>104</v>
      </c>
    </row>
    <row r="33" spans="1:19" ht="12.75">
      <c r="A33" s="77" t="s">
        <v>115</v>
      </c>
      <c r="B33" s="179">
        <v>177</v>
      </c>
      <c r="C33" s="179">
        <v>108</v>
      </c>
      <c r="D33" s="179">
        <v>758</v>
      </c>
      <c r="E33" s="179">
        <v>238</v>
      </c>
      <c r="F33" s="179">
        <v>2116</v>
      </c>
      <c r="G33" s="179">
        <v>224</v>
      </c>
      <c r="H33" s="179">
        <v>3309</v>
      </c>
      <c r="I33" s="179">
        <v>197</v>
      </c>
      <c r="J33" s="179">
        <v>897</v>
      </c>
      <c r="K33" s="179">
        <v>12</v>
      </c>
      <c r="L33" s="179">
        <v>1752</v>
      </c>
      <c r="M33" s="179">
        <v>15</v>
      </c>
      <c r="N33" s="179">
        <v>3299</v>
      </c>
      <c r="O33" s="179">
        <v>23</v>
      </c>
      <c r="P33" s="179">
        <v>5102</v>
      </c>
      <c r="Q33" s="179">
        <v>8</v>
      </c>
      <c r="R33" s="179">
        <v>7333</v>
      </c>
      <c r="S33" s="179">
        <v>2</v>
      </c>
    </row>
    <row r="34" spans="1:19" ht="12.75">
      <c r="A34" s="77" t="s">
        <v>116</v>
      </c>
      <c r="B34" s="179">
        <v>300</v>
      </c>
      <c r="C34" s="179">
        <v>44</v>
      </c>
      <c r="D34" s="179">
        <v>945</v>
      </c>
      <c r="E34" s="179">
        <v>198</v>
      </c>
      <c r="F34" s="179">
        <v>2155</v>
      </c>
      <c r="G34" s="179">
        <v>426</v>
      </c>
      <c r="H34" s="179">
        <v>2503</v>
      </c>
      <c r="I34" s="179">
        <v>111</v>
      </c>
      <c r="J34" s="179">
        <v>636</v>
      </c>
      <c r="K34" s="179">
        <v>3</v>
      </c>
      <c r="L34" s="179">
        <v>1341</v>
      </c>
      <c r="M34" s="179">
        <v>49</v>
      </c>
      <c r="N34" s="179">
        <v>2553</v>
      </c>
      <c r="O34" s="179">
        <v>2</v>
      </c>
      <c r="P34" s="179">
        <v>3913</v>
      </c>
      <c r="Q34" s="179">
        <v>4</v>
      </c>
      <c r="R34" s="179">
        <v>4865</v>
      </c>
      <c r="S34" s="179">
        <v>4</v>
      </c>
    </row>
    <row r="35" spans="1:19" ht="12.75">
      <c r="A35" s="77" t="s">
        <v>117</v>
      </c>
      <c r="B35" s="179">
        <v>93</v>
      </c>
      <c r="C35" s="179">
        <v>48</v>
      </c>
      <c r="D35" s="179">
        <v>438</v>
      </c>
      <c r="E35" s="179">
        <v>108</v>
      </c>
      <c r="F35" s="179">
        <v>1107</v>
      </c>
      <c r="G35" s="179">
        <v>118</v>
      </c>
      <c r="H35" s="179">
        <v>1490</v>
      </c>
      <c r="I35" s="179">
        <v>70</v>
      </c>
      <c r="J35" s="179">
        <v>378</v>
      </c>
      <c r="K35" s="179">
        <v>7</v>
      </c>
      <c r="L35" s="179">
        <v>855</v>
      </c>
      <c r="M35" s="179">
        <v>18</v>
      </c>
      <c r="N35" s="179">
        <v>1635</v>
      </c>
      <c r="O35" s="179">
        <v>7</v>
      </c>
      <c r="P35" s="179">
        <v>3026</v>
      </c>
      <c r="Q35" s="179">
        <v>7</v>
      </c>
      <c r="R35" s="179">
        <v>4385</v>
      </c>
      <c r="S35" s="179">
        <v>9</v>
      </c>
    </row>
    <row r="36" spans="1:19" ht="12.75">
      <c r="A36" s="77" t="s">
        <v>118</v>
      </c>
      <c r="B36" s="179">
        <v>1347</v>
      </c>
      <c r="C36" s="179">
        <v>3755</v>
      </c>
      <c r="D36" s="179">
        <v>8669</v>
      </c>
      <c r="E36" s="179">
        <v>11749</v>
      </c>
      <c r="F36" s="179">
        <v>27264</v>
      </c>
      <c r="G36" s="179">
        <v>14817</v>
      </c>
      <c r="H36" s="179">
        <v>40578</v>
      </c>
      <c r="I36" s="179">
        <v>9619</v>
      </c>
      <c r="J36" s="179">
        <v>6978</v>
      </c>
      <c r="K36" s="179">
        <v>1264</v>
      </c>
      <c r="L36" s="179">
        <v>15819</v>
      </c>
      <c r="M36" s="179">
        <v>1091</v>
      </c>
      <c r="N36" s="179">
        <v>35161</v>
      </c>
      <c r="O36" s="179">
        <v>1389</v>
      </c>
      <c r="P36" s="179">
        <v>51605</v>
      </c>
      <c r="Q36" s="179">
        <v>1239</v>
      </c>
      <c r="R36" s="179">
        <v>66079</v>
      </c>
      <c r="S36" s="179">
        <v>1028</v>
      </c>
    </row>
    <row r="37" spans="1:19" s="85" customFormat="1" ht="25.5">
      <c r="A37" s="78" t="s">
        <v>237</v>
      </c>
      <c r="B37" s="205">
        <v>5562</v>
      </c>
      <c r="C37" s="205">
        <v>853</v>
      </c>
      <c r="D37" s="205">
        <v>18349</v>
      </c>
      <c r="E37" s="205">
        <v>2714</v>
      </c>
      <c r="F37" s="205">
        <v>44603</v>
      </c>
      <c r="G37" s="205">
        <v>4397</v>
      </c>
      <c r="H37" s="205">
        <v>57198</v>
      </c>
      <c r="I37" s="205">
        <v>3932</v>
      </c>
      <c r="J37" s="205">
        <v>14839</v>
      </c>
      <c r="K37" s="205">
        <v>240</v>
      </c>
      <c r="L37" s="205">
        <v>25754</v>
      </c>
      <c r="M37" s="205">
        <v>334</v>
      </c>
      <c r="N37" s="205">
        <v>47123</v>
      </c>
      <c r="O37" s="205">
        <v>526</v>
      </c>
      <c r="P37" s="205">
        <v>65758</v>
      </c>
      <c r="Q37" s="205">
        <v>365</v>
      </c>
      <c r="R37" s="205">
        <v>91923</v>
      </c>
      <c r="S37" s="205">
        <v>325</v>
      </c>
    </row>
    <row r="38" spans="1:19" ht="12.75">
      <c r="A38" s="77" t="s">
        <v>119</v>
      </c>
      <c r="B38" s="179">
        <v>79</v>
      </c>
      <c r="C38" s="179">
        <v>7</v>
      </c>
      <c r="D38" s="179">
        <v>211</v>
      </c>
      <c r="E38" s="179">
        <v>47</v>
      </c>
      <c r="F38" s="179">
        <v>610</v>
      </c>
      <c r="G38" s="179">
        <v>66</v>
      </c>
      <c r="H38" s="179">
        <v>936</v>
      </c>
      <c r="I38" s="179">
        <v>112</v>
      </c>
      <c r="J38" s="179">
        <v>217</v>
      </c>
      <c r="K38" s="179">
        <v>4</v>
      </c>
      <c r="L38" s="179">
        <v>530</v>
      </c>
      <c r="M38" s="179">
        <v>11</v>
      </c>
      <c r="N38" s="179">
        <v>942</v>
      </c>
      <c r="O38" s="179">
        <v>6</v>
      </c>
      <c r="P38" s="179">
        <v>1161</v>
      </c>
      <c r="Q38" s="179">
        <v>36</v>
      </c>
      <c r="R38" s="179">
        <v>2042</v>
      </c>
      <c r="S38" s="179">
        <v>6</v>
      </c>
    </row>
    <row r="39" spans="1:19" ht="12.75">
      <c r="A39" s="77" t="s">
        <v>123</v>
      </c>
      <c r="B39" s="179">
        <v>102</v>
      </c>
      <c r="C39" s="179">
        <v>9</v>
      </c>
      <c r="D39" s="179">
        <v>136</v>
      </c>
      <c r="E39" s="179">
        <v>49</v>
      </c>
      <c r="F39" s="179">
        <v>339</v>
      </c>
      <c r="G39" s="179">
        <v>115</v>
      </c>
      <c r="H39" s="179">
        <v>500</v>
      </c>
      <c r="I39" s="179">
        <v>52</v>
      </c>
      <c r="J39" s="179">
        <v>127</v>
      </c>
      <c r="K39" s="179">
        <v>5</v>
      </c>
      <c r="L39" s="179">
        <v>663</v>
      </c>
      <c r="M39" s="179">
        <v>13</v>
      </c>
      <c r="N39" s="179">
        <v>1181</v>
      </c>
      <c r="O39" s="179">
        <v>15</v>
      </c>
      <c r="P39" s="179">
        <v>1637</v>
      </c>
      <c r="Q39" s="179">
        <v>4</v>
      </c>
      <c r="R39" s="179">
        <v>2286</v>
      </c>
      <c r="S39" s="179">
        <v>20</v>
      </c>
    </row>
    <row r="40" spans="1:19" ht="12.75">
      <c r="A40" s="77" t="s">
        <v>127</v>
      </c>
      <c r="B40" s="179">
        <v>1435</v>
      </c>
      <c r="C40" s="179">
        <v>231</v>
      </c>
      <c r="D40" s="179">
        <v>4884</v>
      </c>
      <c r="E40" s="179">
        <v>714</v>
      </c>
      <c r="F40" s="179">
        <v>14000</v>
      </c>
      <c r="G40" s="179">
        <v>1218</v>
      </c>
      <c r="H40" s="179">
        <v>18374</v>
      </c>
      <c r="I40" s="179">
        <v>951</v>
      </c>
      <c r="J40" s="179">
        <v>4439</v>
      </c>
      <c r="K40" s="179">
        <v>68</v>
      </c>
      <c r="L40" s="179">
        <v>9373</v>
      </c>
      <c r="M40" s="179">
        <v>165</v>
      </c>
      <c r="N40" s="179">
        <v>18511</v>
      </c>
      <c r="O40" s="179">
        <v>256</v>
      </c>
      <c r="P40" s="179">
        <v>26181</v>
      </c>
      <c r="Q40" s="179">
        <v>212</v>
      </c>
      <c r="R40" s="179">
        <v>36125</v>
      </c>
      <c r="S40" s="179">
        <v>147</v>
      </c>
    </row>
    <row r="41" spans="1:19" ht="12.75">
      <c r="A41" s="77" t="s">
        <v>129</v>
      </c>
      <c r="B41" s="179">
        <v>250</v>
      </c>
      <c r="C41" s="179">
        <v>24</v>
      </c>
      <c r="D41" s="179">
        <v>1013</v>
      </c>
      <c r="E41" s="179">
        <v>56</v>
      </c>
      <c r="F41" s="179">
        <v>2342</v>
      </c>
      <c r="G41" s="179">
        <v>145</v>
      </c>
      <c r="H41" s="179">
        <v>2871</v>
      </c>
      <c r="I41" s="179">
        <v>150</v>
      </c>
      <c r="J41" s="179">
        <v>1067</v>
      </c>
      <c r="K41" s="179">
        <v>7</v>
      </c>
      <c r="L41" s="179">
        <v>2211</v>
      </c>
      <c r="M41" s="179">
        <v>23</v>
      </c>
      <c r="N41" s="179">
        <v>3228</v>
      </c>
      <c r="O41" s="179">
        <v>16</v>
      </c>
      <c r="P41" s="179">
        <v>5049</v>
      </c>
      <c r="Q41" s="179">
        <v>5</v>
      </c>
      <c r="R41" s="179">
        <v>7638</v>
      </c>
      <c r="S41" s="179">
        <v>16</v>
      </c>
    </row>
    <row r="42" spans="1:19" ht="12.75">
      <c r="A42" s="77" t="s">
        <v>130</v>
      </c>
      <c r="B42" s="179">
        <v>662</v>
      </c>
      <c r="C42" s="179">
        <v>139</v>
      </c>
      <c r="D42" s="179">
        <v>2854</v>
      </c>
      <c r="E42" s="179">
        <v>430</v>
      </c>
      <c r="F42" s="179">
        <v>8428</v>
      </c>
      <c r="G42" s="179">
        <v>489</v>
      </c>
      <c r="H42" s="179">
        <v>8944</v>
      </c>
      <c r="I42" s="179">
        <v>390</v>
      </c>
      <c r="J42" s="179">
        <v>2000</v>
      </c>
      <c r="K42" s="179">
        <v>48</v>
      </c>
      <c r="L42" s="179">
        <v>5286</v>
      </c>
      <c r="M42" s="179">
        <v>31</v>
      </c>
      <c r="N42" s="179">
        <v>8894</v>
      </c>
      <c r="O42" s="179">
        <v>75</v>
      </c>
      <c r="P42" s="179">
        <v>12261</v>
      </c>
      <c r="Q42" s="179">
        <v>30</v>
      </c>
      <c r="R42" s="179">
        <v>16066</v>
      </c>
      <c r="S42" s="179">
        <v>46</v>
      </c>
    </row>
    <row r="43" spans="1:19" ht="12.75">
      <c r="A43" s="77" t="s">
        <v>131</v>
      </c>
      <c r="B43" s="179">
        <v>1498</v>
      </c>
      <c r="C43" s="179">
        <v>161</v>
      </c>
      <c r="D43" s="179">
        <v>4083</v>
      </c>
      <c r="E43" s="179">
        <v>597</v>
      </c>
      <c r="F43" s="179">
        <v>10954</v>
      </c>
      <c r="G43" s="179">
        <v>1056</v>
      </c>
      <c r="H43" s="179">
        <v>14950</v>
      </c>
      <c r="I43" s="179">
        <v>917</v>
      </c>
      <c r="J43" s="179">
        <v>3373</v>
      </c>
      <c r="K43" s="179">
        <v>62</v>
      </c>
      <c r="L43" s="179">
        <v>7691</v>
      </c>
      <c r="M43" s="179">
        <v>91</v>
      </c>
      <c r="N43" s="179">
        <v>14367</v>
      </c>
      <c r="O43" s="179">
        <v>158</v>
      </c>
      <c r="P43" s="179">
        <v>19469</v>
      </c>
      <c r="Q43" s="179">
        <v>78</v>
      </c>
      <c r="R43" s="179">
        <v>27766</v>
      </c>
      <c r="S43" s="179">
        <v>90</v>
      </c>
    </row>
    <row r="44" spans="1:19" s="85" customFormat="1" ht="25.5">
      <c r="A44" s="78" t="s">
        <v>357</v>
      </c>
      <c r="B44" s="205" t="s">
        <v>297</v>
      </c>
      <c r="C44" s="205" t="s">
        <v>297</v>
      </c>
      <c r="D44" s="205" t="s">
        <v>297</v>
      </c>
      <c r="E44" s="205" t="s">
        <v>297</v>
      </c>
      <c r="F44" s="205" t="s">
        <v>297</v>
      </c>
      <c r="G44" s="205" t="s">
        <v>297</v>
      </c>
      <c r="H44" s="205" t="s">
        <v>297</v>
      </c>
      <c r="I44" s="205" t="s">
        <v>297</v>
      </c>
      <c r="J44" s="205" t="s">
        <v>297</v>
      </c>
      <c r="K44" s="205" t="s">
        <v>297</v>
      </c>
      <c r="L44" s="205">
        <v>9806</v>
      </c>
      <c r="M44" s="205">
        <v>225</v>
      </c>
      <c r="N44" s="205">
        <v>16764</v>
      </c>
      <c r="O44" s="205">
        <v>277</v>
      </c>
      <c r="P44" s="205">
        <v>25887</v>
      </c>
      <c r="Q44" s="205">
        <v>354</v>
      </c>
      <c r="R44" s="205">
        <v>30601</v>
      </c>
      <c r="S44" s="205">
        <v>141</v>
      </c>
    </row>
    <row r="45" spans="1:19" ht="12.75">
      <c r="A45" s="77" t="s">
        <v>120</v>
      </c>
      <c r="B45" s="179">
        <v>64</v>
      </c>
      <c r="C45" s="179">
        <v>8</v>
      </c>
      <c r="D45" s="179">
        <v>122</v>
      </c>
      <c r="E45" s="179">
        <v>45</v>
      </c>
      <c r="F45" s="179">
        <v>296</v>
      </c>
      <c r="G45" s="179">
        <v>159</v>
      </c>
      <c r="H45" s="179">
        <v>720</v>
      </c>
      <c r="I45" s="179">
        <v>122</v>
      </c>
      <c r="J45" s="179">
        <v>337</v>
      </c>
      <c r="K45" s="179">
        <v>17</v>
      </c>
      <c r="L45" s="179">
        <v>635</v>
      </c>
      <c r="M45" s="179">
        <v>17</v>
      </c>
      <c r="N45" s="179">
        <v>1696</v>
      </c>
      <c r="O45" s="179">
        <v>10</v>
      </c>
      <c r="P45" s="179">
        <v>5025</v>
      </c>
      <c r="Q45" s="179">
        <v>10</v>
      </c>
      <c r="R45" s="179">
        <v>4455</v>
      </c>
      <c r="S45" s="179">
        <v>8</v>
      </c>
    </row>
    <row r="46" spans="1:19" ht="12.75">
      <c r="A46" s="77" t="s">
        <v>121</v>
      </c>
      <c r="B46" s="179">
        <v>22</v>
      </c>
      <c r="C46" s="179">
        <v>2</v>
      </c>
      <c r="D46" s="179">
        <v>32</v>
      </c>
      <c r="E46" s="179">
        <v>13</v>
      </c>
      <c r="F46" s="179">
        <v>34</v>
      </c>
      <c r="G46" s="179">
        <v>3</v>
      </c>
      <c r="H46" s="179">
        <v>74</v>
      </c>
      <c r="I46" s="179">
        <v>11</v>
      </c>
      <c r="J46" s="179">
        <v>21</v>
      </c>
      <c r="K46" s="179">
        <v>0</v>
      </c>
      <c r="L46" s="179">
        <v>659</v>
      </c>
      <c r="M46" s="179">
        <v>27</v>
      </c>
      <c r="N46" s="179">
        <v>2947</v>
      </c>
      <c r="O46" s="179">
        <v>0</v>
      </c>
      <c r="P46" s="179">
        <v>999</v>
      </c>
      <c r="Q46" s="179">
        <v>0</v>
      </c>
      <c r="R46" s="179">
        <v>1221</v>
      </c>
      <c r="S46" s="179">
        <v>0</v>
      </c>
    </row>
    <row r="47" spans="1:19" ht="25.5">
      <c r="A47" s="77" t="s">
        <v>122</v>
      </c>
      <c r="B47" s="179">
        <v>120</v>
      </c>
      <c r="C47" s="179">
        <v>27</v>
      </c>
      <c r="D47" s="179">
        <v>577</v>
      </c>
      <c r="E47" s="179">
        <v>78</v>
      </c>
      <c r="F47" s="179">
        <v>1136</v>
      </c>
      <c r="G47" s="179">
        <v>256</v>
      </c>
      <c r="H47" s="179">
        <v>1494</v>
      </c>
      <c r="I47" s="179">
        <v>146</v>
      </c>
      <c r="J47" s="179">
        <v>485</v>
      </c>
      <c r="K47" s="179">
        <v>2</v>
      </c>
      <c r="L47" s="179">
        <v>788</v>
      </c>
      <c r="M47" s="179">
        <v>21</v>
      </c>
      <c r="N47" s="179">
        <v>1647</v>
      </c>
      <c r="O47" s="179">
        <v>55</v>
      </c>
      <c r="P47" s="179">
        <v>3835</v>
      </c>
      <c r="Q47" s="179">
        <v>12</v>
      </c>
      <c r="R47" s="179">
        <v>3934</v>
      </c>
      <c r="S47" s="179">
        <v>37</v>
      </c>
    </row>
    <row r="48" spans="1:19" ht="25.5">
      <c r="A48" s="77" t="s">
        <v>124</v>
      </c>
      <c r="B48" s="179">
        <v>41</v>
      </c>
      <c r="C48" s="179">
        <v>8</v>
      </c>
      <c r="D48" s="179">
        <v>210</v>
      </c>
      <c r="E48" s="179">
        <v>33</v>
      </c>
      <c r="F48" s="179">
        <v>305</v>
      </c>
      <c r="G48" s="179">
        <v>46</v>
      </c>
      <c r="H48" s="179">
        <v>420</v>
      </c>
      <c r="I48" s="179">
        <v>49</v>
      </c>
      <c r="J48" s="179">
        <v>152</v>
      </c>
      <c r="K48" s="179">
        <v>4</v>
      </c>
      <c r="L48" s="179">
        <v>364</v>
      </c>
      <c r="M48" s="179">
        <v>2</v>
      </c>
      <c r="N48" s="179">
        <v>716</v>
      </c>
      <c r="O48" s="179">
        <v>5</v>
      </c>
      <c r="P48" s="179">
        <v>1028</v>
      </c>
      <c r="Q48" s="179">
        <v>11</v>
      </c>
      <c r="R48" s="179">
        <v>1671</v>
      </c>
      <c r="S48" s="179">
        <v>2</v>
      </c>
    </row>
    <row r="49" spans="1:19" ht="25.5">
      <c r="A49" s="77" t="s">
        <v>125</v>
      </c>
      <c r="B49" s="179">
        <v>276</v>
      </c>
      <c r="C49" s="179">
        <v>55</v>
      </c>
      <c r="D49" s="179">
        <v>787</v>
      </c>
      <c r="E49" s="179">
        <v>125</v>
      </c>
      <c r="F49" s="179">
        <v>1051</v>
      </c>
      <c r="G49" s="179">
        <v>126</v>
      </c>
      <c r="H49" s="179">
        <v>425</v>
      </c>
      <c r="I49" s="179">
        <v>210</v>
      </c>
      <c r="J49" s="179">
        <v>183</v>
      </c>
      <c r="K49" s="179">
        <v>3</v>
      </c>
      <c r="L49" s="179">
        <v>525</v>
      </c>
      <c r="M49" s="179">
        <v>32</v>
      </c>
      <c r="N49" s="179">
        <v>880</v>
      </c>
      <c r="O49" s="179">
        <v>29</v>
      </c>
      <c r="P49" s="179">
        <v>1923</v>
      </c>
      <c r="Q49" s="179">
        <v>14</v>
      </c>
      <c r="R49" s="179">
        <v>3258</v>
      </c>
      <c r="S49" s="179">
        <v>19</v>
      </c>
    </row>
    <row r="50" spans="1:19" ht="12.75">
      <c r="A50" s="77" t="s">
        <v>126</v>
      </c>
      <c r="B50" s="179">
        <v>4</v>
      </c>
      <c r="C50" s="179">
        <v>3</v>
      </c>
      <c r="D50" s="179">
        <v>36</v>
      </c>
      <c r="E50" s="179">
        <v>2</v>
      </c>
      <c r="F50" s="179">
        <v>19</v>
      </c>
      <c r="G50" s="179">
        <v>9</v>
      </c>
      <c r="H50" s="179">
        <v>45</v>
      </c>
      <c r="I50" s="179">
        <v>25</v>
      </c>
      <c r="J50" s="179">
        <v>12</v>
      </c>
      <c r="K50" s="179">
        <v>0</v>
      </c>
      <c r="L50" s="179">
        <v>1190</v>
      </c>
      <c r="M50" s="179">
        <v>47</v>
      </c>
      <c r="N50" s="179">
        <v>724</v>
      </c>
      <c r="O50" s="179">
        <v>129</v>
      </c>
      <c r="P50" s="179">
        <v>132</v>
      </c>
      <c r="Q50" s="179">
        <v>282</v>
      </c>
      <c r="R50" s="179">
        <v>206</v>
      </c>
      <c r="S50" s="179">
        <v>39</v>
      </c>
    </row>
    <row r="51" spans="1:19" ht="12.75">
      <c r="A51" s="77" t="s">
        <v>128</v>
      </c>
      <c r="B51" s="179">
        <v>1009</v>
      </c>
      <c r="C51" s="179">
        <v>179</v>
      </c>
      <c r="D51" s="179">
        <v>3404</v>
      </c>
      <c r="E51" s="179">
        <v>525</v>
      </c>
      <c r="F51" s="179">
        <v>5089</v>
      </c>
      <c r="G51" s="179">
        <v>709</v>
      </c>
      <c r="H51" s="179">
        <v>7445</v>
      </c>
      <c r="I51" s="179">
        <v>797</v>
      </c>
      <c r="J51" s="179">
        <v>2426</v>
      </c>
      <c r="K51" s="179">
        <v>20</v>
      </c>
      <c r="L51" s="179">
        <v>5645</v>
      </c>
      <c r="M51" s="179">
        <v>79</v>
      </c>
      <c r="N51" s="179">
        <v>8154</v>
      </c>
      <c r="O51" s="179">
        <v>49</v>
      </c>
      <c r="P51" s="179">
        <v>12945</v>
      </c>
      <c r="Q51" s="179">
        <v>25</v>
      </c>
      <c r="R51" s="179">
        <v>15856</v>
      </c>
      <c r="S51" s="179">
        <v>36</v>
      </c>
    </row>
    <row r="52" spans="1:19" s="85" customFormat="1" ht="25.5">
      <c r="A52" s="78" t="s">
        <v>132</v>
      </c>
      <c r="B52" s="205">
        <v>21275</v>
      </c>
      <c r="C52" s="205">
        <v>1388</v>
      </c>
      <c r="D52" s="205">
        <v>61822</v>
      </c>
      <c r="E52" s="205">
        <v>4846</v>
      </c>
      <c r="F52" s="205">
        <v>116451</v>
      </c>
      <c r="G52" s="205">
        <v>7545</v>
      </c>
      <c r="H52" s="205">
        <v>128828</v>
      </c>
      <c r="I52" s="205">
        <v>6499</v>
      </c>
      <c r="J52" s="205">
        <v>34904</v>
      </c>
      <c r="K52" s="205">
        <v>382</v>
      </c>
      <c r="L52" s="205">
        <v>84734</v>
      </c>
      <c r="M52" s="205">
        <v>769</v>
      </c>
      <c r="N52" s="205">
        <v>145562</v>
      </c>
      <c r="O52" s="205">
        <v>1394</v>
      </c>
      <c r="P52" s="205">
        <v>203696</v>
      </c>
      <c r="Q52" s="205">
        <v>522</v>
      </c>
      <c r="R52" s="205">
        <v>273059</v>
      </c>
      <c r="S52" s="205">
        <v>716</v>
      </c>
    </row>
    <row r="53" spans="1:19" ht="12.75">
      <c r="A53" s="77" t="s">
        <v>133</v>
      </c>
      <c r="B53" s="179">
        <v>5193</v>
      </c>
      <c r="C53" s="179">
        <v>161</v>
      </c>
      <c r="D53" s="179">
        <v>10951</v>
      </c>
      <c r="E53" s="179">
        <v>422</v>
      </c>
      <c r="F53" s="179">
        <v>15213</v>
      </c>
      <c r="G53" s="179">
        <v>673</v>
      </c>
      <c r="H53" s="179">
        <v>16787</v>
      </c>
      <c r="I53" s="179">
        <v>542</v>
      </c>
      <c r="J53" s="179">
        <v>3680</v>
      </c>
      <c r="K53" s="179">
        <v>23</v>
      </c>
      <c r="L53" s="179">
        <v>10029</v>
      </c>
      <c r="M53" s="179">
        <v>49</v>
      </c>
      <c r="N53" s="179">
        <v>17936</v>
      </c>
      <c r="O53" s="179">
        <v>66</v>
      </c>
      <c r="P53" s="179">
        <v>27058</v>
      </c>
      <c r="Q53" s="179">
        <v>21</v>
      </c>
      <c r="R53" s="179">
        <v>38192</v>
      </c>
      <c r="S53" s="179">
        <v>112</v>
      </c>
    </row>
    <row r="54" spans="1:19" ht="12.75">
      <c r="A54" s="77" t="s">
        <v>134</v>
      </c>
      <c r="B54" s="179">
        <v>345</v>
      </c>
      <c r="C54" s="179">
        <v>32</v>
      </c>
      <c r="D54" s="179">
        <v>922</v>
      </c>
      <c r="E54" s="179">
        <v>145</v>
      </c>
      <c r="F54" s="179">
        <v>2105</v>
      </c>
      <c r="G54" s="179">
        <v>159</v>
      </c>
      <c r="H54" s="179">
        <v>2288</v>
      </c>
      <c r="I54" s="179">
        <v>169</v>
      </c>
      <c r="J54" s="179">
        <v>509</v>
      </c>
      <c r="K54" s="179">
        <v>11</v>
      </c>
      <c r="L54" s="179">
        <v>1372</v>
      </c>
      <c r="M54" s="179">
        <v>12</v>
      </c>
      <c r="N54" s="179">
        <v>2595</v>
      </c>
      <c r="O54" s="179">
        <v>11</v>
      </c>
      <c r="P54" s="179">
        <v>3753</v>
      </c>
      <c r="Q54" s="179">
        <v>40</v>
      </c>
      <c r="R54" s="179">
        <v>5329</v>
      </c>
      <c r="S54" s="179">
        <v>14</v>
      </c>
    </row>
    <row r="55" spans="1:19" ht="12.75">
      <c r="A55" s="77" t="s">
        <v>135</v>
      </c>
      <c r="B55" s="179">
        <v>346</v>
      </c>
      <c r="C55" s="179">
        <v>39</v>
      </c>
      <c r="D55" s="179">
        <v>940</v>
      </c>
      <c r="E55" s="179">
        <v>174</v>
      </c>
      <c r="F55" s="179">
        <v>1720</v>
      </c>
      <c r="G55" s="179">
        <v>329</v>
      </c>
      <c r="H55" s="179">
        <v>2884</v>
      </c>
      <c r="I55" s="179">
        <v>244</v>
      </c>
      <c r="J55" s="179">
        <v>985</v>
      </c>
      <c r="K55" s="179">
        <v>17</v>
      </c>
      <c r="L55" s="179">
        <v>1666</v>
      </c>
      <c r="M55" s="179">
        <v>37</v>
      </c>
      <c r="N55" s="179">
        <v>3011</v>
      </c>
      <c r="O55" s="179">
        <v>41</v>
      </c>
      <c r="P55" s="179">
        <v>4344</v>
      </c>
      <c r="Q55" s="179">
        <v>14</v>
      </c>
      <c r="R55" s="179">
        <v>5660</v>
      </c>
      <c r="S55" s="179">
        <v>39</v>
      </c>
    </row>
    <row r="56" spans="1:19" ht="25.5">
      <c r="A56" s="77" t="s">
        <v>136</v>
      </c>
      <c r="B56" s="179">
        <v>1906</v>
      </c>
      <c r="C56" s="179">
        <v>138</v>
      </c>
      <c r="D56" s="179">
        <v>7890</v>
      </c>
      <c r="E56" s="179">
        <v>440</v>
      </c>
      <c r="F56" s="179">
        <v>15997</v>
      </c>
      <c r="G56" s="179">
        <v>699</v>
      </c>
      <c r="H56" s="179">
        <v>14045</v>
      </c>
      <c r="I56" s="179">
        <v>451</v>
      </c>
      <c r="J56" s="179">
        <v>3418</v>
      </c>
      <c r="K56" s="179">
        <v>23</v>
      </c>
      <c r="L56" s="179">
        <v>13662</v>
      </c>
      <c r="M56" s="179">
        <v>153</v>
      </c>
      <c r="N56" s="179">
        <v>23223</v>
      </c>
      <c r="O56" s="179">
        <v>673</v>
      </c>
      <c r="P56" s="179">
        <v>30673</v>
      </c>
      <c r="Q56" s="179">
        <v>126</v>
      </c>
      <c r="R56" s="179">
        <v>38414</v>
      </c>
      <c r="S56" s="179">
        <v>104</v>
      </c>
    </row>
    <row r="57" spans="1:19" ht="12.75">
      <c r="A57" s="77" t="s">
        <v>137</v>
      </c>
      <c r="B57" s="179">
        <v>1446</v>
      </c>
      <c r="C57" s="179">
        <v>59</v>
      </c>
      <c r="D57" s="179">
        <v>5052</v>
      </c>
      <c r="E57" s="179">
        <v>177</v>
      </c>
      <c r="F57" s="179">
        <v>6723</v>
      </c>
      <c r="G57" s="179">
        <v>283</v>
      </c>
      <c r="H57" s="179">
        <v>6407</v>
      </c>
      <c r="I57" s="179">
        <v>403</v>
      </c>
      <c r="J57" s="179">
        <v>3075</v>
      </c>
      <c r="K57" s="179">
        <v>43</v>
      </c>
      <c r="L57" s="179">
        <v>5336</v>
      </c>
      <c r="M57" s="179">
        <v>30</v>
      </c>
      <c r="N57" s="179">
        <v>8542</v>
      </c>
      <c r="O57" s="179">
        <v>34</v>
      </c>
      <c r="P57" s="179">
        <v>11679</v>
      </c>
      <c r="Q57" s="179">
        <v>6</v>
      </c>
      <c r="R57" s="179">
        <v>15508</v>
      </c>
      <c r="S57" s="179">
        <v>36</v>
      </c>
    </row>
    <row r="58" spans="1:19" ht="25.5">
      <c r="A58" s="77" t="s">
        <v>138</v>
      </c>
      <c r="B58" s="179">
        <v>1277</v>
      </c>
      <c r="C58" s="179">
        <v>43</v>
      </c>
      <c r="D58" s="179">
        <v>3311</v>
      </c>
      <c r="E58" s="179">
        <v>224</v>
      </c>
      <c r="F58" s="179">
        <v>4460</v>
      </c>
      <c r="G58" s="179">
        <v>408</v>
      </c>
      <c r="H58" s="179">
        <v>6353</v>
      </c>
      <c r="I58" s="179">
        <v>329</v>
      </c>
      <c r="J58" s="179">
        <v>1833</v>
      </c>
      <c r="K58" s="179">
        <v>13</v>
      </c>
      <c r="L58" s="179">
        <v>3495</v>
      </c>
      <c r="M58" s="179">
        <v>44</v>
      </c>
      <c r="N58" s="179">
        <v>6045</v>
      </c>
      <c r="O58" s="179">
        <v>55</v>
      </c>
      <c r="P58" s="179">
        <v>9584</v>
      </c>
      <c r="Q58" s="179">
        <v>30</v>
      </c>
      <c r="R58" s="179">
        <v>13491</v>
      </c>
      <c r="S58" s="179">
        <v>33</v>
      </c>
    </row>
    <row r="59" spans="1:19" ht="12.75">
      <c r="A59" s="77" t="s">
        <v>139</v>
      </c>
      <c r="B59" s="179">
        <v>2229</v>
      </c>
      <c r="C59" s="179">
        <v>119</v>
      </c>
      <c r="D59" s="179">
        <v>6934</v>
      </c>
      <c r="E59" s="179">
        <v>409</v>
      </c>
      <c r="F59" s="179">
        <v>14193</v>
      </c>
      <c r="G59" s="179">
        <v>613</v>
      </c>
      <c r="H59" s="179">
        <v>17752</v>
      </c>
      <c r="I59" s="179">
        <v>637</v>
      </c>
      <c r="J59" s="179">
        <v>5328</v>
      </c>
      <c r="K59" s="179">
        <v>65</v>
      </c>
      <c r="L59" s="179">
        <v>9654</v>
      </c>
      <c r="M59" s="179">
        <v>65</v>
      </c>
      <c r="N59" s="179">
        <v>15626</v>
      </c>
      <c r="O59" s="179">
        <v>18</v>
      </c>
      <c r="P59" s="179">
        <v>20935</v>
      </c>
      <c r="Q59" s="179">
        <v>23</v>
      </c>
      <c r="R59" s="179">
        <v>28175</v>
      </c>
      <c r="S59" s="179">
        <v>38</v>
      </c>
    </row>
    <row r="60" spans="1:19" ht="12.75">
      <c r="A60" s="77" t="s">
        <v>140</v>
      </c>
      <c r="B60" s="179">
        <v>733</v>
      </c>
      <c r="C60" s="179">
        <v>43</v>
      </c>
      <c r="D60" s="179">
        <v>2734</v>
      </c>
      <c r="E60" s="179">
        <v>157</v>
      </c>
      <c r="F60" s="179">
        <v>4259</v>
      </c>
      <c r="G60" s="179">
        <v>439</v>
      </c>
      <c r="H60" s="179">
        <v>4693</v>
      </c>
      <c r="I60" s="179">
        <v>181</v>
      </c>
      <c r="J60" s="179">
        <v>1922</v>
      </c>
      <c r="K60" s="179">
        <v>9</v>
      </c>
      <c r="L60" s="179">
        <v>4216</v>
      </c>
      <c r="M60" s="179">
        <v>21</v>
      </c>
      <c r="N60" s="179">
        <v>5914</v>
      </c>
      <c r="O60" s="179">
        <v>21</v>
      </c>
      <c r="P60" s="179">
        <v>8689</v>
      </c>
      <c r="Q60" s="179">
        <v>28</v>
      </c>
      <c r="R60" s="179">
        <v>11770</v>
      </c>
      <c r="S60" s="179">
        <v>17</v>
      </c>
    </row>
    <row r="61" spans="1:19" ht="12.75">
      <c r="A61" s="77" t="s">
        <v>141</v>
      </c>
      <c r="B61" s="179">
        <v>2426</v>
      </c>
      <c r="C61" s="179">
        <v>237</v>
      </c>
      <c r="D61" s="179">
        <v>6301</v>
      </c>
      <c r="E61" s="179">
        <v>791</v>
      </c>
      <c r="F61" s="179">
        <v>12037</v>
      </c>
      <c r="G61" s="179">
        <v>1257</v>
      </c>
      <c r="H61" s="179">
        <v>16345</v>
      </c>
      <c r="I61" s="179">
        <v>801</v>
      </c>
      <c r="J61" s="179">
        <v>3531</v>
      </c>
      <c r="K61" s="179">
        <v>46</v>
      </c>
      <c r="L61" s="179">
        <v>7749</v>
      </c>
      <c r="M61" s="179">
        <v>68</v>
      </c>
      <c r="N61" s="179">
        <v>15045</v>
      </c>
      <c r="O61" s="179">
        <v>150</v>
      </c>
      <c r="P61" s="179">
        <v>19879</v>
      </c>
      <c r="Q61" s="179">
        <v>54</v>
      </c>
      <c r="R61" s="179">
        <v>28330</v>
      </c>
      <c r="S61" s="179">
        <v>65</v>
      </c>
    </row>
    <row r="62" spans="1:19" ht="12.75">
      <c r="A62" s="77" t="s">
        <v>142</v>
      </c>
      <c r="B62" s="179">
        <v>1216</v>
      </c>
      <c r="C62" s="179">
        <v>101</v>
      </c>
      <c r="D62" s="179">
        <v>3520</v>
      </c>
      <c r="E62" s="179">
        <v>220</v>
      </c>
      <c r="F62" s="179">
        <v>7209</v>
      </c>
      <c r="G62" s="179">
        <v>358</v>
      </c>
      <c r="H62" s="179">
        <v>7325</v>
      </c>
      <c r="I62" s="179">
        <v>479</v>
      </c>
      <c r="J62" s="179">
        <v>2365</v>
      </c>
      <c r="K62" s="179">
        <v>6</v>
      </c>
      <c r="L62" s="179">
        <v>6144</v>
      </c>
      <c r="M62" s="179">
        <v>30</v>
      </c>
      <c r="N62" s="179">
        <v>10106</v>
      </c>
      <c r="O62" s="179">
        <v>33</v>
      </c>
      <c r="P62" s="179">
        <v>13753</v>
      </c>
      <c r="Q62" s="179">
        <v>12</v>
      </c>
      <c r="R62" s="179">
        <v>17445</v>
      </c>
      <c r="S62" s="179">
        <v>26</v>
      </c>
    </row>
    <row r="63" spans="1:19" ht="12.75">
      <c r="A63" s="77" t="s">
        <v>143</v>
      </c>
      <c r="B63" s="179">
        <v>338</v>
      </c>
      <c r="C63" s="179">
        <v>68</v>
      </c>
      <c r="D63" s="179">
        <v>1016</v>
      </c>
      <c r="E63" s="179">
        <v>203</v>
      </c>
      <c r="F63" s="179">
        <v>2655</v>
      </c>
      <c r="G63" s="179">
        <v>293</v>
      </c>
      <c r="H63" s="179">
        <v>3892</v>
      </c>
      <c r="I63" s="179">
        <v>256</v>
      </c>
      <c r="J63" s="179">
        <v>1003</v>
      </c>
      <c r="K63" s="179">
        <v>12</v>
      </c>
      <c r="L63" s="179">
        <v>2700</v>
      </c>
      <c r="M63" s="179">
        <v>44</v>
      </c>
      <c r="N63" s="179">
        <v>4177</v>
      </c>
      <c r="O63" s="179">
        <v>26</v>
      </c>
      <c r="P63" s="179">
        <v>6474</v>
      </c>
      <c r="Q63" s="179">
        <v>37</v>
      </c>
      <c r="R63" s="179">
        <v>8976</v>
      </c>
      <c r="S63" s="179">
        <v>37</v>
      </c>
    </row>
    <row r="64" spans="1:19" ht="12.75">
      <c r="A64" s="77" t="s">
        <v>144</v>
      </c>
      <c r="B64" s="179">
        <v>2854</v>
      </c>
      <c r="C64" s="179">
        <v>154</v>
      </c>
      <c r="D64" s="179">
        <v>8175</v>
      </c>
      <c r="E64" s="179">
        <v>698</v>
      </c>
      <c r="F64" s="179">
        <v>18757</v>
      </c>
      <c r="G64" s="179">
        <v>1053</v>
      </c>
      <c r="H64" s="179">
        <v>18970</v>
      </c>
      <c r="I64" s="179">
        <v>1099</v>
      </c>
      <c r="J64" s="179">
        <v>4096</v>
      </c>
      <c r="K64" s="179">
        <v>77</v>
      </c>
      <c r="L64" s="179">
        <v>9637</v>
      </c>
      <c r="M64" s="179">
        <v>156</v>
      </c>
      <c r="N64" s="179">
        <v>17661</v>
      </c>
      <c r="O64" s="179">
        <v>54</v>
      </c>
      <c r="P64" s="179">
        <v>24540</v>
      </c>
      <c r="Q64" s="179">
        <v>72</v>
      </c>
      <c r="R64" s="179">
        <v>30911</v>
      </c>
      <c r="S64" s="179">
        <v>119</v>
      </c>
    </row>
    <row r="65" spans="1:19" ht="12.75">
      <c r="A65" s="77" t="s">
        <v>145</v>
      </c>
      <c r="B65" s="179">
        <v>622</v>
      </c>
      <c r="C65" s="179">
        <v>133</v>
      </c>
      <c r="D65" s="179">
        <v>2664</v>
      </c>
      <c r="E65" s="179">
        <v>412</v>
      </c>
      <c r="F65" s="179">
        <v>7082</v>
      </c>
      <c r="G65" s="179">
        <v>581</v>
      </c>
      <c r="H65" s="179">
        <v>6836</v>
      </c>
      <c r="I65" s="179">
        <v>567</v>
      </c>
      <c r="J65" s="179">
        <v>1927</v>
      </c>
      <c r="K65" s="179">
        <v>22</v>
      </c>
      <c r="L65" s="179">
        <v>5276</v>
      </c>
      <c r="M65" s="179">
        <v>38</v>
      </c>
      <c r="N65" s="179">
        <v>9133</v>
      </c>
      <c r="O65" s="179">
        <v>149</v>
      </c>
      <c r="P65" s="179">
        <v>12744</v>
      </c>
      <c r="Q65" s="179">
        <v>19</v>
      </c>
      <c r="R65" s="179">
        <v>17564</v>
      </c>
      <c r="S65" s="179">
        <v>59</v>
      </c>
    </row>
    <row r="66" spans="1:19" ht="12.75">
      <c r="A66" s="77" t="s">
        <v>146</v>
      </c>
      <c r="B66" s="179">
        <v>344</v>
      </c>
      <c r="C66" s="179">
        <v>61</v>
      </c>
      <c r="D66" s="179">
        <v>1412</v>
      </c>
      <c r="E66" s="179">
        <v>374</v>
      </c>
      <c r="F66" s="179">
        <v>4041</v>
      </c>
      <c r="G66" s="179">
        <v>400</v>
      </c>
      <c r="H66" s="179">
        <v>4251</v>
      </c>
      <c r="I66" s="179">
        <v>341</v>
      </c>
      <c r="J66" s="179">
        <v>1232</v>
      </c>
      <c r="K66" s="179">
        <v>15</v>
      </c>
      <c r="L66" s="179">
        <v>3798</v>
      </c>
      <c r="M66" s="179">
        <v>22</v>
      </c>
      <c r="N66" s="179">
        <v>6548</v>
      </c>
      <c r="O66" s="179">
        <v>63</v>
      </c>
      <c r="P66" s="179">
        <v>9591</v>
      </c>
      <c r="Q66" s="179">
        <v>40</v>
      </c>
      <c r="R66" s="179">
        <v>13294</v>
      </c>
      <c r="S66" s="179">
        <v>17</v>
      </c>
    </row>
    <row r="67" spans="1:19" s="85" customFormat="1" ht="25.5">
      <c r="A67" s="78" t="s">
        <v>147</v>
      </c>
      <c r="B67" s="205">
        <v>11141</v>
      </c>
      <c r="C67" s="205">
        <v>781</v>
      </c>
      <c r="D67" s="205">
        <v>44742</v>
      </c>
      <c r="E67" s="205">
        <v>1908</v>
      </c>
      <c r="F67" s="205">
        <v>82080</v>
      </c>
      <c r="G67" s="205">
        <v>2841</v>
      </c>
      <c r="H67" s="205">
        <v>92059</v>
      </c>
      <c r="I67" s="205">
        <v>1976</v>
      </c>
      <c r="J67" s="205">
        <v>22144</v>
      </c>
      <c r="K67" s="205">
        <v>157</v>
      </c>
      <c r="L67" s="205">
        <v>62770</v>
      </c>
      <c r="M67" s="205">
        <v>229</v>
      </c>
      <c r="N67" s="205">
        <v>106657</v>
      </c>
      <c r="O67" s="205">
        <v>585</v>
      </c>
      <c r="P67" s="205">
        <v>139327</v>
      </c>
      <c r="Q67" s="205">
        <v>325</v>
      </c>
      <c r="R67" s="205">
        <v>177776</v>
      </c>
      <c r="S67" s="205">
        <v>251</v>
      </c>
    </row>
    <row r="68" spans="1:19" ht="12.75">
      <c r="A68" s="77" t="s">
        <v>148</v>
      </c>
      <c r="B68" s="179">
        <v>221</v>
      </c>
      <c r="C68" s="179">
        <v>14</v>
      </c>
      <c r="D68" s="179">
        <v>1533</v>
      </c>
      <c r="E68" s="179">
        <v>59</v>
      </c>
      <c r="F68" s="179">
        <v>2827</v>
      </c>
      <c r="G68" s="179">
        <v>238</v>
      </c>
      <c r="H68" s="179">
        <v>3179</v>
      </c>
      <c r="I68" s="179">
        <v>98</v>
      </c>
      <c r="J68" s="179">
        <v>1141</v>
      </c>
      <c r="K68" s="179">
        <v>3</v>
      </c>
      <c r="L68" s="179">
        <v>2092</v>
      </c>
      <c r="M68" s="179">
        <v>7</v>
      </c>
      <c r="N68" s="179">
        <v>3446</v>
      </c>
      <c r="O68" s="179">
        <v>3</v>
      </c>
      <c r="P68" s="179">
        <v>5187</v>
      </c>
      <c r="Q68" s="179">
        <v>6</v>
      </c>
      <c r="R68" s="179">
        <v>6569</v>
      </c>
      <c r="S68" s="179">
        <v>5</v>
      </c>
    </row>
    <row r="69" spans="1:19" ht="12.75">
      <c r="A69" s="77" t="s">
        <v>149</v>
      </c>
      <c r="B69" s="179">
        <v>2518</v>
      </c>
      <c r="C69" s="179">
        <v>353</v>
      </c>
      <c r="D69" s="179">
        <v>10680</v>
      </c>
      <c r="E69" s="179">
        <v>867</v>
      </c>
      <c r="F69" s="179">
        <v>20073</v>
      </c>
      <c r="G69" s="179">
        <v>1144</v>
      </c>
      <c r="H69" s="179">
        <v>23567</v>
      </c>
      <c r="I69" s="179">
        <v>703</v>
      </c>
      <c r="J69" s="179">
        <v>4369</v>
      </c>
      <c r="K69" s="179">
        <v>48</v>
      </c>
      <c r="L69" s="179">
        <v>12844</v>
      </c>
      <c r="M69" s="179">
        <v>91</v>
      </c>
      <c r="N69" s="179">
        <v>25688</v>
      </c>
      <c r="O69" s="179">
        <v>243</v>
      </c>
      <c r="P69" s="179">
        <v>36526</v>
      </c>
      <c r="Q69" s="179">
        <v>55</v>
      </c>
      <c r="R69" s="179">
        <v>47295</v>
      </c>
      <c r="S69" s="179">
        <v>130</v>
      </c>
    </row>
    <row r="70" spans="1:19" ht="12.75">
      <c r="A70" s="77" t="s">
        <v>150</v>
      </c>
      <c r="B70" s="179">
        <v>6109</v>
      </c>
      <c r="C70" s="179">
        <v>252</v>
      </c>
      <c r="D70" s="179">
        <v>24701</v>
      </c>
      <c r="E70" s="179">
        <v>552</v>
      </c>
      <c r="F70" s="179">
        <v>38248</v>
      </c>
      <c r="G70" s="179">
        <v>620</v>
      </c>
      <c r="H70" s="179">
        <v>44734</v>
      </c>
      <c r="I70" s="179">
        <v>514</v>
      </c>
      <c r="J70" s="179">
        <v>12160</v>
      </c>
      <c r="K70" s="179">
        <v>69</v>
      </c>
      <c r="L70" s="179">
        <v>36123</v>
      </c>
      <c r="M70" s="179">
        <v>63</v>
      </c>
      <c r="N70" s="179">
        <v>57985</v>
      </c>
      <c r="O70" s="179">
        <v>71</v>
      </c>
      <c r="P70" s="179">
        <v>69832</v>
      </c>
      <c r="Q70" s="179">
        <v>46</v>
      </c>
      <c r="R70" s="179">
        <v>86669</v>
      </c>
      <c r="S70" s="179">
        <v>53</v>
      </c>
    </row>
    <row r="71" spans="1:19" ht="38.25">
      <c r="A71" s="77" t="s">
        <v>151</v>
      </c>
      <c r="B71" s="179">
        <v>2192</v>
      </c>
      <c r="C71" s="179">
        <v>61</v>
      </c>
      <c r="D71" s="179">
        <v>15087</v>
      </c>
      <c r="E71" s="179">
        <v>95</v>
      </c>
      <c r="F71" s="179">
        <v>19434</v>
      </c>
      <c r="G71" s="179">
        <v>121</v>
      </c>
      <c r="H71" s="179">
        <v>21448</v>
      </c>
      <c r="I71" s="179">
        <v>158</v>
      </c>
      <c r="J71" s="179">
        <v>6084</v>
      </c>
      <c r="K71" s="179">
        <v>1</v>
      </c>
      <c r="L71" s="179">
        <v>18999</v>
      </c>
      <c r="M71" s="179">
        <v>43</v>
      </c>
      <c r="N71" s="179">
        <v>31178</v>
      </c>
      <c r="O71" s="179">
        <v>39</v>
      </c>
      <c r="P71" s="179">
        <v>35576</v>
      </c>
      <c r="Q71" s="179">
        <v>30</v>
      </c>
      <c r="R71" s="179">
        <v>43068</v>
      </c>
      <c r="S71" s="179">
        <v>23</v>
      </c>
    </row>
    <row r="72" spans="1:19" ht="25.5">
      <c r="A72" s="77" t="s">
        <v>152</v>
      </c>
      <c r="B72" s="179">
        <v>1092</v>
      </c>
      <c r="C72" s="179">
        <v>5</v>
      </c>
      <c r="D72" s="179">
        <v>2595</v>
      </c>
      <c r="E72" s="179">
        <v>42</v>
      </c>
      <c r="F72" s="179">
        <v>5115</v>
      </c>
      <c r="G72" s="179">
        <v>111</v>
      </c>
      <c r="H72" s="179">
        <v>7082</v>
      </c>
      <c r="I72" s="179">
        <v>62</v>
      </c>
      <c r="J72" s="179">
        <v>2471</v>
      </c>
      <c r="K72" s="179">
        <v>2</v>
      </c>
      <c r="L72" s="179">
        <v>7310</v>
      </c>
      <c r="M72" s="179">
        <v>6</v>
      </c>
      <c r="N72" s="179">
        <v>11622</v>
      </c>
      <c r="O72" s="179">
        <v>0</v>
      </c>
      <c r="P72" s="179">
        <v>14465</v>
      </c>
      <c r="Q72" s="179">
        <v>0</v>
      </c>
      <c r="R72" s="179">
        <v>16138</v>
      </c>
      <c r="S72" s="179">
        <v>3</v>
      </c>
    </row>
    <row r="73" spans="1:19" ht="12.75">
      <c r="A73" s="77" t="s">
        <v>153</v>
      </c>
      <c r="B73" s="179">
        <v>2293</v>
      </c>
      <c r="C73" s="179">
        <v>162</v>
      </c>
      <c r="D73" s="179">
        <v>7828</v>
      </c>
      <c r="E73" s="179">
        <v>430</v>
      </c>
      <c r="F73" s="179">
        <v>20932</v>
      </c>
      <c r="G73" s="179">
        <v>839</v>
      </c>
      <c r="H73" s="179">
        <v>20579</v>
      </c>
      <c r="I73" s="179">
        <v>661</v>
      </c>
      <c r="J73" s="179">
        <v>4474</v>
      </c>
      <c r="K73" s="179">
        <v>37</v>
      </c>
      <c r="L73" s="179">
        <v>11711</v>
      </c>
      <c r="M73" s="179">
        <v>68</v>
      </c>
      <c r="N73" s="179">
        <v>19538</v>
      </c>
      <c r="O73" s="179">
        <v>268</v>
      </c>
      <c r="P73" s="179">
        <v>27782</v>
      </c>
      <c r="Q73" s="179">
        <v>218</v>
      </c>
      <c r="R73" s="179">
        <v>37243</v>
      </c>
      <c r="S73" s="179">
        <v>63</v>
      </c>
    </row>
    <row r="74" spans="1:19" s="85" customFormat="1" ht="25.5">
      <c r="A74" s="78" t="s">
        <v>154</v>
      </c>
      <c r="B74" s="205">
        <v>15953</v>
      </c>
      <c r="C74" s="205">
        <v>877</v>
      </c>
      <c r="D74" s="205">
        <v>51399</v>
      </c>
      <c r="E74" s="205">
        <v>3000</v>
      </c>
      <c r="F74" s="205">
        <v>111407</v>
      </c>
      <c r="G74" s="205">
        <v>4904</v>
      </c>
      <c r="H74" s="205">
        <v>105635</v>
      </c>
      <c r="I74" s="205">
        <v>3507</v>
      </c>
      <c r="J74" s="205">
        <v>28336</v>
      </c>
      <c r="K74" s="205">
        <v>229</v>
      </c>
      <c r="L74" s="205">
        <v>66252</v>
      </c>
      <c r="M74" s="205">
        <v>308</v>
      </c>
      <c r="N74" s="205">
        <v>101230</v>
      </c>
      <c r="O74" s="205">
        <v>311</v>
      </c>
      <c r="P74" s="205">
        <v>146477</v>
      </c>
      <c r="Q74" s="205">
        <v>213</v>
      </c>
      <c r="R74" s="205">
        <v>191317</v>
      </c>
      <c r="S74" s="205">
        <v>209</v>
      </c>
    </row>
    <row r="75" spans="1:19" ht="12.75">
      <c r="A75" s="77" t="s">
        <v>155</v>
      </c>
      <c r="B75" s="179">
        <v>10</v>
      </c>
      <c r="C75" s="179">
        <v>6</v>
      </c>
      <c r="D75" s="179">
        <v>80</v>
      </c>
      <c r="E75" s="179">
        <v>7</v>
      </c>
      <c r="F75" s="179">
        <v>370</v>
      </c>
      <c r="G75" s="179">
        <v>40</v>
      </c>
      <c r="H75" s="179">
        <v>401</v>
      </c>
      <c r="I75" s="179">
        <v>3</v>
      </c>
      <c r="J75" s="179">
        <v>134</v>
      </c>
      <c r="K75" s="179">
        <v>0</v>
      </c>
      <c r="L75" s="179">
        <v>832</v>
      </c>
      <c r="M75" s="179">
        <v>0</v>
      </c>
      <c r="N75" s="179">
        <v>352</v>
      </c>
      <c r="O75" s="179">
        <v>0</v>
      </c>
      <c r="P75" s="179">
        <v>424</v>
      </c>
      <c r="Q75" s="179">
        <v>0</v>
      </c>
      <c r="R75" s="179">
        <v>661</v>
      </c>
      <c r="S75" s="179">
        <v>0</v>
      </c>
    </row>
    <row r="76" spans="1:19" ht="12.75">
      <c r="A76" s="77" t="s">
        <v>156</v>
      </c>
      <c r="B76" s="179">
        <v>334</v>
      </c>
      <c r="C76" s="179">
        <v>12</v>
      </c>
      <c r="D76" s="179">
        <v>1551</v>
      </c>
      <c r="E76" s="179">
        <v>81</v>
      </c>
      <c r="F76" s="179">
        <v>2805</v>
      </c>
      <c r="G76" s="179">
        <v>118</v>
      </c>
      <c r="H76" s="179">
        <v>3566</v>
      </c>
      <c r="I76" s="179">
        <v>103</v>
      </c>
      <c r="J76" s="179">
        <v>773</v>
      </c>
      <c r="K76" s="179">
        <v>9</v>
      </c>
      <c r="L76" s="179">
        <v>2625</v>
      </c>
      <c r="M76" s="179">
        <v>9</v>
      </c>
      <c r="N76" s="179">
        <v>3897</v>
      </c>
      <c r="O76" s="179">
        <v>12</v>
      </c>
      <c r="P76" s="179">
        <v>5705</v>
      </c>
      <c r="Q76" s="179">
        <v>6</v>
      </c>
      <c r="R76" s="179">
        <v>7632</v>
      </c>
      <c r="S76" s="179">
        <v>8</v>
      </c>
    </row>
    <row r="77" spans="1:19" ht="12.75">
      <c r="A77" s="77" t="s">
        <v>157</v>
      </c>
      <c r="B77" s="179">
        <v>62</v>
      </c>
      <c r="C77" s="179">
        <v>1</v>
      </c>
      <c r="D77" s="179">
        <v>120</v>
      </c>
      <c r="E77" s="179">
        <v>2</v>
      </c>
      <c r="F77" s="179">
        <v>771</v>
      </c>
      <c r="G77" s="179">
        <v>6</v>
      </c>
      <c r="H77" s="179">
        <v>1050</v>
      </c>
      <c r="I77" s="179">
        <v>4</v>
      </c>
      <c r="J77" s="179">
        <v>250</v>
      </c>
      <c r="K77" s="179">
        <v>2</v>
      </c>
      <c r="L77" s="179">
        <v>359</v>
      </c>
      <c r="M77" s="179">
        <v>0</v>
      </c>
      <c r="N77" s="179">
        <v>1015</v>
      </c>
      <c r="O77" s="179">
        <v>0</v>
      </c>
      <c r="P77" s="179">
        <v>1475</v>
      </c>
      <c r="Q77" s="179">
        <v>0</v>
      </c>
      <c r="R77" s="179">
        <v>1787</v>
      </c>
      <c r="S77" s="179">
        <v>0</v>
      </c>
    </row>
    <row r="78" spans="1:19" ht="12.75">
      <c r="A78" s="77" t="s">
        <v>158</v>
      </c>
      <c r="B78" s="179">
        <v>559</v>
      </c>
      <c r="C78" s="179">
        <v>8</v>
      </c>
      <c r="D78" s="179">
        <v>1047</v>
      </c>
      <c r="E78" s="179">
        <v>49</v>
      </c>
      <c r="F78" s="179">
        <v>2161</v>
      </c>
      <c r="G78" s="179">
        <v>49</v>
      </c>
      <c r="H78" s="179">
        <v>2105</v>
      </c>
      <c r="I78" s="179">
        <v>26</v>
      </c>
      <c r="J78" s="179">
        <v>736</v>
      </c>
      <c r="K78" s="179">
        <v>0</v>
      </c>
      <c r="L78" s="179">
        <v>1739</v>
      </c>
      <c r="M78" s="179">
        <v>12</v>
      </c>
      <c r="N78" s="179">
        <v>2725</v>
      </c>
      <c r="O78" s="179">
        <v>12</v>
      </c>
      <c r="P78" s="179">
        <v>2954</v>
      </c>
      <c r="Q78" s="179">
        <v>6</v>
      </c>
      <c r="R78" s="179">
        <v>3813</v>
      </c>
      <c r="S78" s="179">
        <v>3</v>
      </c>
    </row>
    <row r="79" spans="1:19" ht="12.75">
      <c r="A79" s="77" t="s">
        <v>159</v>
      </c>
      <c r="B79" s="179">
        <v>1874</v>
      </c>
      <c r="C79" s="179">
        <v>33</v>
      </c>
      <c r="D79" s="179">
        <v>7970</v>
      </c>
      <c r="E79" s="179">
        <v>205</v>
      </c>
      <c r="F79" s="179">
        <v>14276</v>
      </c>
      <c r="G79" s="179">
        <v>438</v>
      </c>
      <c r="H79" s="179">
        <v>8477</v>
      </c>
      <c r="I79" s="179">
        <v>300</v>
      </c>
      <c r="J79" s="179">
        <v>3819</v>
      </c>
      <c r="K79" s="179">
        <v>9</v>
      </c>
      <c r="L79" s="179">
        <v>6718</v>
      </c>
      <c r="M79" s="179">
        <v>18</v>
      </c>
      <c r="N79" s="179">
        <v>8844</v>
      </c>
      <c r="O79" s="179">
        <v>46</v>
      </c>
      <c r="P79" s="179">
        <v>13222</v>
      </c>
      <c r="Q79" s="179">
        <v>11</v>
      </c>
      <c r="R79" s="179">
        <v>18422</v>
      </c>
      <c r="S79" s="179">
        <v>20</v>
      </c>
    </row>
    <row r="80" spans="1:19" ht="12.75">
      <c r="A80" s="77" t="s">
        <v>160</v>
      </c>
      <c r="B80" s="179">
        <v>336</v>
      </c>
      <c r="C80" s="179">
        <v>21</v>
      </c>
      <c r="D80" s="179">
        <v>1163</v>
      </c>
      <c r="E80" s="179">
        <v>41</v>
      </c>
      <c r="F80" s="179">
        <v>2799</v>
      </c>
      <c r="G80" s="179">
        <v>36</v>
      </c>
      <c r="H80" s="179">
        <v>3307</v>
      </c>
      <c r="I80" s="179">
        <v>118</v>
      </c>
      <c r="J80" s="179">
        <v>1080</v>
      </c>
      <c r="K80" s="179">
        <v>7</v>
      </c>
      <c r="L80" s="179">
        <v>2942</v>
      </c>
      <c r="M80" s="179">
        <v>5</v>
      </c>
      <c r="N80" s="179">
        <v>4934</v>
      </c>
      <c r="O80" s="179">
        <v>0</v>
      </c>
      <c r="P80" s="179">
        <v>7167</v>
      </c>
      <c r="Q80" s="179">
        <v>0</v>
      </c>
      <c r="R80" s="179">
        <v>8979</v>
      </c>
      <c r="S80" s="179">
        <v>0</v>
      </c>
    </row>
    <row r="81" spans="1:19" ht="12.75">
      <c r="A81" s="77" t="s">
        <v>161</v>
      </c>
      <c r="B81" s="179">
        <v>3246</v>
      </c>
      <c r="C81" s="179">
        <v>102</v>
      </c>
      <c r="D81" s="179">
        <v>9234</v>
      </c>
      <c r="E81" s="179">
        <v>338</v>
      </c>
      <c r="F81" s="179">
        <v>21148</v>
      </c>
      <c r="G81" s="179">
        <v>753</v>
      </c>
      <c r="H81" s="179">
        <v>21190</v>
      </c>
      <c r="I81" s="179">
        <v>554</v>
      </c>
      <c r="J81" s="179">
        <v>5685</v>
      </c>
      <c r="K81" s="179">
        <v>90</v>
      </c>
      <c r="L81" s="179">
        <v>12435</v>
      </c>
      <c r="M81" s="179">
        <v>39</v>
      </c>
      <c r="N81" s="179">
        <v>21207</v>
      </c>
      <c r="O81" s="179">
        <v>80</v>
      </c>
      <c r="P81" s="179">
        <v>27814</v>
      </c>
      <c r="Q81" s="179">
        <v>38</v>
      </c>
      <c r="R81" s="179">
        <v>36518</v>
      </c>
      <c r="S81" s="179">
        <v>9</v>
      </c>
    </row>
    <row r="82" spans="1:19" ht="12.75">
      <c r="A82" s="77" t="s">
        <v>162</v>
      </c>
      <c r="B82" s="179">
        <v>1329</v>
      </c>
      <c r="C82" s="179">
        <v>117</v>
      </c>
      <c r="D82" s="179">
        <v>4977</v>
      </c>
      <c r="E82" s="179">
        <v>298</v>
      </c>
      <c r="F82" s="179">
        <v>11980</v>
      </c>
      <c r="G82" s="179">
        <v>499</v>
      </c>
      <c r="H82" s="179">
        <v>14819</v>
      </c>
      <c r="I82" s="179">
        <v>318</v>
      </c>
      <c r="J82" s="179">
        <v>4467</v>
      </c>
      <c r="K82" s="179">
        <v>12</v>
      </c>
      <c r="L82" s="179">
        <v>10809</v>
      </c>
      <c r="M82" s="179">
        <v>39</v>
      </c>
      <c r="N82" s="179">
        <v>15321</v>
      </c>
      <c r="O82" s="179">
        <v>25</v>
      </c>
      <c r="P82" s="179">
        <v>20350</v>
      </c>
      <c r="Q82" s="179">
        <v>17</v>
      </c>
      <c r="R82" s="179">
        <v>26121</v>
      </c>
      <c r="S82" s="179">
        <v>1</v>
      </c>
    </row>
    <row r="83" spans="1:19" ht="12.75">
      <c r="A83" s="77" t="s">
        <v>163</v>
      </c>
      <c r="B83" s="179">
        <v>2505</v>
      </c>
      <c r="C83" s="179">
        <v>142</v>
      </c>
      <c r="D83" s="179">
        <v>5441</v>
      </c>
      <c r="E83" s="179">
        <v>548</v>
      </c>
      <c r="F83" s="179">
        <v>12711</v>
      </c>
      <c r="G83" s="179">
        <v>681</v>
      </c>
      <c r="H83" s="179">
        <v>12755</v>
      </c>
      <c r="I83" s="179">
        <v>483</v>
      </c>
      <c r="J83" s="179">
        <v>2636</v>
      </c>
      <c r="K83" s="179">
        <v>10</v>
      </c>
      <c r="L83" s="179">
        <v>5695</v>
      </c>
      <c r="M83" s="179">
        <v>30</v>
      </c>
      <c r="N83" s="179">
        <v>9598</v>
      </c>
      <c r="O83" s="179">
        <v>8</v>
      </c>
      <c r="P83" s="179">
        <v>16876</v>
      </c>
      <c r="Q83" s="179">
        <v>56</v>
      </c>
      <c r="R83" s="179">
        <v>22254</v>
      </c>
      <c r="S83" s="179">
        <v>22</v>
      </c>
    </row>
    <row r="84" spans="1:19" ht="12.75">
      <c r="A84" s="77" t="s">
        <v>164</v>
      </c>
      <c r="B84" s="179">
        <v>2412</v>
      </c>
      <c r="C84" s="179">
        <v>206</v>
      </c>
      <c r="D84" s="179">
        <v>9472</v>
      </c>
      <c r="E84" s="179">
        <v>717</v>
      </c>
      <c r="F84" s="179">
        <v>20034</v>
      </c>
      <c r="G84" s="179">
        <v>1035</v>
      </c>
      <c r="H84" s="179">
        <v>19188</v>
      </c>
      <c r="I84" s="179">
        <v>882</v>
      </c>
      <c r="J84" s="179">
        <v>4709</v>
      </c>
      <c r="K84" s="179">
        <v>42</v>
      </c>
      <c r="L84" s="179">
        <v>11783</v>
      </c>
      <c r="M84" s="179">
        <v>120</v>
      </c>
      <c r="N84" s="179">
        <v>16892</v>
      </c>
      <c r="O84" s="179">
        <v>93</v>
      </c>
      <c r="P84" s="179">
        <v>27121</v>
      </c>
      <c r="Q84" s="179">
        <v>45</v>
      </c>
      <c r="R84" s="179">
        <v>36403</v>
      </c>
      <c r="S84" s="179">
        <v>111</v>
      </c>
    </row>
    <row r="85" spans="1:19" ht="12.75">
      <c r="A85" s="77" t="s">
        <v>165</v>
      </c>
      <c r="B85" s="179">
        <v>1912</v>
      </c>
      <c r="C85" s="179">
        <v>173</v>
      </c>
      <c r="D85" s="179">
        <v>6979</v>
      </c>
      <c r="E85" s="179">
        <v>503</v>
      </c>
      <c r="F85" s="179">
        <v>14722</v>
      </c>
      <c r="G85" s="179">
        <v>946</v>
      </c>
      <c r="H85" s="179">
        <v>10844</v>
      </c>
      <c r="I85" s="179">
        <v>476</v>
      </c>
      <c r="J85" s="179">
        <v>1848</v>
      </c>
      <c r="K85" s="179">
        <v>33</v>
      </c>
      <c r="L85" s="179">
        <v>6320</v>
      </c>
      <c r="M85" s="179">
        <v>21</v>
      </c>
      <c r="N85" s="179">
        <v>9661</v>
      </c>
      <c r="O85" s="179">
        <v>28</v>
      </c>
      <c r="P85" s="179">
        <v>13676</v>
      </c>
      <c r="Q85" s="179">
        <v>27</v>
      </c>
      <c r="R85" s="179">
        <v>16869</v>
      </c>
      <c r="S85" s="179">
        <v>26</v>
      </c>
    </row>
    <row r="86" spans="1:19" ht="12.75">
      <c r="A86" s="77" t="s">
        <v>166</v>
      </c>
      <c r="B86" s="179">
        <v>1374</v>
      </c>
      <c r="C86" s="179">
        <v>56</v>
      </c>
      <c r="D86" s="179">
        <v>3365</v>
      </c>
      <c r="E86" s="179">
        <v>211</v>
      </c>
      <c r="F86" s="179">
        <v>7630</v>
      </c>
      <c r="G86" s="179">
        <v>303</v>
      </c>
      <c r="H86" s="179">
        <v>7933</v>
      </c>
      <c r="I86" s="179">
        <v>240</v>
      </c>
      <c r="J86" s="179">
        <v>2199</v>
      </c>
      <c r="K86" s="179">
        <v>15</v>
      </c>
      <c r="L86" s="179">
        <v>3995</v>
      </c>
      <c r="M86" s="179">
        <v>15</v>
      </c>
      <c r="N86" s="179">
        <v>6784</v>
      </c>
      <c r="O86" s="179">
        <v>7</v>
      </c>
      <c r="P86" s="179">
        <v>9693</v>
      </c>
      <c r="Q86" s="179">
        <v>7</v>
      </c>
      <c r="R86" s="179">
        <v>11858</v>
      </c>
      <c r="S86" s="179">
        <v>9</v>
      </c>
    </row>
    <row r="87" spans="1:19" s="85" customFormat="1" ht="25.5">
      <c r="A87" s="78" t="s">
        <v>167</v>
      </c>
      <c r="B87" s="205">
        <v>1944</v>
      </c>
      <c r="C87" s="205">
        <v>373</v>
      </c>
      <c r="D87" s="205">
        <v>7465</v>
      </c>
      <c r="E87" s="205">
        <v>1125</v>
      </c>
      <c r="F87" s="205">
        <v>20175</v>
      </c>
      <c r="G87" s="205">
        <v>2099</v>
      </c>
      <c r="H87" s="205">
        <v>27967</v>
      </c>
      <c r="I87" s="205">
        <v>2397</v>
      </c>
      <c r="J87" s="205">
        <v>7938</v>
      </c>
      <c r="K87" s="205">
        <v>115</v>
      </c>
      <c r="L87" s="205">
        <v>20480</v>
      </c>
      <c r="M87" s="205">
        <v>258</v>
      </c>
      <c r="N87" s="205">
        <v>37999</v>
      </c>
      <c r="O87" s="205">
        <v>344</v>
      </c>
      <c r="P87" s="205">
        <v>55560</v>
      </c>
      <c r="Q87" s="205">
        <v>151</v>
      </c>
      <c r="R87" s="205">
        <v>65763</v>
      </c>
      <c r="S87" s="205">
        <v>251</v>
      </c>
    </row>
    <row r="88" spans="1:19" ht="12.75">
      <c r="A88" s="77" t="s">
        <v>168</v>
      </c>
      <c r="B88" s="179">
        <v>702</v>
      </c>
      <c r="C88" s="179">
        <v>25</v>
      </c>
      <c r="D88" s="179">
        <v>1703</v>
      </c>
      <c r="E88" s="179">
        <v>88</v>
      </c>
      <c r="F88" s="179">
        <v>3267</v>
      </c>
      <c r="G88" s="179">
        <v>81</v>
      </c>
      <c r="H88" s="179">
        <v>4927</v>
      </c>
      <c r="I88" s="179">
        <v>181</v>
      </c>
      <c r="J88" s="179">
        <v>1716</v>
      </c>
      <c r="K88" s="179">
        <v>20</v>
      </c>
      <c r="L88" s="179">
        <v>3859</v>
      </c>
      <c r="M88" s="179">
        <v>21</v>
      </c>
      <c r="N88" s="179">
        <v>7864</v>
      </c>
      <c r="O88" s="179">
        <v>33</v>
      </c>
      <c r="P88" s="179">
        <v>10756</v>
      </c>
      <c r="Q88" s="179">
        <v>3</v>
      </c>
      <c r="R88" s="179">
        <v>14575</v>
      </c>
      <c r="S88" s="179">
        <v>4</v>
      </c>
    </row>
    <row r="89" spans="1:19" ht="12.75">
      <c r="A89" s="77" t="s">
        <v>169</v>
      </c>
      <c r="B89" s="179">
        <v>42</v>
      </c>
      <c r="C89" s="179">
        <v>9</v>
      </c>
      <c r="D89" s="179">
        <v>344</v>
      </c>
      <c r="E89" s="179">
        <v>22</v>
      </c>
      <c r="F89" s="179">
        <v>839</v>
      </c>
      <c r="G89" s="179">
        <v>15</v>
      </c>
      <c r="H89" s="179">
        <v>1360</v>
      </c>
      <c r="I89" s="179">
        <v>46</v>
      </c>
      <c r="J89" s="179">
        <v>474</v>
      </c>
      <c r="K89" s="179">
        <v>6</v>
      </c>
      <c r="L89" s="179">
        <v>1170</v>
      </c>
      <c r="M89" s="179">
        <v>10</v>
      </c>
      <c r="N89" s="179">
        <v>1932</v>
      </c>
      <c r="O89" s="179">
        <v>20</v>
      </c>
      <c r="P89" s="179">
        <v>2807</v>
      </c>
      <c r="Q89" s="179">
        <v>2</v>
      </c>
      <c r="R89" s="179">
        <v>3424</v>
      </c>
      <c r="S89" s="179">
        <v>33</v>
      </c>
    </row>
    <row r="90" spans="1:19" ht="12.75">
      <c r="A90" s="77" t="s">
        <v>170</v>
      </c>
      <c r="B90" s="179">
        <v>369</v>
      </c>
      <c r="C90" s="179">
        <v>145</v>
      </c>
      <c r="D90" s="179">
        <v>1743</v>
      </c>
      <c r="E90" s="179">
        <v>510</v>
      </c>
      <c r="F90" s="179">
        <v>5198</v>
      </c>
      <c r="G90" s="179">
        <v>880</v>
      </c>
      <c r="H90" s="179">
        <v>6535</v>
      </c>
      <c r="I90" s="179">
        <v>1325</v>
      </c>
      <c r="J90" s="179">
        <v>1279</v>
      </c>
      <c r="K90" s="179">
        <v>54</v>
      </c>
      <c r="L90" s="179">
        <v>3975</v>
      </c>
      <c r="M90" s="179">
        <v>182</v>
      </c>
      <c r="N90" s="179">
        <v>8631</v>
      </c>
      <c r="O90" s="179">
        <v>256</v>
      </c>
      <c r="P90" s="179">
        <v>12812</v>
      </c>
      <c r="Q90" s="179">
        <v>117</v>
      </c>
      <c r="R90" s="179">
        <v>16449</v>
      </c>
      <c r="S90" s="179">
        <v>177</v>
      </c>
    </row>
    <row r="91" spans="1:19" ht="12.75">
      <c r="A91" s="77" t="s">
        <v>171</v>
      </c>
      <c r="B91" s="179">
        <v>327</v>
      </c>
      <c r="C91" s="179">
        <v>100</v>
      </c>
      <c r="D91" s="179">
        <v>1724</v>
      </c>
      <c r="E91" s="179">
        <v>363</v>
      </c>
      <c r="F91" s="179">
        <v>6127</v>
      </c>
      <c r="G91" s="179">
        <v>890</v>
      </c>
      <c r="H91" s="179">
        <v>7809</v>
      </c>
      <c r="I91" s="179">
        <v>468</v>
      </c>
      <c r="J91" s="179">
        <v>2172</v>
      </c>
      <c r="K91" s="179">
        <v>30</v>
      </c>
      <c r="L91" s="179">
        <v>5981</v>
      </c>
      <c r="M91" s="179">
        <v>17</v>
      </c>
      <c r="N91" s="179">
        <v>9349</v>
      </c>
      <c r="O91" s="179">
        <v>18</v>
      </c>
      <c r="P91" s="179">
        <v>14226</v>
      </c>
      <c r="Q91" s="179">
        <v>21</v>
      </c>
      <c r="R91" s="179">
        <v>15082</v>
      </c>
      <c r="S91" s="179">
        <v>23</v>
      </c>
    </row>
    <row r="92" spans="1:19" ht="12.75">
      <c r="A92" s="77" t="s">
        <v>172</v>
      </c>
      <c r="B92" s="179">
        <v>272</v>
      </c>
      <c r="C92" s="179">
        <v>22</v>
      </c>
      <c r="D92" s="179">
        <v>953</v>
      </c>
      <c r="E92" s="179">
        <v>37</v>
      </c>
      <c r="F92" s="179">
        <v>2190</v>
      </c>
      <c r="G92" s="179">
        <v>36</v>
      </c>
      <c r="H92" s="179">
        <v>3359</v>
      </c>
      <c r="I92" s="179">
        <v>139</v>
      </c>
      <c r="J92" s="179">
        <v>893</v>
      </c>
      <c r="K92" s="179">
        <v>0</v>
      </c>
      <c r="L92" s="179">
        <v>2262</v>
      </c>
      <c r="M92" s="179">
        <v>5</v>
      </c>
      <c r="N92" s="179">
        <v>5087</v>
      </c>
      <c r="O92" s="179">
        <v>0</v>
      </c>
      <c r="P92" s="179">
        <v>7142</v>
      </c>
      <c r="Q92" s="179">
        <v>5</v>
      </c>
      <c r="R92" s="179">
        <v>6811</v>
      </c>
      <c r="S92" s="179">
        <v>0</v>
      </c>
    </row>
    <row r="93" spans="1:19" ht="12.75">
      <c r="A93" s="77" t="s">
        <v>173</v>
      </c>
      <c r="B93" s="179">
        <v>60</v>
      </c>
      <c r="C93" s="179">
        <v>14</v>
      </c>
      <c r="D93" s="179">
        <v>271</v>
      </c>
      <c r="E93" s="179">
        <v>36</v>
      </c>
      <c r="F93" s="179">
        <v>660</v>
      </c>
      <c r="G93" s="179">
        <v>36</v>
      </c>
      <c r="H93" s="179">
        <v>888</v>
      </c>
      <c r="I93" s="179">
        <v>70</v>
      </c>
      <c r="J93" s="179">
        <v>253</v>
      </c>
      <c r="K93" s="179">
        <v>0</v>
      </c>
      <c r="L93" s="179">
        <v>589</v>
      </c>
      <c r="M93" s="179">
        <v>6</v>
      </c>
      <c r="N93" s="179">
        <v>1024</v>
      </c>
      <c r="O93" s="179">
        <v>4</v>
      </c>
      <c r="P93" s="179">
        <v>1720</v>
      </c>
      <c r="Q93" s="179">
        <v>3</v>
      </c>
      <c r="R93" s="179">
        <v>2564</v>
      </c>
      <c r="S93" s="179">
        <v>0</v>
      </c>
    </row>
    <row r="94" spans="1:19" ht="12.75">
      <c r="A94" s="77" t="s">
        <v>174</v>
      </c>
      <c r="B94" s="179">
        <v>150</v>
      </c>
      <c r="C94" s="179">
        <v>51</v>
      </c>
      <c r="D94" s="179">
        <v>598</v>
      </c>
      <c r="E94" s="179">
        <v>54</v>
      </c>
      <c r="F94" s="179">
        <v>1389</v>
      </c>
      <c r="G94" s="179">
        <v>125</v>
      </c>
      <c r="H94" s="179">
        <v>2303</v>
      </c>
      <c r="I94" s="179">
        <v>150</v>
      </c>
      <c r="J94" s="179">
        <v>844</v>
      </c>
      <c r="K94" s="179">
        <v>5</v>
      </c>
      <c r="L94" s="179">
        <v>2028</v>
      </c>
      <c r="M94" s="179">
        <v>17</v>
      </c>
      <c r="N94" s="179">
        <v>3180</v>
      </c>
      <c r="O94" s="179">
        <v>7</v>
      </c>
      <c r="P94" s="179">
        <v>4618</v>
      </c>
      <c r="Q94" s="179">
        <v>0</v>
      </c>
      <c r="R94" s="179">
        <v>5178</v>
      </c>
      <c r="S94" s="179">
        <v>14</v>
      </c>
    </row>
    <row r="95" spans="1:19" ht="14.25" customHeight="1">
      <c r="A95" s="77" t="s">
        <v>175</v>
      </c>
      <c r="B95" s="179">
        <v>16</v>
      </c>
      <c r="C95" s="179">
        <v>2</v>
      </c>
      <c r="D95" s="179">
        <v>102</v>
      </c>
      <c r="E95" s="179">
        <v>8</v>
      </c>
      <c r="F95" s="179">
        <v>401</v>
      </c>
      <c r="G95" s="179">
        <v>21</v>
      </c>
      <c r="H95" s="179">
        <v>605</v>
      </c>
      <c r="I95" s="179">
        <v>10</v>
      </c>
      <c r="J95" s="179">
        <v>233</v>
      </c>
      <c r="K95" s="179">
        <v>0</v>
      </c>
      <c r="L95" s="179">
        <v>461</v>
      </c>
      <c r="M95" s="179">
        <v>0</v>
      </c>
      <c r="N95" s="179">
        <v>709</v>
      </c>
      <c r="O95" s="179">
        <v>6</v>
      </c>
      <c r="P95" s="179">
        <v>1055</v>
      </c>
      <c r="Q95" s="179">
        <v>0</v>
      </c>
      <c r="R95" s="179">
        <v>1120</v>
      </c>
      <c r="S95" s="179">
        <v>0</v>
      </c>
    </row>
    <row r="96" spans="1:19" ht="12.75">
      <c r="A96" s="77" t="s">
        <v>176</v>
      </c>
      <c r="B96" s="179">
        <v>6</v>
      </c>
      <c r="C96" s="179">
        <v>5</v>
      </c>
      <c r="D96" s="179">
        <v>27</v>
      </c>
      <c r="E96" s="179">
        <v>7</v>
      </c>
      <c r="F96" s="179">
        <v>104</v>
      </c>
      <c r="G96" s="179">
        <v>15</v>
      </c>
      <c r="H96" s="179">
        <v>181</v>
      </c>
      <c r="I96" s="179">
        <v>8</v>
      </c>
      <c r="J96" s="179">
        <v>74</v>
      </c>
      <c r="K96" s="179">
        <v>0</v>
      </c>
      <c r="L96" s="179">
        <v>155</v>
      </c>
      <c r="M96" s="179">
        <v>0</v>
      </c>
      <c r="N96" s="179">
        <v>223</v>
      </c>
      <c r="O96" s="179">
        <v>0</v>
      </c>
      <c r="P96" s="179">
        <v>424</v>
      </c>
      <c r="Q96" s="179">
        <v>0</v>
      </c>
      <c r="R96" s="179">
        <v>560</v>
      </c>
      <c r="S96" s="179">
        <v>0</v>
      </c>
    </row>
    <row r="97" spans="1:19" ht="12.75">
      <c r="A97" s="274"/>
      <c r="B97" s="272"/>
      <c r="C97" s="272"/>
      <c r="D97" s="272"/>
      <c r="E97" s="272"/>
      <c r="F97" s="272"/>
      <c r="G97" s="272"/>
      <c r="H97" s="272"/>
      <c r="I97" s="272"/>
      <c r="J97" s="272"/>
      <c r="K97" s="272"/>
      <c r="L97" s="272"/>
      <c r="M97" s="272"/>
      <c r="N97" s="272"/>
      <c r="O97" s="272"/>
      <c r="P97" s="272"/>
      <c r="Q97" s="272"/>
      <c r="R97" s="272"/>
      <c r="S97" s="272"/>
    </row>
    <row r="99" spans="1:13" ht="12.75" customHeight="1">
      <c r="A99" s="335" t="s">
        <v>413</v>
      </c>
      <c r="B99" s="335"/>
      <c r="C99" s="335"/>
      <c r="D99" s="335"/>
      <c r="E99" s="335"/>
      <c r="F99" s="335"/>
      <c r="G99" s="335"/>
      <c r="H99" s="335"/>
      <c r="I99" s="335"/>
      <c r="J99" s="335"/>
      <c r="K99" s="335"/>
      <c r="L99" s="335"/>
      <c r="M99" s="335"/>
    </row>
  </sheetData>
  <sheetProtection/>
  <mergeCells count="12">
    <mergeCell ref="B3:C3"/>
    <mergeCell ref="D3:E3"/>
    <mergeCell ref="F3:G3"/>
    <mergeCell ref="A99:M99"/>
    <mergeCell ref="A1:S1"/>
    <mergeCell ref="A3:A4"/>
    <mergeCell ref="R3:S3"/>
    <mergeCell ref="N3:O3"/>
    <mergeCell ref="P3:Q3"/>
    <mergeCell ref="H3:I3"/>
    <mergeCell ref="J3:K3"/>
    <mergeCell ref="L3:M3"/>
  </mergeCells>
  <printOptions/>
  <pageMargins left="0.7874015748031497" right="0.3937007874015748" top="0.6" bottom="0.37" header="0.5118110236220472" footer="0.31496062992125984"/>
  <pageSetup fitToHeight="1" fitToWidth="1" horizontalDpi="600" verticalDpi="600" orientation="portrait" paperSize="8" scale="56" r:id="rId1"/>
  <headerFooter alignWithMargins="0">
    <oddFooter>&amp;C35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9"/>
  <sheetViews>
    <sheetView workbookViewId="0" topLeftCell="A1">
      <selection activeCell="A1" sqref="A1:S1"/>
    </sheetView>
  </sheetViews>
  <sheetFormatPr defaultColWidth="10.75390625" defaultRowHeight="12.75"/>
  <cols>
    <col min="1" max="1" width="28.00390625" style="9" customWidth="1"/>
    <col min="2" max="15" width="11.75390625" style="81" customWidth="1"/>
    <col min="16" max="16" width="13.25390625" style="81" customWidth="1"/>
    <col min="17" max="17" width="11.75390625" style="81" customWidth="1"/>
    <col min="18" max="18" width="14.75390625" style="81" customWidth="1"/>
    <col min="19" max="19" width="11.75390625" style="81" customWidth="1"/>
    <col min="20" max="16384" width="10.75390625" style="81" customWidth="1"/>
  </cols>
  <sheetData>
    <row r="1" spans="1:19" s="97" customFormat="1" ht="48.75" customHeight="1">
      <c r="A1" s="337" t="s">
        <v>336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  <c r="P1" s="337"/>
      <c r="Q1" s="337"/>
      <c r="R1" s="337"/>
      <c r="S1" s="337"/>
    </row>
    <row r="2" spans="2:19" ht="14.25" customHeight="1">
      <c r="B2" s="88"/>
      <c r="P2" s="88"/>
      <c r="Q2" s="89"/>
      <c r="R2" s="89"/>
      <c r="S2" s="89" t="s">
        <v>377</v>
      </c>
    </row>
    <row r="3" spans="1:19" s="95" customFormat="1" ht="18">
      <c r="A3" s="336"/>
      <c r="B3" s="340">
        <v>38718</v>
      </c>
      <c r="C3" s="340"/>
      <c r="D3" s="338">
        <v>39083</v>
      </c>
      <c r="E3" s="341"/>
      <c r="F3" s="340">
        <v>39448</v>
      </c>
      <c r="G3" s="340"/>
      <c r="H3" s="338">
        <v>39814</v>
      </c>
      <c r="I3" s="341"/>
      <c r="J3" s="340">
        <v>40179</v>
      </c>
      <c r="K3" s="340"/>
      <c r="L3" s="340">
        <v>40544</v>
      </c>
      <c r="M3" s="340"/>
      <c r="N3" s="340">
        <v>40909</v>
      </c>
      <c r="O3" s="340"/>
      <c r="P3" s="340">
        <v>41275</v>
      </c>
      <c r="Q3" s="340"/>
      <c r="R3" s="340">
        <v>41640</v>
      </c>
      <c r="S3" s="340"/>
    </row>
    <row r="4" spans="1:19" s="95" customFormat="1" ht="52.5" customHeight="1">
      <c r="A4" s="336"/>
      <c r="B4" s="75" t="s">
        <v>23</v>
      </c>
      <c r="C4" s="75" t="s">
        <v>177</v>
      </c>
      <c r="D4" s="75" t="s">
        <v>23</v>
      </c>
      <c r="E4" s="75" t="s">
        <v>177</v>
      </c>
      <c r="F4" s="75" t="s">
        <v>23</v>
      </c>
      <c r="G4" s="75" t="s">
        <v>177</v>
      </c>
      <c r="H4" s="75" t="s">
        <v>23</v>
      </c>
      <c r="I4" s="75" t="s">
        <v>177</v>
      </c>
      <c r="J4" s="75" t="s">
        <v>23</v>
      </c>
      <c r="K4" s="75" t="s">
        <v>177</v>
      </c>
      <c r="L4" s="75" t="s">
        <v>23</v>
      </c>
      <c r="M4" s="75" t="s">
        <v>177</v>
      </c>
      <c r="N4" s="75" t="s">
        <v>23</v>
      </c>
      <c r="O4" s="75" t="s">
        <v>177</v>
      </c>
      <c r="P4" s="75" t="s">
        <v>23</v>
      </c>
      <c r="Q4" s="75" t="s">
        <v>177</v>
      </c>
      <c r="R4" s="75" t="s">
        <v>23</v>
      </c>
      <c r="S4" s="75" t="s">
        <v>177</v>
      </c>
    </row>
    <row r="5" spans="1:21" s="85" customFormat="1" ht="25.5">
      <c r="A5" s="76" t="s">
        <v>233</v>
      </c>
      <c r="B5" s="205">
        <v>30918</v>
      </c>
      <c r="C5" s="205">
        <v>25423</v>
      </c>
      <c r="D5" s="205">
        <v>179612</v>
      </c>
      <c r="E5" s="205">
        <v>83949</v>
      </c>
      <c r="F5" s="205">
        <v>438145</v>
      </c>
      <c r="G5" s="205">
        <v>118344</v>
      </c>
      <c r="H5" s="205">
        <v>560671</v>
      </c>
      <c r="I5" s="205">
        <v>95137</v>
      </c>
      <c r="J5" s="205">
        <v>142968</v>
      </c>
      <c r="K5" s="205">
        <v>9533</v>
      </c>
      <c r="L5" s="205">
        <v>364634</v>
      </c>
      <c r="M5" s="205">
        <v>15427</v>
      </c>
      <c r="N5" s="205">
        <v>697417</v>
      </c>
      <c r="O5" s="205">
        <v>19527</v>
      </c>
      <c r="P5" s="205">
        <v>1017316</v>
      </c>
      <c r="Q5" s="205">
        <v>14676</v>
      </c>
      <c r="R5" s="205">
        <v>1338731</v>
      </c>
      <c r="S5" s="205">
        <v>15195</v>
      </c>
      <c r="U5" s="135"/>
    </row>
    <row r="6" spans="1:19" s="85" customFormat="1" ht="25.5">
      <c r="A6" s="78" t="s">
        <v>88</v>
      </c>
      <c r="B6" s="205">
        <v>3720</v>
      </c>
      <c r="C6" s="205">
        <v>18880</v>
      </c>
      <c r="D6" s="205">
        <v>25679</v>
      </c>
      <c r="E6" s="205">
        <v>59546</v>
      </c>
      <c r="F6" s="205">
        <v>72050</v>
      </c>
      <c r="G6" s="205">
        <v>79666</v>
      </c>
      <c r="H6" s="205">
        <v>135914</v>
      </c>
      <c r="I6" s="205">
        <v>65217</v>
      </c>
      <c r="J6" s="205">
        <v>35835</v>
      </c>
      <c r="K6" s="205">
        <v>7511</v>
      </c>
      <c r="L6" s="205">
        <v>96716</v>
      </c>
      <c r="M6" s="205">
        <v>12009</v>
      </c>
      <c r="N6" s="205">
        <v>200020</v>
      </c>
      <c r="O6" s="205">
        <v>14928</v>
      </c>
      <c r="P6" s="205">
        <v>292576</v>
      </c>
      <c r="Q6" s="205">
        <v>11463</v>
      </c>
      <c r="R6" s="205">
        <v>391762</v>
      </c>
      <c r="S6" s="205">
        <v>12199</v>
      </c>
    </row>
    <row r="7" spans="1:19" ht="12.75">
      <c r="A7" s="77" t="s">
        <v>89</v>
      </c>
      <c r="B7" s="179">
        <v>195</v>
      </c>
      <c r="C7" s="179">
        <v>55</v>
      </c>
      <c r="D7" s="179">
        <v>750</v>
      </c>
      <c r="E7" s="179">
        <v>234</v>
      </c>
      <c r="F7" s="179">
        <v>2031</v>
      </c>
      <c r="G7" s="179">
        <v>281</v>
      </c>
      <c r="H7" s="179">
        <v>3574</v>
      </c>
      <c r="I7" s="179">
        <v>575</v>
      </c>
      <c r="J7" s="179">
        <v>640</v>
      </c>
      <c r="K7" s="179">
        <v>9</v>
      </c>
      <c r="L7" s="179">
        <v>1741</v>
      </c>
      <c r="M7" s="179">
        <v>38</v>
      </c>
      <c r="N7" s="179">
        <v>4475</v>
      </c>
      <c r="O7" s="179">
        <v>27</v>
      </c>
      <c r="P7" s="179">
        <v>6947</v>
      </c>
      <c r="Q7" s="179">
        <v>34</v>
      </c>
      <c r="R7" s="179">
        <v>9188</v>
      </c>
      <c r="S7" s="179">
        <v>23</v>
      </c>
    </row>
    <row r="8" spans="1:19" ht="12.75">
      <c r="A8" s="77" t="s">
        <v>90</v>
      </c>
      <c r="B8" s="179">
        <v>48</v>
      </c>
      <c r="C8" s="179">
        <v>41</v>
      </c>
      <c r="D8" s="179">
        <v>477</v>
      </c>
      <c r="E8" s="179">
        <v>170</v>
      </c>
      <c r="F8" s="179">
        <v>1206</v>
      </c>
      <c r="G8" s="179">
        <v>237</v>
      </c>
      <c r="H8" s="179">
        <v>2413</v>
      </c>
      <c r="I8" s="179">
        <v>263</v>
      </c>
      <c r="J8" s="179">
        <v>698</v>
      </c>
      <c r="K8" s="179">
        <v>10</v>
      </c>
      <c r="L8" s="179">
        <v>1629</v>
      </c>
      <c r="M8" s="179">
        <v>17</v>
      </c>
      <c r="N8" s="179">
        <v>3711</v>
      </c>
      <c r="O8" s="179">
        <v>26</v>
      </c>
      <c r="P8" s="179">
        <v>5814</v>
      </c>
      <c r="Q8" s="179">
        <v>28</v>
      </c>
      <c r="R8" s="179">
        <v>7554</v>
      </c>
      <c r="S8" s="179">
        <v>46</v>
      </c>
    </row>
    <row r="9" spans="1:19" ht="12.75">
      <c r="A9" s="77" t="s">
        <v>91</v>
      </c>
      <c r="B9" s="179">
        <v>87</v>
      </c>
      <c r="C9" s="179">
        <v>113</v>
      </c>
      <c r="D9" s="179">
        <v>837</v>
      </c>
      <c r="E9" s="179">
        <v>374</v>
      </c>
      <c r="F9" s="179">
        <v>2712</v>
      </c>
      <c r="G9" s="179">
        <v>598</v>
      </c>
      <c r="H9" s="179">
        <v>3393</v>
      </c>
      <c r="I9" s="179">
        <v>423</v>
      </c>
      <c r="J9" s="179">
        <v>576</v>
      </c>
      <c r="K9" s="179">
        <v>21</v>
      </c>
      <c r="L9" s="179">
        <v>2084</v>
      </c>
      <c r="M9" s="179">
        <v>63</v>
      </c>
      <c r="N9" s="179">
        <v>4834</v>
      </c>
      <c r="O9" s="179">
        <v>80</v>
      </c>
      <c r="P9" s="179">
        <v>7089</v>
      </c>
      <c r="Q9" s="179">
        <v>38</v>
      </c>
      <c r="R9" s="179">
        <v>9956</v>
      </c>
      <c r="S9" s="179">
        <v>52</v>
      </c>
    </row>
    <row r="10" spans="1:19" ht="12.75">
      <c r="A10" s="77" t="s">
        <v>92</v>
      </c>
      <c r="B10" s="179">
        <v>177</v>
      </c>
      <c r="C10" s="179">
        <v>134</v>
      </c>
      <c r="D10" s="179">
        <v>1529</v>
      </c>
      <c r="E10" s="179">
        <v>272</v>
      </c>
      <c r="F10" s="179">
        <v>4282</v>
      </c>
      <c r="G10" s="179">
        <v>402</v>
      </c>
      <c r="H10" s="179">
        <v>5851</v>
      </c>
      <c r="I10" s="179">
        <v>429</v>
      </c>
      <c r="J10" s="179">
        <v>1520</v>
      </c>
      <c r="K10" s="179">
        <v>20</v>
      </c>
      <c r="L10" s="179">
        <v>3973</v>
      </c>
      <c r="M10" s="179">
        <v>32</v>
      </c>
      <c r="N10" s="179">
        <v>8091</v>
      </c>
      <c r="O10" s="179">
        <v>59</v>
      </c>
      <c r="P10" s="179">
        <v>11798</v>
      </c>
      <c r="Q10" s="179">
        <v>36</v>
      </c>
      <c r="R10" s="179">
        <v>17358</v>
      </c>
      <c r="S10" s="179">
        <v>31</v>
      </c>
    </row>
    <row r="11" spans="1:19" ht="12.75">
      <c r="A11" s="77" t="s">
        <v>93</v>
      </c>
      <c r="B11" s="179">
        <v>53</v>
      </c>
      <c r="C11" s="179">
        <v>53</v>
      </c>
      <c r="D11" s="179">
        <v>494</v>
      </c>
      <c r="E11" s="179">
        <v>225</v>
      </c>
      <c r="F11" s="179">
        <v>1631</v>
      </c>
      <c r="G11" s="179">
        <v>240</v>
      </c>
      <c r="H11" s="179">
        <v>2175</v>
      </c>
      <c r="I11" s="179">
        <v>304</v>
      </c>
      <c r="J11" s="179">
        <v>509</v>
      </c>
      <c r="K11" s="179">
        <v>23</v>
      </c>
      <c r="L11" s="179">
        <v>1265</v>
      </c>
      <c r="M11" s="179">
        <v>24</v>
      </c>
      <c r="N11" s="179">
        <v>3015</v>
      </c>
      <c r="O11" s="179">
        <v>31</v>
      </c>
      <c r="P11" s="179">
        <v>4671</v>
      </c>
      <c r="Q11" s="179">
        <v>27</v>
      </c>
      <c r="R11" s="179">
        <v>6726</v>
      </c>
      <c r="S11" s="179">
        <v>25</v>
      </c>
    </row>
    <row r="12" spans="1:19" ht="12.75">
      <c r="A12" s="77" t="s">
        <v>94</v>
      </c>
      <c r="B12" s="179">
        <v>229</v>
      </c>
      <c r="C12" s="179">
        <v>176</v>
      </c>
      <c r="D12" s="179">
        <v>847</v>
      </c>
      <c r="E12" s="179">
        <v>460</v>
      </c>
      <c r="F12" s="179">
        <v>2140</v>
      </c>
      <c r="G12" s="179">
        <v>567</v>
      </c>
      <c r="H12" s="179">
        <v>3710</v>
      </c>
      <c r="I12" s="179">
        <v>550</v>
      </c>
      <c r="J12" s="179">
        <v>1269</v>
      </c>
      <c r="K12" s="179">
        <v>84</v>
      </c>
      <c r="L12" s="179">
        <v>2784</v>
      </c>
      <c r="M12" s="179">
        <v>78</v>
      </c>
      <c r="N12" s="179">
        <v>5190</v>
      </c>
      <c r="O12" s="179">
        <v>99</v>
      </c>
      <c r="P12" s="179">
        <v>8138</v>
      </c>
      <c r="Q12" s="179">
        <v>96</v>
      </c>
      <c r="R12" s="179">
        <v>11696</v>
      </c>
      <c r="S12" s="179">
        <v>72</v>
      </c>
    </row>
    <row r="13" spans="1:19" ht="12.75">
      <c r="A13" s="77" t="s">
        <v>95</v>
      </c>
      <c r="B13" s="179">
        <v>31</v>
      </c>
      <c r="C13" s="179">
        <v>28</v>
      </c>
      <c r="D13" s="179">
        <v>266</v>
      </c>
      <c r="E13" s="179">
        <v>122</v>
      </c>
      <c r="F13" s="179">
        <v>1183</v>
      </c>
      <c r="G13" s="179">
        <v>124</v>
      </c>
      <c r="H13" s="179">
        <v>1528</v>
      </c>
      <c r="I13" s="179">
        <v>135</v>
      </c>
      <c r="J13" s="179">
        <v>423</v>
      </c>
      <c r="K13" s="179">
        <v>11</v>
      </c>
      <c r="L13" s="179">
        <v>1059</v>
      </c>
      <c r="M13" s="179">
        <v>13</v>
      </c>
      <c r="N13" s="179">
        <v>2059</v>
      </c>
      <c r="O13" s="179">
        <v>7</v>
      </c>
      <c r="P13" s="179">
        <v>3535</v>
      </c>
      <c r="Q13" s="179">
        <v>4</v>
      </c>
      <c r="R13" s="179">
        <v>4791</v>
      </c>
      <c r="S13" s="179">
        <v>7</v>
      </c>
    </row>
    <row r="14" spans="1:19" ht="12.75">
      <c r="A14" s="77" t="s">
        <v>96</v>
      </c>
      <c r="B14" s="179">
        <v>50</v>
      </c>
      <c r="C14" s="179">
        <v>60</v>
      </c>
      <c r="D14" s="179">
        <v>348</v>
      </c>
      <c r="E14" s="179">
        <v>183</v>
      </c>
      <c r="F14" s="179">
        <v>1539</v>
      </c>
      <c r="G14" s="179">
        <v>329</v>
      </c>
      <c r="H14" s="179">
        <v>2478</v>
      </c>
      <c r="I14" s="179">
        <v>252</v>
      </c>
      <c r="J14" s="179">
        <v>684</v>
      </c>
      <c r="K14" s="179">
        <v>22</v>
      </c>
      <c r="L14" s="179">
        <v>2019</v>
      </c>
      <c r="M14" s="179">
        <v>27</v>
      </c>
      <c r="N14" s="179">
        <v>4011</v>
      </c>
      <c r="O14" s="179">
        <v>32</v>
      </c>
      <c r="P14" s="179">
        <v>5968</v>
      </c>
      <c r="Q14" s="179">
        <v>30</v>
      </c>
      <c r="R14" s="179">
        <v>8257</v>
      </c>
      <c r="S14" s="179">
        <v>36</v>
      </c>
    </row>
    <row r="15" spans="1:19" ht="12.75">
      <c r="A15" s="77" t="s">
        <v>97</v>
      </c>
      <c r="B15" s="179">
        <v>131</v>
      </c>
      <c r="C15" s="179">
        <v>28</v>
      </c>
      <c r="D15" s="179">
        <v>412</v>
      </c>
      <c r="E15" s="179">
        <v>114</v>
      </c>
      <c r="F15" s="179">
        <v>2019</v>
      </c>
      <c r="G15" s="179">
        <v>243</v>
      </c>
      <c r="H15" s="179">
        <v>3060</v>
      </c>
      <c r="I15" s="179">
        <v>286</v>
      </c>
      <c r="J15" s="179">
        <v>1199</v>
      </c>
      <c r="K15" s="179">
        <v>11</v>
      </c>
      <c r="L15" s="179">
        <v>2110</v>
      </c>
      <c r="M15" s="179">
        <v>36</v>
      </c>
      <c r="N15" s="179">
        <v>3901</v>
      </c>
      <c r="O15" s="179">
        <v>13</v>
      </c>
      <c r="P15" s="179">
        <v>6099</v>
      </c>
      <c r="Q15" s="179">
        <v>5</v>
      </c>
      <c r="R15" s="179">
        <v>7458</v>
      </c>
      <c r="S15" s="179">
        <v>26</v>
      </c>
    </row>
    <row r="16" spans="1:19" ht="12.75">
      <c r="A16" s="77" t="s">
        <v>98</v>
      </c>
      <c r="B16" s="179">
        <v>945</v>
      </c>
      <c r="C16" s="179">
        <v>4077</v>
      </c>
      <c r="D16" s="179">
        <v>5735</v>
      </c>
      <c r="E16" s="179">
        <v>13704</v>
      </c>
      <c r="F16" s="179">
        <v>15261</v>
      </c>
      <c r="G16" s="179">
        <v>17208</v>
      </c>
      <c r="H16" s="179">
        <v>31631</v>
      </c>
      <c r="I16" s="179">
        <v>14724</v>
      </c>
      <c r="J16" s="179">
        <v>7263</v>
      </c>
      <c r="K16" s="179">
        <v>1162</v>
      </c>
      <c r="L16" s="179">
        <v>23059</v>
      </c>
      <c r="M16" s="179">
        <v>2070</v>
      </c>
      <c r="N16" s="179">
        <v>49289</v>
      </c>
      <c r="O16" s="179">
        <v>2974</v>
      </c>
      <c r="P16" s="179">
        <v>73306</v>
      </c>
      <c r="Q16" s="179">
        <v>2213</v>
      </c>
      <c r="R16" s="179">
        <v>99788</v>
      </c>
      <c r="S16" s="179">
        <v>2445</v>
      </c>
    </row>
    <row r="17" spans="1:19" ht="12.75">
      <c r="A17" s="77" t="s">
        <v>99</v>
      </c>
      <c r="B17" s="179">
        <v>18</v>
      </c>
      <c r="C17" s="179">
        <v>33</v>
      </c>
      <c r="D17" s="179">
        <v>200</v>
      </c>
      <c r="E17" s="179">
        <v>95</v>
      </c>
      <c r="F17" s="179">
        <v>806</v>
      </c>
      <c r="G17" s="179">
        <v>171</v>
      </c>
      <c r="H17" s="179">
        <v>1240</v>
      </c>
      <c r="I17" s="179">
        <v>303</v>
      </c>
      <c r="J17" s="179">
        <v>299</v>
      </c>
      <c r="K17" s="179">
        <v>11</v>
      </c>
      <c r="L17" s="179">
        <v>679</v>
      </c>
      <c r="M17" s="179">
        <v>11</v>
      </c>
      <c r="N17" s="179">
        <v>1954</v>
      </c>
      <c r="O17" s="179">
        <v>26</v>
      </c>
      <c r="P17" s="179">
        <v>3595</v>
      </c>
      <c r="Q17" s="179">
        <v>12</v>
      </c>
      <c r="R17" s="179">
        <v>5357</v>
      </c>
      <c r="S17" s="179">
        <v>35</v>
      </c>
    </row>
    <row r="18" spans="1:19" ht="12.75">
      <c r="A18" s="77" t="s">
        <v>100</v>
      </c>
      <c r="B18" s="179">
        <v>127</v>
      </c>
      <c r="C18" s="179">
        <v>98</v>
      </c>
      <c r="D18" s="179">
        <v>1003</v>
      </c>
      <c r="E18" s="179">
        <v>269</v>
      </c>
      <c r="F18" s="179">
        <v>3132</v>
      </c>
      <c r="G18" s="179">
        <v>284</v>
      </c>
      <c r="H18" s="179">
        <v>3882</v>
      </c>
      <c r="I18" s="179">
        <v>269</v>
      </c>
      <c r="J18" s="179">
        <v>1074</v>
      </c>
      <c r="K18" s="179">
        <v>10</v>
      </c>
      <c r="L18" s="179">
        <v>3102</v>
      </c>
      <c r="M18" s="179">
        <v>28</v>
      </c>
      <c r="N18" s="179">
        <v>5098</v>
      </c>
      <c r="O18" s="179">
        <v>39</v>
      </c>
      <c r="P18" s="179">
        <v>7056</v>
      </c>
      <c r="Q18" s="179">
        <v>55</v>
      </c>
      <c r="R18" s="179">
        <v>9495</v>
      </c>
      <c r="S18" s="179">
        <v>56</v>
      </c>
    </row>
    <row r="19" spans="1:19" ht="12.75">
      <c r="A19" s="77" t="s">
        <v>101</v>
      </c>
      <c r="B19" s="179">
        <v>38</v>
      </c>
      <c r="C19" s="179">
        <v>63</v>
      </c>
      <c r="D19" s="179">
        <v>643</v>
      </c>
      <c r="E19" s="179">
        <v>284</v>
      </c>
      <c r="F19" s="179">
        <v>2251</v>
      </c>
      <c r="G19" s="179">
        <v>325</v>
      </c>
      <c r="H19" s="179">
        <v>3828</v>
      </c>
      <c r="I19" s="179">
        <v>258</v>
      </c>
      <c r="J19" s="179">
        <v>1307</v>
      </c>
      <c r="K19" s="179">
        <v>7</v>
      </c>
      <c r="L19" s="179">
        <v>2693</v>
      </c>
      <c r="M19" s="179">
        <v>16</v>
      </c>
      <c r="N19" s="179">
        <v>4179</v>
      </c>
      <c r="O19" s="179">
        <v>68</v>
      </c>
      <c r="P19" s="179">
        <v>6744</v>
      </c>
      <c r="Q19" s="179">
        <v>8</v>
      </c>
      <c r="R19" s="179">
        <v>8418</v>
      </c>
      <c r="S19" s="179">
        <v>24</v>
      </c>
    </row>
    <row r="20" spans="1:19" ht="12.75">
      <c r="A20" s="77" t="s">
        <v>102</v>
      </c>
      <c r="B20" s="179">
        <v>20</v>
      </c>
      <c r="C20" s="179">
        <v>34</v>
      </c>
      <c r="D20" s="179">
        <v>174</v>
      </c>
      <c r="E20" s="179">
        <v>150</v>
      </c>
      <c r="F20" s="179">
        <v>760</v>
      </c>
      <c r="G20" s="179">
        <v>289</v>
      </c>
      <c r="H20" s="179">
        <v>1375</v>
      </c>
      <c r="I20" s="179">
        <v>213</v>
      </c>
      <c r="J20" s="179">
        <v>352</v>
      </c>
      <c r="K20" s="179">
        <v>19</v>
      </c>
      <c r="L20" s="179">
        <v>1282</v>
      </c>
      <c r="M20" s="179">
        <v>43</v>
      </c>
      <c r="N20" s="179">
        <v>2670</v>
      </c>
      <c r="O20" s="179">
        <v>37</v>
      </c>
      <c r="P20" s="179">
        <v>4276</v>
      </c>
      <c r="Q20" s="179">
        <v>21</v>
      </c>
      <c r="R20" s="179">
        <v>6357</v>
      </c>
      <c r="S20" s="179">
        <v>26</v>
      </c>
    </row>
    <row r="21" spans="1:19" ht="12.75">
      <c r="A21" s="77" t="s">
        <v>103</v>
      </c>
      <c r="B21" s="179">
        <v>173</v>
      </c>
      <c r="C21" s="179">
        <v>118</v>
      </c>
      <c r="D21" s="179">
        <v>1438</v>
      </c>
      <c r="E21" s="179">
        <v>398</v>
      </c>
      <c r="F21" s="179">
        <v>3539</v>
      </c>
      <c r="G21" s="179">
        <v>585</v>
      </c>
      <c r="H21" s="179">
        <v>4993</v>
      </c>
      <c r="I21" s="179">
        <v>547</v>
      </c>
      <c r="J21" s="179">
        <v>1711</v>
      </c>
      <c r="K21" s="179">
        <v>30</v>
      </c>
      <c r="L21" s="179">
        <v>3957</v>
      </c>
      <c r="M21" s="179">
        <v>44</v>
      </c>
      <c r="N21" s="179">
        <v>6957</v>
      </c>
      <c r="O21" s="179">
        <v>89</v>
      </c>
      <c r="P21" s="179">
        <v>9560</v>
      </c>
      <c r="Q21" s="179">
        <v>54</v>
      </c>
      <c r="R21" s="179">
        <v>11072</v>
      </c>
      <c r="S21" s="179">
        <v>83</v>
      </c>
    </row>
    <row r="22" spans="1:19" ht="12.75">
      <c r="A22" s="77" t="s">
        <v>104</v>
      </c>
      <c r="B22" s="179">
        <v>87</v>
      </c>
      <c r="C22" s="179">
        <v>141</v>
      </c>
      <c r="D22" s="179">
        <v>822</v>
      </c>
      <c r="E22" s="179">
        <v>457</v>
      </c>
      <c r="F22" s="179">
        <v>2790</v>
      </c>
      <c r="G22" s="179">
        <v>644</v>
      </c>
      <c r="H22" s="179">
        <v>5256</v>
      </c>
      <c r="I22" s="179">
        <v>568</v>
      </c>
      <c r="J22" s="179">
        <v>1453</v>
      </c>
      <c r="K22" s="179">
        <v>37</v>
      </c>
      <c r="L22" s="179">
        <v>2832</v>
      </c>
      <c r="M22" s="179">
        <v>61</v>
      </c>
      <c r="N22" s="179">
        <v>6032</v>
      </c>
      <c r="O22" s="179">
        <v>108</v>
      </c>
      <c r="P22" s="179">
        <v>9420</v>
      </c>
      <c r="Q22" s="179">
        <v>55</v>
      </c>
      <c r="R22" s="179">
        <v>12450</v>
      </c>
      <c r="S22" s="179">
        <v>77</v>
      </c>
    </row>
    <row r="23" spans="1:19" ht="12.75">
      <c r="A23" s="77" t="s">
        <v>105</v>
      </c>
      <c r="B23" s="179">
        <v>218</v>
      </c>
      <c r="C23" s="179">
        <v>59</v>
      </c>
      <c r="D23" s="179">
        <v>1129</v>
      </c>
      <c r="E23" s="179">
        <v>285</v>
      </c>
      <c r="F23" s="179">
        <v>3279</v>
      </c>
      <c r="G23" s="179">
        <v>315</v>
      </c>
      <c r="H23" s="179">
        <v>4555</v>
      </c>
      <c r="I23" s="179">
        <v>297</v>
      </c>
      <c r="J23" s="179">
        <v>1218</v>
      </c>
      <c r="K23" s="179">
        <v>0</v>
      </c>
      <c r="L23" s="179">
        <v>2650</v>
      </c>
      <c r="M23" s="179">
        <v>34</v>
      </c>
      <c r="N23" s="179">
        <v>5134</v>
      </c>
      <c r="O23" s="179">
        <v>13</v>
      </c>
      <c r="P23" s="179">
        <v>7525</v>
      </c>
      <c r="Q23" s="179">
        <v>26</v>
      </c>
      <c r="R23" s="179">
        <v>10122</v>
      </c>
      <c r="S23" s="179">
        <v>39</v>
      </c>
    </row>
    <row r="24" spans="1:19" ht="12.75">
      <c r="A24" s="77" t="s">
        <v>106</v>
      </c>
      <c r="B24" s="179">
        <v>1093</v>
      </c>
      <c r="C24" s="179">
        <v>13569</v>
      </c>
      <c r="D24" s="179">
        <v>8575</v>
      </c>
      <c r="E24" s="179">
        <v>41750</v>
      </c>
      <c r="F24" s="179">
        <v>21489</v>
      </c>
      <c r="G24" s="179">
        <v>56824</v>
      </c>
      <c r="H24" s="179">
        <v>50972</v>
      </c>
      <c r="I24" s="179">
        <v>44821</v>
      </c>
      <c r="J24" s="179">
        <v>13640</v>
      </c>
      <c r="K24" s="179">
        <v>6024</v>
      </c>
      <c r="L24" s="179">
        <v>37798</v>
      </c>
      <c r="M24" s="179">
        <v>9374</v>
      </c>
      <c r="N24" s="179">
        <v>79420</v>
      </c>
      <c r="O24" s="179">
        <v>11200</v>
      </c>
      <c r="P24" s="179">
        <v>111035</v>
      </c>
      <c r="Q24" s="179">
        <v>8721</v>
      </c>
      <c r="R24" s="179">
        <v>145719</v>
      </c>
      <c r="S24" s="179">
        <v>9096</v>
      </c>
    </row>
    <row r="25" spans="1:19" s="85" customFormat="1" ht="25.5">
      <c r="A25" s="78" t="s">
        <v>107</v>
      </c>
      <c r="B25" s="205">
        <v>1943</v>
      </c>
      <c r="C25" s="205">
        <v>3347</v>
      </c>
      <c r="D25" s="205">
        <v>16203</v>
      </c>
      <c r="E25" s="205">
        <v>12771</v>
      </c>
      <c r="F25" s="205">
        <v>48228</v>
      </c>
      <c r="G25" s="205">
        <v>17844</v>
      </c>
      <c r="H25" s="205">
        <v>68793</v>
      </c>
      <c r="I25" s="205">
        <v>12086</v>
      </c>
      <c r="J25" s="205">
        <v>15912</v>
      </c>
      <c r="K25" s="205">
        <v>971</v>
      </c>
      <c r="L25" s="205">
        <v>33743</v>
      </c>
      <c r="M25" s="205">
        <v>1479</v>
      </c>
      <c r="N25" s="205">
        <v>73763</v>
      </c>
      <c r="O25" s="205">
        <v>1291</v>
      </c>
      <c r="P25" s="205">
        <v>112248</v>
      </c>
      <c r="Q25" s="205">
        <v>1453</v>
      </c>
      <c r="R25" s="205">
        <v>149319</v>
      </c>
      <c r="S25" s="205">
        <v>1222</v>
      </c>
    </row>
    <row r="26" spans="1:19" ht="12.75">
      <c r="A26" s="77" t="s">
        <v>108</v>
      </c>
      <c r="B26" s="179">
        <v>56</v>
      </c>
      <c r="C26" s="179">
        <v>22</v>
      </c>
      <c r="D26" s="179">
        <v>1039</v>
      </c>
      <c r="E26" s="179">
        <v>73</v>
      </c>
      <c r="F26" s="179">
        <v>2054</v>
      </c>
      <c r="G26" s="179">
        <v>173</v>
      </c>
      <c r="H26" s="179">
        <v>2304</v>
      </c>
      <c r="I26" s="179">
        <v>159</v>
      </c>
      <c r="J26" s="179">
        <v>1059</v>
      </c>
      <c r="K26" s="179">
        <v>1</v>
      </c>
      <c r="L26" s="179">
        <v>1803</v>
      </c>
      <c r="M26" s="179">
        <v>8</v>
      </c>
      <c r="N26" s="179">
        <v>3026</v>
      </c>
      <c r="O26" s="179">
        <v>10</v>
      </c>
      <c r="P26" s="179">
        <v>4895</v>
      </c>
      <c r="Q26" s="179">
        <v>14</v>
      </c>
      <c r="R26" s="179">
        <v>6158</v>
      </c>
      <c r="S26" s="179">
        <v>10</v>
      </c>
    </row>
    <row r="27" spans="1:19" ht="12.75">
      <c r="A27" s="77" t="s">
        <v>109</v>
      </c>
      <c r="B27" s="179">
        <v>281</v>
      </c>
      <c r="C27" s="179">
        <v>56</v>
      </c>
      <c r="D27" s="179">
        <v>2089</v>
      </c>
      <c r="E27" s="179">
        <v>137</v>
      </c>
      <c r="F27" s="179">
        <v>3587</v>
      </c>
      <c r="G27" s="179">
        <v>217</v>
      </c>
      <c r="H27" s="179">
        <v>5653</v>
      </c>
      <c r="I27" s="179">
        <v>213</v>
      </c>
      <c r="J27" s="179">
        <v>1844</v>
      </c>
      <c r="K27" s="179">
        <v>13</v>
      </c>
      <c r="L27" s="179">
        <v>3342</v>
      </c>
      <c r="M27" s="179">
        <v>22</v>
      </c>
      <c r="N27" s="179">
        <v>5816</v>
      </c>
      <c r="O27" s="179">
        <v>11</v>
      </c>
      <c r="P27" s="179">
        <v>9198</v>
      </c>
      <c r="Q27" s="179">
        <v>32</v>
      </c>
      <c r="R27" s="179">
        <v>12890</v>
      </c>
      <c r="S27" s="179">
        <v>5</v>
      </c>
    </row>
    <row r="28" spans="1:19" ht="12.75">
      <c r="A28" s="77" t="s">
        <v>110</v>
      </c>
      <c r="B28" s="179">
        <v>98</v>
      </c>
      <c r="C28" s="179">
        <v>46</v>
      </c>
      <c r="D28" s="179">
        <v>998</v>
      </c>
      <c r="E28" s="179">
        <v>124</v>
      </c>
      <c r="F28" s="179">
        <v>3288</v>
      </c>
      <c r="G28" s="179">
        <v>325</v>
      </c>
      <c r="H28" s="179">
        <v>5451</v>
      </c>
      <c r="I28" s="179">
        <v>230</v>
      </c>
      <c r="J28" s="179">
        <v>2063</v>
      </c>
      <c r="K28" s="179">
        <v>9</v>
      </c>
      <c r="L28" s="179">
        <v>3966</v>
      </c>
      <c r="M28" s="179">
        <v>38</v>
      </c>
      <c r="N28" s="179">
        <v>7181</v>
      </c>
      <c r="O28" s="179">
        <v>30</v>
      </c>
      <c r="P28" s="179">
        <v>9954</v>
      </c>
      <c r="Q28" s="179">
        <v>62</v>
      </c>
      <c r="R28" s="179">
        <v>12653</v>
      </c>
      <c r="S28" s="179">
        <v>22</v>
      </c>
    </row>
    <row r="29" spans="1:19" ht="25.5">
      <c r="A29" s="77" t="s">
        <v>111</v>
      </c>
      <c r="B29" s="179">
        <v>0</v>
      </c>
      <c r="C29" s="179">
        <v>0</v>
      </c>
      <c r="D29" s="179">
        <v>0</v>
      </c>
      <c r="E29" s="179">
        <v>0</v>
      </c>
      <c r="F29" s="179">
        <v>0</v>
      </c>
      <c r="G29" s="179">
        <v>0</v>
      </c>
      <c r="H29" s="179">
        <v>831</v>
      </c>
      <c r="I29" s="179">
        <v>2</v>
      </c>
      <c r="J29" s="179">
        <v>412</v>
      </c>
      <c r="K29" s="179">
        <v>0</v>
      </c>
      <c r="L29" s="179">
        <v>465</v>
      </c>
      <c r="M29" s="179">
        <v>0</v>
      </c>
      <c r="N29" s="179">
        <v>595</v>
      </c>
      <c r="O29" s="179">
        <v>0</v>
      </c>
      <c r="P29" s="179">
        <v>732</v>
      </c>
      <c r="Q29" s="179">
        <v>46</v>
      </c>
      <c r="R29" s="179">
        <v>638</v>
      </c>
      <c r="S29" s="179">
        <v>0</v>
      </c>
    </row>
    <row r="30" spans="1:19" ht="12.75">
      <c r="A30" s="77" t="s">
        <v>112</v>
      </c>
      <c r="B30" s="179">
        <v>510</v>
      </c>
      <c r="C30" s="179">
        <v>39</v>
      </c>
      <c r="D30" s="179">
        <v>1420</v>
      </c>
      <c r="E30" s="179">
        <v>102</v>
      </c>
      <c r="F30" s="179">
        <v>3801</v>
      </c>
      <c r="G30" s="179">
        <v>299</v>
      </c>
      <c r="H30" s="179">
        <v>5562</v>
      </c>
      <c r="I30" s="179">
        <v>294</v>
      </c>
      <c r="J30" s="179">
        <v>1537</v>
      </c>
      <c r="K30" s="179">
        <v>2</v>
      </c>
      <c r="L30" s="179">
        <v>2927</v>
      </c>
      <c r="M30" s="179">
        <v>2</v>
      </c>
      <c r="N30" s="179">
        <v>6158</v>
      </c>
      <c r="O30" s="179">
        <v>20</v>
      </c>
      <c r="P30" s="179">
        <v>9395</v>
      </c>
      <c r="Q30" s="179">
        <v>8</v>
      </c>
      <c r="R30" s="179">
        <v>12658</v>
      </c>
      <c r="S30" s="179">
        <v>8</v>
      </c>
    </row>
    <row r="31" spans="1:19" ht="12.75">
      <c r="A31" s="77" t="s">
        <v>113</v>
      </c>
      <c r="B31" s="179">
        <v>123</v>
      </c>
      <c r="C31" s="179">
        <v>158</v>
      </c>
      <c r="D31" s="179">
        <v>1018</v>
      </c>
      <c r="E31" s="179">
        <v>576</v>
      </c>
      <c r="F31" s="179">
        <v>2558</v>
      </c>
      <c r="G31" s="179">
        <v>835</v>
      </c>
      <c r="H31" s="179">
        <v>2559</v>
      </c>
      <c r="I31" s="179">
        <v>869</v>
      </c>
      <c r="J31" s="179">
        <v>681</v>
      </c>
      <c r="K31" s="179">
        <v>102</v>
      </c>
      <c r="L31" s="179">
        <v>1205</v>
      </c>
      <c r="M31" s="179">
        <v>114</v>
      </c>
      <c r="N31" s="179">
        <v>2675</v>
      </c>
      <c r="O31" s="179">
        <v>36</v>
      </c>
      <c r="P31" s="179">
        <v>4386</v>
      </c>
      <c r="Q31" s="179">
        <v>42</v>
      </c>
      <c r="R31" s="179">
        <v>6881</v>
      </c>
      <c r="S31" s="179">
        <v>63</v>
      </c>
    </row>
    <row r="32" spans="1:19" ht="12.75">
      <c r="A32" s="77" t="s">
        <v>114</v>
      </c>
      <c r="B32" s="179">
        <v>79</v>
      </c>
      <c r="C32" s="179">
        <v>281</v>
      </c>
      <c r="D32" s="179">
        <v>1017</v>
      </c>
      <c r="E32" s="179">
        <v>984</v>
      </c>
      <c r="F32" s="179">
        <v>3794</v>
      </c>
      <c r="G32" s="179">
        <v>1194</v>
      </c>
      <c r="H32" s="179">
        <v>6131</v>
      </c>
      <c r="I32" s="179">
        <v>926</v>
      </c>
      <c r="J32" s="179">
        <v>1217</v>
      </c>
      <c r="K32" s="179">
        <v>60</v>
      </c>
      <c r="L32" s="179">
        <v>2975</v>
      </c>
      <c r="M32" s="179">
        <v>296</v>
      </c>
      <c r="N32" s="179">
        <v>7743</v>
      </c>
      <c r="O32" s="179">
        <v>83</v>
      </c>
      <c r="P32" s="179">
        <v>12139</v>
      </c>
      <c r="Q32" s="179">
        <v>70</v>
      </c>
      <c r="R32" s="179">
        <v>16643</v>
      </c>
      <c r="S32" s="179">
        <v>82</v>
      </c>
    </row>
    <row r="33" spans="1:19" ht="12.75">
      <c r="A33" s="77" t="s">
        <v>115</v>
      </c>
      <c r="B33" s="179">
        <v>25</v>
      </c>
      <c r="C33" s="179">
        <v>72</v>
      </c>
      <c r="D33" s="179">
        <v>475</v>
      </c>
      <c r="E33" s="179">
        <v>188</v>
      </c>
      <c r="F33" s="179">
        <v>1789</v>
      </c>
      <c r="G33" s="179">
        <v>212</v>
      </c>
      <c r="H33" s="179">
        <v>2489</v>
      </c>
      <c r="I33" s="179">
        <v>197</v>
      </c>
      <c r="J33" s="179">
        <v>661</v>
      </c>
      <c r="K33" s="179">
        <v>12</v>
      </c>
      <c r="L33" s="179">
        <v>1529</v>
      </c>
      <c r="M33" s="179">
        <v>15</v>
      </c>
      <c r="N33" s="179">
        <v>3127</v>
      </c>
      <c r="O33" s="179">
        <v>23</v>
      </c>
      <c r="P33" s="179">
        <v>5001</v>
      </c>
      <c r="Q33" s="179">
        <v>8</v>
      </c>
      <c r="R33" s="179">
        <v>7285</v>
      </c>
      <c r="S33" s="179">
        <v>2</v>
      </c>
    </row>
    <row r="34" spans="1:19" ht="12.75">
      <c r="A34" s="77" t="s">
        <v>116</v>
      </c>
      <c r="B34" s="179">
        <v>82</v>
      </c>
      <c r="C34" s="179">
        <v>34</v>
      </c>
      <c r="D34" s="179">
        <v>532</v>
      </c>
      <c r="E34" s="179">
        <v>182</v>
      </c>
      <c r="F34" s="179">
        <v>1709</v>
      </c>
      <c r="G34" s="179">
        <v>426</v>
      </c>
      <c r="H34" s="179">
        <v>1949</v>
      </c>
      <c r="I34" s="179">
        <v>107</v>
      </c>
      <c r="J34" s="179">
        <v>559</v>
      </c>
      <c r="K34" s="179">
        <v>3</v>
      </c>
      <c r="L34" s="179">
        <v>1240</v>
      </c>
      <c r="M34" s="179">
        <v>49</v>
      </c>
      <c r="N34" s="179">
        <v>2432</v>
      </c>
      <c r="O34" s="179">
        <v>2</v>
      </c>
      <c r="P34" s="179">
        <v>3841</v>
      </c>
      <c r="Q34" s="179">
        <v>4</v>
      </c>
      <c r="R34" s="179">
        <v>4773</v>
      </c>
      <c r="S34" s="179">
        <v>4</v>
      </c>
    </row>
    <row r="35" spans="1:19" ht="12.75">
      <c r="A35" s="77" t="s">
        <v>117</v>
      </c>
      <c r="B35" s="179">
        <v>8</v>
      </c>
      <c r="C35" s="179">
        <v>40</v>
      </c>
      <c r="D35" s="179">
        <v>207</v>
      </c>
      <c r="E35" s="179">
        <v>96</v>
      </c>
      <c r="F35" s="179">
        <v>881</v>
      </c>
      <c r="G35" s="179">
        <v>90</v>
      </c>
      <c r="H35" s="179">
        <v>1194</v>
      </c>
      <c r="I35" s="179">
        <v>70</v>
      </c>
      <c r="J35" s="179">
        <v>337</v>
      </c>
      <c r="K35" s="179">
        <v>7</v>
      </c>
      <c r="L35" s="179">
        <v>728</v>
      </c>
      <c r="M35" s="179">
        <v>18</v>
      </c>
      <c r="N35" s="179">
        <v>1532</v>
      </c>
      <c r="O35" s="179">
        <v>7</v>
      </c>
      <c r="P35" s="179">
        <v>2909</v>
      </c>
      <c r="Q35" s="179">
        <v>7</v>
      </c>
      <c r="R35" s="179">
        <v>4289</v>
      </c>
      <c r="S35" s="179">
        <v>9</v>
      </c>
    </row>
    <row r="36" spans="1:19" ht="12.75">
      <c r="A36" s="77" t="s">
        <v>118</v>
      </c>
      <c r="B36" s="179">
        <v>681</v>
      </c>
      <c r="C36" s="179">
        <v>2599</v>
      </c>
      <c r="D36" s="179">
        <v>7408</v>
      </c>
      <c r="E36" s="179">
        <v>10309</v>
      </c>
      <c r="F36" s="179">
        <v>24767</v>
      </c>
      <c r="G36" s="179">
        <v>14073</v>
      </c>
      <c r="H36" s="179">
        <v>35501</v>
      </c>
      <c r="I36" s="179">
        <v>9021</v>
      </c>
      <c r="J36" s="179">
        <v>5954</v>
      </c>
      <c r="K36" s="179">
        <v>762</v>
      </c>
      <c r="L36" s="179">
        <v>14028</v>
      </c>
      <c r="M36" s="179">
        <v>917</v>
      </c>
      <c r="N36" s="179">
        <v>34073</v>
      </c>
      <c r="O36" s="179">
        <v>1069</v>
      </c>
      <c r="P36" s="179">
        <v>50530</v>
      </c>
      <c r="Q36" s="179">
        <v>1206</v>
      </c>
      <c r="R36" s="179">
        <v>65089</v>
      </c>
      <c r="S36" s="179">
        <v>1017</v>
      </c>
    </row>
    <row r="37" spans="1:19" s="85" customFormat="1" ht="25.5">
      <c r="A37" s="78" t="s">
        <v>237</v>
      </c>
      <c r="B37" s="205">
        <v>1622</v>
      </c>
      <c r="C37" s="205">
        <v>565</v>
      </c>
      <c r="D37" s="205">
        <v>11551</v>
      </c>
      <c r="E37" s="205">
        <v>2354</v>
      </c>
      <c r="F37" s="205">
        <v>35820</v>
      </c>
      <c r="G37" s="205">
        <v>4211</v>
      </c>
      <c r="H37" s="205">
        <v>45625</v>
      </c>
      <c r="I37" s="205">
        <v>3861</v>
      </c>
      <c r="J37" s="205">
        <v>12210</v>
      </c>
      <c r="K37" s="205">
        <v>233</v>
      </c>
      <c r="L37" s="205">
        <v>22300</v>
      </c>
      <c r="M37" s="205">
        <v>318</v>
      </c>
      <c r="N37" s="205">
        <v>44969</v>
      </c>
      <c r="O37" s="205">
        <v>482</v>
      </c>
      <c r="P37" s="205">
        <v>63752</v>
      </c>
      <c r="Q37" s="205">
        <v>300</v>
      </c>
      <c r="R37" s="205">
        <v>89846</v>
      </c>
      <c r="S37" s="205">
        <v>252</v>
      </c>
    </row>
    <row r="38" spans="1:19" ht="12.75">
      <c r="A38" s="77" t="s">
        <v>119</v>
      </c>
      <c r="B38" s="179">
        <v>10</v>
      </c>
      <c r="C38" s="179">
        <v>6</v>
      </c>
      <c r="D38" s="179">
        <v>151</v>
      </c>
      <c r="E38" s="179">
        <v>25</v>
      </c>
      <c r="F38" s="179">
        <v>475</v>
      </c>
      <c r="G38" s="179">
        <v>61</v>
      </c>
      <c r="H38" s="179">
        <v>685</v>
      </c>
      <c r="I38" s="179">
        <v>112</v>
      </c>
      <c r="J38" s="179">
        <v>191</v>
      </c>
      <c r="K38" s="179">
        <v>4</v>
      </c>
      <c r="L38" s="179">
        <v>511</v>
      </c>
      <c r="M38" s="179">
        <v>6</v>
      </c>
      <c r="N38" s="179">
        <v>923</v>
      </c>
      <c r="O38" s="179">
        <v>6</v>
      </c>
      <c r="P38" s="179">
        <v>1144</v>
      </c>
      <c r="Q38" s="179">
        <v>36</v>
      </c>
      <c r="R38" s="179">
        <v>2006</v>
      </c>
      <c r="S38" s="179">
        <v>6</v>
      </c>
    </row>
    <row r="39" spans="1:19" ht="12.75">
      <c r="A39" s="77" t="s">
        <v>123</v>
      </c>
      <c r="B39" s="179">
        <v>4</v>
      </c>
      <c r="C39" s="179">
        <v>6</v>
      </c>
      <c r="D39" s="179">
        <v>29</v>
      </c>
      <c r="E39" s="179">
        <v>46</v>
      </c>
      <c r="F39" s="179">
        <v>187</v>
      </c>
      <c r="G39" s="179">
        <v>115</v>
      </c>
      <c r="H39" s="179">
        <v>364</v>
      </c>
      <c r="I39" s="179">
        <v>52</v>
      </c>
      <c r="J39" s="179">
        <v>87</v>
      </c>
      <c r="K39" s="179">
        <v>5</v>
      </c>
      <c r="L39" s="179">
        <v>603</v>
      </c>
      <c r="M39" s="179">
        <v>13</v>
      </c>
      <c r="N39" s="179">
        <v>1126</v>
      </c>
      <c r="O39" s="179">
        <v>15</v>
      </c>
      <c r="P39" s="179">
        <v>1609</v>
      </c>
      <c r="Q39" s="179">
        <v>4</v>
      </c>
      <c r="R39" s="179">
        <v>2265</v>
      </c>
      <c r="S39" s="179">
        <v>20</v>
      </c>
    </row>
    <row r="40" spans="1:19" ht="12.75">
      <c r="A40" s="77" t="s">
        <v>127</v>
      </c>
      <c r="B40" s="179">
        <v>458</v>
      </c>
      <c r="C40" s="179">
        <v>143</v>
      </c>
      <c r="D40" s="179">
        <v>3342</v>
      </c>
      <c r="E40" s="179">
        <v>646</v>
      </c>
      <c r="F40" s="179">
        <v>11004</v>
      </c>
      <c r="G40" s="179">
        <v>1187</v>
      </c>
      <c r="H40" s="179">
        <v>15195</v>
      </c>
      <c r="I40" s="179">
        <v>920</v>
      </c>
      <c r="J40" s="179">
        <v>3895</v>
      </c>
      <c r="K40" s="179">
        <v>68</v>
      </c>
      <c r="L40" s="179">
        <v>8012</v>
      </c>
      <c r="M40" s="179">
        <v>160</v>
      </c>
      <c r="N40" s="179">
        <v>17399</v>
      </c>
      <c r="O40" s="179">
        <v>255</v>
      </c>
      <c r="P40" s="179">
        <v>24969</v>
      </c>
      <c r="Q40" s="179">
        <v>153</v>
      </c>
      <c r="R40" s="179">
        <v>34947</v>
      </c>
      <c r="S40" s="179">
        <v>110</v>
      </c>
    </row>
    <row r="41" spans="1:19" ht="12.75">
      <c r="A41" s="77" t="s">
        <v>129</v>
      </c>
      <c r="B41" s="179">
        <v>82</v>
      </c>
      <c r="C41" s="179">
        <v>23</v>
      </c>
      <c r="D41" s="179">
        <v>631</v>
      </c>
      <c r="E41" s="179">
        <v>49</v>
      </c>
      <c r="F41" s="179">
        <v>1976</v>
      </c>
      <c r="G41" s="179">
        <v>133</v>
      </c>
      <c r="H41" s="179">
        <v>2267</v>
      </c>
      <c r="I41" s="179">
        <v>149</v>
      </c>
      <c r="J41" s="179">
        <v>876</v>
      </c>
      <c r="K41" s="179">
        <v>7</v>
      </c>
      <c r="L41" s="179">
        <v>1903</v>
      </c>
      <c r="M41" s="179">
        <v>17</v>
      </c>
      <c r="N41" s="179">
        <v>3104</v>
      </c>
      <c r="O41" s="179">
        <v>16</v>
      </c>
      <c r="P41" s="179">
        <v>4952</v>
      </c>
      <c r="Q41" s="179">
        <v>5</v>
      </c>
      <c r="R41" s="179">
        <v>7474</v>
      </c>
      <c r="S41" s="179">
        <v>10</v>
      </c>
    </row>
    <row r="42" spans="1:19" ht="12.75">
      <c r="A42" s="77" t="s">
        <v>130</v>
      </c>
      <c r="B42" s="179">
        <v>196</v>
      </c>
      <c r="C42" s="179">
        <v>105</v>
      </c>
      <c r="D42" s="179">
        <v>2255</v>
      </c>
      <c r="E42" s="179">
        <v>393</v>
      </c>
      <c r="F42" s="179">
        <v>7290</v>
      </c>
      <c r="G42" s="179">
        <v>443</v>
      </c>
      <c r="H42" s="179">
        <v>7924</v>
      </c>
      <c r="I42" s="179">
        <v>388</v>
      </c>
      <c r="J42" s="179">
        <v>1576</v>
      </c>
      <c r="K42" s="179">
        <v>43</v>
      </c>
      <c r="L42" s="179">
        <v>4497</v>
      </c>
      <c r="M42" s="179">
        <v>31</v>
      </c>
      <c r="N42" s="179">
        <v>8581</v>
      </c>
      <c r="O42" s="179">
        <v>75</v>
      </c>
      <c r="P42" s="179">
        <v>12194</v>
      </c>
      <c r="Q42" s="179">
        <v>24</v>
      </c>
      <c r="R42" s="179">
        <v>15985</v>
      </c>
      <c r="S42" s="179">
        <v>46</v>
      </c>
    </row>
    <row r="43" spans="1:19" ht="12.75">
      <c r="A43" s="77" t="s">
        <v>131</v>
      </c>
      <c r="B43" s="179">
        <v>539</v>
      </c>
      <c r="C43" s="179">
        <v>128</v>
      </c>
      <c r="D43" s="179">
        <v>2863</v>
      </c>
      <c r="E43" s="179">
        <v>540</v>
      </c>
      <c r="F43" s="179">
        <v>9294</v>
      </c>
      <c r="G43" s="179">
        <v>974</v>
      </c>
      <c r="H43" s="179">
        <v>11452</v>
      </c>
      <c r="I43" s="179">
        <v>895</v>
      </c>
      <c r="J43" s="179">
        <v>2840</v>
      </c>
      <c r="K43" s="179">
        <v>60</v>
      </c>
      <c r="L43" s="179">
        <v>6774</v>
      </c>
      <c r="M43" s="179">
        <v>91</v>
      </c>
      <c r="N43" s="179">
        <v>13836</v>
      </c>
      <c r="O43" s="179">
        <v>115</v>
      </c>
      <c r="P43" s="179">
        <v>18884</v>
      </c>
      <c r="Q43" s="179">
        <v>78</v>
      </c>
      <c r="R43" s="179">
        <v>27169</v>
      </c>
      <c r="S43" s="179">
        <v>60</v>
      </c>
    </row>
    <row r="44" spans="1:19" s="85" customFormat="1" ht="25.5">
      <c r="A44" s="78" t="s">
        <v>357</v>
      </c>
      <c r="B44" s="205" t="s">
        <v>297</v>
      </c>
      <c r="C44" s="205" t="s">
        <v>297</v>
      </c>
      <c r="D44" s="205" t="s">
        <v>297</v>
      </c>
      <c r="E44" s="205" t="s">
        <v>297</v>
      </c>
      <c r="F44" s="205" t="s">
        <v>297</v>
      </c>
      <c r="G44" s="205" t="s">
        <v>297</v>
      </c>
      <c r="H44" s="205" t="s">
        <v>297</v>
      </c>
      <c r="I44" s="205" t="s">
        <v>297</v>
      </c>
      <c r="J44" s="205" t="s">
        <v>297</v>
      </c>
      <c r="K44" s="205" t="s">
        <v>297</v>
      </c>
      <c r="L44" s="205">
        <v>6731</v>
      </c>
      <c r="M44" s="205">
        <v>150</v>
      </c>
      <c r="N44" s="205">
        <v>12150</v>
      </c>
      <c r="O44" s="205">
        <v>277</v>
      </c>
      <c r="P44" s="205">
        <v>21264</v>
      </c>
      <c r="Q44" s="205">
        <v>354</v>
      </c>
      <c r="R44" s="205">
        <v>27571</v>
      </c>
      <c r="S44" s="205">
        <v>141</v>
      </c>
    </row>
    <row r="45" spans="1:19" ht="12.75">
      <c r="A45" s="77" t="s">
        <v>120</v>
      </c>
      <c r="B45" s="179">
        <v>15</v>
      </c>
      <c r="C45" s="179">
        <v>8</v>
      </c>
      <c r="D45" s="179">
        <v>28</v>
      </c>
      <c r="E45" s="179">
        <v>38</v>
      </c>
      <c r="F45" s="179">
        <v>196</v>
      </c>
      <c r="G45" s="179">
        <v>159</v>
      </c>
      <c r="H45" s="179">
        <v>575</v>
      </c>
      <c r="I45" s="179">
        <v>120</v>
      </c>
      <c r="J45" s="179">
        <v>251</v>
      </c>
      <c r="K45" s="179">
        <v>17</v>
      </c>
      <c r="L45" s="179">
        <v>553</v>
      </c>
      <c r="M45" s="179">
        <v>17</v>
      </c>
      <c r="N45" s="179">
        <v>1378</v>
      </c>
      <c r="O45" s="179">
        <v>10</v>
      </c>
      <c r="P45" s="179">
        <v>2423</v>
      </c>
      <c r="Q45" s="179">
        <v>10</v>
      </c>
      <c r="R45" s="179">
        <v>3526</v>
      </c>
      <c r="S45" s="179">
        <v>8</v>
      </c>
    </row>
    <row r="46" spans="1:19" ht="12.75">
      <c r="A46" s="77" t="s">
        <v>121</v>
      </c>
      <c r="B46" s="179">
        <v>0</v>
      </c>
      <c r="C46" s="179">
        <v>1</v>
      </c>
      <c r="D46" s="179">
        <v>0</v>
      </c>
      <c r="E46" s="179">
        <v>11</v>
      </c>
      <c r="F46" s="179">
        <v>2</v>
      </c>
      <c r="G46" s="179">
        <v>3</v>
      </c>
      <c r="H46" s="179">
        <v>12</v>
      </c>
      <c r="I46" s="179">
        <v>11</v>
      </c>
      <c r="J46" s="179">
        <v>16</v>
      </c>
      <c r="K46" s="179">
        <v>0</v>
      </c>
      <c r="L46" s="179">
        <v>37</v>
      </c>
      <c r="M46" s="179">
        <v>0</v>
      </c>
      <c r="N46" s="179">
        <v>43</v>
      </c>
      <c r="O46" s="179">
        <v>0</v>
      </c>
      <c r="P46" s="179">
        <v>71</v>
      </c>
      <c r="Q46" s="179">
        <v>0</v>
      </c>
      <c r="R46" s="179">
        <v>88</v>
      </c>
      <c r="S46" s="179">
        <v>0</v>
      </c>
    </row>
    <row r="47" spans="1:19" ht="25.5">
      <c r="A47" s="77" t="s">
        <v>122</v>
      </c>
      <c r="B47" s="179">
        <v>2</v>
      </c>
      <c r="C47" s="179">
        <v>17</v>
      </c>
      <c r="D47" s="179">
        <v>290</v>
      </c>
      <c r="E47" s="179">
        <v>70</v>
      </c>
      <c r="F47" s="179">
        <v>566</v>
      </c>
      <c r="G47" s="179">
        <v>256</v>
      </c>
      <c r="H47" s="179">
        <v>695</v>
      </c>
      <c r="I47" s="179">
        <v>145</v>
      </c>
      <c r="J47" s="179">
        <v>470</v>
      </c>
      <c r="K47" s="179">
        <v>2</v>
      </c>
      <c r="L47" s="179">
        <v>739</v>
      </c>
      <c r="M47" s="179">
        <v>21</v>
      </c>
      <c r="N47" s="179">
        <v>1327</v>
      </c>
      <c r="O47" s="179">
        <v>55</v>
      </c>
      <c r="P47" s="179">
        <v>2905</v>
      </c>
      <c r="Q47" s="179">
        <v>12</v>
      </c>
      <c r="R47" s="179">
        <v>3139</v>
      </c>
      <c r="S47" s="179">
        <v>37</v>
      </c>
    </row>
    <row r="48" spans="1:19" ht="25.5">
      <c r="A48" s="77" t="s">
        <v>124</v>
      </c>
      <c r="B48" s="179">
        <v>1</v>
      </c>
      <c r="C48" s="179">
        <v>8</v>
      </c>
      <c r="D48" s="179">
        <v>25</v>
      </c>
      <c r="E48" s="179">
        <v>32</v>
      </c>
      <c r="F48" s="179">
        <v>95</v>
      </c>
      <c r="G48" s="179">
        <v>46</v>
      </c>
      <c r="H48" s="179">
        <v>152</v>
      </c>
      <c r="I48" s="179">
        <v>49</v>
      </c>
      <c r="J48" s="179">
        <v>63</v>
      </c>
      <c r="K48" s="179">
        <v>4</v>
      </c>
      <c r="L48" s="179">
        <v>109</v>
      </c>
      <c r="M48" s="179">
        <v>2</v>
      </c>
      <c r="N48" s="179">
        <v>480</v>
      </c>
      <c r="O48" s="179">
        <v>5</v>
      </c>
      <c r="P48" s="179">
        <v>1025</v>
      </c>
      <c r="Q48" s="179">
        <v>11</v>
      </c>
      <c r="R48" s="179">
        <v>1670</v>
      </c>
      <c r="S48" s="179">
        <v>2</v>
      </c>
    </row>
    <row r="49" spans="1:19" ht="25.5">
      <c r="A49" s="77" t="s">
        <v>125</v>
      </c>
      <c r="B49" s="179">
        <v>46</v>
      </c>
      <c r="C49" s="179">
        <v>26</v>
      </c>
      <c r="D49" s="179">
        <v>254</v>
      </c>
      <c r="E49" s="179">
        <v>99</v>
      </c>
      <c r="F49" s="179">
        <v>590</v>
      </c>
      <c r="G49" s="179">
        <v>124</v>
      </c>
      <c r="H49" s="179">
        <v>370</v>
      </c>
      <c r="I49" s="179">
        <v>210</v>
      </c>
      <c r="J49" s="179">
        <v>178</v>
      </c>
      <c r="K49" s="179">
        <v>3</v>
      </c>
      <c r="L49" s="179">
        <v>513</v>
      </c>
      <c r="M49" s="179">
        <v>16</v>
      </c>
      <c r="N49" s="179">
        <v>840</v>
      </c>
      <c r="O49" s="179">
        <v>29</v>
      </c>
      <c r="P49" s="179">
        <v>1914</v>
      </c>
      <c r="Q49" s="179">
        <v>14</v>
      </c>
      <c r="R49" s="179">
        <v>3243</v>
      </c>
      <c r="S49" s="179">
        <v>19</v>
      </c>
    </row>
    <row r="50" spans="1:19" ht="12.75">
      <c r="A50" s="77" t="s">
        <v>126</v>
      </c>
      <c r="B50" s="179">
        <v>0</v>
      </c>
      <c r="C50" s="179">
        <v>0</v>
      </c>
      <c r="D50" s="179">
        <v>34</v>
      </c>
      <c r="E50" s="179">
        <v>0</v>
      </c>
      <c r="F50" s="179">
        <v>19</v>
      </c>
      <c r="G50" s="179">
        <v>9</v>
      </c>
      <c r="H50" s="179">
        <v>41</v>
      </c>
      <c r="I50" s="179">
        <v>25</v>
      </c>
      <c r="J50" s="179">
        <v>12</v>
      </c>
      <c r="K50" s="179">
        <v>0</v>
      </c>
      <c r="L50" s="179">
        <v>33</v>
      </c>
      <c r="M50" s="179">
        <v>47</v>
      </c>
      <c r="N50" s="179">
        <v>84</v>
      </c>
      <c r="O50" s="179">
        <v>129</v>
      </c>
      <c r="P50" s="179">
        <v>105</v>
      </c>
      <c r="Q50" s="179">
        <v>282</v>
      </c>
      <c r="R50" s="179">
        <v>206</v>
      </c>
      <c r="S50" s="179">
        <v>39</v>
      </c>
    </row>
    <row r="51" spans="1:19" ht="12.75">
      <c r="A51" s="77" t="s">
        <v>128</v>
      </c>
      <c r="B51" s="179">
        <v>269</v>
      </c>
      <c r="C51" s="179">
        <v>94</v>
      </c>
      <c r="D51" s="179">
        <v>1649</v>
      </c>
      <c r="E51" s="179">
        <v>405</v>
      </c>
      <c r="F51" s="179">
        <v>4126</v>
      </c>
      <c r="G51" s="179">
        <v>701</v>
      </c>
      <c r="H51" s="179">
        <v>5893</v>
      </c>
      <c r="I51" s="179">
        <v>785</v>
      </c>
      <c r="J51" s="179">
        <v>1755</v>
      </c>
      <c r="K51" s="179">
        <v>20</v>
      </c>
      <c r="L51" s="179">
        <v>4747</v>
      </c>
      <c r="M51" s="179">
        <v>47</v>
      </c>
      <c r="N51" s="179">
        <v>7998</v>
      </c>
      <c r="O51" s="179">
        <v>49</v>
      </c>
      <c r="P51" s="179">
        <v>12821</v>
      </c>
      <c r="Q51" s="179">
        <v>25</v>
      </c>
      <c r="R51" s="179">
        <v>15699</v>
      </c>
      <c r="S51" s="179">
        <v>36</v>
      </c>
    </row>
    <row r="52" spans="1:19" s="85" customFormat="1" ht="25.5">
      <c r="A52" s="78" t="s">
        <v>132</v>
      </c>
      <c r="B52" s="205">
        <v>9860</v>
      </c>
      <c r="C52" s="205">
        <v>1081</v>
      </c>
      <c r="D52" s="205">
        <v>44408</v>
      </c>
      <c r="E52" s="205">
        <v>4315</v>
      </c>
      <c r="F52" s="205">
        <v>94302</v>
      </c>
      <c r="G52" s="205">
        <v>7178</v>
      </c>
      <c r="H52" s="205">
        <v>106164</v>
      </c>
      <c r="I52" s="205">
        <v>6372</v>
      </c>
      <c r="J52" s="205">
        <v>28484</v>
      </c>
      <c r="K52" s="205">
        <v>360</v>
      </c>
      <c r="L52" s="205">
        <v>70163</v>
      </c>
      <c r="M52" s="205">
        <v>742</v>
      </c>
      <c r="N52" s="205">
        <v>134360</v>
      </c>
      <c r="O52" s="205">
        <v>1385</v>
      </c>
      <c r="P52" s="205">
        <v>197593</v>
      </c>
      <c r="Q52" s="205">
        <v>439</v>
      </c>
      <c r="R52" s="205">
        <v>263039</v>
      </c>
      <c r="S52" s="205">
        <v>683</v>
      </c>
    </row>
    <row r="53" spans="1:19" ht="12.75">
      <c r="A53" s="77" t="s">
        <v>133</v>
      </c>
      <c r="B53" s="179">
        <v>3192</v>
      </c>
      <c r="C53" s="179">
        <v>120</v>
      </c>
      <c r="D53" s="179">
        <v>9669</v>
      </c>
      <c r="E53" s="179">
        <v>340</v>
      </c>
      <c r="F53" s="179">
        <v>12970</v>
      </c>
      <c r="G53" s="179">
        <v>617</v>
      </c>
      <c r="H53" s="179">
        <v>12416</v>
      </c>
      <c r="I53" s="179">
        <v>526</v>
      </c>
      <c r="J53" s="179">
        <v>2345</v>
      </c>
      <c r="K53" s="179">
        <v>15</v>
      </c>
      <c r="L53" s="179">
        <v>6695</v>
      </c>
      <c r="M53" s="179">
        <v>49</v>
      </c>
      <c r="N53" s="179">
        <v>15624</v>
      </c>
      <c r="O53" s="179">
        <v>66</v>
      </c>
      <c r="P53" s="179">
        <v>24748</v>
      </c>
      <c r="Q53" s="179">
        <v>20</v>
      </c>
      <c r="R53" s="179">
        <v>33360</v>
      </c>
      <c r="S53" s="179">
        <v>112</v>
      </c>
    </row>
    <row r="54" spans="1:19" ht="12.75">
      <c r="A54" s="77" t="s">
        <v>134</v>
      </c>
      <c r="B54" s="179">
        <v>26</v>
      </c>
      <c r="C54" s="179">
        <v>23</v>
      </c>
      <c r="D54" s="179">
        <v>584</v>
      </c>
      <c r="E54" s="179">
        <v>137</v>
      </c>
      <c r="F54" s="179">
        <v>1693</v>
      </c>
      <c r="G54" s="179">
        <v>159</v>
      </c>
      <c r="H54" s="179">
        <v>2029</v>
      </c>
      <c r="I54" s="179">
        <v>169</v>
      </c>
      <c r="J54" s="179">
        <v>441</v>
      </c>
      <c r="K54" s="179">
        <v>4</v>
      </c>
      <c r="L54" s="179">
        <v>1215</v>
      </c>
      <c r="M54" s="179">
        <v>12</v>
      </c>
      <c r="N54" s="179">
        <v>2511</v>
      </c>
      <c r="O54" s="179">
        <v>11</v>
      </c>
      <c r="P54" s="179">
        <v>3716</v>
      </c>
      <c r="Q54" s="179">
        <v>40</v>
      </c>
      <c r="R54" s="179">
        <v>5303</v>
      </c>
      <c r="S54" s="179">
        <v>14</v>
      </c>
    </row>
    <row r="55" spans="1:19" ht="12.75">
      <c r="A55" s="77" t="s">
        <v>135</v>
      </c>
      <c r="B55" s="179">
        <v>145</v>
      </c>
      <c r="C55" s="179">
        <v>34</v>
      </c>
      <c r="D55" s="179">
        <v>462</v>
      </c>
      <c r="E55" s="179">
        <v>169</v>
      </c>
      <c r="F55" s="179">
        <v>968</v>
      </c>
      <c r="G55" s="179">
        <v>324</v>
      </c>
      <c r="H55" s="179">
        <v>2022</v>
      </c>
      <c r="I55" s="179">
        <v>241</v>
      </c>
      <c r="J55" s="179">
        <v>676</v>
      </c>
      <c r="K55" s="179">
        <v>17</v>
      </c>
      <c r="L55" s="179">
        <v>1173</v>
      </c>
      <c r="M55" s="179">
        <v>37</v>
      </c>
      <c r="N55" s="179">
        <v>2825</v>
      </c>
      <c r="O55" s="179">
        <v>41</v>
      </c>
      <c r="P55" s="179">
        <v>4219</v>
      </c>
      <c r="Q55" s="179">
        <v>14</v>
      </c>
      <c r="R55" s="179">
        <v>5534</v>
      </c>
      <c r="S55" s="179">
        <v>39</v>
      </c>
    </row>
    <row r="56" spans="1:19" ht="25.5">
      <c r="A56" s="77" t="s">
        <v>136</v>
      </c>
      <c r="B56" s="179">
        <v>787</v>
      </c>
      <c r="C56" s="179">
        <v>104</v>
      </c>
      <c r="D56" s="179">
        <v>5450</v>
      </c>
      <c r="E56" s="179">
        <v>361</v>
      </c>
      <c r="F56" s="179">
        <v>12057</v>
      </c>
      <c r="G56" s="179">
        <v>669</v>
      </c>
      <c r="H56" s="179">
        <v>11379</v>
      </c>
      <c r="I56" s="179">
        <v>444</v>
      </c>
      <c r="J56" s="179">
        <v>2711</v>
      </c>
      <c r="K56" s="179">
        <v>23</v>
      </c>
      <c r="L56" s="179">
        <v>11438</v>
      </c>
      <c r="M56" s="179">
        <v>153</v>
      </c>
      <c r="N56" s="179">
        <v>21416</v>
      </c>
      <c r="O56" s="179">
        <v>672</v>
      </c>
      <c r="P56" s="179">
        <v>29925</v>
      </c>
      <c r="Q56" s="179">
        <v>44</v>
      </c>
      <c r="R56" s="179">
        <v>37589</v>
      </c>
      <c r="S56" s="179">
        <v>95</v>
      </c>
    </row>
    <row r="57" spans="1:19" ht="12.75">
      <c r="A57" s="77" t="s">
        <v>137</v>
      </c>
      <c r="B57" s="179">
        <v>719</v>
      </c>
      <c r="C57" s="179">
        <v>47</v>
      </c>
      <c r="D57" s="179">
        <v>3732</v>
      </c>
      <c r="E57" s="179">
        <v>159</v>
      </c>
      <c r="F57" s="179">
        <v>5514</v>
      </c>
      <c r="G57" s="179">
        <v>278</v>
      </c>
      <c r="H57" s="179">
        <v>5119</v>
      </c>
      <c r="I57" s="179">
        <v>401</v>
      </c>
      <c r="J57" s="179">
        <v>2318</v>
      </c>
      <c r="K57" s="179">
        <v>43</v>
      </c>
      <c r="L57" s="179">
        <v>4687</v>
      </c>
      <c r="M57" s="179">
        <v>30</v>
      </c>
      <c r="N57" s="179">
        <v>7372</v>
      </c>
      <c r="O57" s="179">
        <v>34</v>
      </c>
      <c r="P57" s="179">
        <v>11462</v>
      </c>
      <c r="Q57" s="179">
        <v>6</v>
      </c>
      <c r="R57" s="179">
        <v>15243</v>
      </c>
      <c r="S57" s="179">
        <v>36</v>
      </c>
    </row>
    <row r="58" spans="1:19" ht="25.5">
      <c r="A58" s="77" t="s">
        <v>138</v>
      </c>
      <c r="B58" s="179">
        <v>421</v>
      </c>
      <c r="C58" s="179">
        <v>37</v>
      </c>
      <c r="D58" s="179">
        <v>2210</v>
      </c>
      <c r="E58" s="179">
        <v>206</v>
      </c>
      <c r="F58" s="179">
        <v>4272</v>
      </c>
      <c r="G58" s="179">
        <v>403</v>
      </c>
      <c r="H58" s="179">
        <v>5221</v>
      </c>
      <c r="I58" s="179">
        <v>323</v>
      </c>
      <c r="J58" s="179">
        <v>1811</v>
      </c>
      <c r="K58" s="179">
        <v>13</v>
      </c>
      <c r="L58" s="179">
        <v>3423</v>
      </c>
      <c r="M58" s="179">
        <v>44</v>
      </c>
      <c r="N58" s="179">
        <v>5925</v>
      </c>
      <c r="O58" s="179">
        <v>55</v>
      </c>
      <c r="P58" s="179">
        <v>9501</v>
      </c>
      <c r="Q58" s="179">
        <v>30</v>
      </c>
      <c r="R58" s="179">
        <v>13426</v>
      </c>
      <c r="S58" s="179">
        <v>33</v>
      </c>
    </row>
    <row r="59" spans="1:19" ht="12.75">
      <c r="A59" s="77" t="s">
        <v>139</v>
      </c>
      <c r="B59" s="179">
        <v>931</v>
      </c>
      <c r="C59" s="179">
        <v>70</v>
      </c>
      <c r="D59" s="179">
        <v>5006</v>
      </c>
      <c r="E59" s="179">
        <v>322</v>
      </c>
      <c r="F59" s="179">
        <v>11499</v>
      </c>
      <c r="G59" s="179">
        <v>596</v>
      </c>
      <c r="H59" s="179">
        <v>14249</v>
      </c>
      <c r="I59" s="179">
        <v>614</v>
      </c>
      <c r="J59" s="179">
        <v>4847</v>
      </c>
      <c r="K59" s="179">
        <v>58</v>
      </c>
      <c r="L59" s="179">
        <v>7860</v>
      </c>
      <c r="M59" s="179">
        <v>54</v>
      </c>
      <c r="N59" s="179">
        <v>13438</v>
      </c>
      <c r="O59" s="179">
        <v>18</v>
      </c>
      <c r="P59" s="179">
        <v>20648</v>
      </c>
      <c r="Q59" s="179">
        <v>23</v>
      </c>
      <c r="R59" s="179">
        <v>26116</v>
      </c>
      <c r="S59" s="179">
        <v>38</v>
      </c>
    </row>
    <row r="60" spans="1:19" ht="12.75">
      <c r="A60" s="77" t="s">
        <v>140</v>
      </c>
      <c r="B60" s="179">
        <v>275</v>
      </c>
      <c r="C60" s="179">
        <v>38</v>
      </c>
      <c r="D60" s="179">
        <v>1865</v>
      </c>
      <c r="E60" s="179">
        <v>145</v>
      </c>
      <c r="F60" s="179">
        <v>2904</v>
      </c>
      <c r="G60" s="179">
        <v>322</v>
      </c>
      <c r="H60" s="179">
        <v>3189</v>
      </c>
      <c r="I60" s="179">
        <v>179</v>
      </c>
      <c r="J60" s="179">
        <v>1262</v>
      </c>
      <c r="K60" s="179">
        <v>9</v>
      </c>
      <c r="L60" s="179">
        <v>3082</v>
      </c>
      <c r="M60" s="179">
        <v>21</v>
      </c>
      <c r="N60" s="179">
        <v>5392</v>
      </c>
      <c r="O60" s="179">
        <v>21</v>
      </c>
      <c r="P60" s="179">
        <v>8251</v>
      </c>
      <c r="Q60" s="179">
        <v>28</v>
      </c>
      <c r="R60" s="179">
        <v>11668</v>
      </c>
      <c r="S60" s="179">
        <v>17</v>
      </c>
    </row>
    <row r="61" spans="1:19" ht="12.75">
      <c r="A61" s="77" t="s">
        <v>141</v>
      </c>
      <c r="B61" s="179">
        <v>465</v>
      </c>
      <c r="C61" s="179">
        <v>176</v>
      </c>
      <c r="D61" s="179">
        <v>2915</v>
      </c>
      <c r="E61" s="179">
        <v>696</v>
      </c>
      <c r="F61" s="179">
        <v>8457</v>
      </c>
      <c r="G61" s="179">
        <v>1199</v>
      </c>
      <c r="H61" s="179">
        <v>13438</v>
      </c>
      <c r="I61" s="179">
        <v>784</v>
      </c>
      <c r="J61" s="179">
        <v>2914</v>
      </c>
      <c r="K61" s="179">
        <v>46</v>
      </c>
      <c r="L61" s="179">
        <v>6429</v>
      </c>
      <c r="M61" s="179">
        <v>67</v>
      </c>
      <c r="N61" s="179">
        <v>14091</v>
      </c>
      <c r="O61" s="179">
        <v>144</v>
      </c>
      <c r="P61" s="179">
        <v>19473</v>
      </c>
      <c r="Q61" s="179">
        <v>54</v>
      </c>
      <c r="R61" s="179">
        <v>28030</v>
      </c>
      <c r="S61" s="179">
        <v>44</v>
      </c>
    </row>
    <row r="62" spans="1:19" ht="12.75">
      <c r="A62" s="77" t="s">
        <v>142</v>
      </c>
      <c r="B62" s="179">
        <v>644</v>
      </c>
      <c r="C62" s="179">
        <v>93</v>
      </c>
      <c r="D62" s="179">
        <v>2519</v>
      </c>
      <c r="E62" s="179">
        <v>201</v>
      </c>
      <c r="F62" s="179">
        <v>6167</v>
      </c>
      <c r="G62" s="179">
        <v>351</v>
      </c>
      <c r="H62" s="179">
        <v>6522</v>
      </c>
      <c r="I62" s="179">
        <v>459</v>
      </c>
      <c r="J62" s="179">
        <v>2074</v>
      </c>
      <c r="K62" s="179">
        <v>6</v>
      </c>
      <c r="L62" s="179">
        <v>5449</v>
      </c>
      <c r="M62" s="179">
        <v>30</v>
      </c>
      <c r="N62" s="179">
        <v>9647</v>
      </c>
      <c r="O62" s="179">
        <v>33</v>
      </c>
      <c r="P62" s="179">
        <v>13390</v>
      </c>
      <c r="Q62" s="179">
        <v>12</v>
      </c>
      <c r="R62" s="179">
        <v>17059</v>
      </c>
      <c r="S62" s="179">
        <v>26</v>
      </c>
    </row>
    <row r="63" spans="1:19" ht="12.75">
      <c r="A63" s="77" t="s">
        <v>143</v>
      </c>
      <c r="B63" s="179">
        <v>102</v>
      </c>
      <c r="C63" s="179">
        <v>57</v>
      </c>
      <c r="D63" s="179">
        <v>588</v>
      </c>
      <c r="E63" s="179">
        <v>194</v>
      </c>
      <c r="F63" s="179">
        <v>1903</v>
      </c>
      <c r="G63" s="179">
        <v>289</v>
      </c>
      <c r="H63" s="179">
        <v>3023</v>
      </c>
      <c r="I63" s="179">
        <v>256</v>
      </c>
      <c r="J63" s="179">
        <v>559</v>
      </c>
      <c r="K63" s="179">
        <v>12</v>
      </c>
      <c r="L63" s="179">
        <v>1838</v>
      </c>
      <c r="M63" s="179">
        <v>44</v>
      </c>
      <c r="N63" s="179">
        <v>3815</v>
      </c>
      <c r="O63" s="179">
        <v>26</v>
      </c>
      <c r="P63" s="179">
        <v>6325</v>
      </c>
      <c r="Q63" s="179">
        <v>37</v>
      </c>
      <c r="R63" s="179">
        <v>8881</v>
      </c>
      <c r="S63" s="179">
        <v>37</v>
      </c>
    </row>
    <row r="64" spans="1:19" ht="12.75">
      <c r="A64" s="77" t="s">
        <v>144</v>
      </c>
      <c r="B64" s="179">
        <v>1978</v>
      </c>
      <c r="C64" s="179">
        <v>118</v>
      </c>
      <c r="D64" s="179">
        <v>6710</v>
      </c>
      <c r="E64" s="179">
        <v>663</v>
      </c>
      <c r="F64" s="179">
        <v>16589</v>
      </c>
      <c r="G64" s="179">
        <v>1009</v>
      </c>
      <c r="H64" s="179">
        <v>17849</v>
      </c>
      <c r="I64" s="179">
        <v>1084</v>
      </c>
      <c r="J64" s="179">
        <v>3826</v>
      </c>
      <c r="K64" s="179">
        <v>77</v>
      </c>
      <c r="L64" s="179">
        <v>8902</v>
      </c>
      <c r="M64" s="179">
        <v>141</v>
      </c>
      <c r="N64" s="179">
        <v>17278</v>
      </c>
      <c r="O64" s="179">
        <v>54</v>
      </c>
      <c r="P64" s="179">
        <v>24111</v>
      </c>
      <c r="Q64" s="179">
        <v>72</v>
      </c>
      <c r="R64" s="179">
        <v>30455</v>
      </c>
      <c r="S64" s="179">
        <v>116</v>
      </c>
    </row>
    <row r="65" spans="1:19" ht="12.75">
      <c r="A65" s="77" t="s">
        <v>145</v>
      </c>
      <c r="B65" s="179">
        <v>139</v>
      </c>
      <c r="C65" s="179">
        <v>112</v>
      </c>
      <c r="D65" s="179">
        <v>1997</v>
      </c>
      <c r="E65" s="179">
        <v>355</v>
      </c>
      <c r="F65" s="179">
        <v>6223</v>
      </c>
      <c r="G65" s="179">
        <v>565</v>
      </c>
      <c r="H65" s="179">
        <v>6179</v>
      </c>
      <c r="I65" s="179">
        <v>556</v>
      </c>
      <c r="J65" s="179">
        <v>1728</v>
      </c>
      <c r="K65" s="179">
        <v>22</v>
      </c>
      <c r="L65" s="179">
        <v>4846</v>
      </c>
      <c r="M65" s="179">
        <v>38</v>
      </c>
      <c r="N65" s="179">
        <v>8828</v>
      </c>
      <c r="O65" s="179">
        <v>148</v>
      </c>
      <c r="P65" s="179">
        <v>12612</v>
      </c>
      <c r="Q65" s="179">
        <v>19</v>
      </c>
      <c r="R65" s="179">
        <v>17353</v>
      </c>
      <c r="S65" s="179">
        <v>59</v>
      </c>
    </row>
    <row r="66" spans="1:19" ht="12.75">
      <c r="A66" s="77" t="s">
        <v>146</v>
      </c>
      <c r="B66" s="179">
        <v>36</v>
      </c>
      <c r="C66" s="179">
        <v>52</v>
      </c>
      <c r="D66" s="179">
        <v>701</v>
      </c>
      <c r="E66" s="179">
        <v>367</v>
      </c>
      <c r="F66" s="179">
        <v>3086</v>
      </c>
      <c r="G66" s="179">
        <v>397</v>
      </c>
      <c r="H66" s="179">
        <v>3529</v>
      </c>
      <c r="I66" s="179">
        <v>336</v>
      </c>
      <c r="J66" s="179">
        <v>972</v>
      </c>
      <c r="K66" s="179">
        <v>15</v>
      </c>
      <c r="L66" s="179">
        <v>3126</v>
      </c>
      <c r="M66" s="179">
        <v>22</v>
      </c>
      <c r="N66" s="179">
        <v>6198</v>
      </c>
      <c r="O66" s="179">
        <v>62</v>
      </c>
      <c r="P66" s="179">
        <v>9212</v>
      </c>
      <c r="Q66" s="179">
        <v>40</v>
      </c>
      <c r="R66" s="179">
        <v>13022</v>
      </c>
      <c r="S66" s="179">
        <v>17</v>
      </c>
    </row>
    <row r="67" spans="1:19" s="85" customFormat="1" ht="25.5">
      <c r="A67" s="78" t="s">
        <v>147</v>
      </c>
      <c r="B67" s="205">
        <v>6058</v>
      </c>
      <c r="C67" s="205">
        <v>588</v>
      </c>
      <c r="D67" s="205">
        <v>35774</v>
      </c>
      <c r="E67" s="205">
        <v>1539</v>
      </c>
      <c r="F67" s="205">
        <v>72489</v>
      </c>
      <c r="G67" s="205">
        <v>2648</v>
      </c>
      <c r="H67" s="205">
        <v>84497</v>
      </c>
      <c r="I67" s="205">
        <v>1913</v>
      </c>
      <c r="J67" s="205">
        <v>20167</v>
      </c>
      <c r="K67" s="205">
        <v>157</v>
      </c>
      <c r="L67" s="205">
        <v>58155</v>
      </c>
      <c r="M67" s="205">
        <v>229</v>
      </c>
      <c r="N67" s="205">
        <v>100088</v>
      </c>
      <c r="O67" s="205">
        <v>585</v>
      </c>
      <c r="P67" s="205">
        <v>132550</v>
      </c>
      <c r="Q67" s="205">
        <v>325</v>
      </c>
      <c r="R67" s="205">
        <v>165858</v>
      </c>
      <c r="S67" s="205">
        <v>250</v>
      </c>
    </row>
    <row r="68" spans="1:19" ht="12.75">
      <c r="A68" s="77" t="s">
        <v>148</v>
      </c>
      <c r="B68" s="179">
        <v>89</v>
      </c>
      <c r="C68" s="179">
        <v>12</v>
      </c>
      <c r="D68" s="179">
        <v>543</v>
      </c>
      <c r="E68" s="179">
        <v>58</v>
      </c>
      <c r="F68" s="179">
        <v>2364</v>
      </c>
      <c r="G68" s="179">
        <v>238</v>
      </c>
      <c r="H68" s="179">
        <v>2856</v>
      </c>
      <c r="I68" s="179">
        <v>98</v>
      </c>
      <c r="J68" s="179">
        <v>941</v>
      </c>
      <c r="K68" s="179">
        <v>3</v>
      </c>
      <c r="L68" s="179">
        <v>1761</v>
      </c>
      <c r="M68" s="179">
        <v>7</v>
      </c>
      <c r="N68" s="179">
        <v>3124</v>
      </c>
      <c r="O68" s="179">
        <v>3</v>
      </c>
      <c r="P68" s="179">
        <v>5034</v>
      </c>
      <c r="Q68" s="179">
        <v>6</v>
      </c>
      <c r="R68" s="179">
        <v>5797</v>
      </c>
      <c r="S68" s="179">
        <v>5</v>
      </c>
    </row>
    <row r="69" spans="1:19" ht="12.75">
      <c r="A69" s="77" t="s">
        <v>149</v>
      </c>
      <c r="B69" s="179">
        <v>1586</v>
      </c>
      <c r="C69" s="179">
        <v>275</v>
      </c>
      <c r="D69" s="179">
        <v>8971</v>
      </c>
      <c r="E69" s="179">
        <v>624</v>
      </c>
      <c r="F69" s="179">
        <v>17543</v>
      </c>
      <c r="G69" s="179">
        <v>1008</v>
      </c>
      <c r="H69" s="179">
        <v>22029</v>
      </c>
      <c r="I69" s="179">
        <v>675</v>
      </c>
      <c r="J69" s="179">
        <v>3887</v>
      </c>
      <c r="K69" s="179">
        <v>48</v>
      </c>
      <c r="L69" s="179">
        <v>11862</v>
      </c>
      <c r="M69" s="179">
        <v>91</v>
      </c>
      <c r="N69" s="179">
        <v>24013</v>
      </c>
      <c r="O69" s="179">
        <v>243</v>
      </c>
      <c r="P69" s="179">
        <v>36032</v>
      </c>
      <c r="Q69" s="179">
        <v>55</v>
      </c>
      <c r="R69" s="179">
        <v>43819</v>
      </c>
      <c r="S69" s="179">
        <v>129</v>
      </c>
    </row>
    <row r="70" spans="1:19" ht="12.75">
      <c r="A70" s="77" t="s">
        <v>150</v>
      </c>
      <c r="B70" s="179">
        <v>2864</v>
      </c>
      <c r="C70" s="179">
        <v>151</v>
      </c>
      <c r="D70" s="179">
        <v>20115</v>
      </c>
      <c r="E70" s="179">
        <v>507</v>
      </c>
      <c r="F70" s="179">
        <v>34355</v>
      </c>
      <c r="G70" s="179">
        <v>591</v>
      </c>
      <c r="H70" s="179">
        <v>41170</v>
      </c>
      <c r="I70" s="179">
        <v>502</v>
      </c>
      <c r="J70" s="179">
        <v>11333</v>
      </c>
      <c r="K70" s="179">
        <v>69</v>
      </c>
      <c r="L70" s="179">
        <v>33813</v>
      </c>
      <c r="M70" s="179">
        <v>63</v>
      </c>
      <c r="N70" s="179">
        <v>54292</v>
      </c>
      <c r="O70" s="179">
        <v>71</v>
      </c>
      <c r="P70" s="179">
        <v>64132</v>
      </c>
      <c r="Q70" s="179">
        <v>46</v>
      </c>
      <c r="R70" s="179">
        <v>82308</v>
      </c>
      <c r="S70" s="179">
        <v>53</v>
      </c>
    </row>
    <row r="71" spans="1:19" ht="38.25">
      <c r="A71" s="77" t="s">
        <v>151</v>
      </c>
      <c r="B71" s="179">
        <v>815</v>
      </c>
      <c r="C71" s="179">
        <v>30</v>
      </c>
      <c r="D71" s="179">
        <v>12576</v>
      </c>
      <c r="E71" s="179">
        <v>72</v>
      </c>
      <c r="F71" s="179">
        <v>17781</v>
      </c>
      <c r="G71" s="179">
        <v>99</v>
      </c>
      <c r="H71" s="179">
        <v>20124</v>
      </c>
      <c r="I71" s="179">
        <v>158</v>
      </c>
      <c r="J71" s="179">
        <v>5817</v>
      </c>
      <c r="K71" s="179">
        <v>1</v>
      </c>
      <c r="L71" s="179">
        <v>18554</v>
      </c>
      <c r="M71" s="179">
        <v>43</v>
      </c>
      <c r="N71" s="179">
        <v>29923</v>
      </c>
      <c r="O71" s="179">
        <v>39</v>
      </c>
      <c r="P71" s="179">
        <v>32692</v>
      </c>
      <c r="Q71" s="179">
        <v>30</v>
      </c>
      <c r="R71" s="179">
        <v>40684</v>
      </c>
      <c r="S71" s="179">
        <v>23</v>
      </c>
    </row>
    <row r="72" spans="1:19" ht="25.5">
      <c r="A72" s="77" t="s">
        <v>152</v>
      </c>
      <c r="B72" s="179">
        <v>362</v>
      </c>
      <c r="C72" s="179">
        <v>0</v>
      </c>
      <c r="D72" s="179">
        <v>1716</v>
      </c>
      <c r="E72" s="179">
        <v>35</v>
      </c>
      <c r="F72" s="179">
        <v>4123</v>
      </c>
      <c r="G72" s="179">
        <v>111</v>
      </c>
      <c r="H72" s="179">
        <v>6265</v>
      </c>
      <c r="I72" s="179">
        <v>60</v>
      </c>
      <c r="J72" s="179">
        <v>2345</v>
      </c>
      <c r="K72" s="179">
        <v>2</v>
      </c>
      <c r="L72" s="179">
        <v>6680</v>
      </c>
      <c r="M72" s="179">
        <v>6</v>
      </c>
      <c r="N72" s="179">
        <v>10619</v>
      </c>
      <c r="O72" s="179">
        <v>0</v>
      </c>
      <c r="P72" s="179">
        <v>13212</v>
      </c>
      <c r="Q72" s="179">
        <v>0</v>
      </c>
      <c r="R72" s="179">
        <v>15418</v>
      </c>
      <c r="S72" s="179">
        <v>3</v>
      </c>
    </row>
    <row r="73" spans="1:19" ht="12.75">
      <c r="A73" s="77" t="s">
        <v>153</v>
      </c>
      <c r="B73" s="179">
        <v>1519</v>
      </c>
      <c r="C73" s="179">
        <v>150</v>
      </c>
      <c r="D73" s="179">
        <v>6145</v>
      </c>
      <c r="E73" s="179">
        <v>350</v>
      </c>
      <c r="F73" s="179">
        <v>18227</v>
      </c>
      <c r="G73" s="179">
        <v>811</v>
      </c>
      <c r="H73" s="179">
        <v>18442</v>
      </c>
      <c r="I73" s="179">
        <v>638</v>
      </c>
      <c r="J73" s="179">
        <v>4006</v>
      </c>
      <c r="K73" s="179">
        <v>37</v>
      </c>
      <c r="L73" s="179">
        <v>10719</v>
      </c>
      <c r="M73" s="179">
        <v>68</v>
      </c>
      <c r="N73" s="179">
        <v>18659</v>
      </c>
      <c r="O73" s="179">
        <v>268</v>
      </c>
      <c r="P73" s="179">
        <v>27352</v>
      </c>
      <c r="Q73" s="179">
        <v>218</v>
      </c>
      <c r="R73" s="179">
        <v>33934</v>
      </c>
      <c r="S73" s="179">
        <v>63</v>
      </c>
    </row>
    <row r="74" spans="1:19" s="85" customFormat="1" ht="25.5">
      <c r="A74" s="78" t="s">
        <v>154</v>
      </c>
      <c r="B74" s="205">
        <v>6866</v>
      </c>
      <c r="C74" s="205">
        <v>625</v>
      </c>
      <c r="D74" s="205">
        <v>40091</v>
      </c>
      <c r="E74" s="205">
        <v>2540</v>
      </c>
      <c r="F74" s="205">
        <v>97457</v>
      </c>
      <c r="G74" s="205">
        <v>4704</v>
      </c>
      <c r="H74" s="205">
        <v>94830</v>
      </c>
      <c r="I74" s="205">
        <v>3427</v>
      </c>
      <c r="J74" s="205">
        <v>23512</v>
      </c>
      <c r="K74" s="205">
        <v>188</v>
      </c>
      <c r="L74" s="205">
        <v>58223</v>
      </c>
      <c r="M74" s="205">
        <v>259</v>
      </c>
      <c r="N74" s="205">
        <v>95817</v>
      </c>
      <c r="O74" s="205">
        <v>266</v>
      </c>
      <c r="P74" s="205">
        <v>143059</v>
      </c>
      <c r="Q74" s="205">
        <v>200</v>
      </c>
      <c r="R74" s="205">
        <v>187022</v>
      </c>
      <c r="S74" s="205">
        <v>197</v>
      </c>
    </row>
    <row r="75" spans="1:19" ht="12.75">
      <c r="A75" s="77" t="s">
        <v>155</v>
      </c>
      <c r="B75" s="179">
        <v>2</v>
      </c>
      <c r="C75" s="179">
        <v>6</v>
      </c>
      <c r="D75" s="179">
        <v>78</v>
      </c>
      <c r="E75" s="179">
        <v>7</v>
      </c>
      <c r="F75" s="179">
        <v>352</v>
      </c>
      <c r="G75" s="179">
        <v>40</v>
      </c>
      <c r="H75" s="179">
        <v>379</v>
      </c>
      <c r="I75" s="179">
        <v>3</v>
      </c>
      <c r="J75" s="179">
        <v>129</v>
      </c>
      <c r="K75" s="179">
        <v>0</v>
      </c>
      <c r="L75" s="179">
        <v>798</v>
      </c>
      <c r="M75" s="179">
        <v>0</v>
      </c>
      <c r="N75" s="179">
        <v>292</v>
      </c>
      <c r="O75" s="179">
        <v>0</v>
      </c>
      <c r="P75" s="179">
        <v>401</v>
      </c>
      <c r="Q75" s="179">
        <v>0</v>
      </c>
      <c r="R75" s="179">
        <v>637</v>
      </c>
      <c r="S75" s="179">
        <v>0</v>
      </c>
    </row>
    <row r="76" spans="1:19" ht="12.75">
      <c r="A76" s="77" t="s">
        <v>156</v>
      </c>
      <c r="B76" s="179">
        <v>155</v>
      </c>
      <c r="C76" s="179">
        <v>11</v>
      </c>
      <c r="D76" s="179">
        <v>1147</v>
      </c>
      <c r="E76" s="179">
        <v>74</v>
      </c>
      <c r="F76" s="179">
        <v>2498</v>
      </c>
      <c r="G76" s="179">
        <v>117</v>
      </c>
      <c r="H76" s="179">
        <v>3371</v>
      </c>
      <c r="I76" s="179">
        <v>103</v>
      </c>
      <c r="J76" s="179">
        <v>683</v>
      </c>
      <c r="K76" s="179">
        <v>9</v>
      </c>
      <c r="L76" s="179">
        <v>2161</v>
      </c>
      <c r="M76" s="179">
        <v>9</v>
      </c>
      <c r="N76" s="179">
        <v>3696</v>
      </c>
      <c r="O76" s="179">
        <v>12</v>
      </c>
      <c r="P76" s="179">
        <v>5552</v>
      </c>
      <c r="Q76" s="179">
        <v>6</v>
      </c>
      <c r="R76" s="179">
        <v>7549</v>
      </c>
      <c r="S76" s="179">
        <v>8</v>
      </c>
    </row>
    <row r="77" spans="1:19" ht="12.75">
      <c r="A77" s="77" t="s">
        <v>157</v>
      </c>
      <c r="B77" s="179">
        <v>38</v>
      </c>
      <c r="C77" s="179">
        <v>1</v>
      </c>
      <c r="D77" s="179">
        <v>82</v>
      </c>
      <c r="E77" s="179">
        <v>2</v>
      </c>
      <c r="F77" s="179">
        <v>759</v>
      </c>
      <c r="G77" s="179">
        <v>6</v>
      </c>
      <c r="H77" s="179">
        <v>1036</v>
      </c>
      <c r="I77" s="179">
        <v>4</v>
      </c>
      <c r="J77" s="179">
        <v>245</v>
      </c>
      <c r="K77" s="179">
        <v>2</v>
      </c>
      <c r="L77" s="179">
        <v>347</v>
      </c>
      <c r="M77" s="179">
        <v>0</v>
      </c>
      <c r="N77" s="179">
        <v>1010</v>
      </c>
      <c r="O77" s="179">
        <v>0</v>
      </c>
      <c r="P77" s="179">
        <v>1471</v>
      </c>
      <c r="Q77" s="179">
        <v>0</v>
      </c>
      <c r="R77" s="179">
        <v>1780</v>
      </c>
      <c r="S77" s="179">
        <v>0</v>
      </c>
    </row>
    <row r="78" spans="1:19" ht="12.75">
      <c r="A78" s="77" t="s">
        <v>158</v>
      </c>
      <c r="B78" s="179">
        <v>114</v>
      </c>
      <c r="C78" s="179">
        <v>7</v>
      </c>
      <c r="D78" s="179">
        <v>652</v>
      </c>
      <c r="E78" s="179">
        <v>46</v>
      </c>
      <c r="F78" s="179">
        <v>1883</v>
      </c>
      <c r="G78" s="179">
        <v>46</v>
      </c>
      <c r="H78" s="179">
        <v>1955</v>
      </c>
      <c r="I78" s="179">
        <v>14</v>
      </c>
      <c r="J78" s="179">
        <v>608</v>
      </c>
      <c r="K78" s="179">
        <v>0</v>
      </c>
      <c r="L78" s="179">
        <v>1556</v>
      </c>
      <c r="M78" s="179">
        <v>5</v>
      </c>
      <c r="N78" s="179">
        <v>2657</v>
      </c>
      <c r="O78" s="179">
        <v>12</v>
      </c>
      <c r="P78" s="179">
        <v>2933</v>
      </c>
      <c r="Q78" s="179">
        <v>6</v>
      </c>
      <c r="R78" s="179">
        <v>3767</v>
      </c>
      <c r="S78" s="179">
        <v>3</v>
      </c>
    </row>
    <row r="79" spans="1:19" ht="12.75">
      <c r="A79" s="77" t="s">
        <v>159</v>
      </c>
      <c r="B79" s="179">
        <v>1453</v>
      </c>
      <c r="C79" s="179">
        <v>25</v>
      </c>
      <c r="D79" s="179">
        <v>7377</v>
      </c>
      <c r="E79" s="179">
        <v>192</v>
      </c>
      <c r="F79" s="179">
        <v>12844</v>
      </c>
      <c r="G79" s="179">
        <v>382</v>
      </c>
      <c r="H79" s="179">
        <v>7624</v>
      </c>
      <c r="I79" s="179">
        <v>295</v>
      </c>
      <c r="J79" s="179">
        <v>3463</v>
      </c>
      <c r="K79" s="179">
        <v>4</v>
      </c>
      <c r="L79" s="179">
        <v>5829</v>
      </c>
      <c r="M79" s="179">
        <v>11</v>
      </c>
      <c r="N79" s="179">
        <v>8448</v>
      </c>
      <c r="O79" s="179">
        <v>46</v>
      </c>
      <c r="P79" s="179">
        <v>12888</v>
      </c>
      <c r="Q79" s="179">
        <v>11</v>
      </c>
      <c r="R79" s="179">
        <v>18125</v>
      </c>
      <c r="S79" s="179">
        <v>20</v>
      </c>
    </row>
    <row r="80" spans="1:19" ht="12.75">
      <c r="A80" s="77" t="s">
        <v>160</v>
      </c>
      <c r="B80" s="179">
        <v>62</v>
      </c>
      <c r="C80" s="179">
        <v>18</v>
      </c>
      <c r="D80" s="179">
        <v>667</v>
      </c>
      <c r="E80" s="179">
        <v>33</v>
      </c>
      <c r="F80" s="179">
        <v>2322</v>
      </c>
      <c r="G80" s="179">
        <v>36</v>
      </c>
      <c r="H80" s="179">
        <v>2898</v>
      </c>
      <c r="I80" s="179">
        <v>118</v>
      </c>
      <c r="J80" s="179">
        <v>881</v>
      </c>
      <c r="K80" s="179">
        <v>7</v>
      </c>
      <c r="L80" s="179">
        <v>2519</v>
      </c>
      <c r="M80" s="179">
        <v>5</v>
      </c>
      <c r="N80" s="179">
        <v>4794</v>
      </c>
      <c r="O80" s="179">
        <v>0</v>
      </c>
      <c r="P80" s="179">
        <v>7075</v>
      </c>
      <c r="Q80" s="179">
        <v>0</v>
      </c>
      <c r="R80" s="179">
        <v>8864</v>
      </c>
      <c r="S80" s="179">
        <v>0</v>
      </c>
    </row>
    <row r="81" spans="1:19" ht="12.75">
      <c r="A81" s="77" t="s">
        <v>161</v>
      </c>
      <c r="B81" s="179">
        <v>287</v>
      </c>
      <c r="C81" s="179">
        <v>76</v>
      </c>
      <c r="D81" s="179">
        <v>5985</v>
      </c>
      <c r="E81" s="179">
        <v>294</v>
      </c>
      <c r="F81" s="179">
        <v>18208</v>
      </c>
      <c r="G81" s="179">
        <v>733</v>
      </c>
      <c r="H81" s="179">
        <v>19189</v>
      </c>
      <c r="I81" s="179">
        <v>550</v>
      </c>
      <c r="J81" s="179">
        <v>4770</v>
      </c>
      <c r="K81" s="179">
        <v>56</v>
      </c>
      <c r="L81" s="179">
        <v>10668</v>
      </c>
      <c r="M81" s="179">
        <v>37</v>
      </c>
      <c r="N81" s="179">
        <v>20403</v>
      </c>
      <c r="O81" s="179">
        <v>45</v>
      </c>
      <c r="P81" s="179">
        <v>27477</v>
      </c>
      <c r="Q81" s="179">
        <v>28</v>
      </c>
      <c r="R81" s="179">
        <v>35095</v>
      </c>
      <c r="S81" s="179">
        <v>1</v>
      </c>
    </row>
    <row r="82" spans="1:19" ht="12.75">
      <c r="A82" s="77" t="s">
        <v>162</v>
      </c>
      <c r="B82" s="179">
        <v>354</v>
      </c>
      <c r="C82" s="179">
        <v>84</v>
      </c>
      <c r="D82" s="179">
        <v>3617</v>
      </c>
      <c r="E82" s="179">
        <v>252</v>
      </c>
      <c r="F82" s="179">
        <v>10336</v>
      </c>
      <c r="G82" s="179">
        <v>480</v>
      </c>
      <c r="H82" s="179">
        <v>13759</v>
      </c>
      <c r="I82" s="179">
        <v>304</v>
      </c>
      <c r="J82" s="179">
        <v>3758</v>
      </c>
      <c r="K82" s="179">
        <v>12</v>
      </c>
      <c r="L82" s="179">
        <v>9455</v>
      </c>
      <c r="M82" s="179">
        <v>36</v>
      </c>
      <c r="N82" s="179">
        <v>14665</v>
      </c>
      <c r="O82" s="179">
        <v>25</v>
      </c>
      <c r="P82" s="179">
        <v>19987</v>
      </c>
      <c r="Q82" s="179">
        <v>15</v>
      </c>
      <c r="R82" s="179">
        <v>25596</v>
      </c>
      <c r="S82" s="179">
        <v>1</v>
      </c>
    </row>
    <row r="83" spans="1:19" ht="12.75">
      <c r="A83" s="77" t="s">
        <v>163</v>
      </c>
      <c r="B83" s="179">
        <v>1351</v>
      </c>
      <c r="C83" s="179">
        <v>78</v>
      </c>
      <c r="D83" s="179">
        <v>4408</v>
      </c>
      <c r="E83" s="179">
        <v>520</v>
      </c>
      <c r="F83" s="179">
        <v>11313</v>
      </c>
      <c r="G83" s="179">
        <v>678</v>
      </c>
      <c r="H83" s="179">
        <v>11055</v>
      </c>
      <c r="I83" s="179">
        <v>481</v>
      </c>
      <c r="J83" s="179">
        <v>1832</v>
      </c>
      <c r="K83" s="179">
        <v>10</v>
      </c>
      <c r="L83" s="179">
        <v>4653</v>
      </c>
      <c r="M83" s="179">
        <v>30</v>
      </c>
      <c r="N83" s="179">
        <v>9014</v>
      </c>
      <c r="O83" s="179">
        <v>8</v>
      </c>
      <c r="P83" s="179">
        <v>16374</v>
      </c>
      <c r="Q83" s="179">
        <v>56</v>
      </c>
      <c r="R83" s="179">
        <v>21860</v>
      </c>
      <c r="S83" s="179">
        <v>18</v>
      </c>
    </row>
    <row r="84" spans="1:19" ht="12.75">
      <c r="A84" s="77" t="s">
        <v>164</v>
      </c>
      <c r="B84" s="179">
        <v>1325</v>
      </c>
      <c r="C84" s="179">
        <v>162</v>
      </c>
      <c r="D84" s="179">
        <v>7947</v>
      </c>
      <c r="E84" s="179">
        <v>605</v>
      </c>
      <c r="F84" s="179">
        <v>17752</v>
      </c>
      <c r="G84" s="179">
        <v>982</v>
      </c>
      <c r="H84" s="179">
        <v>17153</v>
      </c>
      <c r="I84" s="179">
        <v>876</v>
      </c>
      <c r="J84" s="179">
        <v>3939</v>
      </c>
      <c r="K84" s="179">
        <v>40</v>
      </c>
      <c r="L84" s="179">
        <v>10879</v>
      </c>
      <c r="M84" s="179">
        <v>90</v>
      </c>
      <c r="N84" s="179">
        <v>15858</v>
      </c>
      <c r="O84" s="179">
        <v>83</v>
      </c>
      <c r="P84" s="179">
        <v>26281</v>
      </c>
      <c r="Q84" s="179">
        <v>45</v>
      </c>
      <c r="R84" s="179">
        <v>35880</v>
      </c>
      <c r="S84" s="179">
        <v>111</v>
      </c>
    </row>
    <row r="85" spans="1:19" ht="12.75">
      <c r="A85" s="77" t="s">
        <v>165</v>
      </c>
      <c r="B85" s="179">
        <v>1083</v>
      </c>
      <c r="C85" s="179">
        <v>117</v>
      </c>
      <c r="D85" s="179">
        <v>5728</v>
      </c>
      <c r="E85" s="179">
        <v>344</v>
      </c>
      <c r="F85" s="179">
        <v>12594</v>
      </c>
      <c r="G85" s="179">
        <v>907</v>
      </c>
      <c r="H85" s="179">
        <v>9259</v>
      </c>
      <c r="I85" s="179">
        <v>456</v>
      </c>
      <c r="J85" s="179">
        <v>1426</v>
      </c>
      <c r="K85" s="179">
        <v>33</v>
      </c>
      <c r="L85" s="179">
        <v>5769</v>
      </c>
      <c r="M85" s="179">
        <v>21</v>
      </c>
      <c r="N85" s="179">
        <v>8450</v>
      </c>
      <c r="O85" s="179">
        <v>28</v>
      </c>
      <c r="P85" s="179">
        <v>13036</v>
      </c>
      <c r="Q85" s="179">
        <v>26</v>
      </c>
      <c r="R85" s="179">
        <v>16145</v>
      </c>
      <c r="S85" s="179">
        <v>26</v>
      </c>
    </row>
    <row r="86" spans="1:19" ht="12.75">
      <c r="A86" s="77" t="s">
        <v>166</v>
      </c>
      <c r="B86" s="179">
        <v>642</v>
      </c>
      <c r="C86" s="179">
        <v>40</v>
      </c>
      <c r="D86" s="179">
        <v>2403</v>
      </c>
      <c r="E86" s="179">
        <v>171</v>
      </c>
      <c r="F86" s="179">
        <v>6596</v>
      </c>
      <c r="G86" s="179">
        <v>297</v>
      </c>
      <c r="H86" s="179">
        <v>7152</v>
      </c>
      <c r="I86" s="179">
        <v>223</v>
      </c>
      <c r="J86" s="179">
        <v>1778</v>
      </c>
      <c r="K86" s="179">
        <v>15</v>
      </c>
      <c r="L86" s="179">
        <v>3589</v>
      </c>
      <c r="M86" s="179">
        <v>15</v>
      </c>
      <c r="N86" s="179">
        <v>6530</v>
      </c>
      <c r="O86" s="179">
        <v>7</v>
      </c>
      <c r="P86" s="179">
        <v>9584</v>
      </c>
      <c r="Q86" s="179">
        <v>7</v>
      </c>
      <c r="R86" s="179">
        <v>11724</v>
      </c>
      <c r="S86" s="179">
        <v>9</v>
      </c>
    </row>
    <row r="87" spans="1:19" s="85" customFormat="1" ht="25.5">
      <c r="A87" s="78" t="s">
        <v>167</v>
      </c>
      <c r="B87" s="205">
        <v>849</v>
      </c>
      <c r="C87" s="205">
        <v>337</v>
      </c>
      <c r="D87" s="205">
        <v>5906</v>
      </c>
      <c r="E87" s="205">
        <v>884</v>
      </c>
      <c r="F87" s="205">
        <v>17799</v>
      </c>
      <c r="G87" s="205">
        <v>2093</v>
      </c>
      <c r="H87" s="205">
        <v>24848</v>
      </c>
      <c r="I87" s="205">
        <v>2261</v>
      </c>
      <c r="J87" s="205">
        <v>6848</v>
      </c>
      <c r="K87" s="205">
        <v>113</v>
      </c>
      <c r="L87" s="205">
        <v>18603</v>
      </c>
      <c r="M87" s="205">
        <v>241</v>
      </c>
      <c r="N87" s="205">
        <v>36250</v>
      </c>
      <c r="O87" s="205">
        <v>313</v>
      </c>
      <c r="P87" s="205">
        <v>54274</v>
      </c>
      <c r="Q87" s="205">
        <v>142</v>
      </c>
      <c r="R87" s="205">
        <v>64314</v>
      </c>
      <c r="S87" s="205">
        <v>251</v>
      </c>
    </row>
    <row r="88" spans="1:19" ht="12.75">
      <c r="A88" s="77" t="s">
        <v>168</v>
      </c>
      <c r="B88" s="179">
        <v>97</v>
      </c>
      <c r="C88" s="179">
        <v>19</v>
      </c>
      <c r="D88" s="179">
        <v>1176</v>
      </c>
      <c r="E88" s="179">
        <v>87</v>
      </c>
      <c r="F88" s="179">
        <v>2607</v>
      </c>
      <c r="G88" s="179">
        <v>81</v>
      </c>
      <c r="H88" s="179">
        <v>4127</v>
      </c>
      <c r="I88" s="179">
        <v>181</v>
      </c>
      <c r="J88" s="179">
        <v>1259</v>
      </c>
      <c r="K88" s="179">
        <v>20</v>
      </c>
      <c r="L88" s="179">
        <v>3166</v>
      </c>
      <c r="M88" s="179">
        <v>21</v>
      </c>
      <c r="N88" s="179">
        <v>7477</v>
      </c>
      <c r="O88" s="179">
        <v>2</v>
      </c>
      <c r="P88" s="179">
        <v>10387</v>
      </c>
      <c r="Q88" s="179">
        <v>3</v>
      </c>
      <c r="R88" s="179">
        <v>14360</v>
      </c>
      <c r="S88" s="179">
        <v>4</v>
      </c>
    </row>
    <row r="89" spans="1:19" ht="12.75">
      <c r="A89" s="77" t="s">
        <v>169</v>
      </c>
      <c r="B89" s="179">
        <v>2</v>
      </c>
      <c r="C89" s="179">
        <v>8</v>
      </c>
      <c r="D89" s="179">
        <v>258</v>
      </c>
      <c r="E89" s="179">
        <v>22</v>
      </c>
      <c r="F89" s="179">
        <v>730</v>
      </c>
      <c r="G89" s="179">
        <v>15</v>
      </c>
      <c r="H89" s="179">
        <v>1222</v>
      </c>
      <c r="I89" s="179">
        <v>46</v>
      </c>
      <c r="J89" s="179">
        <v>382</v>
      </c>
      <c r="K89" s="179">
        <v>6</v>
      </c>
      <c r="L89" s="179">
        <v>1045</v>
      </c>
      <c r="M89" s="179">
        <v>10</v>
      </c>
      <c r="N89" s="179">
        <v>1861</v>
      </c>
      <c r="O89" s="179">
        <v>20</v>
      </c>
      <c r="P89" s="179">
        <v>2703</v>
      </c>
      <c r="Q89" s="179">
        <v>2</v>
      </c>
      <c r="R89" s="179">
        <v>3353</v>
      </c>
      <c r="S89" s="179">
        <v>33</v>
      </c>
    </row>
    <row r="90" spans="1:19" ht="12.75">
      <c r="A90" s="77" t="s">
        <v>170</v>
      </c>
      <c r="B90" s="179">
        <v>327</v>
      </c>
      <c r="C90" s="179">
        <v>133</v>
      </c>
      <c r="D90" s="179">
        <v>1468</v>
      </c>
      <c r="E90" s="179">
        <v>422</v>
      </c>
      <c r="F90" s="179">
        <v>4712</v>
      </c>
      <c r="G90" s="179">
        <v>879</v>
      </c>
      <c r="H90" s="179">
        <v>5973</v>
      </c>
      <c r="I90" s="179">
        <v>1217</v>
      </c>
      <c r="J90" s="179">
        <v>1214</v>
      </c>
      <c r="K90" s="179">
        <v>52</v>
      </c>
      <c r="L90" s="179">
        <v>3768</v>
      </c>
      <c r="M90" s="179">
        <v>176</v>
      </c>
      <c r="N90" s="179">
        <v>8359</v>
      </c>
      <c r="O90" s="179">
        <v>256</v>
      </c>
      <c r="P90" s="179">
        <v>12580</v>
      </c>
      <c r="Q90" s="179">
        <v>113</v>
      </c>
      <c r="R90" s="179">
        <v>16132</v>
      </c>
      <c r="S90" s="179">
        <v>177</v>
      </c>
    </row>
    <row r="91" spans="1:19" ht="12.75">
      <c r="A91" s="77" t="s">
        <v>171</v>
      </c>
      <c r="B91" s="179">
        <v>180</v>
      </c>
      <c r="C91" s="179">
        <v>96</v>
      </c>
      <c r="D91" s="179">
        <v>1517</v>
      </c>
      <c r="E91" s="179">
        <v>228</v>
      </c>
      <c r="F91" s="179">
        <v>5764</v>
      </c>
      <c r="G91" s="179">
        <v>890</v>
      </c>
      <c r="H91" s="179">
        <v>7436</v>
      </c>
      <c r="I91" s="179">
        <v>463</v>
      </c>
      <c r="J91" s="179">
        <v>2074</v>
      </c>
      <c r="K91" s="179">
        <v>30</v>
      </c>
      <c r="L91" s="179">
        <v>5761</v>
      </c>
      <c r="M91" s="179">
        <v>14</v>
      </c>
      <c r="N91" s="179">
        <v>9055</v>
      </c>
      <c r="O91" s="179">
        <v>18</v>
      </c>
      <c r="P91" s="179">
        <v>14078</v>
      </c>
      <c r="Q91" s="179">
        <v>21</v>
      </c>
      <c r="R91" s="179">
        <v>14714</v>
      </c>
      <c r="S91" s="179">
        <v>23</v>
      </c>
    </row>
    <row r="92" spans="1:19" ht="12.75">
      <c r="A92" s="77" t="s">
        <v>172</v>
      </c>
      <c r="B92" s="179">
        <v>208</v>
      </c>
      <c r="C92" s="179">
        <v>20</v>
      </c>
      <c r="D92" s="179">
        <v>740</v>
      </c>
      <c r="E92" s="179">
        <v>25</v>
      </c>
      <c r="F92" s="179">
        <v>1835</v>
      </c>
      <c r="G92" s="179">
        <v>33</v>
      </c>
      <c r="H92" s="179">
        <v>2622</v>
      </c>
      <c r="I92" s="179">
        <v>139</v>
      </c>
      <c r="J92" s="179">
        <v>673</v>
      </c>
      <c r="K92" s="179">
        <v>0</v>
      </c>
      <c r="L92" s="179">
        <v>1908</v>
      </c>
      <c r="M92" s="179">
        <v>5</v>
      </c>
      <c r="N92" s="179">
        <v>4727</v>
      </c>
      <c r="O92" s="179">
        <v>0</v>
      </c>
      <c r="P92" s="179">
        <v>6950</v>
      </c>
      <c r="Q92" s="179">
        <v>0</v>
      </c>
      <c r="R92" s="179">
        <v>6545</v>
      </c>
      <c r="S92" s="179">
        <v>0</v>
      </c>
    </row>
    <row r="93" spans="1:19" ht="12.75">
      <c r="A93" s="77" t="s">
        <v>173</v>
      </c>
      <c r="B93" s="179">
        <v>8</v>
      </c>
      <c r="C93" s="179">
        <v>13</v>
      </c>
      <c r="D93" s="179">
        <v>204</v>
      </c>
      <c r="E93" s="179">
        <v>33</v>
      </c>
      <c r="F93" s="179">
        <v>539</v>
      </c>
      <c r="G93" s="179">
        <v>36</v>
      </c>
      <c r="H93" s="179">
        <v>776</v>
      </c>
      <c r="I93" s="179">
        <v>63</v>
      </c>
      <c r="J93" s="179">
        <v>208</v>
      </c>
      <c r="K93" s="179">
        <v>0</v>
      </c>
      <c r="L93" s="179">
        <v>527</v>
      </c>
      <c r="M93" s="179">
        <v>6</v>
      </c>
      <c r="N93" s="179">
        <v>927</v>
      </c>
      <c r="O93" s="179">
        <v>4</v>
      </c>
      <c r="P93" s="179">
        <v>1691</v>
      </c>
      <c r="Q93" s="179">
        <v>3</v>
      </c>
      <c r="R93" s="179">
        <v>2531</v>
      </c>
      <c r="S93" s="179">
        <v>0</v>
      </c>
    </row>
    <row r="94" spans="1:19" ht="12.75">
      <c r="A94" s="77" t="s">
        <v>174</v>
      </c>
      <c r="B94" s="179">
        <v>25</v>
      </c>
      <c r="C94" s="179">
        <v>42</v>
      </c>
      <c r="D94" s="179">
        <v>468</v>
      </c>
      <c r="E94" s="179">
        <v>52</v>
      </c>
      <c r="F94" s="179">
        <v>1152</v>
      </c>
      <c r="G94" s="179">
        <v>123</v>
      </c>
      <c r="H94" s="179">
        <v>2071</v>
      </c>
      <c r="I94" s="179">
        <v>139</v>
      </c>
      <c r="J94" s="179">
        <v>754</v>
      </c>
      <c r="K94" s="179">
        <v>5</v>
      </c>
      <c r="L94" s="179">
        <v>1832</v>
      </c>
      <c r="M94" s="179">
        <v>9</v>
      </c>
      <c r="N94" s="179">
        <v>2961</v>
      </c>
      <c r="O94" s="179">
        <v>7</v>
      </c>
      <c r="P94" s="179">
        <v>4440</v>
      </c>
      <c r="Q94" s="179">
        <v>0</v>
      </c>
      <c r="R94" s="179">
        <v>5015</v>
      </c>
      <c r="S94" s="179">
        <v>14</v>
      </c>
    </row>
    <row r="95" spans="1:19" ht="12.75" customHeight="1">
      <c r="A95" s="77" t="s">
        <v>175</v>
      </c>
      <c r="B95" s="179">
        <v>2</v>
      </c>
      <c r="C95" s="179">
        <v>1</v>
      </c>
      <c r="D95" s="179">
        <v>52</v>
      </c>
      <c r="E95" s="179">
        <v>8</v>
      </c>
      <c r="F95" s="179">
        <v>368</v>
      </c>
      <c r="G95" s="179">
        <v>21</v>
      </c>
      <c r="H95" s="179">
        <v>503</v>
      </c>
      <c r="I95" s="179">
        <v>5</v>
      </c>
      <c r="J95" s="179">
        <v>227</v>
      </c>
      <c r="K95" s="179">
        <v>0</v>
      </c>
      <c r="L95" s="179">
        <v>447</v>
      </c>
      <c r="M95" s="179">
        <v>0</v>
      </c>
      <c r="N95" s="179">
        <v>686</v>
      </c>
      <c r="O95" s="179">
        <v>6</v>
      </c>
      <c r="P95" s="179">
        <v>1029</v>
      </c>
      <c r="Q95" s="179">
        <v>0</v>
      </c>
      <c r="R95" s="179">
        <v>1110</v>
      </c>
      <c r="S95" s="179">
        <v>0</v>
      </c>
    </row>
    <row r="96" spans="1:19" ht="12.75">
      <c r="A96" s="77" t="s">
        <v>176</v>
      </c>
      <c r="B96" s="179">
        <v>0</v>
      </c>
      <c r="C96" s="179">
        <v>5</v>
      </c>
      <c r="D96" s="179">
        <v>23</v>
      </c>
      <c r="E96" s="179">
        <v>7</v>
      </c>
      <c r="F96" s="179">
        <v>92</v>
      </c>
      <c r="G96" s="179">
        <v>15</v>
      </c>
      <c r="H96" s="179">
        <v>118</v>
      </c>
      <c r="I96" s="179">
        <v>8</v>
      </c>
      <c r="J96" s="179">
        <v>57</v>
      </c>
      <c r="K96" s="179">
        <v>0</v>
      </c>
      <c r="L96" s="179">
        <v>149</v>
      </c>
      <c r="M96" s="179">
        <v>0</v>
      </c>
      <c r="N96" s="179">
        <v>197</v>
      </c>
      <c r="O96" s="179">
        <v>0</v>
      </c>
      <c r="P96" s="179">
        <v>416</v>
      </c>
      <c r="Q96" s="179">
        <v>0</v>
      </c>
      <c r="R96" s="179">
        <v>554</v>
      </c>
      <c r="S96" s="179">
        <v>0</v>
      </c>
    </row>
    <row r="97" spans="1:19" ht="12.75">
      <c r="A97" s="274"/>
      <c r="B97" s="272"/>
      <c r="C97" s="272"/>
      <c r="D97" s="272"/>
      <c r="E97" s="272"/>
      <c r="F97" s="272"/>
      <c r="G97" s="272"/>
      <c r="H97" s="272"/>
      <c r="I97" s="272"/>
      <c r="J97" s="272"/>
      <c r="K97" s="272"/>
      <c r="L97" s="272"/>
      <c r="M97" s="272"/>
      <c r="N97" s="272"/>
      <c r="O97" s="272"/>
      <c r="P97" s="272"/>
      <c r="Q97" s="272"/>
      <c r="R97" s="272"/>
      <c r="S97" s="272"/>
    </row>
    <row r="99" spans="1:13" ht="12.75" customHeight="1">
      <c r="A99" s="335" t="s">
        <v>413</v>
      </c>
      <c r="B99" s="335"/>
      <c r="C99" s="335"/>
      <c r="D99" s="335"/>
      <c r="E99" s="335"/>
      <c r="F99" s="335"/>
      <c r="G99" s="335"/>
      <c r="H99" s="335"/>
      <c r="I99" s="335"/>
      <c r="J99" s="335"/>
      <c r="K99" s="335"/>
      <c r="L99" s="335"/>
      <c r="M99" s="335"/>
    </row>
  </sheetData>
  <sheetProtection/>
  <mergeCells count="12">
    <mergeCell ref="B3:C3"/>
    <mergeCell ref="D3:E3"/>
    <mergeCell ref="F3:G3"/>
    <mergeCell ref="A99:M99"/>
    <mergeCell ref="A1:S1"/>
    <mergeCell ref="A3:A4"/>
    <mergeCell ref="R3:S3"/>
    <mergeCell ref="N3:O3"/>
    <mergeCell ref="P3:Q3"/>
    <mergeCell ref="H3:I3"/>
    <mergeCell ref="J3:K3"/>
    <mergeCell ref="L3:M3"/>
  </mergeCells>
  <printOptions/>
  <pageMargins left="0.7874015748031497" right="0.3937007874015748" top="0.58" bottom="0.984251968503937" header="0.5118110236220472" footer="0.31496062992125984"/>
  <pageSetup fitToHeight="1" fitToWidth="1" horizontalDpi="600" verticalDpi="600" orientation="portrait" paperSize="8" scale="56" r:id="rId1"/>
  <headerFooter alignWithMargins="0">
    <oddFooter>&amp;C36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99"/>
  <sheetViews>
    <sheetView zoomScale="85" zoomScaleNormal="85" workbookViewId="0" topLeftCell="A1">
      <selection activeCell="A1" sqref="A1:S1"/>
    </sheetView>
  </sheetViews>
  <sheetFormatPr defaultColWidth="10.75390625" defaultRowHeight="12.75"/>
  <cols>
    <col min="1" max="1" width="28.00390625" style="9" customWidth="1"/>
    <col min="2" max="7" width="13.25390625" style="81" customWidth="1"/>
    <col min="8" max="8" width="14.375" style="81" customWidth="1"/>
    <col min="9" max="11" width="13.25390625" style="81" customWidth="1"/>
    <col min="12" max="12" width="14.375" style="81" customWidth="1"/>
    <col min="13" max="13" width="13.25390625" style="81" customWidth="1"/>
    <col min="14" max="14" width="14.125" style="88" customWidth="1"/>
    <col min="15" max="15" width="13.25390625" style="88" customWidth="1"/>
    <col min="16" max="16" width="15.375" style="88" customWidth="1"/>
    <col min="17" max="17" width="13.25390625" style="88" customWidth="1"/>
    <col min="18" max="18" width="14.875" style="88" customWidth="1"/>
    <col min="19" max="19" width="13.25390625" style="88" customWidth="1"/>
    <col min="20" max="21" width="10.75390625" style="88" customWidth="1"/>
    <col min="22" max="16384" width="10.75390625" style="81" customWidth="1"/>
  </cols>
  <sheetData>
    <row r="1" spans="1:19" ht="42.75" customHeight="1">
      <c r="A1" s="337" t="s">
        <v>384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  <c r="P1" s="337"/>
      <c r="Q1" s="337"/>
      <c r="R1" s="337"/>
      <c r="S1" s="337"/>
    </row>
    <row r="2" spans="2:19" ht="12.75">
      <c r="B2" s="89"/>
      <c r="C2" s="88"/>
      <c r="D2" s="88"/>
      <c r="N2" s="81"/>
      <c r="O2" s="81"/>
      <c r="Q2" s="89"/>
      <c r="R2" s="89"/>
      <c r="S2" s="89" t="s">
        <v>377</v>
      </c>
    </row>
    <row r="3" spans="1:36" s="95" customFormat="1" ht="18" customHeight="1">
      <c r="A3" s="315"/>
      <c r="B3" s="338">
        <v>38718</v>
      </c>
      <c r="C3" s="339"/>
      <c r="D3" s="338">
        <v>39083</v>
      </c>
      <c r="E3" s="339"/>
      <c r="F3" s="338">
        <v>39448</v>
      </c>
      <c r="G3" s="339"/>
      <c r="H3" s="338">
        <v>39814</v>
      </c>
      <c r="I3" s="339"/>
      <c r="J3" s="338">
        <v>40179</v>
      </c>
      <c r="K3" s="339"/>
      <c r="L3" s="338">
        <v>40544</v>
      </c>
      <c r="M3" s="339"/>
      <c r="N3" s="338">
        <v>40909</v>
      </c>
      <c r="O3" s="339"/>
      <c r="P3" s="338">
        <v>41275</v>
      </c>
      <c r="Q3" s="339"/>
      <c r="R3" s="338">
        <v>41640</v>
      </c>
      <c r="S3" s="339"/>
      <c r="T3" s="90"/>
      <c r="U3" s="90"/>
      <c r="V3" s="91"/>
      <c r="W3" s="92"/>
      <c r="X3" s="344"/>
      <c r="Y3" s="344"/>
      <c r="Z3" s="344"/>
      <c r="AA3" s="344"/>
      <c r="AB3" s="344"/>
      <c r="AC3" s="344"/>
      <c r="AD3" s="344"/>
      <c r="AE3" s="344"/>
      <c r="AF3" s="344"/>
      <c r="AG3" s="344"/>
      <c r="AH3" s="94"/>
      <c r="AI3" s="94"/>
      <c r="AJ3" s="94"/>
    </row>
    <row r="4" spans="1:36" s="95" customFormat="1" ht="57" customHeight="1">
      <c r="A4" s="315"/>
      <c r="B4" s="75" t="s">
        <v>23</v>
      </c>
      <c r="C4" s="75" t="s">
        <v>177</v>
      </c>
      <c r="D4" s="75" t="s">
        <v>23</v>
      </c>
      <c r="E4" s="75" t="s">
        <v>177</v>
      </c>
      <c r="F4" s="75" t="s">
        <v>23</v>
      </c>
      <c r="G4" s="75" t="s">
        <v>177</v>
      </c>
      <c r="H4" s="75" t="s">
        <v>23</v>
      </c>
      <c r="I4" s="75" t="s">
        <v>177</v>
      </c>
      <c r="J4" s="75" t="s">
        <v>23</v>
      </c>
      <c r="K4" s="75" t="s">
        <v>177</v>
      </c>
      <c r="L4" s="75" t="s">
        <v>23</v>
      </c>
      <c r="M4" s="75" t="s">
        <v>177</v>
      </c>
      <c r="N4" s="75" t="s">
        <v>23</v>
      </c>
      <c r="O4" s="75" t="s">
        <v>177</v>
      </c>
      <c r="P4" s="75" t="s">
        <v>23</v>
      </c>
      <c r="Q4" s="75" t="s">
        <v>177</v>
      </c>
      <c r="R4" s="75" t="s">
        <v>23</v>
      </c>
      <c r="S4" s="75" t="s">
        <v>177</v>
      </c>
      <c r="T4" s="92"/>
      <c r="U4" s="92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</row>
    <row r="5" spans="1:21" s="85" customFormat="1" ht="25.5">
      <c r="A5" s="76" t="s">
        <v>233</v>
      </c>
      <c r="B5" s="205">
        <v>77396</v>
      </c>
      <c r="C5" s="205">
        <v>48327</v>
      </c>
      <c r="D5" s="205">
        <v>239361</v>
      </c>
      <c r="E5" s="205">
        <v>110813</v>
      </c>
      <c r="F5" s="205">
        <v>579390</v>
      </c>
      <c r="G5" s="205">
        <v>178140</v>
      </c>
      <c r="H5" s="205">
        <v>1017912</v>
      </c>
      <c r="I5" s="205">
        <v>252274</v>
      </c>
      <c r="J5" s="205">
        <v>966786</v>
      </c>
      <c r="K5" s="205">
        <v>213975</v>
      </c>
      <c r="L5" s="205">
        <v>1102324</v>
      </c>
      <c r="M5" s="205">
        <v>193116</v>
      </c>
      <c r="N5" s="205">
        <v>1448522</v>
      </c>
      <c r="O5" s="205">
        <v>176323</v>
      </c>
      <c r="P5" s="205">
        <v>1992388</v>
      </c>
      <c r="Q5" s="205">
        <v>130598</v>
      </c>
      <c r="R5" s="205">
        <v>2647421</v>
      </c>
      <c r="S5" s="205">
        <v>118057</v>
      </c>
      <c r="T5" s="96"/>
      <c r="U5" s="96"/>
    </row>
    <row r="6" spans="1:21" s="85" customFormat="1" ht="25.5">
      <c r="A6" s="78" t="s">
        <v>88</v>
      </c>
      <c r="B6" s="205">
        <v>12879</v>
      </c>
      <c r="C6" s="205">
        <v>37289</v>
      </c>
      <c r="D6" s="205">
        <v>41483</v>
      </c>
      <c r="E6" s="205">
        <v>80720</v>
      </c>
      <c r="F6" s="205">
        <v>104799</v>
      </c>
      <c r="G6" s="205">
        <v>126350</v>
      </c>
      <c r="H6" s="205">
        <v>216380</v>
      </c>
      <c r="I6" s="205">
        <v>178514</v>
      </c>
      <c r="J6" s="205">
        <v>207260</v>
      </c>
      <c r="K6" s="205">
        <v>150285</v>
      </c>
      <c r="L6" s="205">
        <v>251063</v>
      </c>
      <c r="M6" s="205">
        <v>136942</v>
      </c>
      <c r="N6" s="205">
        <v>362701</v>
      </c>
      <c r="O6" s="205">
        <v>127715</v>
      </c>
      <c r="P6" s="205">
        <v>530220</v>
      </c>
      <c r="Q6" s="205">
        <v>96446</v>
      </c>
      <c r="R6" s="205">
        <v>716816</v>
      </c>
      <c r="S6" s="205">
        <v>87846</v>
      </c>
      <c r="T6" s="96"/>
      <c r="U6" s="96"/>
    </row>
    <row r="7" spans="1:19" ht="12.75">
      <c r="A7" s="77" t="s">
        <v>89</v>
      </c>
      <c r="B7" s="179">
        <v>907</v>
      </c>
      <c r="C7" s="179">
        <v>76</v>
      </c>
      <c r="D7" s="179">
        <v>1995</v>
      </c>
      <c r="E7" s="179">
        <v>260</v>
      </c>
      <c r="F7" s="179">
        <v>4275</v>
      </c>
      <c r="G7" s="179">
        <v>397</v>
      </c>
      <c r="H7" s="179">
        <v>7658</v>
      </c>
      <c r="I7" s="179">
        <v>888</v>
      </c>
      <c r="J7" s="179">
        <v>6880</v>
      </c>
      <c r="K7" s="179">
        <v>731</v>
      </c>
      <c r="L7" s="179">
        <v>7707</v>
      </c>
      <c r="M7" s="179">
        <v>637</v>
      </c>
      <c r="N7" s="179">
        <v>9899</v>
      </c>
      <c r="O7" s="179">
        <v>573</v>
      </c>
      <c r="P7" s="179">
        <v>13640</v>
      </c>
      <c r="Q7" s="179">
        <v>375</v>
      </c>
      <c r="R7" s="179">
        <v>17902</v>
      </c>
      <c r="S7" s="179">
        <v>312</v>
      </c>
    </row>
    <row r="8" spans="1:19" ht="12.75">
      <c r="A8" s="77" t="s">
        <v>90</v>
      </c>
      <c r="B8" s="179">
        <v>367</v>
      </c>
      <c r="C8" s="179">
        <v>102</v>
      </c>
      <c r="D8" s="179">
        <v>1126</v>
      </c>
      <c r="E8" s="179">
        <v>239</v>
      </c>
      <c r="F8" s="179">
        <v>2555</v>
      </c>
      <c r="G8" s="179">
        <v>376</v>
      </c>
      <c r="H8" s="179">
        <v>4811</v>
      </c>
      <c r="I8" s="179">
        <v>533</v>
      </c>
      <c r="J8" s="179">
        <v>4616</v>
      </c>
      <c r="K8" s="179">
        <v>439</v>
      </c>
      <c r="L8" s="179">
        <v>5208</v>
      </c>
      <c r="M8" s="179">
        <v>332</v>
      </c>
      <c r="N8" s="179">
        <v>7257</v>
      </c>
      <c r="O8" s="179">
        <v>262</v>
      </c>
      <c r="P8" s="179">
        <v>10480</v>
      </c>
      <c r="Q8" s="179">
        <v>190</v>
      </c>
      <c r="R8" s="179">
        <v>14334</v>
      </c>
      <c r="S8" s="179">
        <v>194</v>
      </c>
    </row>
    <row r="9" spans="1:19" ht="12.75">
      <c r="A9" s="77" t="s">
        <v>91</v>
      </c>
      <c r="B9" s="179">
        <v>299</v>
      </c>
      <c r="C9" s="179">
        <v>178</v>
      </c>
      <c r="D9" s="179">
        <v>1699</v>
      </c>
      <c r="E9" s="179">
        <v>491</v>
      </c>
      <c r="F9" s="179">
        <v>4698</v>
      </c>
      <c r="G9" s="179">
        <v>796</v>
      </c>
      <c r="H9" s="179">
        <v>8374</v>
      </c>
      <c r="I9" s="179">
        <v>1075</v>
      </c>
      <c r="J9" s="179">
        <v>7379</v>
      </c>
      <c r="K9" s="179">
        <v>854</v>
      </c>
      <c r="L9" s="179">
        <v>8017</v>
      </c>
      <c r="M9" s="179">
        <v>767</v>
      </c>
      <c r="N9" s="179">
        <v>10527</v>
      </c>
      <c r="O9" s="179">
        <v>651</v>
      </c>
      <c r="P9" s="179">
        <v>13691</v>
      </c>
      <c r="Q9" s="179">
        <v>444</v>
      </c>
      <c r="R9" s="179">
        <v>18699</v>
      </c>
      <c r="S9" s="179">
        <v>429</v>
      </c>
    </row>
    <row r="10" spans="1:19" ht="12.75">
      <c r="A10" s="77" t="s">
        <v>92</v>
      </c>
      <c r="B10" s="179">
        <v>769</v>
      </c>
      <c r="C10" s="179">
        <v>178</v>
      </c>
      <c r="D10" s="179">
        <v>2705</v>
      </c>
      <c r="E10" s="179">
        <v>372</v>
      </c>
      <c r="F10" s="179">
        <v>6587</v>
      </c>
      <c r="G10" s="179">
        <v>618</v>
      </c>
      <c r="H10" s="179">
        <v>11671</v>
      </c>
      <c r="I10" s="179">
        <v>984</v>
      </c>
      <c r="J10" s="179">
        <v>10827</v>
      </c>
      <c r="K10" s="179">
        <v>801</v>
      </c>
      <c r="L10" s="179">
        <v>12039</v>
      </c>
      <c r="M10" s="179">
        <v>654</v>
      </c>
      <c r="N10" s="179">
        <v>15651</v>
      </c>
      <c r="O10" s="179">
        <v>635</v>
      </c>
      <c r="P10" s="179">
        <v>22056</v>
      </c>
      <c r="Q10" s="179">
        <v>464</v>
      </c>
      <c r="R10" s="179">
        <v>30987</v>
      </c>
      <c r="S10" s="179">
        <v>442</v>
      </c>
    </row>
    <row r="11" spans="1:19" ht="12.75">
      <c r="A11" s="77" t="s">
        <v>93</v>
      </c>
      <c r="B11" s="179">
        <v>99</v>
      </c>
      <c r="C11" s="179">
        <v>69</v>
      </c>
      <c r="D11" s="179">
        <v>485</v>
      </c>
      <c r="E11" s="179">
        <v>256</v>
      </c>
      <c r="F11" s="179">
        <v>1782</v>
      </c>
      <c r="G11" s="179">
        <v>366</v>
      </c>
      <c r="H11" s="179">
        <v>3466</v>
      </c>
      <c r="I11" s="179">
        <v>583</v>
      </c>
      <c r="J11" s="179">
        <v>3143</v>
      </c>
      <c r="K11" s="179">
        <v>470</v>
      </c>
      <c r="L11" s="179">
        <v>3440</v>
      </c>
      <c r="M11" s="179">
        <v>404</v>
      </c>
      <c r="N11" s="179">
        <v>4954</v>
      </c>
      <c r="O11" s="179">
        <v>392</v>
      </c>
      <c r="P11" s="179">
        <v>7346</v>
      </c>
      <c r="Q11" s="179">
        <v>265</v>
      </c>
      <c r="R11" s="179">
        <v>10867</v>
      </c>
      <c r="S11" s="179">
        <v>176</v>
      </c>
    </row>
    <row r="12" spans="1:19" ht="12.75">
      <c r="A12" s="77" t="s">
        <v>94</v>
      </c>
      <c r="B12" s="179">
        <v>459</v>
      </c>
      <c r="C12" s="179">
        <v>334</v>
      </c>
      <c r="D12" s="179">
        <v>1024</v>
      </c>
      <c r="E12" s="179">
        <v>690</v>
      </c>
      <c r="F12" s="179">
        <v>2600</v>
      </c>
      <c r="G12" s="179">
        <v>947</v>
      </c>
      <c r="H12" s="179">
        <v>5539</v>
      </c>
      <c r="I12" s="179">
        <v>1257</v>
      </c>
      <c r="J12" s="179">
        <v>5288</v>
      </c>
      <c r="K12" s="179">
        <v>1054</v>
      </c>
      <c r="L12" s="179">
        <v>6156</v>
      </c>
      <c r="M12" s="179">
        <v>893</v>
      </c>
      <c r="N12" s="179">
        <v>8919</v>
      </c>
      <c r="O12" s="179">
        <v>844</v>
      </c>
      <c r="P12" s="179">
        <v>13564</v>
      </c>
      <c r="Q12" s="179">
        <v>552</v>
      </c>
      <c r="R12" s="179">
        <v>20473</v>
      </c>
      <c r="S12" s="179">
        <v>532</v>
      </c>
    </row>
    <row r="13" spans="1:19" ht="12.75">
      <c r="A13" s="77" t="s">
        <v>95</v>
      </c>
      <c r="B13" s="179">
        <v>122</v>
      </c>
      <c r="C13" s="179">
        <v>35</v>
      </c>
      <c r="D13" s="179">
        <v>478</v>
      </c>
      <c r="E13" s="179">
        <v>130</v>
      </c>
      <c r="F13" s="179">
        <v>1312</v>
      </c>
      <c r="G13" s="179">
        <v>173</v>
      </c>
      <c r="H13" s="179">
        <v>2289</v>
      </c>
      <c r="I13" s="179">
        <v>278</v>
      </c>
      <c r="J13" s="179">
        <v>2164</v>
      </c>
      <c r="K13" s="179">
        <v>197</v>
      </c>
      <c r="L13" s="179">
        <v>2707</v>
      </c>
      <c r="M13" s="179">
        <v>166</v>
      </c>
      <c r="N13" s="179">
        <v>3726</v>
      </c>
      <c r="O13" s="179">
        <v>130</v>
      </c>
      <c r="P13" s="179">
        <v>5715</v>
      </c>
      <c r="Q13" s="179">
        <v>61</v>
      </c>
      <c r="R13" s="179">
        <v>7946</v>
      </c>
      <c r="S13" s="179">
        <v>58</v>
      </c>
    </row>
    <row r="14" spans="1:19" ht="12.75">
      <c r="A14" s="77" t="s">
        <v>96</v>
      </c>
      <c r="B14" s="179">
        <v>902</v>
      </c>
      <c r="C14" s="179">
        <v>95</v>
      </c>
      <c r="D14" s="179">
        <v>1630</v>
      </c>
      <c r="E14" s="179">
        <v>239</v>
      </c>
      <c r="F14" s="179">
        <v>3487</v>
      </c>
      <c r="G14" s="179">
        <v>434</v>
      </c>
      <c r="H14" s="179">
        <v>5779</v>
      </c>
      <c r="I14" s="179">
        <v>581</v>
      </c>
      <c r="J14" s="179">
        <v>5429</v>
      </c>
      <c r="K14" s="179">
        <v>487</v>
      </c>
      <c r="L14" s="179">
        <v>6311</v>
      </c>
      <c r="M14" s="179">
        <v>427</v>
      </c>
      <c r="N14" s="179">
        <v>8181</v>
      </c>
      <c r="O14" s="179">
        <v>389</v>
      </c>
      <c r="P14" s="179">
        <v>11464</v>
      </c>
      <c r="Q14" s="179">
        <v>247</v>
      </c>
      <c r="R14" s="179">
        <v>15562</v>
      </c>
      <c r="S14" s="179">
        <v>224</v>
      </c>
    </row>
    <row r="15" spans="1:19" ht="12.75">
      <c r="A15" s="77" t="s">
        <v>97</v>
      </c>
      <c r="B15" s="179">
        <v>478</v>
      </c>
      <c r="C15" s="179">
        <v>71</v>
      </c>
      <c r="D15" s="179">
        <v>990</v>
      </c>
      <c r="E15" s="179">
        <v>161</v>
      </c>
      <c r="F15" s="179">
        <v>2835</v>
      </c>
      <c r="G15" s="179">
        <v>312</v>
      </c>
      <c r="H15" s="179">
        <v>5181</v>
      </c>
      <c r="I15" s="179">
        <v>514</v>
      </c>
      <c r="J15" s="179">
        <v>5105</v>
      </c>
      <c r="K15" s="179">
        <v>445</v>
      </c>
      <c r="L15" s="179">
        <v>5682</v>
      </c>
      <c r="M15" s="179">
        <v>390</v>
      </c>
      <c r="N15" s="179">
        <v>7110</v>
      </c>
      <c r="O15" s="179">
        <v>334</v>
      </c>
      <c r="P15" s="179">
        <v>10176</v>
      </c>
      <c r="Q15" s="179">
        <v>196</v>
      </c>
      <c r="R15" s="179">
        <v>13759</v>
      </c>
      <c r="S15" s="179">
        <v>147</v>
      </c>
    </row>
    <row r="16" spans="1:19" ht="12.75">
      <c r="A16" s="77" t="s">
        <v>98</v>
      </c>
      <c r="B16" s="179">
        <v>2385</v>
      </c>
      <c r="C16" s="179">
        <v>8117</v>
      </c>
      <c r="D16" s="179">
        <v>8214</v>
      </c>
      <c r="E16" s="179">
        <v>19259</v>
      </c>
      <c r="F16" s="179">
        <v>21488</v>
      </c>
      <c r="G16" s="179">
        <v>28597</v>
      </c>
      <c r="H16" s="179">
        <v>48733</v>
      </c>
      <c r="I16" s="179">
        <v>42985</v>
      </c>
      <c r="J16" s="179">
        <v>47310</v>
      </c>
      <c r="K16" s="179">
        <v>36877</v>
      </c>
      <c r="L16" s="179">
        <v>60890</v>
      </c>
      <c r="M16" s="179">
        <v>36428</v>
      </c>
      <c r="N16" s="179">
        <v>89945</v>
      </c>
      <c r="O16" s="179">
        <v>34191</v>
      </c>
      <c r="P16" s="179">
        <v>135010</v>
      </c>
      <c r="Q16" s="179">
        <v>25120</v>
      </c>
      <c r="R16" s="179">
        <v>184875</v>
      </c>
      <c r="S16" s="179">
        <v>23190</v>
      </c>
    </row>
    <row r="17" spans="1:19" ht="12.75">
      <c r="A17" s="77" t="s">
        <v>99</v>
      </c>
      <c r="B17" s="179">
        <v>174</v>
      </c>
      <c r="C17" s="179">
        <v>47</v>
      </c>
      <c r="D17" s="179">
        <v>523</v>
      </c>
      <c r="E17" s="179">
        <v>107</v>
      </c>
      <c r="F17" s="179">
        <v>1701</v>
      </c>
      <c r="G17" s="179">
        <v>215</v>
      </c>
      <c r="H17" s="179">
        <v>2834</v>
      </c>
      <c r="I17" s="179">
        <v>364</v>
      </c>
      <c r="J17" s="179">
        <v>2730</v>
      </c>
      <c r="K17" s="179">
        <v>303</v>
      </c>
      <c r="L17" s="179">
        <v>3106</v>
      </c>
      <c r="M17" s="179">
        <v>278</v>
      </c>
      <c r="N17" s="179">
        <v>4127</v>
      </c>
      <c r="O17" s="179">
        <v>236</v>
      </c>
      <c r="P17" s="179">
        <v>6148</v>
      </c>
      <c r="Q17" s="179">
        <v>162</v>
      </c>
      <c r="R17" s="179">
        <v>9109</v>
      </c>
      <c r="S17" s="179">
        <v>171</v>
      </c>
    </row>
    <row r="18" spans="1:19" ht="12.75">
      <c r="A18" s="77" t="s">
        <v>100</v>
      </c>
      <c r="B18" s="179">
        <v>419</v>
      </c>
      <c r="C18" s="179">
        <v>115</v>
      </c>
      <c r="D18" s="179">
        <v>1434</v>
      </c>
      <c r="E18" s="179">
        <v>309</v>
      </c>
      <c r="F18" s="179">
        <v>3929</v>
      </c>
      <c r="G18" s="179">
        <v>412</v>
      </c>
      <c r="H18" s="179">
        <v>6560</v>
      </c>
      <c r="I18" s="179">
        <v>641</v>
      </c>
      <c r="J18" s="179">
        <v>6168</v>
      </c>
      <c r="K18" s="179">
        <v>530</v>
      </c>
      <c r="L18" s="179">
        <v>7259</v>
      </c>
      <c r="M18" s="179">
        <v>422</v>
      </c>
      <c r="N18" s="179">
        <v>9480</v>
      </c>
      <c r="O18" s="179">
        <v>334</v>
      </c>
      <c r="P18" s="179">
        <v>12982</v>
      </c>
      <c r="Q18" s="179">
        <v>242</v>
      </c>
      <c r="R18" s="179">
        <v>17588</v>
      </c>
      <c r="S18" s="179">
        <v>268</v>
      </c>
    </row>
    <row r="19" spans="1:19" ht="12.75">
      <c r="A19" s="77" t="s">
        <v>101</v>
      </c>
      <c r="B19" s="179">
        <v>639</v>
      </c>
      <c r="C19" s="179">
        <v>227</v>
      </c>
      <c r="D19" s="179">
        <v>1588</v>
      </c>
      <c r="E19" s="179">
        <v>513</v>
      </c>
      <c r="F19" s="179">
        <v>3663</v>
      </c>
      <c r="G19" s="179">
        <v>607</v>
      </c>
      <c r="H19" s="179">
        <v>6780</v>
      </c>
      <c r="I19" s="179">
        <v>768</v>
      </c>
      <c r="J19" s="179">
        <v>6768</v>
      </c>
      <c r="K19" s="179">
        <v>606</v>
      </c>
      <c r="L19" s="179">
        <v>7634</v>
      </c>
      <c r="M19" s="179">
        <v>498</v>
      </c>
      <c r="N19" s="179">
        <v>9397</v>
      </c>
      <c r="O19" s="179">
        <v>449</v>
      </c>
      <c r="P19" s="179">
        <v>13127</v>
      </c>
      <c r="Q19" s="179">
        <v>316</v>
      </c>
      <c r="R19" s="179">
        <v>17342</v>
      </c>
      <c r="S19" s="179">
        <v>290</v>
      </c>
    </row>
    <row r="20" spans="1:19" ht="12.75">
      <c r="A20" s="77" t="s">
        <v>102</v>
      </c>
      <c r="B20" s="179">
        <v>271</v>
      </c>
      <c r="C20" s="179">
        <v>50</v>
      </c>
      <c r="D20" s="179">
        <v>548</v>
      </c>
      <c r="E20" s="179">
        <v>173</v>
      </c>
      <c r="F20" s="179">
        <v>1329</v>
      </c>
      <c r="G20" s="179">
        <v>357</v>
      </c>
      <c r="H20" s="179">
        <v>2774</v>
      </c>
      <c r="I20" s="179">
        <v>467</v>
      </c>
      <c r="J20" s="179">
        <v>2566</v>
      </c>
      <c r="K20" s="179">
        <v>392</v>
      </c>
      <c r="L20" s="179">
        <v>3394</v>
      </c>
      <c r="M20" s="179">
        <v>330</v>
      </c>
      <c r="N20" s="179">
        <v>4854</v>
      </c>
      <c r="O20" s="179">
        <v>269</v>
      </c>
      <c r="P20" s="179">
        <v>7364</v>
      </c>
      <c r="Q20" s="179">
        <v>161</v>
      </c>
      <c r="R20" s="179">
        <v>11009</v>
      </c>
      <c r="S20" s="179">
        <v>161</v>
      </c>
    </row>
    <row r="21" spans="1:19" ht="12.75">
      <c r="A21" s="77" t="s">
        <v>103</v>
      </c>
      <c r="B21" s="179">
        <v>593</v>
      </c>
      <c r="C21" s="179">
        <v>170</v>
      </c>
      <c r="D21" s="179">
        <v>1743</v>
      </c>
      <c r="E21" s="179">
        <v>482</v>
      </c>
      <c r="F21" s="179">
        <v>4268</v>
      </c>
      <c r="G21" s="179">
        <v>753</v>
      </c>
      <c r="H21" s="179">
        <v>7706</v>
      </c>
      <c r="I21" s="179">
        <v>1280</v>
      </c>
      <c r="J21" s="179">
        <v>7191</v>
      </c>
      <c r="K21" s="179">
        <v>825</v>
      </c>
      <c r="L21" s="179">
        <v>8873</v>
      </c>
      <c r="M21" s="179">
        <v>905</v>
      </c>
      <c r="N21" s="179">
        <v>12149</v>
      </c>
      <c r="O21" s="179">
        <v>871</v>
      </c>
      <c r="P21" s="179">
        <v>17033</v>
      </c>
      <c r="Q21" s="179">
        <v>449</v>
      </c>
      <c r="R21" s="179">
        <v>22253</v>
      </c>
      <c r="S21" s="179">
        <v>452</v>
      </c>
    </row>
    <row r="22" spans="1:19" ht="12.75">
      <c r="A22" s="77" t="s">
        <v>104</v>
      </c>
      <c r="B22" s="179">
        <v>578</v>
      </c>
      <c r="C22" s="179">
        <v>188</v>
      </c>
      <c r="D22" s="179">
        <v>1519</v>
      </c>
      <c r="E22" s="179">
        <v>524</v>
      </c>
      <c r="F22" s="179">
        <v>3904</v>
      </c>
      <c r="G22" s="179">
        <v>826</v>
      </c>
      <c r="H22" s="179">
        <v>8041</v>
      </c>
      <c r="I22" s="179">
        <v>1238</v>
      </c>
      <c r="J22" s="179">
        <v>7433</v>
      </c>
      <c r="K22" s="179">
        <v>1043</v>
      </c>
      <c r="L22" s="179">
        <v>8526</v>
      </c>
      <c r="M22" s="179">
        <v>890</v>
      </c>
      <c r="N22" s="179">
        <v>11771</v>
      </c>
      <c r="O22" s="179">
        <v>784</v>
      </c>
      <c r="P22" s="179">
        <v>17159</v>
      </c>
      <c r="Q22" s="179">
        <v>583</v>
      </c>
      <c r="R22" s="179">
        <v>22145</v>
      </c>
      <c r="S22" s="179">
        <v>518</v>
      </c>
    </row>
    <row r="23" spans="1:19" ht="12.75">
      <c r="A23" s="77" t="s">
        <v>105</v>
      </c>
      <c r="B23" s="179">
        <v>706</v>
      </c>
      <c r="C23" s="179">
        <v>81</v>
      </c>
      <c r="D23" s="179">
        <v>1839</v>
      </c>
      <c r="E23" s="179">
        <v>304</v>
      </c>
      <c r="F23" s="179">
        <v>4339</v>
      </c>
      <c r="G23" s="179">
        <v>496</v>
      </c>
      <c r="H23" s="179">
        <v>7169</v>
      </c>
      <c r="I23" s="179">
        <v>717</v>
      </c>
      <c r="J23" s="179">
        <v>6804</v>
      </c>
      <c r="K23" s="179">
        <v>525</v>
      </c>
      <c r="L23" s="179">
        <v>7556</v>
      </c>
      <c r="M23" s="179">
        <v>515</v>
      </c>
      <c r="N23" s="179">
        <v>9802</v>
      </c>
      <c r="O23" s="179">
        <v>531</v>
      </c>
      <c r="P23" s="179">
        <v>13684</v>
      </c>
      <c r="Q23" s="179">
        <v>318</v>
      </c>
      <c r="R23" s="179">
        <v>18529</v>
      </c>
      <c r="S23" s="179">
        <v>230</v>
      </c>
    </row>
    <row r="24" spans="1:19" ht="12.75">
      <c r="A24" s="77" t="s">
        <v>106</v>
      </c>
      <c r="B24" s="179">
        <v>2712</v>
      </c>
      <c r="C24" s="179">
        <v>27156</v>
      </c>
      <c r="D24" s="179">
        <v>11943</v>
      </c>
      <c r="E24" s="179">
        <v>56211</v>
      </c>
      <c r="F24" s="179">
        <v>30047</v>
      </c>
      <c r="G24" s="179">
        <v>89668</v>
      </c>
      <c r="H24" s="179">
        <v>71015</v>
      </c>
      <c r="I24" s="179">
        <v>123361</v>
      </c>
      <c r="J24" s="179">
        <v>69459</v>
      </c>
      <c r="K24" s="179">
        <v>103706</v>
      </c>
      <c r="L24" s="179">
        <v>86558</v>
      </c>
      <c r="M24" s="179">
        <v>92006</v>
      </c>
      <c r="N24" s="179">
        <v>134952</v>
      </c>
      <c r="O24" s="179">
        <v>85840</v>
      </c>
      <c r="P24" s="179">
        <v>199581</v>
      </c>
      <c r="Q24" s="179">
        <v>66301</v>
      </c>
      <c r="R24" s="179">
        <v>263437</v>
      </c>
      <c r="S24" s="179">
        <v>60052</v>
      </c>
    </row>
    <row r="25" spans="1:21" s="85" customFormat="1" ht="25.5">
      <c r="A25" s="78" t="s">
        <v>107</v>
      </c>
      <c r="B25" s="205">
        <v>5778</v>
      </c>
      <c r="C25" s="205">
        <v>5824</v>
      </c>
      <c r="D25" s="205">
        <v>21970</v>
      </c>
      <c r="E25" s="205">
        <v>15588</v>
      </c>
      <c r="F25" s="205">
        <v>60071</v>
      </c>
      <c r="G25" s="205">
        <v>24600</v>
      </c>
      <c r="H25" s="205">
        <v>113027</v>
      </c>
      <c r="I25" s="205">
        <v>33861</v>
      </c>
      <c r="J25" s="205">
        <v>107766</v>
      </c>
      <c r="K25" s="205">
        <v>30050</v>
      </c>
      <c r="L25" s="205">
        <v>118121</v>
      </c>
      <c r="M25" s="205">
        <v>26200</v>
      </c>
      <c r="N25" s="205">
        <v>154579</v>
      </c>
      <c r="O25" s="205">
        <v>21489</v>
      </c>
      <c r="P25" s="205">
        <v>214822</v>
      </c>
      <c r="Q25" s="205">
        <v>15304</v>
      </c>
      <c r="R25" s="205">
        <v>286775</v>
      </c>
      <c r="S25" s="205">
        <v>13589</v>
      </c>
      <c r="T25" s="96"/>
      <c r="U25" s="96"/>
    </row>
    <row r="26" spans="1:19" ht="12.75">
      <c r="A26" s="77" t="s">
        <v>108</v>
      </c>
      <c r="B26" s="179">
        <v>555</v>
      </c>
      <c r="C26" s="179">
        <v>80</v>
      </c>
      <c r="D26" s="179">
        <v>1443</v>
      </c>
      <c r="E26" s="179">
        <v>102</v>
      </c>
      <c r="F26" s="179">
        <v>2972</v>
      </c>
      <c r="G26" s="179">
        <v>181</v>
      </c>
      <c r="H26" s="179">
        <v>5601</v>
      </c>
      <c r="I26" s="179">
        <v>334</v>
      </c>
      <c r="J26" s="179">
        <v>5532</v>
      </c>
      <c r="K26" s="179">
        <v>294</v>
      </c>
      <c r="L26" s="179">
        <v>6208</v>
      </c>
      <c r="M26" s="179">
        <v>259</v>
      </c>
      <c r="N26" s="179">
        <v>7522</v>
      </c>
      <c r="O26" s="179">
        <v>230</v>
      </c>
      <c r="P26" s="179">
        <v>10584</v>
      </c>
      <c r="Q26" s="179">
        <v>149</v>
      </c>
      <c r="R26" s="179">
        <v>13529</v>
      </c>
      <c r="S26" s="179">
        <v>136</v>
      </c>
    </row>
    <row r="27" spans="1:19" ht="12.75">
      <c r="A27" s="77" t="s">
        <v>109</v>
      </c>
      <c r="B27" s="179">
        <v>1055</v>
      </c>
      <c r="C27" s="179">
        <v>137</v>
      </c>
      <c r="D27" s="179">
        <v>3886</v>
      </c>
      <c r="E27" s="179">
        <v>230</v>
      </c>
      <c r="F27" s="179">
        <v>6025</v>
      </c>
      <c r="G27" s="179">
        <v>320</v>
      </c>
      <c r="H27" s="179">
        <v>9826</v>
      </c>
      <c r="I27" s="179">
        <v>471</v>
      </c>
      <c r="J27" s="179">
        <v>10021</v>
      </c>
      <c r="K27" s="179">
        <v>381</v>
      </c>
      <c r="L27" s="179">
        <v>11332</v>
      </c>
      <c r="M27" s="179">
        <v>334</v>
      </c>
      <c r="N27" s="179">
        <v>14635</v>
      </c>
      <c r="O27" s="179">
        <v>258</v>
      </c>
      <c r="P27" s="179">
        <v>19161</v>
      </c>
      <c r="Q27" s="179">
        <v>156</v>
      </c>
      <c r="R27" s="179">
        <v>25901</v>
      </c>
      <c r="S27" s="179">
        <v>137</v>
      </c>
    </row>
    <row r="28" spans="1:19" ht="12.75">
      <c r="A28" s="77" t="s">
        <v>110</v>
      </c>
      <c r="B28" s="179">
        <v>718</v>
      </c>
      <c r="C28" s="179">
        <v>68</v>
      </c>
      <c r="D28" s="179">
        <v>2094</v>
      </c>
      <c r="E28" s="179">
        <v>158</v>
      </c>
      <c r="F28" s="179">
        <v>4993</v>
      </c>
      <c r="G28" s="179">
        <v>364</v>
      </c>
      <c r="H28" s="179">
        <v>9664</v>
      </c>
      <c r="I28" s="179">
        <v>481</v>
      </c>
      <c r="J28" s="179">
        <v>9864</v>
      </c>
      <c r="K28" s="179">
        <v>374</v>
      </c>
      <c r="L28" s="179">
        <v>11815</v>
      </c>
      <c r="M28" s="179">
        <v>357</v>
      </c>
      <c r="N28" s="179">
        <v>15678</v>
      </c>
      <c r="O28" s="179">
        <v>322</v>
      </c>
      <c r="P28" s="179">
        <v>21350</v>
      </c>
      <c r="Q28" s="179">
        <v>275</v>
      </c>
      <c r="R28" s="179">
        <v>27451</v>
      </c>
      <c r="S28" s="179">
        <v>235</v>
      </c>
    </row>
    <row r="29" spans="1:19" ht="25.5">
      <c r="A29" s="77" t="s">
        <v>111</v>
      </c>
      <c r="B29" s="179">
        <v>0</v>
      </c>
      <c r="C29" s="179">
        <v>0</v>
      </c>
      <c r="D29" s="179">
        <v>0</v>
      </c>
      <c r="E29" s="179">
        <v>0</v>
      </c>
      <c r="F29" s="179">
        <v>0</v>
      </c>
      <c r="G29" s="179">
        <v>0</v>
      </c>
      <c r="H29" s="179">
        <v>1485</v>
      </c>
      <c r="I29" s="179">
        <v>2</v>
      </c>
      <c r="J29" s="179">
        <v>1651</v>
      </c>
      <c r="K29" s="179">
        <v>2</v>
      </c>
      <c r="L29" s="179">
        <v>1855</v>
      </c>
      <c r="M29" s="179">
        <v>2</v>
      </c>
      <c r="N29" s="179">
        <v>2052</v>
      </c>
      <c r="O29" s="179">
        <v>2</v>
      </c>
      <c r="P29" s="179">
        <v>2369</v>
      </c>
      <c r="Q29" s="179">
        <v>48</v>
      </c>
      <c r="R29" s="179">
        <v>2562</v>
      </c>
      <c r="S29" s="179">
        <v>27</v>
      </c>
    </row>
    <row r="30" spans="1:19" ht="12.75">
      <c r="A30" s="77" t="s">
        <v>112</v>
      </c>
      <c r="B30" s="179">
        <v>627</v>
      </c>
      <c r="C30" s="179">
        <v>51</v>
      </c>
      <c r="D30" s="179">
        <v>1994</v>
      </c>
      <c r="E30" s="179">
        <v>125</v>
      </c>
      <c r="F30" s="179">
        <v>5023</v>
      </c>
      <c r="G30" s="179">
        <v>332</v>
      </c>
      <c r="H30" s="179">
        <v>8970</v>
      </c>
      <c r="I30" s="179">
        <v>591</v>
      </c>
      <c r="J30" s="179">
        <v>8823</v>
      </c>
      <c r="K30" s="179">
        <v>530</v>
      </c>
      <c r="L30" s="179">
        <v>9816</v>
      </c>
      <c r="M30" s="179">
        <v>507</v>
      </c>
      <c r="N30" s="179">
        <v>13039</v>
      </c>
      <c r="O30" s="179">
        <v>471</v>
      </c>
      <c r="P30" s="179">
        <v>18643</v>
      </c>
      <c r="Q30" s="179">
        <v>293</v>
      </c>
      <c r="R30" s="179">
        <v>24995</v>
      </c>
      <c r="S30" s="179">
        <v>233</v>
      </c>
    </row>
    <row r="31" spans="1:19" ht="12.75">
      <c r="A31" s="77" t="s">
        <v>113</v>
      </c>
      <c r="B31" s="179">
        <v>251</v>
      </c>
      <c r="C31" s="179">
        <v>223</v>
      </c>
      <c r="D31" s="179">
        <v>1287</v>
      </c>
      <c r="E31" s="179">
        <v>834</v>
      </c>
      <c r="F31" s="179">
        <v>2871</v>
      </c>
      <c r="G31" s="179">
        <v>1241</v>
      </c>
      <c r="H31" s="179">
        <v>4997</v>
      </c>
      <c r="I31" s="179">
        <v>2247</v>
      </c>
      <c r="J31" s="179">
        <v>4709</v>
      </c>
      <c r="K31" s="179">
        <v>2069</v>
      </c>
      <c r="L31" s="179">
        <v>4563</v>
      </c>
      <c r="M31" s="179">
        <v>1823</v>
      </c>
      <c r="N31" s="179">
        <v>5635</v>
      </c>
      <c r="O31" s="179">
        <v>1121</v>
      </c>
      <c r="P31" s="179">
        <v>8124</v>
      </c>
      <c r="Q31" s="179">
        <v>714</v>
      </c>
      <c r="R31" s="179">
        <v>12254</v>
      </c>
      <c r="S31" s="179">
        <v>686</v>
      </c>
    </row>
    <row r="32" spans="1:19" ht="12.75">
      <c r="A32" s="77" t="s">
        <v>114</v>
      </c>
      <c r="B32" s="179">
        <v>417</v>
      </c>
      <c r="C32" s="179">
        <v>495</v>
      </c>
      <c r="D32" s="179">
        <v>1513</v>
      </c>
      <c r="E32" s="179">
        <v>1204</v>
      </c>
      <c r="F32" s="179">
        <v>4838</v>
      </c>
      <c r="G32" s="179">
        <v>1740</v>
      </c>
      <c r="H32" s="179">
        <v>10012</v>
      </c>
      <c r="I32" s="179">
        <v>2413</v>
      </c>
      <c r="J32" s="179">
        <v>9290</v>
      </c>
      <c r="K32" s="179">
        <v>2290</v>
      </c>
      <c r="L32" s="179">
        <v>10552</v>
      </c>
      <c r="M32" s="179">
        <v>2293</v>
      </c>
      <c r="N32" s="179">
        <v>15041</v>
      </c>
      <c r="O32" s="179">
        <v>2013</v>
      </c>
      <c r="P32" s="179">
        <v>22655</v>
      </c>
      <c r="Q32" s="179">
        <v>1302</v>
      </c>
      <c r="R32" s="179">
        <v>30400</v>
      </c>
      <c r="S32" s="179">
        <v>1211</v>
      </c>
    </row>
    <row r="33" spans="1:19" ht="12.75">
      <c r="A33" s="77" t="s">
        <v>115</v>
      </c>
      <c r="B33" s="179">
        <v>254</v>
      </c>
      <c r="C33" s="179">
        <v>134</v>
      </c>
      <c r="D33" s="179">
        <v>877</v>
      </c>
      <c r="E33" s="179">
        <v>290</v>
      </c>
      <c r="F33" s="179">
        <v>2628</v>
      </c>
      <c r="G33" s="179">
        <v>359</v>
      </c>
      <c r="H33" s="179">
        <v>4775</v>
      </c>
      <c r="I33" s="179">
        <v>483</v>
      </c>
      <c r="J33" s="179">
        <v>4599</v>
      </c>
      <c r="K33" s="179">
        <v>406</v>
      </c>
      <c r="L33" s="179">
        <v>4909</v>
      </c>
      <c r="M33" s="179">
        <v>323</v>
      </c>
      <c r="N33" s="179">
        <v>6328</v>
      </c>
      <c r="O33" s="179">
        <v>306</v>
      </c>
      <c r="P33" s="179">
        <v>9155</v>
      </c>
      <c r="Q33" s="179">
        <v>206</v>
      </c>
      <c r="R33" s="179">
        <v>12867</v>
      </c>
      <c r="S33" s="179">
        <v>156</v>
      </c>
    </row>
    <row r="34" spans="1:19" ht="12.75">
      <c r="A34" s="77" t="s">
        <v>116</v>
      </c>
      <c r="B34" s="179">
        <v>328</v>
      </c>
      <c r="C34" s="179">
        <v>48</v>
      </c>
      <c r="D34" s="179">
        <v>850</v>
      </c>
      <c r="E34" s="179">
        <v>195</v>
      </c>
      <c r="F34" s="179">
        <v>2018</v>
      </c>
      <c r="G34" s="179">
        <v>325</v>
      </c>
      <c r="H34" s="179">
        <v>3415</v>
      </c>
      <c r="I34" s="179">
        <v>409</v>
      </c>
      <c r="J34" s="179">
        <v>3278</v>
      </c>
      <c r="K34" s="179">
        <v>263</v>
      </c>
      <c r="L34" s="179">
        <v>3544</v>
      </c>
      <c r="M34" s="179">
        <v>247</v>
      </c>
      <c r="N34" s="179">
        <v>4842</v>
      </c>
      <c r="O34" s="179">
        <v>214</v>
      </c>
      <c r="P34" s="179">
        <v>7152</v>
      </c>
      <c r="Q34" s="179">
        <v>156</v>
      </c>
      <c r="R34" s="179">
        <v>9282</v>
      </c>
      <c r="S34" s="179">
        <v>107</v>
      </c>
    </row>
    <row r="35" spans="1:19" ht="12.75">
      <c r="A35" s="77" t="s">
        <v>117</v>
      </c>
      <c r="B35" s="179">
        <v>133</v>
      </c>
      <c r="C35" s="179">
        <v>56</v>
      </c>
      <c r="D35" s="179">
        <v>490</v>
      </c>
      <c r="E35" s="179">
        <v>125</v>
      </c>
      <c r="F35" s="179">
        <v>1344</v>
      </c>
      <c r="G35" s="179">
        <v>161</v>
      </c>
      <c r="H35" s="179">
        <v>2160</v>
      </c>
      <c r="I35" s="179">
        <v>187</v>
      </c>
      <c r="J35" s="179">
        <v>2011</v>
      </c>
      <c r="K35" s="179">
        <v>156</v>
      </c>
      <c r="L35" s="179">
        <v>2102</v>
      </c>
      <c r="M35" s="179">
        <v>155</v>
      </c>
      <c r="N35" s="179">
        <v>2767</v>
      </c>
      <c r="O35" s="179">
        <v>140</v>
      </c>
      <c r="P35" s="179">
        <v>4608</v>
      </c>
      <c r="Q35" s="179">
        <v>96</v>
      </c>
      <c r="R35" s="179">
        <v>6929</v>
      </c>
      <c r="S35" s="179">
        <v>89</v>
      </c>
    </row>
    <row r="36" spans="1:19" ht="12.75">
      <c r="A36" s="77" t="s">
        <v>118</v>
      </c>
      <c r="B36" s="179">
        <v>1440</v>
      </c>
      <c r="C36" s="179">
        <v>4532</v>
      </c>
      <c r="D36" s="179">
        <v>7536</v>
      </c>
      <c r="E36" s="179">
        <v>12325</v>
      </c>
      <c r="F36" s="179">
        <v>27359</v>
      </c>
      <c r="G36" s="179">
        <v>19577</v>
      </c>
      <c r="H36" s="179">
        <v>53607</v>
      </c>
      <c r="I36" s="179">
        <v>26245</v>
      </c>
      <c r="J36" s="179">
        <v>49639</v>
      </c>
      <c r="K36" s="179">
        <v>23287</v>
      </c>
      <c r="L36" s="179">
        <v>53280</v>
      </c>
      <c r="M36" s="179">
        <v>19902</v>
      </c>
      <c r="N36" s="179">
        <v>69092</v>
      </c>
      <c r="O36" s="179">
        <v>16414</v>
      </c>
      <c r="P36" s="179">
        <v>93390</v>
      </c>
      <c r="Q36" s="179">
        <v>11957</v>
      </c>
      <c r="R36" s="179">
        <v>123167</v>
      </c>
      <c r="S36" s="179">
        <v>10599</v>
      </c>
    </row>
    <row r="37" spans="1:21" s="85" customFormat="1" ht="25.5">
      <c r="A37" s="78" t="s">
        <v>237</v>
      </c>
      <c r="B37" s="205">
        <v>6199</v>
      </c>
      <c r="C37" s="205">
        <v>979</v>
      </c>
      <c r="D37" s="205">
        <v>19932</v>
      </c>
      <c r="E37" s="205">
        <v>2869</v>
      </c>
      <c r="F37" s="205">
        <v>50152</v>
      </c>
      <c r="G37" s="205">
        <v>5452</v>
      </c>
      <c r="H37" s="205">
        <v>91424</v>
      </c>
      <c r="I37" s="205">
        <v>8345</v>
      </c>
      <c r="J37" s="205">
        <v>86407</v>
      </c>
      <c r="K37" s="205">
        <v>7052</v>
      </c>
      <c r="L37" s="205">
        <v>72738</v>
      </c>
      <c r="M37" s="205">
        <v>4209</v>
      </c>
      <c r="N37" s="205">
        <v>93001</v>
      </c>
      <c r="O37" s="205">
        <v>3900</v>
      </c>
      <c r="P37" s="205">
        <v>126974</v>
      </c>
      <c r="Q37" s="205">
        <v>2850</v>
      </c>
      <c r="R37" s="205">
        <v>175279</v>
      </c>
      <c r="S37" s="205">
        <v>2710</v>
      </c>
      <c r="T37" s="96"/>
      <c r="U37" s="96"/>
    </row>
    <row r="38" spans="1:19" ht="12.75">
      <c r="A38" s="77" t="s">
        <v>119</v>
      </c>
      <c r="B38" s="179">
        <v>87</v>
      </c>
      <c r="C38" s="179">
        <v>9</v>
      </c>
      <c r="D38" s="179">
        <v>261</v>
      </c>
      <c r="E38" s="179">
        <v>53</v>
      </c>
      <c r="F38" s="179">
        <v>700</v>
      </c>
      <c r="G38" s="179">
        <v>84</v>
      </c>
      <c r="H38" s="179">
        <v>1418</v>
      </c>
      <c r="I38" s="179">
        <v>176</v>
      </c>
      <c r="J38" s="179">
        <v>1324</v>
      </c>
      <c r="K38" s="179">
        <v>161</v>
      </c>
      <c r="L38" s="179">
        <v>1493</v>
      </c>
      <c r="M38" s="179">
        <v>154</v>
      </c>
      <c r="N38" s="179">
        <v>1918</v>
      </c>
      <c r="O38" s="179">
        <v>145</v>
      </c>
      <c r="P38" s="179">
        <v>2412</v>
      </c>
      <c r="Q38" s="179">
        <v>128</v>
      </c>
      <c r="R38" s="179">
        <v>3202</v>
      </c>
      <c r="S38" s="179">
        <v>118</v>
      </c>
    </row>
    <row r="39" spans="1:19" ht="12.75">
      <c r="A39" s="77" t="s">
        <v>123</v>
      </c>
      <c r="B39" s="179">
        <v>148</v>
      </c>
      <c r="C39" s="179">
        <v>13</v>
      </c>
      <c r="D39" s="179">
        <v>251</v>
      </c>
      <c r="E39" s="179">
        <v>58</v>
      </c>
      <c r="F39" s="179">
        <v>513</v>
      </c>
      <c r="G39" s="179">
        <v>125</v>
      </c>
      <c r="H39" s="179">
        <v>859</v>
      </c>
      <c r="I39" s="179">
        <v>140</v>
      </c>
      <c r="J39" s="179">
        <v>809</v>
      </c>
      <c r="K39" s="179">
        <v>109</v>
      </c>
      <c r="L39" s="179">
        <v>1055</v>
      </c>
      <c r="M39" s="179">
        <v>104</v>
      </c>
      <c r="N39" s="179">
        <v>1690</v>
      </c>
      <c r="O39" s="179">
        <v>87</v>
      </c>
      <c r="P39" s="179">
        <v>2643</v>
      </c>
      <c r="Q39" s="179">
        <v>65</v>
      </c>
      <c r="R39" s="179">
        <v>4110</v>
      </c>
      <c r="S39" s="179">
        <v>79</v>
      </c>
    </row>
    <row r="40" spans="1:19" ht="12.75">
      <c r="A40" s="77" t="s">
        <v>127</v>
      </c>
      <c r="B40" s="179">
        <v>1512</v>
      </c>
      <c r="C40" s="179">
        <v>244</v>
      </c>
      <c r="D40" s="179">
        <v>4852</v>
      </c>
      <c r="E40" s="179">
        <v>701</v>
      </c>
      <c r="F40" s="179">
        <v>14160</v>
      </c>
      <c r="G40" s="179">
        <v>1418</v>
      </c>
      <c r="H40" s="179">
        <v>26638</v>
      </c>
      <c r="I40" s="179">
        <v>2054</v>
      </c>
      <c r="J40" s="179">
        <v>25147</v>
      </c>
      <c r="K40" s="179">
        <v>1754</v>
      </c>
      <c r="L40" s="179">
        <v>27137</v>
      </c>
      <c r="M40" s="179">
        <v>1623</v>
      </c>
      <c r="N40" s="179">
        <v>35338</v>
      </c>
      <c r="O40" s="179">
        <v>1597</v>
      </c>
      <c r="P40" s="179">
        <v>49584</v>
      </c>
      <c r="Q40" s="179">
        <v>1224</v>
      </c>
      <c r="R40" s="179">
        <v>69083</v>
      </c>
      <c r="S40" s="179">
        <v>1176</v>
      </c>
    </row>
    <row r="41" spans="1:19" ht="12.75">
      <c r="A41" s="77" t="s">
        <v>129</v>
      </c>
      <c r="B41" s="179">
        <v>247</v>
      </c>
      <c r="C41" s="179">
        <v>29</v>
      </c>
      <c r="D41" s="179">
        <v>863</v>
      </c>
      <c r="E41" s="179">
        <v>65</v>
      </c>
      <c r="F41" s="179">
        <v>2392</v>
      </c>
      <c r="G41" s="179">
        <v>168</v>
      </c>
      <c r="H41" s="179">
        <v>4260</v>
      </c>
      <c r="I41" s="179">
        <v>257</v>
      </c>
      <c r="J41" s="179">
        <v>4154</v>
      </c>
      <c r="K41" s="179">
        <v>206</v>
      </c>
      <c r="L41" s="179">
        <v>4719</v>
      </c>
      <c r="M41" s="179">
        <v>174</v>
      </c>
      <c r="N41" s="179">
        <v>5946</v>
      </c>
      <c r="O41" s="179">
        <v>164</v>
      </c>
      <c r="P41" s="179">
        <v>8497</v>
      </c>
      <c r="Q41" s="179">
        <v>96</v>
      </c>
      <c r="R41" s="179">
        <v>12999</v>
      </c>
      <c r="S41" s="179">
        <v>89</v>
      </c>
    </row>
    <row r="42" spans="1:19" ht="12.75">
      <c r="A42" s="77" t="s">
        <v>130</v>
      </c>
      <c r="B42" s="179">
        <v>927</v>
      </c>
      <c r="C42" s="179">
        <v>170</v>
      </c>
      <c r="D42" s="179">
        <v>2917</v>
      </c>
      <c r="E42" s="179">
        <v>474</v>
      </c>
      <c r="F42" s="179">
        <v>8866</v>
      </c>
      <c r="G42" s="179">
        <v>708</v>
      </c>
      <c r="H42" s="179">
        <v>14623</v>
      </c>
      <c r="I42" s="179">
        <v>981</v>
      </c>
      <c r="J42" s="179">
        <v>13411</v>
      </c>
      <c r="K42" s="179">
        <v>799</v>
      </c>
      <c r="L42" s="179">
        <v>14638</v>
      </c>
      <c r="M42" s="179">
        <v>642</v>
      </c>
      <c r="N42" s="179">
        <v>17702</v>
      </c>
      <c r="O42" s="179">
        <v>582</v>
      </c>
      <c r="P42" s="179">
        <v>23519</v>
      </c>
      <c r="Q42" s="179">
        <v>420</v>
      </c>
      <c r="R42" s="179">
        <v>31173</v>
      </c>
      <c r="S42" s="179">
        <v>415</v>
      </c>
    </row>
    <row r="43" spans="1:19" ht="12.75">
      <c r="A43" s="77" t="s">
        <v>131</v>
      </c>
      <c r="B43" s="179">
        <v>1426</v>
      </c>
      <c r="C43" s="179">
        <v>183</v>
      </c>
      <c r="D43" s="179">
        <v>4822</v>
      </c>
      <c r="E43" s="179">
        <v>632</v>
      </c>
      <c r="F43" s="179">
        <v>13069</v>
      </c>
      <c r="G43" s="179">
        <v>1322</v>
      </c>
      <c r="H43" s="179">
        <v>23899</v>
      </c>
      <c r="I43" s="179">
        <v>1980</v>
      </c>
      <c r="J43" s="179">
        <v>22172</v>
      </c>
      <c r="K43" s="179">
        <v>1684</v>
      </c>
      <c r="L43" s="179">
        <v>23696</v>
      </c>
      <c r="M43" s="179">
        <v>1512</v>
      </c>
      <c r="N43" s="179">
        <v>30407</v>
      </c>
      <c r="O43" s="179">
        <v>1325</v>
      </c>
      <c r="P43" s="179">
        <v>40319</v>
      </c>
      <c r="Q43" s="179">
        <v>917</v>
      </c>
      <c r="R43" s="179">
        <v>54712</v>
      </c>
      <c r="S43" s="179">
        <v>833</v>
      </c>
    </row>
    <row r="44" spans="1:21" s="85" customFormat="1" ht="25.5">
      <c r="A44" s="78" t="s">
        <v>357</v>
      </c>
      <c r="B44" s="205" t="s">
        <v>297</v>
      </c>
      <c r="C44" s="205" t="s">
        <v>297</v>
      </c>
      <c r="D44" s="205" t="s">
        <v>297</v>
      </c>
      <c r="E44" s="205" t="s">
        <v>297</v>
      </c>
      <c r="F44" s="205" t="s">
        <v>297</v>
      </c>
      <c r="G44" s="205" t="s">
        <v>297</v>
      </c>
      <c r="H44" s="205" t="s">
        <v>297</v>
      </c>
      <c r="I44" s="205" t="s">
        <v>297</v>
      </c>
      <c r="J44" s="205" t="s">
        <v>297</v>
      </c>
      <c r="K44" s="205" t="s">
        <v>297</v>
      </c>
      <c r="L44" s="205">
        <v>22205</v>
      </c>
      <c r="M44" s="205">
        <v>2348</v>
      </c>
      <c r="N44" s="205">
        <v>27590</v>
      </c>
      <c r="O44" s="205">
        <v>2278</v>
      </c>
      <c r="P44" s="205">
        <v>40105</v>
      </c>
      <c r="Q44" s="205">
        <v>1729</v>
      </c>
      <c r="R44" s="205">
        <v>54108</v>
      </c>
      <c r="S44" s="205">
        <v>1291</v>
      </c>
      <c r="T44" s="96"/>
      <c r="U44" s="96"/>
    </row>
    <row r="45" spans="1:19" ht="12.75">
      <c r="A45" s="77" t="s">
        <v>120</v>
      </c>
      <c r="B45" s="179">
        <v>19</v>
      </c>
      <c r="C45" s="179">
        <v>8</v>
      </c>
      <c r="D45" s="179">
        <v>96</v>
      </c>
      <c r="E45" s="179">
        <v>52</v>
      </c>
      <c r="F45" s="179">
        <v>245</v>
      </c>
      <c r="G45" s="179">
        <v>187</v>
      </c>
      <c r="H45" s="179">
        <v>713</v>
      </c>
      <c r="I45" s="179">
        <v>302</v>
      </c>
      <c r="J45" s="179">
        <v>902</v>
      </c>
      <c r="K45" s="179">
        <v>198</v>
      </c>
      <c r="L45" s="179">
        <v>1407</v>
      </c>
      <c r="M45" s="179">
        <v>316</v>
      </c>
      <c r="N45" s="179">
        <v>2141</v>
      </c>
      <c r="O45" s="179">
        <v>255</v>
      </c>
      <c r="P45" s="179">
        <v>3715</v>
      </c>
      <c r="Q45" s="179">
        <v>193</v>
      </c>
      <c r="R45" s="179">
        <v>5906</v>
      </c>
      <c r="S45" s="179">
        <v>170</v>
      </c>
    </row>
    <row r="46" spans="1:19" ht="12.75">
      <c r="A46" s="77" t="s">
        <v>121</v>
      </c>
      <c r="B46" s="179">
        <v>31</v>
      </c>
      <c r="C46" s="179">
        <v>2</v>
      </c>
      <c r="D46" s="179">
        <v>53</v>
      </c>
      <c r="E46" s="179">
        <v>13</v>
      </c>
      <c r="F46" s="179">
        <v>74</v>
      </c>
      <c r="G46" s="179">
        <v>7</v>
      </c>
      <c r="H46" s="179">
        <v>128</v>
      </c>
      <c r="I46" s="179">
        <v>15</v>
      </c>
      <c r="J46" s="179">
        <v>124</v>
      </c>
      <c r="K46" s="179">
        <v>9</v>
      </c>
      <c r="L46" s="179">
        <v>192</v>
      </c>
      <c r="M46" s="179">
        <v>36</v>
      </c>
      <c r="N46" s="179">
        <v>292</v>
      </c>
      <c r="O46" s="179">
        <v>34</v>
      </c>
      <c r="P46" s="179">
        <v>258</v>
      </c>
      <c r="Q46" s="179">
        <v>3</v>
      </c>
      <c r="R46" s="179">
        <v>279</v>
      </c>
      <c r="S46" s="179">
        <v>3</v>
      </c>
    </row>
    <row r="47" spans="1:19" ht="25.5">
      <c r="A47" s="77" t="s">
        <v>122</v>
      </c>
      <c r="B47" s="179">
        <v>124</v>
      </c>
      <c r="C47" s="179">
        <v>34</v>
      </c>
      <c r="D47" s="179">
        <v>657</v>
      </c>
      <c r="E47" s="179">
        <v>85</v>
      </c>
      <c r="F47" s="179">
        <v>1522</v>
      </c>
      <c r="G47" s="179">
        <v>212</v>
      </c>
      <c r="H47" s="179">
        <v>2599</v>
      </c>
      <c r="I47" s="179">
        <v>340</v>
      </c>
      <c r="J47" s="179">
        <v>2563</v>
      </c>
      <c r="K47" s="179">
        <v>302</v>
      </c>
      <c r="L47" s="179">
        <v>2700</v>
      </c>
      <c r="M47" s="179">
        <v>271</v>
      </c>
      <c r="N47" s="179">
        <v>3353</v>
      </c>
      <c r="O47" s="179">
        <v>313</v>
      </c>
      <c r="P47" s="179">
        <v>5463</v>
      </c>
      <c r="Q47" s="179">
        <v>210</v>
      </c>
      <c r="R47" s="179">
        <v>7027</v>
      </c>
      <c r="S47" s="179">
        <v>138</v>
      </c>
    </row>
    <row r="48" spans="1:19" ht="25.5">
      <c r="A48" s="77" t="s">
        <v>124</v>
      </c>
      <c r="B48" s="179">
        <v>38</v>
      </c>
      <c r="C48" s="179">
        <v>7</v>
      </c>
      <c r="D48" s="179">
        <v>226</v>
      </c>
      <c r="E48" s="179">
        <v>35</v>
      </c>
      <c r="F48" s="179">
        <v>66</v>
      </c>
      <c r="G48" s="179">
        <v>59</v>
      </c>
      <c r="H48" s="179">
        <v>818</v>
      </c>
      <c r="I48" s="179">
        <v>85</v>
      </c>
      <c r="J48" s="179">
        <v>814</v>
      </c>
      <c r="K48" s="179">
        <v>86</v>
      </c>
      <c r="L48" s="179">
        <v>928</v>
      </c>
      <c r="M48" s="179">
        <v>70</v>
      </c>
      <c r="N48" s="179">
        <v>1230</v>
      </c>
      <c r="O48" s="179">
        <v>76</v>
      </c>
      <c r="P48" s="179">
        <v>1845</v>
      </c>
      <c r="Q48" s="179">
        <v>63</v>
      </c>
      <c r="R48" s="179">
        <v>2993</v>
      </c>
      <c r="S48" s="179">
        <v>51</v>
      </c>
    </row>
    <row r="49" spans="1:19" ht="25.5">
      <c r="A49" s="77" t="s">
        <v>125</v>
      </c>
      <c r="B49" s="179">
        <v>301</v>
      </c>
      <c r="C49" s="179">
        <v>58</v>
      </c>
      <c r="D49" s="179">
        <v>1039</v>
      </c>
      <c r="E49" s="179">
        <v>124</v>
      </c>
      <c r="F49" s="179">
        <v>1759</v>
      </c>
      <c r="G49" s="179">
        <v>182</v>
      </c>
      <c r="H49" s="179">
        <v>1910</v>
      </c>
      <c r="I49" s="179">
        <v>334</v>
      </c>
      <c r="J49" s="179">
        <v>1697</v>
      </c>
      <c r="K49" s="179">
        <v>287</v>
      </c>
      <c r="L49" s="179">
        <v>1885</v>
      </c>
      <c r="M49" s="179">
        <v>256</v>
      </c>
      <c r="N49" s="179">
        <v>2263</v>
      </c>
      <c r="O49" s="179">
        <v>236</v>
      </c>
      <c r="P49" s="179">
        <v>3506</v>
      </c>
      <c r="Q49" s="179">
        <v>173</v>
      </c>
      <c r="R49" s="179">
        <v>5354</v>
      </c>
      <c r="S49" s="179">
        <v>174</v>
      </c>
    </row>
    <row r="50" spans="1:19" ht="12.75">
      <c r="A50" s="77" t="s">
        <v>126</v>
      </c>
      <c r="B50" s="179">
        <v>4</v>
      </c>
      <c r="C50" s="179">
        <v>0</v>
      </c>
      <c r="D50" s="179">
        <v>30</v>
      </c>
      <c r="E50" s="179">
        <v>2</v>
      </c>
      <c r="F50" s="179">
        <v>39</v>
      </c>
      <c r="G50" s="179">
        <v>10</v>
      </c>
      <c r="H50" s="179">
        <v>61</v>
      </c>
      <c r="I50" s="179">
        <v>37</v>
      </c>
      <c r="J50" s="179">
        <v>63</v>
      </c>
      <c r="K50" s="179">
        <v>38</v>
      </c>
      <c r="L50" s="179">
        <v>94</v>
      </c>
      <c r="M50" s="179">
        <v>82</v>
      </c>
      <c r="N50" s="179">
        <v>140</v>
      </c>
      <c r="O50" s="179">
        <v>192</v>
      </c>
      <c r="P50" s="179">
        <v>207</v>
      </c>
      <c r="Q50" s="179">
        <v>339</v>
      </c>
      <c r="R50" s="179">
        <v>341</v>
      </c>
      <c r="S50" s="179">
        <v>72</v>
      </c>
    </row>
    <row r="51" spans="1:19" ht="12.75">
      <c r="A51" s="77" t="s">
        <v>128</v>
      </c>
      <c r="B51" s="179">
        <v>1335</v>
      </c>
      <c r="C51" s="179">
        <v>222</v>
      </c>
      <c r="D51" s="179">
        <v>3865</v>
      </c>
      <c r="E51" s="179">
        <v>575</v>
      </c>
      <c r="F51" s="179">
        <v>6747</v>
      </c>
      <c r="G51" s="179">
        <v>970</v>
      </c>
      <c r="H51" s="179">
        <v>13498</v>
      </c>
      <c r="I51" s="179">
        <v>1644</v>
      </c>
      <c r="J51" s="179">
        <v>13227</v>
      </c>
      <c r="K51" s="179">
        <v>1419</v>
      </c>
      <c r="L51" s="179">
        <v>14999</v>
      </c>
      <c r="M51" s="179">
        <v>1317</v>
      </c>
      <c r="N51" s="179">
        <v>18171</v>
      </c>
      <c r="O51" s="179">
        <v>1172</v>
      </c>
      <c r="P51" s="179">
        <v>25111</v>
      </c>
      <c r="Q51" s="179">
        <v>748</v>
      </c>
      <c r="R51" s="179">
        <v>32208</v>
      </c>
      <c r="S51" s="179">
        <v>683</v>
      </c>
    </row>
    <row r="52" spans="1:21" s="85" customFormat="1" ht="25.5">
      <c r="A52" s="78" t="s">
        <v>132</v>
      </c>
      <c r="B52" s="205">
        <v>20382</v>
      </c>
      <c r="C52" s="205">
        <v>1686</v>
      </c>
      <c r="D52" s="205">
        <v>55376</v>
      </c>
      <c r="E52" s="205">
        <v>5160</v>
      </c>
      <c r="F52" s="205">
        <v>125183</v>
      </c>
      <c r="G52" s="205">
        <v>9534</v>
      </c>
      <c r="H52" s="205">
        <v>212879</v>
      </c>
      <c r="I52" s="205">
        <v>14196</v>
      </c>
      <c r="J52" s="205">
        <v>197991</v>
      </c>
      <c r="K52" s="205">
        <v>11912</v>
      </c>
      <c r="L52" s="205">
        <v>217649</v>
      </c>
      <c r="M52" s="205">
        <v>10306</v>
      </c>
      <c r="N52" s="205">
        <v>276596</v>
      </c>
      <c r="O52" s="205">
        <v>9584</v>
      </c>
      <c r="P52" s="205">
        <v>373244</v>
      </c>
      <c r="Q52" s="205">
        <v>6651</v>
      </c>
      <c r="R52" s="205">
        <v>501865</v>
      </c>
      <c r="S52" s="205">
        <v>5990</v>
      </c>
      <c r="T52" s="96"/>
      <c r="U52" s="96"/>
    </row>
    <row r="53" spans="1:19" ht="12.75">
      <c r="A53" s="77" t="s">
        <v>133</v>
      </c>
      <c r="B53" s="179">
        <v>2899</v>
      </c>
      <c r="C53" s="179">
        <v>141</v>
      </c>
      <c r="D53" s="179">
        <v>6455</v>
      </c>
      <c r="E53" s="179">
        <v>484</v>
      </c>
      <c r="F53" s="179">
        <v>14395</v>
      </c>
      <c r="G53" s="179">
        <v>871</v>
      </c>
      <c r="H53" s="179">
        <v>28683</v>
      </c>
      <c r="I53" s="179">
        <v>1349</v>
      </c>
      <c r="J53" s="179">
        <v>25756</v>
      </c>
      <c r="K53" s="179">
        <v>1004</v>
      </c>
      <c r="L53" s="179">
        <v>27990</v>
      </c>
      <c r="M53" s="179">
        <v>833</v>
      </c>
      <c r="N53" s="179">
        <v>34949</v>
      </c>
      <c r="O53" s="179">
        <v>759</v>
      </c>
      <c r="P53" s="179">
        <v>46793</v>
      </c>
      <c r="Q53" s="179">
        <v>462</v>
      </c>
      <c r="R53" s="179">
        <v>65364</v>
      </c>
      <c r="S53" s="179">
        <v>462</v>
      </c>
    </row>
    <row r="54" spans="1:19" ht="12.75">
      <c r="A54" s="77" t="s">
        <v>134</v>
      </c>
      <c r="B54" s="179">
        <v>305</v>
      </c>
      <c r="C54" s="179">
        <v>35</v>
      </c>
      <c r="D54" s="179">
        <v>1047</v>
      </c>
      <c r="E54" s="179">
        <v>142</v>
      </c>
      <c r="F54" s="179">
        <v>2522</v>
      </c>
      <c r="G54" s="179">
        <v>239</v>
      </c>
      <c r="H54" s="179">
        <v>4488</v>
      </c>
      <c r="I54" s="179">
        <v>361</v>
      </c>
      <c r="J54" s="179">
        <v>3933</v>
      </c>
      <c r="K54" s="179">
        <v>261</v>
      </c>
      <c r="L54" s="179">
        <v>4123</v>
      </c>
      <c r="M54" s="179">
        <v>201</v>
      </c>
      <c r="N54" s="179">
        <v>5274</v>
      </c>
      <c r="O54" s="179">
        <v>135</v>
      </c>
      <c r="P54" s="179">
        <v>7332</v>
      </c>
      <c r="Q54" s="179">
        <v>126</v>
      </c>
      <c r="R54" s="179">
        <v>10058</v>
      </c>
      <c r="S54" s="179">
        <v>99</v>
      </c>
    </row>
    <row r="55" spans="1:19" ht="12.75">
      <c r="A55" s="77" t="s">
        <v>135</v>
      </c>
      <c r="B55" s="179">
        <v>253</v>
      </c>
      <c r="C55" s="179">
        <v>43</v>
      </c>
      <c r="D55" s="179">
        <v>833</v>
      </c>
      <c r="E55" s="179">
        <v>191</v>
      </c>
      <c r="F55" s="179">
        <v>1881</v>
      </c>
      <c r="G55" s="179">
        <v>402</v>
      </c>
      <c r="H55" s="179">
        <v>4354</v>
      </c>
      <c r="I55" s="179">
        <v>547</v>
      </c>
      <c r="J55" s="179">
        <v>4379</v>
      </c>
      <c r="K55" s="179">
        <v>449</v>
      </c>
      <c r="L55" s="179">
        <v>4777</v>
      </c>
      <c r="M55" s="179">
        <v>397</v>
      </c>
      <c r="N55" s="179">
        <v>5998</v>
      </c>
      <c r="O55" s="179">
        <v>340</v>
      </c>
      <c r="P55" s="179">
        <v>8075</v>
      </c>
      <c r="Q55" s="179">
        <v>218</v>
      </c>
      <c r="R55" s="179">
        <v>10722</v>
      </c>
      <c r="S55" s="179">
        <v>219</v>
      </c>
    </row>
    <row r="56" spans="1:19" ht="25.5">
      <c r="A56" s="77" t="s">
        <v>136</v>
      </c>
      <c r="B56" s="179">
        <v>2125</v>
      </c>
      <c r="C56" s="179">
        <v>178</v>
      </c>
      <c r="D56" s="179">
        <v>6684</v>
      </c>
      <c r="E56" s="179">
        <v>513</v>
      </c>
      <c r="F56" s="179">
        <v>16273</v>
      </c>
      <c r="G56" s="179">
        <v>834</v>
      </c>
      <c r="H56" s="179">
        <v>23946</v>
      </c>
      <c r="I56" s="179">
        <v>1140</v>
      </c>
      <c r="J56" s="179">
        <v>21559</v>
      </c>
      <c r="K56" s="179">
        <v>872</v>
      </c>
      <c r="L56" s="179">
        <v>25091</v>
      </c>
      <c r="M56" s="179">
        <v>751</v>
      </c>
      <c r="N56" s="179">
        <v>33665</v>
      </c>
      <c r="O56" s="179">
        <v>1152</v>
      </c>
      <c r="P56" s="179">
        <v>47657</v>
      </c>
      <c r="Q56" s="179">
        <v>929</v>
      </c>
      <c r="R56" s="179">
        <v>63675</v>
      </c>
      <c r="S56" s="179">
        <v>919</v>
      </c>
    </row>
    <row r="57" spans="1:19" ht="12.75">
      <c r="A57" s="77" t="s">
        <v>137</v>
      </c>
      <c r="B57" s="179">
        <v>1096</v>
      </c>
      <c r="C57" s="179">
        <v>74</v>
      </c>
      <c r="D57" s="179">
        <v>3623</v>
      </c>
      <c r="E57" s="179">
        <v>175</v>
      </c>
      <c r="F57" s="179">
        <v>7759</v>
      </c>
      <c r="G57" s="179">
        <v>361</v>
      </c>
      <c r="H57" s="179">
        <v>12768</v>
      </c>
      <c r="I57" s="179">
        <v>702</v>
      </c>
      <c r="J57" s="179">
        <v>12392</v>
      </c>
      <c r="K57" s="179">
        <v>588</v>
      </c>
      <c r="L57" s="179">
        <v>13904</v>
      </c>
      <c r="M57" s="179">
        <v>549</v>
      </c>
      <c r="N57" s="179">
        <v>17546</v>
      </c>
      <c r="O57" s="179">
        <v>485</v>
      </c>
      <c r="P57" s="179">
        <v>23394</v>
      </c>
      <c r="Q57" s="179">
        <v>333</v>
      </c>
      <c r="R57" s="179">
        <v>31256</v>
      </c>
      <c r="S57" s="179">
        <v>295</v>
      </c>
    </row>
    <row r="58" spans="1:19" ht="25.5">
      <c r="A58" s="77" t="s">
        <v>138</v>
      </c>
      <c r="B58" s="179">
        <v>1890</v>
      </c>
      <c r="C58" s="179">
        <v>46</v>
      </c>
      <c r="D58" s="179">
        <v>4093</v>
      </c>
      <c r="E58" s="179">
        <v>239</v>
      </c>
      <c r="F58" s="179">
        <v>6267</v>
      </c>
      <c r="G58" s="179">
        <v>470</v>
      </c>
      <c r="H58" s="179">
        <v>11962</v>
      </c>
      <c r="I58" s="179">
        <v>688</v>
      </c>
      <c r="J58" s="179">
        <v>11068</v>
      </c>
      <c r="K58" s="179">
        <v>627</v>
      </c>
      <c r="L58" s="179">
        <v>11299</v>
      </c>
      <c r="M58" s="179">
        <v>583</v>
      </c>
      <c r="N58" s="179">
        <v>12810</v>
      </c>
      <c r="O58" s="179">
        <v>506</v>
      </c>
      <c r="P58" s="179">
        <v>17243</v>
      </c>
      <c r="Q58" s="179">
        <v>362</v>
      </c>
      <c r="R58" s="179">
        <v>24298</v>
      </c>
      <c r="S58" s="179">
        <v>321</v>
      </c>
    </row>
    <row r="59" spans="1:19" ht="12.75">
      <c r="A59" s="77" t="s">
        <v>139</v>
      </c>
      <c r="B59" s="179">
        <v>2793</v>
      </c>
      <c r="C59" s="179">
        <v>145</v>
      </c>
      <c r="D59" s="179">
        <v>7471</v>
      </c>
      <c r="E59" s="179">
        <v>434</v>
      </c>
      <c r="F59" s="179">
        <v>17575</v>
      </c>
      <c r="G59" s="179">
        <v>833</v>
      </c>
      <c r="H59" s="179">
        <v>28010</v>
      </c>
      <c r="I59" s="179">
        <v>1384</v>
      </c>
      <c r="J59" s="179">
        <v>27273</v>
      </c>
      <c r="K59" s="179">
        <v>1269</v>
      </c>
      <c r="L59" s="179">
        <v>29085</v>
      </c>
      <c r="M59" s="179">
        <v>1144</v>
      </c>
      <c r="N59" s="179">
        <v>35534</v>
      </c>
      <c r="O59" s="179">
        <v>994</v>
      </c>
      <c r="P59" s="179">
        <v>45787</v>
      </c>
      <c r="Q59" s="179">
        <v>637</v>
      </c>
      <c r="R59" s="179">
        <v>57813</v>
      </c>
      <c r="S59" s="179">
        <v>512</v>
      </c>
    </row>
    <row r="60" spans="1:19" ht="12.75">
      <c r="A60" s="77" t="s">
        <v>140</v>
      </c>
      <c r="B60" s="179">
        <v>720</v>
      </c>
      <c r="C60" s="179">
        <v>55</v>
      </c>
      <c r="D60" s="179">
        <v>1836</v>
      </c>
      <c r="E60" s="179">
        <v>168</v>
      </c>
      <c r="F60" s="179">
        <v>3906</v>
      </c>
      <c r="G60" s="179">
        <v>470</v>
      </c>
      <c r="H60" s="179">
        <v>6303</v>
      </c>
      <c r="I60" s="179">
        <v>411</v>
      </c>
      <c r="J60" s="179">
        <v>6175</v>
      </c>
      <c r="K60" s="179">
        <v>373</v>
      </c>
      <c r="L60" s="179">
        <v>7177</v>
      </c>
      <c r="M60" s="179">
        <v>327</v>
      </c>
      <c r="N60" s="179">
        <v>9764</v>
      </c>
      <c r="O60" s="179">
        <v>275</v>
      </c>
      <c r="P60" s="179">
        <v>13942</v>
      </c>
      <c r="Q60" s="179">
        <v>211</v>
      </c>
      <c r="R60" s="179">
        <v>20227</v>
      </c>
      <c r="S60" s="179">
        <v>178</v>
      </c>
    </row>
    <row r="61" spans="1:19" ht="12.75">
      <c r="A61" s="77" t="s">
        <v>141</v>
      </c>
      <c r="B61" s="179">
        <v>3473</v>
      </c>
      <c r="C61" s="179">
        <v>261</v>
      </c>
      <c r="D61" s="179">
        <v>7716</v>
      </c>
      <c r="E61" s="179">
        <v>775</v>
      </c>
      <c r="F61" s="179">
        <v>15803</v>
      </c>
      <c r="G61" s="179">
        <v>1593</v>
      </c>
      <c r="H61" s="179">
        <v>27379</v>
      </c>
      <c r="I61" s="179">
        <v>2005</v>
      </c>
      <c r="J61" s="179">
        <v>25421</v>
      </c>
      <c r="K61" s="179">
        <v>1652</v>
      </c>
      <c r="L61" s="179">
        <v>26714</v>
      </c>
      <c r="M61" s="179">
        <v>1374</v>
      </c>
      <c r="N61" s="179">
        <v>32635</v>
      </c>
      <c r="O61" s="179">
        <v>1128</v>
      </c>
      <c r="P61" s="179">
        <v>41968</v>
      </c>
      <c r="Q61" s="179">
        <v>791</v>
      </c>
      <c r="R61" s="179">
        <v>55487</v>
      </c>
      <c r="S61" s="179">
        <v>672</v>
      </c>
    </row>
    <row r="62" spans="1:19" ht="12.75">
      <c r="A62" s="77" t="s">
        <v>142</v>
      </c>
      <c r="B62" s="179">
        <v>1618</v>
      </c>
      <c r="C62" s="179">
        <v>85</v>
      </c>
      <c r="D62" s="179">
        <v>3499</v>
      </c>
      <c r="E62" s="179">
        <v>243</v>
      </c>
      <c r="F62" s="179">
        <v>7588</v>
      </c>
      <c r="G62" s="179">
        <v>430</v>
      </c>
      <c r="H62" s="179">
        <v>11984</v>
      </c>
      <c r="I62" s="179">
        <v>814</v>
      </c>
      <c r="J62" s="179">
        <v>11567</v>
      </c>
      <c r="K62" s="179">
        <v>657</v>
      </c>
      <c r="L62" s="179">
        <v>13523</v>
      </c>
      <c r="M62" s="179">
        <v>549</v>
      </c>
      <c r="N62" s="179">
        <v>18250</v>
      </c>
      <c r="O62" s="179">
        <v>521</v>
      </c>
      <c r="P62" s="179">
        <v>25119</v>
      </c>
      <c r="Q62" s="179">
        <v>340</v>
      </c>
      <c r="R62" s="179">
        <v>33808</v>
      </c>
      <c r="S62" s="179">
        <v>307</v>
      </c>
    </row>
    <row r="63" spans="1:19" ht="12.75">
      <c r="A63" s="77" t="s">
        <v>143</v>
      </c>
      <c r="B63" s="179">
        <v>460</v>
      </c>
      <c r="C63" s="179">
        <v>78</v>
      </c>
      <c r="D63" s="179">
        <v>1062</v>
      </c>
      <c r="E63" s="179">
        <v>224</v>
      </c>
      <c r="F63" s="179">
        <v>2852</v>
      </c>
      <c r="G63" s="179">
        <v>388</v>
      </c>
      <c r="H63" s="179">
        <v>5706</v>
      </c>
      <c r="I63" s="179">
        <v>584</v>
      </c>
      <c r="J63" s="179">
        <v>5400</v>
      </c>
      <c r="K63" s="179">
        <v>481</v>
      </c>
      <c r="L63" s="179">
        <v>6293</v>
      </c>
      <c r="M63" s="179">
        <v>415</v>
      </c>
      <c r="N63" s="179">
        <v>8160</v>
      </c>
      <c r="O63" s="179">
        <v>331</v>
      </c>
      <c r="P63" s="179">
        <v>11344</v>
      </c>
      <c r="Q63" s="179">
        <v>241</v>
      </c>
      <c r="R63" s="179">
        <v>16314</v>
      </c>
      <c r="S63" s="179">
        <v>225</v>
      </c>
    </row>
    <row r="64" spans="1:19" ht="12.75">
      <c r="A64" s="77" t="s">
        <v>144</v>
      </c>
      <c r="B64" s="179">
        <v>1792</v>
      </c>
      <c r="C64" s="179">
        <v>324</v>
      </c>
      <c r="D64" s="179">
        <v>7338</v>
      </c>
      <c r="E64" s="179">
        <v>775</v>
      </c>
      <c r="F64" s="179">
        <v>17515</v>
      </c>
      <c r="G64" s="179">
        <v>1314</v>
      </c>
      <c r="H64" s="179">
        <v>29360</v>
      </c>
      <c r="I64" s="179">
        <v>2241</v>
      </c>
      <c r="J64" s="179">
        <v>26553</v>
      </c>
      <c r="K64" s="179">
        <v>2031</v>
      </c>
      <c r="L64" s="179">
        <v>27820</v>
      </c>
      <c r="M64" s="179">
        <v>1846</v>
      </c>
      <c r="N64" s="179">
        <v>34869</v>
      </c>
      <c r="O64" s="179">
        <v>1689</v>
      </c>
      <c r="P64" s="179">
        <v>46095</v>
      </c>
      <c r="Q64" s="179">
        <v>1181</v>
      </c>
      <c r="R64" s="179">
        <v>58019</v>
      </c>
      <c r="S64" s="179">
        <v>1050</v>
      </c>
    </row>
    <row r="65" spans="1:19" ht="12.75">
      <c r="A65" s="77" t="s">
        <v>145</v>
      </c>
      <c r="B65" s="179">
        <v>538</v>
      </c>
      <c r="C65" s="179">
        <v>150</v>
      </c>
      <c r="D65" s="179">
        <v>2305</v>
      </c>
      <c r="E65" s="179">
        <v>414</v>
      </c>
      <c r="F65" s="179">
        <v>6943</v>
      </c>
      <c r="G65" s="179">
        <v>760</v>
      </c>
      <c r="H65" s="179">
        <v>11437</v>
      </c>
      <c r="I65" s="179">
        <v>1198</v>
      </c>
      <c r="J65" s="179">
        <v>10390</v>
      </c>
      <c r="K65" s="179">
        <v>985</v>
      </c>
      <c r="L65" s="179">
        <v>12149</v>
      </c>
      <c r="M65" s="179">
        <v>828</v>
      </c>
      <c r="N65" s="179">
        <v>16191</v>
      </c>
      <c r="O65" s="179">
        <v>839</v>
      </c>
      <c r="P65" s="179">
        <v>22434</v>
      </c>
      <c r="Q65" s="179">
        <v>494</v>
      </c>
      <c r="R65" s="179">
        <v>31792</v>
      </c>
      <c r="S65" s="179">
        <v>424</v>
      </c>
    </row>
    <row r="66" spans="1:19" ht="12.75">
      <c r="A66" s="77" t="s">
        <v>146</v>
      </c>
      <c r="B66" s="179">
        <v>420</v>
      </c>
      <c r="C66" s="179">
        <v>71</v>
      </c>
      <c r="D66" s="179">
        <v>1414</v>
      </c>
      <c r="E66" s="179">
        <v>383</v>
      </c>
      <c r="F66" s="179">
        <v>3904</v>
      </c>
      <c r="G66" s="179">
        <v>569</v>
      </c>
      <c r="H66" s="179">
        <v>6499</v>
      </c>
      <c r="I66" s="179">
        <v>772</v>
      </c>
      <c r="J66" s="179">
        <v>6125</v>
      </c>
      <c r="K66" s="179">
        <v>663</v>
      </c>
      <c r="L66" s="179">
        <v>7704</v>
      </c>
      <c r="M66" s="179">
        <v>509</v>
      </c>
      <c r="N66" s="179">
        <v>10951</v>
      </c>
      <c r="O66" s="179">
        <v>430</v>
      </c>
      <c r="P66" s="179">
        <v>16061</v>
      </c>
      <c r="Q66" s="179">
        <v>326</v>
      </c>
      <c r="R66" s="179">
        <v>23032</v>
      </c>
      <c r="S66" s="179">
        <v>307</v>
      </c>
    </row>
    <row r="67" spans="1:21" s="85" customFormat="1" ht="25.5">
      <c r="A67" s="78" t="s">
        <v>147</v>
      </c>
      <c r="B67" s="205">
        <v>12139</v>
      </c>
      <c r="C67" s="205">
        <v>851</v>
      </c>
      <c r="D67" s="205">
        <v>43206</v>
      </c>
      <c r="E67" s="205">
        <v>1981</v>
      </c>
      <c r="F67" s="205">
        <v>97998</v>
      </c>
      <c r="G67" s="205">
        <v>3707</v>
      </c>
      <c r="H67" s="205">
        <v>158846</v>
      </c>
      <c r="I67" s="205">
        <v>5067</v>
      </c>
      <c r="J67" s="205">
        <v>151290</v>
      </c>
      <c r="K67" s="205">
        <v>4161</v>
      </c>
      <c r="L67" s="205">
        <v>176200</v>
      </c>
      <c r="M67" s="205">
        <v>3469</v>
      </c>
      <c r="N67" s="205">
        <v>228844</v>
      </c>
      <c r="O67" s="205">
        <v>3032</v>
      </c>
      <c r="P67" s="205">
        <v>301099</v>
      </c>
      <c r="Q67" s="205">
        <v>2272</v>
      </c>
      <c r="R67" s="205">
        <v>387964</v>
      </c>
      <c r="S67" s="205">
        <v>2048</v>
      </c>
      <c r="T67" s="96"/>
      <c r="U67" s="96"/>
    </row>
    <row r="68" spans="1:19" ht="12.75">
      <c r="A68" s="77" t="s">
        <v>148</v>
      </c>
      <c r="B68" s="179">
        <v>94</v>
      </c>
      <c r="C68" s="179">
        <v>19</v>
      </c>
      <c r="D68" s="179">
        <v>1379</v>
      </c>
      <c r="E68" s="179">
        <v>61</v>
      </c>
      <c r="F68" s="179">
        <v>3182</v>
      </c>
      <c r="G68" s="179">
        <v>254</v>
      </c>
      <c r="H68" s="179">
        <v>5496</v>
      </c>
      <c r="I68" s="179">
        <v>227</v>
      </c>
      <c r="J68" s="179">
        <v>5515</v>
      </c>
      <c r="K68" s="179">
        <v>169</v>
      </c>
      <c r="L68" s="179">
        <v>6225</v>
      </c>
      <c r="M68" s="179">
        <v>136</v>
      </c>
      <c r="N68" s="179">
        <v>7883</v>
      </c>
      <c r="O68" s="179">
        <v>91</v>
      </c>
      <c r="P68" s="179">
        <v>10813</v>
      </c>
      <c r="Q68" s="179">
        <v>38</v>
      </c>
      <c r="R68" s="179">
        <v>14219</v>
      </c>
      <c r="S68" s="179">
        <v>30</v>
      </c>
    </row>
    <row r="69" spans="1:19" ht="12.75">
      <c r="A69" s="77" t="s">
        <v>149</v>
      </c>
      <c r="B69" s="179">
        <v>2664</v>
      </c>
      <c r="C69" s="179">
        <v>382</v>
      </c>
      <c r="D69" s="179">
        <v>9585</v>
      </c>
      <c r="E69" s="179">
        <v>937</v>
      </c>
      <c r="F69" s="179">
        <v>23214</v>
      </c>
      <c r="G69" s="179">
        <v>1536</v>
      </c>
      <c r="H69" s="179">
        <v>38684</v>
      </c>
      <c r="I69" s="179">
        <v>2074</v>
      </c>
      <c r="J69" s="179">
        <v>35643</v>
      </c>
      <c r="K69" s="179">
        <v>1723</v>
      </c>
      <c r="L69" s="179">
        <v>40122</v>
      </c>
      <c r="M69" s="179">
        <v>1419</v>
      </c>
      <c r="N69" s="179">
        <v>53574</v>
      </c>
      <c r="O69" s="179">
        <v>1283</v>
      </c>
      <c r="P69" s="179">
        <v>73853</v>
      </c>
      <c r="Q69" s="179">
        <v>915</v>
      </c>
      <c r="R69" s="179">
        <v>96913</v>
      </c>
      <c r="S69" s="179">
        <v>842</v>
      </c>
    </row>
    <row r="70" spans="1:19" ht="12.75">
      <c r="A70" s="77" t="s">
        <v>150</v>
      </c>
      <c r="B70" s="179">
        <v>7165</v>
      </c>
      <c r="C70" s="179">
        <v>287</v>
      </c>
      <c r="D70" s="179">
        <v>25746</v>
      </c>
      <c r="E70" s="179">
        <v>597</v>
      </c>
      <c r="F70" s="179">
        <v>49443</v>
      </c>
      <c r="G70" s="179">
        <v>921</v>
      </c>
      <c r="H70" s="179">
        <v>80130</v>
      </c>
      <c r="I70" s="179">
        <v>1284</v>
      </c>
      <c r="J70" s="179">
        <v>77998</v>
      </c>
      <c r="K70" s="179">
        <v>1030</v>
      </c>
      <c r="L70" s="179">
        <v>94890</v>
      </c>
      <c r="M70" s="179">
        <v>836</v>
      </c>
      <c r="N70" s="179">
        <v>125463</v>
      </c>
      <c r="O70" s="179">
        <v>731</v>
      </c>
      <c r="P70" s="179">
        <v>163100</v>
      </c>
      <c r="Q70" s="179">
        <v>540</v>
      </c>
      <c r="R70" s="179">
        <v>206346</v>
      </c>
      <c r="S70" s="179">
        <v>492</v>
      </c>
    </row>
    <row r="71" spans="1:19" ht="38.25">
      <c r="A71" s="77" t="s">
        <v>151</v>
      </c>
      <c r="B71" s="179">
        <v>2864</v>
      </c>
      <c r="C71" s="179">
        <v>72</v>
      </c>
      <c r="D71" s="179">
        <v>15294</v>
      </c>
      <c r="E71" s="179">
        <v>127</v>
      </c>
      <c r="F71" s="179">
        <v>26625</v>
      </c>
      <c r="G71" s="179">
        <v>218</v>
      </c>
      <c r="H71" s="179">
        <v>44041</v>
      </c>
      <c r="I71" s="179">
        <v>337</v>
      </c>
      <c r="J71" s="179">
        <v>43350</v>
      </c>
      <c r="K71" s="179">
        <v>106</v>
      </c>
      <c r="L71" s="179">
        <v>53567</v>
      </c>
      <c r="M71" s="179">
        <v>226</v>
      </c>
      <c r="N71" s="179">
        <v>71498</v>
      </c>
      <c r="O71" s="179">
        <v>256</v>
      </c>
      <c r="P71" s="179">
        <v>92397</v>
      </c>
      <c r="Q71" s="179">
        <v>191</v>
      </c>
      <c r="R71" s="179">
        <v>114789</v>
      </c>
      <c r="S71" s="179">
        <v>194</v>
      </c>
    </row>
    <row r="72" spans="1:19" ht="25.5">
      <c r="A72" s="77" t="s">
        <v>152</v>
      </c>
      <c r="B72" s="179">
        <v>1326</v>
      </c>
      <c r="C72" s="179">
        <v>6</v>
      </c>
      <c r="D72" s="179">
        <v>2658</v>
      </c>
      <c r="E72" s="179">
        <v>40</v>
      </c>
      <c r="F72" s="179">
        <v>6417</v>
      </c>
      <c r="G72" s="179">
        <v>210</v>
      </c>
      <c r="H72" s="179">
        <v>11797</v>
      </c>
      <c r="I72" s="179">
        <v>284</v>
      </c>
      <c r="J72" s="179">
        <v>11155</v>
      </c>
      <c r="K72" s="179">
        <v>116</v>
      </c>
      <c r="L72" s="179">
        <v>15197</v>
      </c>
      <c r="M72" s="179">
        <v>124</v>
      </c>
      <c r="N72" s="179">
        <v>21363</v>
      </c>
      <c r="O72" s="179">
        <v>136</v>
      </c>
      <c r="P72" s="179">
        <v>29085</v>
      </c>
      <c r="Q72" s="179">
        <v>85</v>
      </c>
      <c r="R72" s="179">
        <v>38192</v>
      </c>
      <c r="S72" s="179">
        <v>62</v>
      </c>
    </row>
    <row r="73" spans="1:19" ht="12.75">
      <c r="A73" s="77" t="s">
        <v>153</v>
      </c>
      <c r="B73" s="179">
        <v>2216</v>
      </c>
      <c r="C73" s="179">
        <v>163</v>
      </c>
      <c r="D73" s="179">
        <v>6496</v>
      </c>
      <c r="E73" s="179">
        <v>386</v>
      </c>
      <c r="F73" s="179">
        <v>22159</v>
      </c>
      <c r="G73" s="179">
        <v>996</v>
      </c>
      <c r="H73" s="179">
        <v>34536</v>
      </c>
      <c r="I73" s="179">
        <v>1482</v>
      </c>
      <c r="J73" s="179">
        <v>32134</v>
      </c>
      <c r="K73" s="179">
        <v>1239</v>
      </c>
      <c r="L73" s="179">
        <v>34963</v>
      </c>
      <c r="M73" s="179">
        <v>1078</v>
      </c>
      <c r="N73" s="179">
        <v>41924</v>
      </c>
      <c r="O73" s="179">
        <v>927</v>
      </c>
      <c r="P73" s="179">
        <v>53333</v>
      </c>
      <c r="Q73" s="179">
        <v>779</v>
      </c>
      <c r="R73" s="179">
        <v>70486</v>
      </c>
      <c r="S73" s="179">
        <v>684</v>
      </c>
    </row>
    <row r="74" spans="1:21" s="85" customFormat="1" ht="25.5">
      <c r="A74" s="78" t="s">
        <v>154</v>
      </c>
      <c r="B74" s="205">
        <v>18188</v>
      </c>
      <c r="C74" s="205">
        <v>1255</v>
      </c>
      <c r="D74" s="205">
        <v>50498</v>
      </c>
      <c r="E74" s="205">
        <v>3364</v>
      </c>
      <c r="F74" s="205">
        <v>120441</v>
      </c>
      <c r="G74" s="205">
        <v>6153</v>
      </c>
      <c r="H74" s="205">
        <v>186615</v>
      </c>
      <c r="I74" s="205">
        <v>8599</v>
      </c>
      <c r="J74" s="205">
        <v>178053</v>
      </c>
      <c r="K74" s="205">
        <v>7339</v>
      </c>
      <c r="L74" s="205">
        <v>197471</v>
      </c>
      <c r="M74" s="205">
        <v>6675</v>
      </c>
      <c r="N74" s="205">
        <v>237361</v>
      </c>
      <c r="O74" s="205">
        <v>5832</v>
      </c>
      <c r="P74" s="205">
        <v>306603</v>
      </c>
      <c r="Q74" s="205">
        <v>3752</v>
      </c>
      <c r="R74" s="205">
        <v>392774</v>
      </c>
      <c r="S74" s="205">
        <v>3171</v>
      </c>
      <c r="T74" s="96"/>
      <c r="U74" s="96"/>
    </row>
    <row r="75" spans="1:19" ht="12.75">
      <c r="A75" s="77" t="s">
        <v>155</v>
      </c>
      <c r="B75" s="179">
        <v>19</v>
      </c>
      <c r="C75" s="179">
        <v>6</v>
      </c>
      <c r="D75" s="179">
        <v>65</v>
      </c>
      <c r="E75" s="179">
        <v>7</v>
      </c>
      <c r="F75" s="179">
        <v>294</v>
      </c>
      <c r="G75" s="179">
        <v>39</v>
      </c>
      <c r="H75" s="179">
        <v>557</v>
      </c>
      <c r="I75" s="179">
        <v>51</v>
      </c>
      <c r="J75" s="179">
        <v>570</v>
      </c>
      <c r="K75" s="179">
        <v>19</v>
      </c>
      <c r="L75" s="179">
        <v>640</v>
      </c>
      <c r="M75" s="179">
        <v>4</v>
      </c>
      <c r="N75" s="179">
        <v>719</v>
      </c>
      <c r="O75" s="179">
        <v>0</v>
      </c>
      <c r="P75" s="179">
        <v>866</v>
      </c>
      <c r="Q75" s="179">
        <v>0</v>
      </c>
      <c r="R75" s="179">
        <v>1252</v>
      </c>
      <c r="S75" s="179">
        <v>0</v>
      </c>
    </row>
    <row r="76" spans="1:19" ht="12.75">
      <c r="A76" s="77" t="s">
        <v>156</v>
      </c>
      <c r="B76" s="179">
        <v>379</v>
      </c>
      <c r="C76" s="179">
        <v>12</v>
      </c>
      <c r="D76" s="179">
        <v>1201</v>
      </c>
      <c r="E76" s="179">
        <v>87</v>
      </c>
      <c r="F76" s="179">
        <v>2995</v>
      </c>
      <c r="G76" s="179">
        <v>152</v>
      </c>
      <c r="H76" s="179">
        <v>5465</v>
      </c>
      <c r="I76" s="179">
        <v>225</v>
      </c>
      <c r="J76" s="179">
        <v>5240</v>
      </c>
      <c r="K76" s="179">
        <v>186</v>
      </c>
      <c r="L76" s="179">
        <v>6155</v>
      </c>
      <c r="M76" s="179">
        <v>152</v>
      </c>
      <c r="N76" s="179">
        <v>8153</v>
      </c>
      <c r="O76" s="179">
        <v>139</v>
      </c>
      <c r="P76" s="179">
        <v>11084</v>
      </c>
      <c r="Q76" s="179">
        <v>105</v>
      </c>
      <c r="R76" s="179">
        <v>15208</v>
      </c>
      <c r="S76" s="179">
        <v>92</v>
      </c>
    </row>
    <row r="77" spans="1:19" ht="12.75">
      <c r="A77" s="77" t="s">
        <v>157</v>
      </c>
      <c r="B77" s="179">
        <v>29</v>
      </c>
      <c r="C77" s="179">
        <v>1</v>
      </c>
      <c r="D77" s="179">
        <v>133</v>
      </c>
      <c r="E77" s="179">
        <v>2</v>
      </c>
      <c r="F77" s="179">
        <v>840</v>
      </c>
      <c r="G77" s="179">
        <v>6</v>
      </c>
      <c r="H77" s="179">
        <v>1748</v>
      </c>
      <c r="I77" s="179">
        <v>6</v>
      </c>
      <c r="J77" s="179">
        <v>1800</v>
      </c>
      <c r="K77" s="179">
        <v>8</v>
      </c>
      <c r="L77" s="179">
        <v>1904</v>
      </c>
      <c r="M77" s="179">
        <v>3</v>
      </c>
      <c r="N77" s="179">
        <v>2567</v>
      </c>
      <c r="O77" s="179">
        <v>3</v>
      </c>
      <c r="P77" s="179">
        <v>3500</v>
      </c>
      <c r="Q77" s="179">
        <v>2</v>
      </c>
      <c r="R77" s="179">
        <v>4606</v>
      </c>
      <c r="S77" s="179">
        <v>2</v>
      </c>
    </row>
    <row r="78" spans="1:19" ht="12.75">
      <c r="A78" s="77" t="s">
        <v>158</v>
      </c>
      <c r="B78" s="179">
        <v>812</v>
      </c>
      <c r="C78" s="179">
        <v>17</v>
      </c>
      <c r="D78" s="179">
        <v>1583</v>
      </c>
      <c r="E78" s="179">
        <v>50</v>
      </c>
      <c r="F78" s="179">
        <v>3165</v>
      </c>
      <c r="G78" s="179">
        <v>65</v>
      </c>
      <c r="H78" s="179">
        <v>4618</v>
      </c>
      <c r="I78" s="179">
        <v>95</v>
      </c>
      <c r="J78" s="179">
        <v>4445</v>
      </c>
      <c r="K78" s="179">
        <v>59</v>
      </c>
      <c r="L78" s="179">
        <v>5144</v>
      </c>
      <c r="M78" s="179">
        <v>59</v>
      </c>
      <c r="N78" s="179">
        <v>6193</v>
      </c>
      <c r="O78" s="179">
        <v>50</v>
      </c>
      <c r="P78" s="179">
        <v>7157</v>
      </c>
      <c r="Q78" s="179">
        <v>40</v>
      </c>
      <c r="R78" s="179">
        <v>9041</v>
      </c>
      <c r="S78" s="179">
        <v>34</v>
      </c>
    </row>
    <row r="79" spans="1:19" ht="12.75">
      <c r="A79" s="77" t="s">
        <v>159</v>
      </c>
      <c r="B79" s="179">
        <v>1523</v>
      </c>
      <c r="C79" s="179">
        <v>46</v>
      </c>
      <c r="D79" s="179">
        <v>4217</v>
      </c>
      <c r="E79" s="179">
        <v>182</v>
      </c>
      <c r="F79" s="179">
        <v>9732</v>
      </c>
      <c r="G79" s="179">
        <v>510</v>
      </c>
      <c r="H79" s="179">
        <v>14868</v>
      </c>
      <c r="I79" s="179">
        <v>682</v>
      </c>
      <c r="J79" s="179">
        <v>14732</v>
      </c>
      <c r="K79" s="179">
        <v>485</v>
      </c>
      <c r="L79" s="179">
        <v>16168</v>
      </c>
      <c r="M79" s="179">
        <v>425</v>
      </c>
      <c r="N79" s="179">
        <v>18910</v>
      </c>
      <c r="O79" s="179">
        <v>390</v>
      </c>
      <c r="P79" s="179">
        <v>24901</v>
      </c>
      <c r="Q79" s="179">
        <v>281</v>
      </c>
      <c r="R79" s="179">
        <v>31341</v>
      </c>
      <c r="S79" s="179">
        <v>259</v>
      </c>
    </row>
    <row r="80" spans="1:19" ht="12.75">
      <c r="A80" s="77" t="s">
        <v>160</v>
      </c>
      <c r="B80" s="179">
        <v>457</v>
      </c>
      <c r="C80" s="179">
        <v>29</v>
      </c>
      <c r="D80" s="179">
        <v>1447</v>
      </c>
      <c r="E80" s="179">
        <v>54</v>
      </c>
      <c r="F80" s="179">
        <v>3686</v>
      </c>
      <c r="G80" s="179">
        <v>60</v>
      </c>
      <c r="H80" s="179">
        <v>6503</v>
      </c>
      <c r="I80" s="179">
        <v>126</v>
      </c>
      <c r="J80" s="179">
        <v>6504</v>
      </c>
      <c r="K80" s="179">
        <v>114</v>
      </c>
      <c r="L80" s="179">
        <v>7899</v>
      </c>
      <c r="M80" s="179">
        <v>90</v>
      </c>
      <c r="N80" s="179">
        <v>10632</v>
      </c>
      <c r="O80" s="179">
        <v>69</v>
      </c>
      <c r="P80" s="179">
        <v>14476</v>
      </c>
      <c r="Q80" s="179">
        <v>42</v>
      </c>
      <c r="R80" s="179">
        <v>19218</v>
      </c>
      <c r="S80" s="179">
        <v>40</v>
      </c>
    </row>
    <row r="81" spans="1:19" ht="12.75">
      <c r="A81" s="77" t="s">
        <v>161</v>
      </c>
      <c r="B81" s="179">
        <v>4657</v>
      </c>
      <c r="C81" s="179">
        <v>154</v>
      </c>
      <c r="D81" s="179">
        <v>11016</v>
      </c>
      <c r="E81" s="179">
        <v>387</v>
      </c>
      <c r="F81" s="179">
        <v>25264</v>
      </c>
      <c r="G81" s="179">
        <v>849</v>
      </c>
      <c r="H81" s="179">
        <v>38847</v>
      </c>
      <c r="I81" s="179">
        <v>1272</v>
      </c>
      <c r="J81" s="179">
        <v>37465</v>
      </c>
      <c r="K81" s="179">
        <v>1197</v>
      </c>
      <c r="L81" s="179">
        <v>40429</v>
      </c>
      <c r="M81" s="179">
        <v>1117</v>
      </c>
      <c r="N81" s="179">
        <v>49803</v>
      </c>
      <c r="O81" s="179">
        <v>1016</v>
      </c>
      <c r="P81" s="179">
        <v>63134</v>
      </c>
      <c r="Q81" s="179">
        <v>549</v>
      </c>
      <c r="R81" s="179">
        <v>79406</v>
      </c>
      <c r="S81" s="179">
        <v>446</v>
      </c>
    </row>
    <row r="82" spans="1:19" ht="12.75">
      <c r="A82" s="77" t="s">
        <v>162</v>
      </c>
      <c r="B82" s="179">
        <v>1702</v>
      </c>
      <c r="C82" s="179">
        <v>237</v>
      </c>
      <c r="D82" s="179">
        <v>5888</v>
      </c>
      <c r="E82" s="179">
        <v>402</v>
      </c>
      <c r="F82" s="179">
        <v>15135</v>
      </c>
      <c r="G82" s="179">
        <v>696</v>
      </c>
      <c r="H82" s="179">
        <v>25447</v>
      </c>
      <c r="I82" s="179">
        <v>889</v>
      </c>
      <c r="J82" s="179">
        <v>24958</v>
      </c>
      <c r="K82" s="179">
        <v>772</v>
      </c>
      <c r="L82" s="179">
        <v>29354</v>
      </c>
      <c r="M82" s="179">
        <v>689</v>
      </c>
      <c r="N82" s="179">
        <v>35765</v>
      </c>
      <c r="O82" s="179">
        <v>618</v>
      </c>
      <c r="P82" s="179">
        <v>45283</v>
      </c>
      <c r="Q82" s="179">
        <v>418</v>
      </c>
      <c r="R82" s="179">
        <v>57499</v>
      </c>
      <c r="S82" s="179">
        <v>337</v>
      </c>
    </row>
    <row r="83" spans="1:19" ht="12.75">
      <c r="A83" s="77" t="s">
        <v>163</v>
      </c>
      <c r="B83" s="179">
        <v>3072</v>
      </c>
      <c r="C83" s="179">
        <v>137</v>
      </c>
      <c r="D83" s="179">
        <v>6731</v>
      </c>
      <c r="E83" s="179">
        <v>580</v>
      </c>
      <c r="F83" s="179">
        <v>14032</v>
      </c>
      <c r="G83" s="179">
        <v>1016</v>
      </c>
      <c r="H83" s="179">
        <v>22121</v>
      </c>
      <c r="I83" s="179">
        <v>1440</v>
      </c>
      <c r="J83" s="179">
        <v>20002</v>
      </c>
      <c r="K83" s="179">
        <v>1233</v>
      </c>
      <c r="L83" s="179">
        <v>21096</v>
      </c>
      <c r="M83" s="179">
        <v>1086</v>
      </c>
      <c r="N83" s="179">
        <v>24354</v>
      </c>
      <c r="O83" s="179">
        <v>899</v>
      </c>
      <c r="P83" s="179">
        <v>33138</v>
      </c>
      <c r="Q83" s="179">
        <v>569</v>
      </c>
      <c r="R83" s="179">
        <v>42648</v>
      </c>
      <c r="S83" s="179">
        <v>392</v>
      </c>
    </row>
    <row r="84" spans="1:19" ht="12.75">
      <c r="A84" s="77" t="s">
        <v>164</v>
      </c>
      <c r="B84" s="179">
        <v>2323</v>
      </c>
      <c r="C84" s="179">
        <v>237</v>
      </c>
      <c r="D84" s="179">
        <v>9031</v>
      </c>
      <c r="E84" s="179">
        <v>775</v>
      </c>
      <c r="F84" s="179">
        <v>22174</v>
      </c>
      <c r="G84" s="179">
        <v>1484</v>
      </c>
      <c r="H84" s="179">
        <v>33226</v>
      </c>
      <c r="I84" s="179">
        <v>2197</v>
      </c>
      <c r="J84" s="179">
        <v>32188</v>
      </c>
      <c r="K84" s="179">
        <v>1896</v>
      </c>
      <c r="L84" s="179">
        <v>36427</v>
      </c>
      <c r="M84" s="179">
        <v>1736</v>
      </c>
      <c r="N84" s="179">
        <v>42553</v>
      </c>
      <c r="O84" s="179">
        <v>1490</v>
      </c>
      <c r="P84" s="179">
        <v>55426</v>
      </c>
      <c r="Q84" s="179">
        <v>1052</v>
      </c>
      <c r="R84" s="179">
        <v>72138</v>
      </c>
      <c r="S84" s="179">
        <v>978</v>
      </c>
    </row>
    <row r="85" spans="1:19" ht="12.75">
      <c r="A85" s="77" t="s">
        <v>165</v>
      </c>
      <c r="B85" s="179">
        <v>1637</v>
      </c>
      <c r="C85" s="179">
        <v>214</v>
      </c>
      <c r="D85" s="179">
        <v>5368</v>
      </c>
      <c r="E85" s="179">
        <v>565</v>
      </c>
      <c r="F85" s="179">
        <v>14189</v>
      </c>
      <c r="G85" s="179">
        <v>839</v>
      </c>
      <c r="H85" s="179">
        <v>19774</v>
      </c>
      <c r="I85" s="179">
        <v>1063</v>
      </c>
      <c r="J85" s="179">
        <v>17044</v>
      </c>
      <c r="K85" s="179">
        <v>904</v>
      </c>
      <c r="L85" s="179">
        <v>18011</v>
      </c>
      <c r="M85" s="179">
        <v>905</v>
      </c>
      <c r="N85" s="179">
        <v>20739</v>
      </c>
      <c r="O85" s="179">
        <v>792</v>
      </c>
      <c r="P85" s="179">
        <v>25996</v>
      </c>
      <c r="Q85" s="179">
        <v>439</v>
      </c>
      <c r="R85" s="179">
        <v>33066</v>
      </c>
      <c r="S85" s="179">
        <v>360</v>
      </c>
    </row>
    <row r="86" spans="1:19" ht="12.75">
      <c r="A86" s="77" t="s">
        <v>166</v>
      </c>
      <c r="B86" s="179">
        <v>1578</v>
      </c>
      <c r="C86" s="179">
        <v>165</v>
      </c>
      <c r="D86" s="179">
        <v>3818</v>
      </c>
      <c r="E86" s="179">
        <v>273</v>
      </c>
      <c r="F86" s="179">
        <v>8935</v>
      </c>
      <c r="G86" s="179">
        <v>437</v>
      </c>
      <c r="H86" s="179">
        <v>13441</v>
      </c>
      <c r="I86" s="179">
        <v>553</v>
      </c>
      <c r="J86" s="179">
        <v>13105</v>
      </c>
      <c r="K86" s="179">
        <v>466</v>
      </c>
      <c r="L86" s="179">
        <v>14244</v>
      </c>
      <c r="M86" s="179">
        <v>409</v>
      </c>
      <c r="N86" s="179">
        <v>16973</v>
      </c>
      <c r="O86" s="179">
        <v>366</v>
      </c>
      <c r="P86" s="179">
        <v>21642</v>
      </c>
      <c r="Q86" s="179">
        <v>255</v>
      </c>
      <c r="R86" s="179">
        <v>27351</v>
      </c>
      <c r="S86" s="179">
        <v>231</v>
      </c>
    </row>
    <row r="87" spans="1:21" s="85" customFormat="1" ht="25.5">
      <c r="A87" s="78" t="s">
        <v>167</v>
      </c>
      <c r="B87" s="205">
        <v>1831</v>
      </c>
      <c r="C87" s="205">
        <v>443</v>
      </c>
      <c r="D87" s="205">
        <v>6896</v>
      </c>
      <c r="E87" s="205">
        <v>1131</v>
      </c>
      <c r="F87" s="205">
        <v>20746</v>
      </c>
      <c r="G87" s="205">
        <v>2344</v>
      </c>
      <c r="H87" s="205">
        <v>38741</v>
      </c>
      <c r="I87" s="205">
        <v>3692</v>
      </c>
      <c r="J87" s="205">
        <v>38019</v>
      </c>
      <c r="K87" s="205">
        <v>3176</v>
      </c>
      <c r="L87" s="205">
        <v>46877</v>
      </c>
      <c r="M87" s="205">
        <v>2967</v>
      </c>
      <c r="N87" s="205">
        <v>67850</v>
      </c>
      <c r="O87" s="205">
        <v>2493</v>
      </c>
      <c r="P87" s="205">
        <v>99321</v>
      </c>
      <c r="Q87" s="205">
        <v>1594</v>
      </c>
      <c r="R87" s="205">
        <v>131840</v>
      </c>
      <c r="S87" s="205">
        <v>1412</v>
      </c>
      <c r="T87" s="96"/>
      <c r="U87" s="96"/>
    </row>
    <row r="88" spans="1:19" ht="12.75">
      <c r="A88" s="77" t="s">
        <v>168</v>
      </c>
      <c r="B88" s="179">
        <v>739</v>
      </c>
      <c r="C88" s="179">
        <v>32</v>
      </c>
      <c r="D88" s="179">
        <v>1659</v>
      </c>
      <c r="E88" s="179">
        <v>84</v>
      </c>
      <c r="F88" s="179">
        <v>3803</v>
      </c>
      <c r="G88" s="179">
        <v>104</v>
      </c>
      <c r="H88" s="179">
        <v>6747</v>
      </c>
      <c r="I88" s="179">
        <v>237</v>
      </c>
      <c r="J88" s="179">
        <v>6962</v>
      </c>
      <c r="K88" s="179">
        <v>208</v>
      </c>
      <c r="L88" s="179">
        <v>8832</v>
      </c>
      <c r="M88" s="179">
        <v>182</v>
      </c>
      <c r="N88" s="179">
        <v>13843</v>
      </c>
      <c r="O88" s="179">
        <v>157</v>
      </c>
      <c r="P88" s="179">
        <v>20402</v>
      </c>
      <c r="Q88" s="179">
        <v>96</v>
      </c>
      <c r="R88" s="179">
        <v>29244</v>
      </c>
      <c r="S88" s="179">
        <v>76</v>
      </c>
    </row>
    <row r="89" spans="1:19" ht="12.75">
      <c r="A89" s="77" t="s">
        <v>169</v>
      </c>
      <c r="B89" s="179">
        <v>40</v>
      </c>
      <c r="C89" s="179">
        <v>30</v>
      </c>
      <c r="D89" s="179">
        <v>262</v>
      </c>
      <c r="E89" s="179">
        <v>16</v>
      </c>
      <c r="F89" s="179">
        <v>807</v>
      </c>
      <c r="G89" s="179">
        <v>34</v>
      </c>
      <c r="H89" s="179">
        <v>1573</v>
      </c>
      <c r="I89" s="179">
        <v>84</v>
      </c>
      <c r="J89" s="179">
        <v>1581</v>
      </c>
      <c r="K89" s="179">
        <v>86</v>
      </c>
      <c r="L89" s="179">
        <v>2126</v>
      </c>
      <c r="M89" s="179">
        <v>84</v>
      </c>
      <c r="N89" s="179">
        <v>3017</v>
      </c>
      <c r="O89" s="179">
        <v>95</v>
      </c>
      <c r="P89" s="179">
        <v>4436</v>
      </c>
      <c r="Q89" s="179">
        <v>62</v>
      </c>
      <c r="R89" s="179">
        <v>6068</v>
      </c>
      <c r="S89" s="179">
        <v>72</v>
      </c>
    </row>
    <row r="90" spans="1:19" ht="12.75">
      <c r="A90" s="77" t="s">
        <v>170</v>
      </c>
      <c r="B90" s="179">
        <v>213</v>
      </c>
      <c r="C90" s="179">
        <v>112</v>
      </c>
      <c r="D90" s="179">
        <v>1383</v>
      </c>
      <c r="E90" s="179">
        <v>458</v>
      </c>
      <c r="F90" s="179">
        <v>4871</v>
      </c>
      <c r="G90" s="179">
        <v>1071</v>
      </c>
      <c r="H90" s="179">
        <v>8795</v>
      </c>
      <c r="I90" s="179">
        <v>1540</v>
      </c>
      <c r="J90" s="179">
        <v>8005</v>
      </c>
      <c r="K90" s="179">
        <v>1266</v>
      </c>
      <c r="L90" s="179">
        <v>9446</v>
      </c>
      <c r="M90" s="179">
        <v>1227</v>
      </c>
      <c r="N90" s="179">
        <v>13946</v>
      </c>
      <c r="O90" s="179">
        <v>1123</v>
      </c>
      <c r="P90" s="179">
        <v>20852</v>
      </c>
      <c r="Q90" s="179">
        <v>801</v>
      </c>
      <c r="R90" s="179">
        <v>28537</v>
      </c>
      <c r="S90" s="179">
        <v>762</v>
      </c>
    </row>
    <row r="91" spans="1:19" ht="12.75">
      <c r="A91" s="77" t="s">
        <v>171</v>
      </c>
      <c r="B91" s="179">
        <v>328</v>
      </c>
      <c r="C91" s="179">
        <v>159</v>
      </c>
      <c r="D91" s="179">
        <v>1588</v>
      </c>
      <c r="E91" s="179">
        <v>378</v>
      </c>
      <c r="F91" s="179">
        <v>6078</v>
      </c>
      <c r="G91" s="179">
        <v>822</v>
      </c>
      <c r="H91" s="179">
        <v>11120</v>
      </c>
      <c r="I91" s="179">
        <v>1203</v>
      </c>
      <c r="J91" s="179">
        <v>10935</v>
      </c>
      <c r="K91" s="179">
        <v>1081</v>
      </c>
      <c r="L91" s="179">
        <v>13473</v>
      </c>
      <c r="M91" s="179">
        <v>977</v>
      </c>
      <c r="N91" s="179">
        <v>18044</v>
      </c>
      <c r="O91" s="179">
        <v>751</v>
      </c>
      <c r="P91" s="179">
        <v>25586</v>
      </c>
      <c r="Q91" s="179">
        <v>412</v>
      </c>
      <c r="R91" s="179">
        <v>31795</v>
      </c>
      <c r="S91" s="179">
        <v>307</v>
      </c>
    </row>
    <row r="92" spans="1:19" ht="12.75">
      <c r="A92" s="77" t="s">
        <v>172</v>
      </c>
      <c r="B92" s="179">
        <v>240</v>
      </c>
      <c r="C92" s="179">
        <v>18</v>
      </c>
      <c r="D92" s="179">
        <v>936</v>
      </c>
      <c r="E92" s="179">
        <v>39</v>
      </c>
      <c r="F92" s="179">
        <v>2476</v>
      </c>
      <c r="G92" s="179">
        <v>55</v>
      </c>
      <c r="H92" s="179">
        <v>5000</v>
      </c>
      <c r="I92" s="179">
        <v>178</v>
      </c>
      <c r="J92" s="179">
        <v>4915</v>
      </c>
      <c r="K92" s="179">
        <v>165</v>
      </c>
      <c r="L92" s="179">
        <v>5792</v>
      </c>
      <c r="M92" s="179">
        <v>164</v>
      </c>
      <c r="N92" s="179">
        <v>8978</v>
      </c>
      <c r="O92" s="179">
        <v>128</v>
      </c>
      <c r="P92" s="179">
        <v>13518</v>
      </c>
      <c r="Q92" s="179">
        <v>90</v>
      </c>
      <c r="R92" s="179">
        <v>17097</v>
      </c>
      <c r="S92" s="179">
        <v>79</v>
      </c>
    </row>
    <row r="93" spans="1:19" ht="12.75">
      <c r="A93" s="77" t="s">
        <v>173</v>
      </c>
      <c r="B93" s="179">
        <v>66</v>
      </c>
      <c r="C93" s="179">
        <v>19</v>
      </c>
      <c r="D93" s="179">
        <v>287</v>
      </c>
      <c r="E93" s="179">
        <v>41</v>
      </c>
      <c r="F93" s="179">
        <v>635</v>
      </c>
      <c r="G93" s="179">
        <v>70</v>
      </c>
      <c r="H93" s="179">
        <v>1259</v>
      </c>
      <c r="I93" s="179">
        <v>126</v>
      </c>
      <c r="J93" s="179">
        <v>1234</v>
      </c>
      <c r="K93" s="179">
        <v>91</v>
      </c>
      <c r="L93" s="179">
        <v>1465</v>
      </c>
      <c r="M93" s="179">
        <v>60</v>
      </c>
      <c r="N93" s="179">
        <v>1908</v>
      </c>
      <c r="O93" s="179">
        <v>32</v>
      </c>
      <c r="P93" s="179">
        <v>2838</v>
      </c>
      <c r="Q93" s="179">
        <v>22</v>
      </c>
      <c r="R93" s="179">
        <v>4142</v>
      </c>
      <c r="S93" s="179">
        <v>11</v>
      </c>
    </row>
    <row r="94" spans="1:19" ht="12.75">
      <c r="A94" s="77" t="s">
        <v>174</v>
      </c>
      <c r="B94" s="179">
        <v>178</v>
      </c>
      <c r="C94" s="179">
        <v>67</v>
      </c>
      <c r="D94" s="179">
        <v>649</v>
      </c>
      <c r="E94" s="179">
        <v>99</v>
      </c>
      <c r="F94" s="179">
        <v>1571</v>
      </c>
      <c r="G94" s="179">
        <v>139</v>
      </c>
      <c r="H94" s="179">
        <v>3176</v>
      </c>
      <c r="I94" s="179">
        <v>263</v>
      </c>
      <c r="J94" s="179">
        <v>3281</v>
      </c>
      <c r="K94" s="179">
        <v>216</v>
      </c>
      <c r="L94" s="179">
        <v>4389</v>
      </c>
      <c r="M94" s="179">
        <v>212</v>
      </c>
      <c r="N94" s="179">
        <v>6280</v>
      </c>
      <c r="O94" s="179">
        <v>169</v>
      </c>
      <c r="P94" s="179">
        <v>8994</v>
      </c>
      <c r="Q94" s="179">
        <v>97</v>
      </c>
      <c r="R94" s="179">
        <v>11311</v>
      </c>
      <c r="S94" s="179">
        <v>92</v>
      </c>
    </row>
    <row r="95" spans="1:19" ht="25.5">
      <c r="A95" s="77" t="s">
        <v>175</v>
      </c>
      <c r="B95" s="179">
        <v>22</v>
      </c>
      <c r="C95" s="179">
        <v>2</v>
      </c>
      <c r="D95" s="179">
        <v>107</v>
      </c>
      <c r="E95" s="179">
        <v>9</v>
      </c>
      <c r="F95" s="179">
        <v>391</v>
      </c>
      <c r="G95" s="179">
        <v>29</v>
      </c>
      <c r="H95" s="179">
        <v>856</v>
      </c>
      <c r="I95" s="179">
        <v>25</v>
      </c>
      <c r="J95" s="179">
        <v>889</v>
      </c>
      <c r="K95" s="179">
        <v>43</v>
      </c>
      <c r="L95" s="179">
        <v>1051</v>
      </c>
      <c r="M95" s="179">
        <v>37</v>
      </c>
      <c r="N95" s="179">
        <v>1463</v>
      </c>
      <c r="O95" s="179">
        <v>18</v>
      </c>
      <c r="P95" s="179">
        <v>2063</v>
      </c>
      <c r="Q95" s="179">
        <v>11</v>
      </c>
      <c r="R95" s="179">
        <v>2678</v>
      </c>
      <c r="S95" s="179">
        <v>10</v>
      </c>
    </row>
    <row r="96" spans="1:19" ht="12.75">
      <c r="A96" s="77" t="s">
        <v>176</v>
      </c>
      <c r="B96" s="179">
        <v>5</v>
      </c>
      <c r="C96" s="179">
        <v>4</v>
      </c>
      <c r="D96" s="179">
        <v>25</v>
      </c>
      <c r="E96" s="179">
        <v>7</v>
      </c>
      <c r="F96" s="179">
        <v>114</v>
      </c>
      <c r="G96" s="179">
        <v>20</v>
      </c>
      <c r="H96" s="179">
        <v>215</v>
      </c>
      <c r="I96" s="179">
        <v>36</v>
      </c>
      <c r="J96" s="179">
        <v>217</v>
      </c>
      <c r="K96" s="179">
        <v>20</v>
      </c>
      <c r="L96" s="179">
        <v>303</v>
      </c>
      <c r="M96" s="179">
        <v>24</v>
      </c>
      <c r="N96" s="179">
        <v>371</v>
      </c>
      <c r="O96" s="179">
        <v>20</v>
      </c>
      <c r="P96" s="179">
        <v>632</v>
      </c>
      <c r="Q96" s="179">
        <v>3</v>
      </c>
      <c r="R96" s="179">
        <v>968</v>
      </c>
      <c r="S96" s="179">
        <v>3</v>
      </c>
    </row>
    <row r="97" spans="1:19" ht="12.75">
      <c r="A97" s="274"/>
      <c r="B97" s="272"/>
      <c r="C97" s="272"/>
      <c r="D97" s="272"/>
      <c r="E97" s="272"/>
      <c r="F97" s="272"/>
      <c r="G97" s="272"/>
      <c r="H97" s="272"/>
      <c r="I97" s="272"/>
      <c r="J97" s="272"/>
      <c r="K97" s="272"/>
      <c r="L97" s="272"/>
      <c r="M97" s="272"/>
      <c r="N97" s="272"/>
      <c r="O97" s="272"/>
      <c r="P97" s="272"/>
      <c r="Q97" s="272"/>
      <c r="R97" s="272"/>
      <c r="S97" s="272"/>
    </row>
    <row r="99" spans="1:13" ht="12.75" customHeight="1">
      <c r="A99" s="335" t="s">
        <v>413</v>
      </c>
      <c r="B99" s="335"/>
      <c r="C99" s="335"/>
      <c r="D99" s="335"/>
      <c r="E99" s="335"/>
      <c r="F99" s="335"/>
      <c r="G99" s="335"/>
      <c r="H99" s="335"/>
      <c r="I99" s="335"/>
      <c r="J99" s="335"/>
      <c r="K99" s="335"/>
      <c r="L99" s="335"/>
      <c r="M99" s="335"/>
    </row>
  </sheetData>
  <sheetProtection/>
  <mergeCells count="17">
    <mergeCell ref="A99:M99"/>
    <mergeCell ref="Z3:AA3"/>
    <mergeCell ref="AB3:AC3"/>
    <mergeCell ref="P3:Q3"/>
    <mergeCell ref="AD3:AE3"/>
    <mergeCell ref="A1:S1"/>
    <mergeCell ref="A3:A4"/>
    <mergeCell ref="R3:S3"/>
    <mergeCell ref="X3:Y3"/>
    <mergeCell ref="AF3:AG3"/>
    <mergeCell ref="B3:C3"/>
    <mergeCell ref="D3:E3"/>
    <mergeCell ref="F3:G3"/>
    <mergeCell ref="H3:I3"/>
    <mergeCell ref="J3:K3"/>
    <mergeCell ref="L3:M3"/>
    <mergeCell ref="N3:O3"/>
  </mergeCells>
  <printOptions/>
  <pageMargins left="0.7086614173228347" right="0.7086614173228347" top="0.35433070866141736" bottom="0.5511811023622047" header="0.31496062992125984" footer="0.31496062992125984"/>
  <pageSetup fitToHeight="1" fitToWidth="1" horizontalDpi="600" verticalDpi="600" orientation="landscape" paperSize="8" scale="46" r:id="rId1"/>
  <headerFooter>
    <oddFooter>&amp;C37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99"/>
  <sheetViews>
    <sheetView zoomScale="80" zoomScaleNormal="80" workbookViewId="0" topLeftCell="A1">
      <selection activeCell="A1" sqref="A1:S1"/>
    </sheetView>
  </sheetViews>
  <sheetFormatPr defaultColWidth="10.75390625" defaultRowHeight="12.75"/>
  <cols>
    <col min="1" max="1" width="28.00390625" style="9" customWidth="1"/>
    <col min="2" max="11" width="12.75390625" style="81" customWidth="1"/>
    <col min="12" max="13" width="12.75390625" style="88" customWidth="1"/>
    <col min="14" max="14" width="14.625" style="88" customWidth="1"/>
    <col min="15" max="15" width="12.75390625" style="88" customWidth="1"/>
    <col min="16" max="16" width="14.25390625" style="88" customWidth="1"/>
    <col min="17" max="17" width="12.75390625" style="88" customWidth="1"/>
    <col min="18" max="18" width="14.125" style="88" customWidth="1"/>
    <col min="19" max="19" width="12.75390625" style="88" customWidth="1"/>
    <col min="20" max="21" width="10.75390625" style="88" customWidth="1"/>
    <col min="22" max="16384" width="10.75390625" style="81" customWidth="1"/>
  </cols>
  <sheetData>
    <row r="1" spans="1:19" ht="48" customHeight="1">
      <c r="A1" s="337" t="s">
        <v>383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  <c r="P1" s="337"/>
      <c r="Q1" s="337"/>
      <c r="R1" s="337"/>
      <c r="S1" s="337"/>
    </row>
    <row r="2" spans="2:19" ht="12.75">
      <c r="B2" s="89"/>
      <c r="C2" s="88"/>
      <c r="D2" s="88"/>
      <c r="E2" s="88"/>
      <c r="L2" s="81"/>
      <c r="M2" s="81"/>
      <c r="N2" s="81"/>
      <c r="O2" s="81"/>
      <c r="Q2" s="89"/>
      <c r="R2" s="89"/>
      <c r="S2" s="89" t="s">
        <v>377</v>
      </c>
    </row>
    <row r="3" spans="1:36" s="95" customFormat="1" ht="18" customHeight="1">
      <c r="A3" s="315"/>
      <c r="B3" s="340">
        <v>38718</v>
      </c>
      <c r="C3" s="340"/>
      <c r="D3" s="340">
        <v>39083</v>
      </c>
      <c r="E3" s="340"/>
      <c r="F3" s="340">
        <v>39448</v>
      </c>
      <c r="G3" s="340"/>
      <c r="H3" s="341">
        <v>39814</v>
      </c>
      <c r="I3" s="339"/>
      <c r="J3" s="340">
        <v>40179</v>
      </c>
      <c r="K3" s="340"/>
      <c r="L3" s="340">
        <v>40544</v>
      </c>
      <c r="M3" s="340"/>
      <c r="N3" s="340">
        <v>40909</v>
      </c>
      <c r="O3" s="340"/>
      <c r="P3" s="340">
        <v>41275</v>
      </c>
      <c r="Q3" s="340"/>
      <c r="R3" s="340">
        <v>41640</v>
      </c>
      <c r="S3" s="340"/>
      <c r="T3" s="90"/>
      <c r="U3" s="90"/>
      <c r="V3" s="91"/>
      <c r="W3" s="92"/>
      <c r="X3" s="344"/>
      <c r="Y3" s="345"/>
      <c r="Z3" s="344"/>
      <c r="AA3" s="345"/>
      <c r="AB3" s="344"/>
      <c r="AC3" s="345"/>
      <c r="AD3" s="344"/>
      <c r="AE3" s="345"/>
      <c r="AF3" s="344"/>
      <c r="AG3" s="345"/>
      <c r="AH3" s="94"/>
      <c r="AI3" s="94"/>
      <c r="AJ3" s="94"/>
    </row>
    <row r="4" spans="1:36" s="95" customFormat="1" ht="69" customHeight="1">
      <c r="A4" s="315"/>
      <c r="B4" s="75" t="s">
        <v>23</v>
      </c>
      <c r="C4" s="75" t="s">
        <v>177</v>
      </c>
      <c r="D4" s="75" t="s">
        <v>23</v>
      </c>
      <c r="E4" s="75" t="s">
        <v>177</v>
      </c>
      <c r="F4" s="75" t="s">
        <v>23</v>
      </c>
      <c r="G4" s="75" t="s">
        <v>177</v>
      </c>
      <c r="H4" s="75" t="s">
        <v>23</v>
      </c>
      <c r="I4" s="75" t="s">
        <v>177</v>
      </c>
      <c r="J4" s="75" t="s">
        <v>23</v>
      </c>
      <c r="K4" s="75" t="s">
        <v>177</v>
      </c>
      <c r="L4" s="75" t="s">
        <v>23</v>
      </c>
      <c r="M4" s="75" t="s">
        <v>177</v>
      </c>
      <c r="N4" s="75" t="s">
        <v>23</v>
      </c>
      <c r="O4" s="75" t="s">
        <v>177</v>
      </c>
      <c r="P4" s="75" t="s">
        <v>23</v>
      </c>
      <c r="Q4" s="75" t="s">
        <v>177</v>
      </c>
      <c r="R4" s="75" t="s">
        <v>23</v>
      </c>
      <c r="S4" s="75" t="s">
        <v>177</v>
      </c>
      <c r="T4" s="92"/>
      <c r="U4" s="92"/>
      <c r="V4" s="93"/>
      <c r="W4" s="94"/>
      <c r="X4" s="93"/>
      <c r="Y4" s="94"/>
      <c r="Z4" s="93"/>
      <c r="AA4" s="94"/>
      <c r="AB4" s="93"/>
      <c r="AC4" s="94"/>
      <c r="AD4" s="93"/>
      <c r="AE4" s="94"/>
      <c r="AF4" s="93"/>
      <c r="AG4" s="94"/>
      <c r="AH4" s="94"/>
      <c r="AI4" s="94"/>
      <c r="AJ4" s="94"/>
    </row>
    <row r="5" spans="1:21" s="85" customFormat="1" ht="25.5">
      <c r="A5" s="76" t="s">
        <v>233</v>
      </c>
      <c r="B5" s="205">
        <v>22223</v>
      </c>
      <c r="C5" s="205">
        <v>30608</v>
      </c>
      <c r="D5" s="205">
        <v>144806</v>
      </c>
      <c r="E5" s="205">
        <v>89091</v>
      </c>
      <c r="F5" s="205">
        <v>446291</v>
      </c>
      <c r="G5" s="205">
        <v>164931</v>
      </c>
      <c r="H5" s="205">
        <v>838942</v>
      </c>
      <c r="I5" s="205">
        <v>231387</v>
      </c>
      <c r="J5" s="205">
        <v>812775</v>
      </c>
      <c r="K5" s="205">
        <v>198114</v>
      </c>
      <c r="L5" s="205">
        <v>949247</v>
      </c>
      <c r="M5" s="205">
        <v>180126</v>
      </c>
      <c r="N5" s="205">
        <v>1314331</v>
      </c>
      <c r="O5" s="205">
        <v>164651</v>
      </c>
      <c r="P5" s="205">
        <v>1874345</v>
      </c>
      <c r="Q5" s="205">
        <v>122859</v>
      </c>
      <c r="R5" s="205">
        <v>2536869</v>
      </c>
      <c r="S5" s="205">
        <v>111990</v>
      </c>
      <c r="T5" s="96"/>
      <c r="U5" s="96"/>
    </row>
    <row r="6" spans="1:21" s="85" customFormat="1" ht="25.5">
      <c r="A6" s="78" t="s">
        <v>88</v>
      </c>
      <c r="B6" s="205">
        <v>3325</v>
      </c>
      <c r="C6" s="205">
        <v>22486</v>
      </c>
      <c r="D6" s="205">
        <v>23923</v>
      </c>
      <c r="E6" s="205">
        <v>64070</v>
      </c>
      <c r="F6" s="205">
        <v>79491</v>
      </c>
      <c r="G6" s="205">
        <v>116931</v>
      </c>
      <c r="H6" s="205">
        <v>179317</v>
      </c>
      <c r="I6" s="205">
        <v>161624</v>
      </c>
      <c r="J6" s="205">
        <v>177991</v>
      </c>
      <c r="K6" s="205">
        <v>137997</v>
      </c>
      <c r="L6" s="205">
        <v>222806</v>
      </c>
      <c r="M6" s="205">
        <v>126468</v>
      </c>
      <c r="N6" s="205">
        <v>337455</v>
      </c>
      <c r="O6" s="205">
        <v>117589</v>
      </c>
      <c r="P6" s="205">
        <v>508606</v>
      </c>
      <c r="Q6" s="205">
        <v>89649</v>
      </c>
      <c r="R6" s="205">
        <v>696766</v>
      </c>
      <c r="S6" s="205">
        <v>82472</v>
      </c>
      <c r="T6" s="96"/>
      <c r="U6" s="96"/>
    </row>
    <row r="7" spans="1:19" ht="12.75">
      <c r="A7" s="77" t="s">
        <v>89</v>
      </c>
      <c r="B7" s="179">
        <v>221</v>
      </c>
      <c r="C7" s="179">
        <v>66</v>
      </c>
      <c r="D7" s="179">
        <v>735</v>
      </c>
      <c r="E7" s="179">
        <v>243</v>
      </c>
      <c r="F7" s="179">
        <v>2254</v>
      </c>
      <c r="G7" s="179">
        <v>393</v>
      </c>
      <c r="H7" s="179">
        <v>4946</v>
      </c>
      <c r="I7" s="179">
        <v>873</v>
      </c>
      <c r="J7" s="179">
        <v>4433</v>
      </c>
      <c r="K7" s="179">
        <v>720</v>
      </c>
      <c r="L7" s="179">
        <v>5083</v>
      </c>
      <c r="M7" s="179">
        <v>627</v>
      </c>
      <c r="N7" s="179">
        <v>7747</v>
      </c>
      <c r="O7" s="179">
        <v>563</v>
      </c>
      <c r="P7" s="179">
        <v>11932</v>
      </c>
      <c r="Q7" s="179">
        <v>373</v>
      </c>
      <c r="R7" s="179">
        <v>16462</v>
      </c>
      <c r="S7" s="179">
        <v>309</v>
      </c>
    </row>
    <row r="8" spans="1:19" ht="12.75">
      <c r="A8" s="77" t="s">
        <v>90</v>
      </c>
      <c r="B8" s="179">
        <v>46</v>
      </c>
      <c r="C8" s="179">
        <v>51</v>
      </c>
      <c r="D8" s="179">
        <v>496</v>
      </c>
      <c r="E8" s="179">
        <v>177</v>
      </c>
      <c r="F8" s="179">
        <v>1465</v>
      </c>
      <c r="G8" s="179">
        <v>332</v>
      </c>
      <c r="H8" s="179">
        <v>3366</v>
      </c>
      <c r="I8" s="179">
        <v>486</v>
      </c>
      <c r="J8" s="179">
        <v>3352</v>
      </c>
      <c r="K8" s="179">
        <v>405</v>
      </c>
      <c r="L8" s="179">
        <v>4037</v>
      </c>
      <c r="M8" s="179">
        <v>302</v>
      </c>
      <c r="N8" s="179">
        <v>6304</v>
      </c>
      <c r="O8" s="179">
        <v>239</v>
      </c>
      <c r="P8" s="179">
        <v>9946</v>
      </c>
      <c r="Q8" s="179">
        <v>174</v>
      </c>
      <c r="R8" s="179">
        <v>13879</v>
      </c>
      <c r="S8" s="179">
        <v>183</v>
      </c>
    </row>
    <row r="9" spans="1:19" ht="12.75">
      <c r="A9" s="77" t="s">
        <v>91</v>
      </c>
      <c r="B9" s="179">
        <v>84</v>
      </c>
      <c r="C9" s="179">
        <v>129</v>
      </c>
      <c r="D9" s="179">
        <v>883</v>
      </c>
      <c r="E9" s="179">
        <v>401</v>
      </c>
      <c r="F9" s="179">
        <v>2912</v>
      </c>
      <c r="G9" s="179">
        <v>706</v>
      </c>
      <c r="H9" s="179">
        <v>5561</v>
      </c>
      <c r="I9" s="179">
        <v>974</v>
      </c>
      <c r="J9" s="179">
        <v>4989</v>
      </c>
      <c r="K9" s="179">
        <v>771</v>
      </c>
      <c r="L9" s="179">
        <v>5822</v>
      </c>
      <c r="M9" s="179">
        <v>703</v>
      </c>
      <c r="N9" s="179">
        <v>8729</v>
      </c>
      <c r="O9" s="179">
        <v>618</v>
      </c>
      <c r="P9" s="179">
        <v>12629</v>
      </c>
      <c r="Q9" s="179">
        <v>436</v>
      </c>
      <c r="R9" s="179">
        <v>17738</v>
      </c>
      <c r="S9" s="179">
        <v>423</v>
      </c>
    </row>
    <row r="10" spans="1:19" ht="12.75">
      <c r="A10" s="77" t="s">
        <v>92</v>
      </c>
      <c r="B10" s="179">
        <v>135</v>
      </c>
      <c r="C10" s="179">
        <v>136</v>
      </c>
      <c r="D10" s="179">
        <v>1455</v>
      </c>
      <c r="E10" s="179">
        <v>338</v>
      </c>
      <c r="F10" s="179">
        <v>4653</v>
      </c>
      <c r="G10" s="179">
        <v>602</v>
      </c>
      <c r="H10" s="179">
        <v>8772</v>
      </c>
      <c r="I10" s="179">
        <v>936</v>
      </c>
      <c r="J10" s="179">
        <v>8320</v>
      </c>
      <c r="K10" s="179">
        <v>771</v>
      </c>
      <c r="L10" s="179">
        <v>9814</v>
      </c>
      <c r="M10" s="179">
        <v>605</v>
      </c>
      <c r="N10" s="179">
        <v>13799</v>
      </c>
      <c r="O10" s="179">
        <v>600</v>
      </c>
      <c r="P10" s="179">
        <v>20492</v>
      </c>
      <c r="Q10" s="179">
        <v>453</v>
      </c>
      <c r="R10" s="179">
        <v>29787</v>
      </c>
      <c r="S10" s="179">
        <v>440</v>
      </c>
    </row>
    <row r="11" spans="1:19" ht="12.75">
      <c r="A11" s="77" t="s">
        <v>93</v>
      </c>
      <c r="B11" s="179">
        <v>41</v>
      </c>
      <c r="C11" s="179">
        <v>63</v>
      </c>
      <c r="D11" s="179">
        <v>308</v>
      </c>
      <c r="E11" s="179">
        <v>250</v>
      </c>
      <c r="F11" s="179">
        <v>1446</v>
      </c>
      <c r="G11" s="179">
        <v>328</v>
      </c>
      <c r="H11" s="179">
        <v>2969</v>
      </c>
      <c r="I11" s="179">
        <v>566</v>
      </c>
      <c r="J11" s="179">
        <v>2656</v>
      </c>
      <c r="K11" s="179">
        <v>467</v>
      </c>
      <c r="L11" s="179">
        <v>2961</v>
      </c>
      <c r="M11" s="179">
        <v>402</v>
      </c>
      <c r="N11" s="179">
        <v>4550</v>
      </c>
      <c r="O11" s="179">
        <v>390</v>
      </c>
      <c r="P11" s="179">
        <v>6989</v>
      </c>
      <c r="Q11" s="179">
        <v>263</v>
      </c>
      <c r="R11" s="179">
        <v>10663</v>
      </c>
      <c r="S11" s="179">
        <v>176</v>
      </c>
    </row>
    <row r="12" spans="1:19" ht="12.75">
      <c r="A12" s="77" t="s">
        <v>94</v>
      </c>
      <c r="B12" s="179">
        <v>92</v>
      </c>
      <c r="C12" s="179">
        <v>206</v>
      </c>
      <c r="D12" s="179">
        <v>518</v>
      </c>
      <c r="E12" s="179">
        <v>560</v>
      </c>
      <c r="F12" s="179">
        <v>1909</v>
      </c>
      <c r="G12" s="179">
        <v>872</v>
      </c>
      <c r="H12" s="179">
        <v>4463</v>
      </c>
      <c r="I12" s="179">
        <v>1156</v>
      </c>
      <c r="J12" s="179">
        <v>4519</v>
      </c>
      <c r="K12" s="179">
        <v>982</v>
      </c>
      <c r="L12" s="179">
        <v>5550</v>
      </c>
      <c r="M12" s="179">
        <v>830</v>
      </c>
      <c r="N12" s="179">
        <v>8330</v>
      </c>
      <c r="O12" s="179">
        <v>774</v>
      </c>
      <c r="P12" s="179">
        <v>13115</v>
      </c>
      <c r="Q12" s="179">
        <v>503</v>
      </c>
      <c r="R12" s="179">
        <v>19750</v>
      </c>
      <c r="S12" s="179">
        <v>493</v>
      </c>
    </row>
    <row r="13" spans="1:19" ht="12.75">
      <c r="A13" s="77" t="s">
        <v>95</v>
      </c>
      <c r="B13" s="179">
        <v>34</v>
      </c>
      <c r="C13" s="179">
        <v>32</v>
      </c>
      <c r="D13" s="179">
        <v>254</v>
      </c>
      <c r="E13" s="179">
        <v>126</v>
      </c>
      <c r="F13" s="179">
        <v>954</v>
      </c>
      <c r="G13" s="179">
        <v>145</v>
      </c>
      <c r="H13" s="179">
        <v>1855</v>
      </c>
      <c r="I13" s="179">
        <v>270</v>
      </c>
      <c r="J13" s="179">
        <v>1801</v>
      </c>
      <c r="K13" s="179">
        <v>196</v>
      </c>
      <c r="L13" s="179">
        <v>2247</v>
      </c>
      <c r="M13" s="179">
        <v>164</v>
      </c>
      <c r="N13" s="179">
        <v>3316</v>
      </c>
      <c r="O13" s="179">
        <v>129</v>
      </c>
      <c r="P13" s="179">
        <v>5390</v>
      </c>
      <c r="Q13" s="179">
        <v>60</v>
      </c>
      <c r="R13" s="179">
        <v>7798</v>
      </c>
      <c r="S13" s="179">
        <v>57</v>
      </c>
    </row>
    <row r="14" spans="1:19" ht="12.75">
      <c r="A14" s="77" t="s">
        <v>96</v>
      </c>
      <c r="B14" s="179">
        <v>49</v>
      </c>
      <c r="C14" s="179">
        <v>70</v>
      </c>
      <c r="D14" s="179">
        <v>335</v>
      </c>
      <c r="E14" s="179">
        <v>206</v>
      </c>
      <c r="F14" s="179">
        <v>1649</v>
      </c>
      <c r="G14" s="179">
        <v>408</v>
      </c>
      <c r="H14" s="179">
        <v>3343</v>
      </c>
      <c r="I14" s="179">
        <v>559</v>
      </c>
      <c r="J14" s="179">
        <v>3186</v>
      </c>
      <c r="K14" s="179">
        <v>474</v>
      </c>
      <c r="L14" s="179">
        <v>4185</v>
      </c>
      <c r="M14" s="179">
        <v>419</v>
      </c>
      <c r="N14" s="179">
        <v>6524</v>
      </c>
      <c r="O14" s="179">
        <v>361</v>
      </c>
      <c r="P14" s="179">
        <v>10146</v>
      </c>
      <c r="Q14" s="179">
        <v>245</v>
      </c>
      <c r="R14" s="179">
        <v>14505</v>
      </c>
      <c r="S14" s="179">
        <v>222</v>
      </c>
    </row>
    <row r="15" spans="1:19" ht="12.75">
      <c r="A15" s="77" t="s">
        <v>97</v>
      </c>
      <c r="B15" s="179">
        <v>119</v>
      </c>
      <c r="C15" s="179">
        <v>33</v>
      </c>
      <c r="D15" s="179">
        <v>405</v>
      </c>
      <c r="E15" s="179">
        <v>117</v>
      </c>
      <c r="F15" s="179">
        <v>1903</v>
      </c>
      <c r="G15" s="179">
        <v>292</v>
      </c>
      <c r="H15" s="179">
        <v>4039</v>
      </c>
      <c r="I15" s="179">
        <v>505</v>
      </c>
      <c r="J15" s="179">
        <v>4131</v>
      </c>
      <c r="K15" s="179">
        <v>438</v>
      </c>
      <c r="L15" s="179">
        <v>4725</v>
      </c>
      <c r="M15" s="179">
        <v>383</v>
      </c>
      <c r="N15" s="179">
        <v>6430</v>
      </c>
      <c r="O15" s="179">
        <v>331</v>
      </c>
      <c r="P15" s="179">
        <v>9627</v>
      </c>
      <c r="Q15" s="179">
        <v>191</v>
      </c>
      <c r="R15" s="179">
        <v>13298</v>
      </c>
      <c r="S15" s="179">
        <v>147</v>
      </c>
    </row>
    <row r="16" spans="1:19" ht="12.75">
      <c r="A16" s="77" t="s">
        <v>98</v>
      </c>
      <c r="B16" s="179">
        <v>887</v>
      </c>
      <c r="C16" s="179">
        <v>4648</v>
      </c>
      <c r="D16" s="179">
        <v>5812</v>
      </c>
      <c r="E16" s="179">
        <v>14922</v>
      </c>
      <c r="F16" s="179">
        <v>18288</v>
      </c>
      <c r="G16" s="179">
        <v>26662</v>
      </c>
      <c r="H16" s="179">
        <v>43548</v>
      </c>
      <c r="I16" s="179">
        <v>40480</v>
      </c>
      <c r="J16" s="179">
        <v>44001</v>
      </c>
      <c r="K16" s="179">
        <v>34680</v>
      </c>
      <c r="L16" s="179">
        <v>57538</v>
      </c>
      <c r="M16" s="179">
        <v>34781</v>
      </c>
      <c r="N16" s="179">
        <v>87192</v>
      </c>
      <c r="O16" s="179">
        <v>32452</v>
      </c>
      <c r="P16" s="179">
        <v>132428</v>
      </c>
      <c r="Q16" s="179">
        <v>23671</v>
      </c>
      <c r="R16" s="179">
        <v>182478</v>
      </c>
      <c r="S16" s="179">
        <v>22369</v>
      </c>
    </row>
    <row r="17" spans="1:19" ht="12.75">
      <c r="A17" s="77" t="s">
        <v>99</v>
      </c>
      <c r="B17" s="179">
        <v>19</v>
      </c>
      <c r="C17" s="179">
        <v>42</v>
      </c>
      <c r="D17" s="179">
        <v>202</v>
      </c>
      <c r="E17" s="179">
        <v>100</v>
      </c>
      <c r="F17" s="179">
        <v>953</v>
      </c>
      <c r="G17" s="179">
        <v>211</v>
      </c>
      <c r="H17" s="179">
        <v>1824</v>
      </c>
      <c r="I17" s="179">
        <v>361</v>
      </c>
      <c r="J17" s="179">
        <v>1798</v>
      </c>
      <c r="K17" s="179">
        <v>300</v>
      </c>
      <c r="L17" s="179">
        <v>2053</v>
      </c>
      <c r="M17" s="179">
        <v>276</v>
      </c>
      <c r="N17" s="179">
        <v>3230</v>
      </c>
      <c r="O17" s="179">
        <v>234</v>
      </c>
      <c r="P17" s="179">
        <v>5479</v>
      </c>
      <c r="Q17" s="179">
        <v>162</v>
      </c>
      <c r="R17" s="179">
        <v>8559</v>
      </c>
      <c r="S17" s="179">
        <v>171</v>
      </c>
    </row>
    <row r="18" spans="1:19" ht="12.75">
      <c r="A18" s="77" t="s">
        <v>100</v>
      </c>
      <c r="B18" s="179">
        <v>65</v>
      </c>
      <c r="C18" s="179">
        <v>97</v>
      </c>
      <c r="D18" s="179">
        <v>860</v>
      </c>
      <c r="E18" s="179">
        <v>301</v>
      </c>
      <c r="F18" s="179">
        <v>3259</v>
      </c>
      <c r="G18" s="179">
        <v>408</v>
      </c>
      <c r="H18" s="179">
        <v>5808</v>
      </c>
      <c r="I18" s="179">
        <v>622</v>
      </c>
      <c r="J18" s="179">
        <v>5599</v>
      </c>
      <c r="K18" s="179">
        <v>513</v>
      </c>
      <c r="L18" s="179">
        <v>6707</v>
      </c>
      <c r="M18" s="179">
        <v>413</v>
      </c>
      <c r="N18" s="179">
        <v>9094</v>
      </c>
      <c r="O18" s="179">
        <v>328</v>
      </c>
      <c r="P18" s="179">
        <v>12688</v>
      </c>
      <c r="Q18" s="179">
        <v>241</v>
      </c>
      <c r="R18" s="179">
        <v>17337</v>
      </c>
      <c r="S18" s="179">
        <v>219</v>
      </c>
    </row>
    <row r="19" spans="1:19" ht="12.75">
      <c r="A19" s="77" t="s">
        <v>101</v>
      </c>
      <c r="B19" s="179">
        <v>52</v>
      </c>
      <c r="C19" s="179">
        <v>72</v>
      </c>
      <c r="D19" s="179">
        <v>622</v>
      </c>
      <c r="E19" s="179">
        <v>283</v>
      </c>
      <c r="F19" s="179">
        <v>2545</v>
      </c>
      <c r="G19" s="179">
        <v>460</v>
      </c>
      <c r="H19" s="179">
        <v>5358</v>
      </c>
      <c r="I19" s="179">
        <v>618</v>
      </c>
      <c r="J19" s="179">
        <v>5685</v>
      </c>
      <c r="K19" s="179">
        <v>500</v>
      </c>
      <c r="L19" s="179">
        <v>6821</v>
      </c>
      <c r="M19" s="179">
        <v>410</v>
      </c>
      <c r="N19" s="179">
        <v>8647</v>
      </c>
      <c r="O19" s="179">
        <v>382</v>
      </c>
      <c r="P19" s="179">
        <v>12653</v>
      </c>
      <c r="Q19" s="179">
        <v>266</v>
      </c>
      <c r="R19" s="179">
        <v>16988</v>
      </c>
      <c r="S19" s="179">
        <v>265</v>
      </c>
    </row>
    <row r="20" spans="1:19" ht="12.75">
      <c r="A20" s="77" t="s">
        <v>102</v>
      </c>
      <c r="B20" s="179">
        <v>12</v>
      </c>
      <c r="C20" s="179">
        <v>44</v>
      </c>
      <c r="D20" s="179">
        <v>139</v>
      </c>
      <c r="E20" s="179">
        <v>159</v>
      </c>
      <c r="F20" s="179">
        <v>629</v>
      </c>
      <c r="G20" s="179">
        <v>351</v>
      </c>
      <c r="H20" s="179">
        <v>1666</v>
      </c>
      <c r="I20" s="179">
        <v>464</v>
      </c>
      <c r="J20" s="179">
        <v>1564</v>
      </c>
      <c r="K20" s="179">
        <v>389</v>
      </c>
      <c r="L20" s="179">
        <v>2367</v>
      </c>
      <c r="M20" s="179">
        <v>328</v>
      </c>
      <c r="N20" s="179">
        <v>4037</v>
      </c>
      <c r="O20" s="179">
        <v>269</v>
      </c>
      <c r="P20" s="179">
        <v>6734</v>
      </c>
      <c r="Q20" s="179">
        <v>157</v>
      </c>
      <c r="R20" s="179">
        <v>10454</v>
      </c>
      <c r="S20" s="179">
        <v>158</v>
      </c>
    </row>
    <row r="21" spans="1:19" ht="12.75">
      <c r="A21" s="77" t="s">
        <v>103</v>
      </c>
      <c r="B21" s="179">
        <v>114</v>
      </c>
      <c r="C21" s="179">
        <v>126</v>
      </c>
      <c r="D21" s="179">
        <v>1205</v>
      </c>
      <c r="E21" s="179">
        <v>435</v>
      </c>
      <c r="F21" s="179">
        <v>3795</v>
      </c>
      <c r="G21" s="179">
        <v>737</v>
      </c>
      <c r="H21" s="179">
        <v>7054</v>
      </c>
      <c r="I21" s="179">
        <v>1011</v>
      </c>
      <c r="J21" s="179">
        <v>6992</v>
      </c>
      <c r="K21" s="179">
        <v>790</v>
      </c>
      <c r="L21" s="179">
        <v>8630</v>
      </c>
      <c r="M21" s="179">
        <v>884</v>
      </c>
      <c r="N21" s="179">
        <v>11950</v>
      </c>
      <c r="O21" s="179">
        <v>845</v>
      </c>
      <c r="P21" s="179">
        <v>16832</v>
      </c>
      <c r="Q21" s="179">
        <v>423</v>
      </c>
      <c r="R21" s="179">
        <v>22085</v>
      </c>
      <c r="S21" s="179">
        <v>427</v>
      </c>
    </row>
    <row r="22" spans="1:19" ht="12.75">
      <c r="A22" s="77" t="s">
        <v>104</v>
      </c>
      <c r="B22" s="179">
        <v>84</v>
      </c>
      <c r="C22" s="179">
        <v>147</v>
      </c>
      <c r="D22" s="179">
        <v>769</v>
      </c>
      <c r="E22" s="179">
        <v>455</v>
      </c>
      <c r="F22" s="179">
        <v>2989</v>
      </c>
      <c r="G22" s="179">
        <v>792</v>
      </c>
      <c r="H22" s="179">
        <v>6846</v>
      </c>
      <c r="I22" s="179">
        <v>1201</v>
      </c>
      <c r="J22" s="179">
        <v>6626</v>
      </c>
      <c r="K22" s="179">
        <v>1015</v>
      </c>
      <c r="L22" s="179">
        <v>7711</v>
      </c>
      <c r="M22" s="179">
        <v>857</v>
      </c>
      <c r="N22" s="179">
        <v>11107</v>
      </c>
      <c r="O22" s="179">
        <v>755</v>
      </c>
      <c r="P22" s="179">
        <v>16646</v>
      </c>
      <c r="Q22" s="179">
        <v>557</v>
      </c>
      <c r="R22" s="179">
        <v>21779</v>
      </c>
      <c r="S22" s="179">
        <v>499</v>
      </c>
    </row>
    <row r="23" spans="1:19" ht="12.75">
      <c r="A23" s="77" t="s">
        <v>105</v>
      </c>
      <c r="B23" s="179">
        <v>269</v>
      </c>
      <c r="C23" s="179">
        <v>70</v>
      </c>
      <c r="D23" s="179">
        <v>974</v>
      </c>
      <c r="E23" s="179">
        <v>286</v>
      </c>
      <c r="F23" s="179">
        <v>3460</v>
      </c>
      <c r="G23" s="179">
        <v>485</v>
      </c>
      <c r="H23" s="179">
        <v>6129</v>
      </c>
      <c r="I23" s="179">
        <v>678</v>
      </c>
      <c r="J23" s="179">
        <v>5917</v>
      </c>
      <c r="K23" s="179">
        <v>487</v>
      </c>
      <c r="L23" s="179">
        <v>6680</v>
      </c>
      <c r="M23" s="179">
        <v>481</v>
      </c>
      <c r="N23" s="179">
        <v>9114</v>
      </c>
      <c r="O23" s="179">
        <v>472</v>
      </c>
      <c r="P23" s="179">
        <v>12991</v>
      </c>
      <c r="Q23" s="179">
        <v>316</v>
      </c>
      <c r="R23" s="179">
        <v>17790</v>
      </c>
      <c r="S23" s="179">
        <v>228</v>
      </c>
    </row>
    <row r="24" spans="1:19" ht="12.75">
      <c r="A24" s="77" t="s">
        <v>106</v>
      </c>
      <c r="B24" s="179">
        <v>1002</v>
      </c>
      <c r="C24" s="179">
        <v>16454</v>
      </c>
      <c r="D24" s="179">
        <v>7951</v>
      </c>
      <c r="E24" s="179">
        <v>44711</v>
      </c>
      <c r="F24" s="179">
        <v>24428</v>
      </c>
      <c r="G24" s="179">
        <v>82747</v>
      </c>
      <c r="H24" s="179">
        <v>61770</v>
      </c>
      <c r="I24" s="179">
        <v>109864</v>
      </c>
      <c r="J24" s="179">
        <v>62422</v>
      </c>
      <c r="K24" s="179">
        <v>94099</v>
      </c>
      <c r="L24" s="179">
        <v>79875</v>
      </c>
      <c r="M24" s="179">
        <v>83603</v>
      </c>
      <c r="N24" s="179">
        <v>127355</v>
      </c>
      <c r="O24" s="179">
        <v>77847</v>
      </c>
      <c r="P24" s="179">
        <v>191889</v>
      </c>
      <c r="Q24" s="179">
        <v>61158</v>
      </c>
      <c r="R24" s="179">
        <v>255416</v>
      </c>
      <c r="S24" s="179">
        <v>55686</v>
      </c>
    </row>
    <row r="25" spans="1:21" s="85" customFormat="1" ht="25.5">
      <c r="A25" s="78" t="s">
        <v>107</v>
      </c>
      <c r="B25" s="205">
        <v>1057</v>
      </c>
      <c r="C25" s="205">
        <v>4139</v>
      </c>
      <c r="D25" s="205">
        <v>12339</v>
      </c>
      <c r="E25" s="205">
        <v>12826</v>
      </c>
      <c r="F25" s="205">
        <v>47636</v>
      </c>
      <c r="G25" s="205">
        <v>22463</v>
      </c>
      <c r="H25" s="205">
        <v>93798</v>
      </c>
      <c r="I25" s="205">
        <v>31288</v>
      </c>
      <c r="J25" s="205">
        <v>92362</v>
      </c>
      <c r="K25" s="205">
        <v>27535</v>
      </c>
      <c r="L25" s="205">
        <v>103723</v>
      </c>
      <c r="M25" s="205">
        <v>24581</v>
      </c>
      <c r="N25" s="205">
        <v>141418</v>
      </c>
      <c r="O25" s="205">
        <v>20660</v>
      </c>
      <c r="P25" s="205">
        <v>202369</v>
      </c>
      <c r="Q25" s="205">
        <v>14920</v>
      </c>
      <c r="R25" s="205">
        <v>276235</v>
      </c>
      <c r="S25" s="205">
        <v>13364</v>
      </c>
      <c r="T25" s="96"/>
      <c r="U25" s="96"/>
    </row>
    <row r="26" spans="1:19" ht="12.75">
      <c r="A26" s="77" t="s">
        <v>108</v>
      </c>
      <c r="B26" s="179">
        <v>56</v>
      </c>
      <c r="C26" s="179">
        <v>21</v>
      </c>
      <c r="D26" s="179">
        <v>922</v>
      </c>
      <c r="E26" s="179">
        <v>64</v>
      </c>
      <c r="F26" s="179">
        <v>2371</v>
      </c>
      <c r="G26" s="179">
        <v>149</v>
      </c>
      <c r="H26" s="179">
        <v>4566</v>
      </c>
      <c r="I26" s="179">
        <v>303</v>
      </c>
      <c r="J26" s="179">
        <v>4619</v>
      </c>
      <c r="K26" s="179">
        <v>277</v>
      </c>
      <c r="L26" s="179">
        <v>5571</v>
      </c>
      <c r="M26" s="179">
        <v>247</v>
      </c>
      <c r="N26" s="179">
        <v>6979</v>
      </c>
      <c r="O26" s="179">
        <v>223</v>
      </c>
      <c r="P26" s="179">
        <v>10039</v>
      </c>
      <c r="Q26" s="179">
        <v>145</v>
      </c>
      <c r="R26" s="179">
        <v>13137</v>
      </c>
      <c r="S26" s="179">
        <v>132</v>
      </c>
    </row>
    <row r="27" spans="1:19" ht="12.75">
      <c r="A27" s="77" t="s">
        <v>109</v>
      </c>
      <c r="B27" s="179">
        <v>115</v>
      </c>
      <c r="C27" s="179">
        <v>127</v>
      </c>
      <c r="D27" s="179">
        <v>1344</v>
      </c>
      <c r="E27" s="179">
        <v>214</v>
      </c>
      <c r="F27" s="179">
        <v>3181</v>
      </c>
      <c r="G27" s="179">
        <v>298</v>
      </c>
      <c r="H27" s="179">
        <v>6705</v>
      </c>
      <c r="I27" s="179">
        <v>425</v>
      </c>
      <c r="J27" s="179">
        <v>7203</v>
      </c>
      <c r="K27" s="179">
        <v>346</v>
      </c>
      <c r="L27" s="179">
        <v>8382</v>
      </c>
      <c r="M27" s="179">
        <v>321</v>
      </c>
      <c r="N27" s="179">
        <v>10637</v>
      </c>
      <c r="O27" s="179">
        <v>256</v>
      </c>
      <c r="P27" s="179">
        <v>15455</v>
      </c>
      <c r="Q27" s="179">
        <v>156</v>
      </c>
      <c r="R27" s="179">
        <v>22065</v>
      </c>
      <c r="S27" s="179">
        <v>137</v>
      </c>
    </row>
    <row r="28" spans="1:19" ht="12.75">
      <c r="A28" s="77" t="s">
        <v>110</v>
      </c>
      <c r="B28" s="179">
        <v>52</v>
      </c>
      <c r="C28" s="179">
        <v>53</v>
      </c>
      <c r="D28" s="179">
        <v>805</v>
      </c>
      <c r="E28" s="179">
        <v>138</v>
      </c>
      <c r="F28" s="179">
        <v>3480</v>
      </c>
      <c r="G28" s="179">
        <v>360</v>
      </c>
      <c r="H28" s="179">
        <v>7871</v>
      </c>
      <c r="I28" s="179">
        <v>473</v>
      </c>
      <c r="J28" s="179">
        <v>8303</v>
      </c>
      <c r="K28" s="179">
        <v>366</v>
      </c>
      <c r="L28" s="179">
        <v>10114</v>
      </c>
      <c r="M28" s="179">
        <v>349</v>
      </c>
      <c r="N28" s="179">
        <v>14382</v>
      </c>
      <c r="O28" s="179">
        <v>316</v>
      </c>
      <c r="P28" s="179">
        <v>20064</v>
      </c>
      <c r="Q28" s="179">
        <v>274</v>
      </c>
      <c r="R28" s="179">
        <v>26844</v>
      </c>
      <c r="S28" s="179">
        <v>234</v>
      </c>
    </row>
    <row r="29" spans="1:19" ht="25.5">
      <c r="A29" s="77" t="s">
        <v>111</v>
      </c>
      <c r="B29" s="179">
        <v>0</v>
      </c>
      <c r="C29" s="179">
        <v>0</v>
      </c>
      <c r="D29" s="179">
        <v>0</v>
      </c>
      <c r="E29" s="179">
        <v>0</v>
      </c>
      <c r="F29" s="179">
        <v>0</v>
      </c>
      <c r="G29" s="179">
        <v>0</v>
      </c>
      <c r="H29" s="179">
        <v>1314</v>
      </c>
      <c r="I29" s="179">
        <v>2</v>
      </c>
      <c r="J29" s="179">
        <v>1505</v>
      </c>
      <c r="K29" s="179">
        <v>2</v>
      </c>
      <c r="L29" s="179">
        <v>1722</v>
      </c>
      <c r="M29" s="179">
        <v>2</v>
      </c>
      <c r="N29" s="179">
        <v>1974</v>
      </c>
      <c r="O29" s="179">
        <v>2</v>
      </c>
      <c r="P29" s="179">
        <v>2299</v>
      </c>
      <c r="Q29" s="179">
        <v>48</v>
      </c>
      <c r="R29" s="179">
        <v>2532</v>
      </c>
      <c r="S29" s="179">
        <v>27</v>
      </c>
    </row>
    <row r="30" spans="1:19" ht="12.75">
      <c r="A30" s="77" t="s">
        <v>112</v>
      </c>
      <c r="B30" s="179">
        <v>100</v>
      </c>
      <c r="C30" s="179">
        <v>45</v>
      </c>
      <c r="D30" s="179">
        <v>815</v>
      </c>
      <c r="E30" s="179">
        <v>116</v>
      </c>
      <c r="F30" s="179">
        <v>3535</v>
      </c>
      <c r="G30" s="179">
        <v>318</v>
      </c>
      <c r="H30" s="179">
        <v>7046</v>
      </c>
      <c r="I30" s="179">
        <v>582</v>
      </c>
      <c r="J30" s="179">
        <v>7143</v>
      </c>
      <c r="K30" s="179">
        <v>523</v>
      </c>
      <c r="L30" s="179">
        <v>8233</v>
      </c>
      <c r="M30" s="179">
        <v>503</v>
      </c>
      <c r="N30" s="179">
        <v>11842</v>
      </c>
      <c r="O30" s="179">
        <v>468</v>
      </c>
      <c r="P30" s="179">
        <v>17600</v>
      </c>
      <c r="Q30" s="179">
        <v>291</v>
      </c>
      <c r="R30" s="179">
        <v>24336</v>
      </c>
      <c r="S30" s="179">
        <v>231</v>
      </c>
    </row>
    <row r="31" spans="1:19" ht="12.75">
      <c r="A31" s="77" t="s">
        <v>113</v>
      </c>
      <c r="B31" s="179">
        <v>84</v>
      </c>
      <c r="C31" s="179">
        <v>152</v>
      </c>
      <c r="D31" s="179">
        <v>901</v>
      </c>
      <c r="E31" s="179">
        <v>627</v>
      </c>
      <c r="F31" s="179">
        <v>2520</v>
      </c>
      <c r="G31" s="179">
        <v>1137</v>
      </c>
      <c r="H31" s="179">
        <v>3828</v>
      </c>
      <c r="I31" s="179">
        <v>2033</v>
      </c>
      <c r="J31" s="179">
        <v>4006</v>
      </c>
      <c r="K31" s="179">
        <v>1897</v>
      </c>
      <c r="L31" s="179">
        <v>4082</v>
      </c>
      <c r="M31" s="179">
        <v>1663</v>
      </c>
      <c r="N31" s="179">
        <v>5200</v>
      </c>
      <c r="O31" s="179">
        <v>1027</v>
      </c>
      <c r="P31" s="179">
        <v>7748</v>
      </c>
      <c r="Q31" s="179">
        <v>660</v>
      </c>
      <c r="R31" s="179">
        <v>11658</v>
      </c>
      <c r="S31" s="179">
        <v>654</v>
      </c>
    </row>
    <row r="32" spans="1:19" ht="12.75">
      <c r="A32" s="77" t="s">
        <v>114</v>
      </c>
      <c r="B32" s="179">
        <v>57</v>
      </c>
      <c r="C32" s="179">
        <v>305</v>
      </c>
      <c r="D32" s="179">
        <v>905</v>
      </c>
      <c r="E32" s="179">
        <v>1013</v>
      </c>
      <c r="F32" s="179">
        <v>3837</v>
      </c>
      <c r="G32" s="179">
        <v>1592</v>
      </c>
      <c r="H32" s="179">
        <v>8479</v>
      </c>
      <c r="I32" s="179">
        <v>2227</v>
      </c>
      <c r="J32" s="179">
        <v>8215</v>
      </c>
      <c r="K32" s="179">
        <v>2155</v>
      </c>
      <c r="L32" s="179">
        <v>9513</v>
      </c>
      <c r="M32" s="179">
        <v>2181</v>
      </c>
      <c r="N32" s="179">
        <v>14178</v>
      </c>
      <c r="O32" s="179">
        <v>1966</v>
      </c>
      <c r="P32" s="179">
        <v>21659</v>
      </c>
      <c r="Q32" s="179">
        <v>1277</v>
      </c>
      <c r="R32" s="179">
        <v>29881</v>
      </c>
      <c r="S32" s="179">
        <v>1195</v>
      </c>
    </row>
    <row r="33" spans="1:19" ht="12.75">
      <c r="A33" s="77" t="s">
        <v>115</v>
      </c>
      <c r="B33" s="179">
        <v>28</v>
      </c>
      <c r="C33" s="179">
        <v>87</v>
      </c>
      <c r="D33" s="179">
        <v>448</v>
      </c>
      <c r="E33" s="179">
        <v>216</v>
      </c>
      <c r="F33" s="179">
        <v>1984</v>
      </c>
      <c r="G33" s="179">
        <v>283</v>
      </c>
      <c r="H33" s="179">
        <v>3530</v>
      </c>
      <c r="I33" s="179">
        <v>440</v>
      </c>
      <c r="J33" s="179">
        <v>3678</v>
      </c>
      <c r="K33" s="179">
        <v>374</v>
      </c>
      <c r="L33" s="179">
        <v>4176</v>
      </c>
      <c r="M33" s="179">
        <v>307</v>
      </c>
      <c r="N33" s="179">
        <v>5747</v>
      </c>
      <c r="O33" s="179">
        <v>292</v>
      </c>
      <c r="P33" s="179">
        <v>8706</v>
      </c>
      <c r="Q33" s="179">
        <v>195</v>
      </c>
      <c r="R33" s="179">
        <v>12519</v>
      </c>
      <c r="S33" s="179">
        <v>149</v>
      </c>
    </row>
    <row r="34" spans="1:19" ht="12.75">
      <c r="A34" s="77" t="s">
        <v>116</v>
      </c>
      <c r="B34" s="179">
        <v>20</v>
      </c>
      <c r="C34" s="179">
        <v>38</v>
      </c>
      <c r="D34" s="179">
        <v>247</v>
      </c>
      <c r="E34" s="179">
        <v>178</v>
      </c>
      <c r="F34" s="179">
        <v>1228</v>
      </c>
      <c r="G34" s="179">
        <v>321</v>
      </c>
      <c r="H34" s="179">
        <v>2319</v>
      </c>
      <c r="I34" s="179">
        <v>328</v>
      </c>
      <c r="J34" s="179">
        <v>2522</v>
      </c>
      <c r="K34" s="179">
        <v>255</v>
      </c>
      <c r="L34" s="179">
        <v>2973</v>
      </c>
      <c r="M34" s="179">
        <v>241</v>
      </c>
      <c r="N34" s="179">
        <v>4315</v>
      </c>
      <c r="O34" s="179">
        <v>210</v>
      </c>
      <c r="P34" s="179">
        <v>6689</v>
      </c>
      <c r="Q34" s="179">
        <v>156</v>
      </c>
      <c r="R34" s="179">
        <v>8950</v>
      </c>
      <c r="S34" s="179">
        <v>107</v>
      </c>
    </row>
    <row r="35" spans="1:19" ht="12.75">
      <c r="A35" s="77" t="s">
        <v>117</v>
      </c>
      <c r="B35" s="179">
        <v>8</v>
      </c>
      <c r="C35" s="179">
        <v>47</v>
      </c>
      <c r="D35" s="179">
        <v>202</v>
      </c>
      <c r="E35" s="179">
        <v>108</v>
      </c>
      <c r="F35" s="179">
        <v>939</v>
      </c>
      <c r="G35" s="179">
        <v>131</v>
      </c>
      <c r="H35" s="179">
        <v>1551</v>
      </c>
      <c r="I35" s="179">
        <v>156</v>
      </c>
      <c r="J35" s="179">
        <v>1493</v>
      </c>
      <c r="K35" s="179">
        <v>128</v>
      </c>
      <c r="L35" s="179">
        <v>1458</v>
      </c>
      <c r="M35" s="179">
        <v>138</v>
      </c>
      <c r="N35" s="179">
        <v>2152</v>
      </c>
      <c r="O35" s="179">
        <v>137</v>
      </c>
      <c r="P35" s="179">
        <v>4049</v>
      </c>
      <c r="Q35" s="179">
        <v>95</v>
      </c>
      <c r="R35" s="179">
        <v>6529</v>
      </c>
      <c r="S35" s="179">
        <v>87</v>
      </c>
    </row>
    <row r="36" spans="1:19" ht="12.75">
      <c r="A36" s="77" t="s">
        <v>118</v>
      </c>
      <c r="B36" s="179">
        <v>537</v>
      </c>
      <c r="C36" s="179">
        <v>3264</v>
      </c>
      <c r="D36" s="179">
        <v>5750</v>
      </c>
      <c r="E36" s="179">
        <v>10152</v>
      </c>
      <c r="F36" s="179">
        <v>24561</v>
      </c>
      <c r="G36" s="179">
        <v>17874</v>
      </c>
      <c r="H36" s="179">
        <v>47903</v>
      </c>
      <c r="I36" s="179">
        <v>24321</v>
      </c>
      <c r="J36" s="179">
        <v>45180</v>
      </c>
      <c r="K36" s="179">
        <v>21214</v>
      </c>
      <c r="L36" s="179">
        <v>49221</v>
      </c>
      <c r="M36" s="179">
        <v>18631</v>
      </c>
      <c r="N36" s="179">
        <v>65986</v>
      </c>
      <c r="O36" s="179">
        <v>15765</v>
      </c>
      <c r="P36" s="179">
        <v>90360</v>
      </c>
      <c r="Q36" s="179">
        <v>11671</v>
      </c>
      <c r="R36" s="179">
        <v>120316</v>
      </c>
      <c r="S36" s="179">
        <v>10438</v>
      </c>
    </row>
    <row r="37" spans="1:21" s="85" customFormat="1" ht="25.5">
      <c r="A37" s="78" t="s">
        <v>237</v>
      </c>
      <c r="B37" s="205">
        <v>1290</v>
      </c>
      <c r="C37" s="205">
        <v>655</v>
      </c>
      <c r="D37" s="205">
        <v>10469</v>
      </c>
      <c r="E37" s="205">
        <v>2345</v>
      </c>
      <c r="F37" s="205">
        <v>37344</v>
      </c>
      <c r="G37" s="205">
        <v>5110</v>
      </c>
      <c r="H37" s="205">
        <v>69388</v>
      </c>
      <c r="I37" s="205">
        <v>8003</v>
      </c>
      <c r="J37" s="205">
        <v>66823</v>
      </c>
      <c r="K37" s="205">
        <v>6807</v>
      </c>
      <c r="L37" s="205">
        <v>60487</v>
      </c>
      <c r="M37" s="205">
        <v>4145</v>
      </c>
      <c r="N37" s="205">
        <v>82601</v>
      </c>
      <c r="O37" s="205">
        <v>3821</v>
      </c>
      <c r="P37" s="205">
        <v>118485</v>
      </c>
      <c r="Q37" s="205">
        <v>2742</v>
      </c>
      <c r="R37" s="205">
        <v>166978</v>
      </c>
      <c r="S37" s="205">
        <v>2579</v>
      </c>
      <c r="T37" s="96"/>
      <c r="U37" s="96"/>
    </row>
    <row r="38" spans="1:19" ht="12.75">
      <c r="A38" s="77" t="s">
        <v>119</v>
      </c>
      <c r="B38" s="179">
        <v>11</v>
      </c>
      <c r="C38" s="179">
        <v>7</v>
      </c>
      <c r="D38" s="179">
        <v>150</v>
      </c>
      <c r="E38" s="179">
        <v>30</v>
      </c>
      <c r="F38" s="179">
        <v>531</v>
      </c>
      <c r="G38" s="179">
        <v>78</v>
      </c>
      <c r="H38" s="179">
        <v>1058</v>
      </c>
      <c r="I38" s="179">
        <v>174</v>
      </c>
      <c r="J38" s="179">
        <v>1032</v>
      </c>
      <c r="K38" s="179">
        <v>159</v>
      </c>
      <c r="L38" s="179">
        <v>1245</v>
      </c>
      <c r="M38" s="179">
        <v>152</v>
      </c>
      <c r="N38" s="179">
        <v>1712</v>
      </c>
      <c r="O38" s="179">
        <v>143</v>
      </c>
      <c r="P38" s="179">
        <v>2231</v>
      </c>
      <c r="Q38" s="179">
        <v>126</v>
      </c>
      <c r="R38" s="179">
        <v>3018</v>
      </c>
      <c r="S38" s="179">
        <v>116</v>
      </c>
    </row>
    <row r="39" spans="1:19" ht="12.75">
      <c r="A39" s="77" t="s">
        <v>123</v>
      </c>
      <c r="B39" s="179">
        <v>4</v>
      </c>
      <c r="C39" s="179">
        <v>7</v>
      </c>
      <c r="D39" s="179">
        <v>32</v>
      </c>
      <c r="E39" s="179">
        <v>50</v>
      </c>
      <c r="F39" s="179">
        <v>190</v>
      </c>
      <c r="G39" s="179">
        <v>122</v>
      </c>
      <c r="H39" s="179">
        <v>546</v>
      </c>
      <c r="I39" s="179">
        <v>137</v>
      </c>
      <c r="J39" s="179">
        <v>532</v>
      </c>
      <c r="K39" s="179">
        <v>107</v>
      </c>
      <c r="L39" s="179">
        <v>809</v>
      </c>
      <c r="M39" s="179">
        <v>103</v>
      </c>
      <c r="N39" s="179">
        <v>1484</v>
      </c>
      <c r="O39" s="179">
        <v>85</v>
      </c>
      <c r="P39" s="179">
        <v>2487</v>
      </c>
      <c r="Q39" s="179">
        <v>64</v>
      </c>
      <c r="R39" s="179">
        <v>4008</v>
      </c>
      <c r="S39" s="179">
        <v>79</v>
      </c>
    </row>
    <row r="40" spans="1:19" ht="12.75">
      <c r="A40" s="77" t="s">
        <v>127</v>
      </c>
      <c r="B40" s="179">
        <v>376</v>
      </c>
      <c r="C40" s="179">
        <v>181</v>
      </c>
      <c r="D40" s="179">
        <v>2900</v>
      </c>
      <c r="E40" s="179">
        <v>601</v>
      </c>
      <c r="F40" s="179">
        <v>10497</v>
      </c>
      <c r="G40" s="179">
        <v>1376</v>
      </c>
      <c r="H40" s="179">
        <v>21318</v>
      </c>
      <c r="I40" s="179">
        <v>1996</v>
      </c>
      <c r="J40" s="179">
        <v>20593</v>
      </c>
      <c r="K40" s="179">
        <v>1715</v>
      </c>
      <c r="L40" s="179">
        <v>22633</v>
      </c>
      <c r="M40" s="179">
        <v>1594</v>
      </c>
      <c r="N40" s="179">
        <v>31284</v>
      </c>
      <c r="O40" s="179">
        <v>1574</v>
      </c>
      <c r="P40" s="179">
        <v>45855</v>
      </c>
      <c r="Q40" s="179">
        <v>1151</v>
      </c>
      <c r="R40" s="179">
        <v>65051</v>
      </c>
      <c r="S40" s="179">
        <v>1091</v>
      </c>
    </row>
    <row r="41" spans="1:19" ht="12.75">
      <c r="A41" s="77" t="s">
        <v>129</v>
      </c>
      <c r="B41" s="179">
        <v>44</v>
      </c>
      <c r="C41" s="179">
        <v>28</v>
      </c>
      <c r="D41" s="179">
        <v>415</v>
      </c>
      <c r="E41" s="179">
        <v>56</v>
      </c>
      <c r="F41" s="179">
        <v>1774</v>
      </c>
      <c r="G41" s="179">
        <v>159</v>
      </c>
      <c r="H41" s="179">
        <v>3087</v>
      </c>
      <c r="I41" s="179">
        <v>253</v>
      </c>
      <c r="J41" s="179">
        <v>3126</v>
      </c>
      <c r="K41" s="179">
        <v>204</v>
      </c>
      <c r="L41" s="179">
        <v>3700</v>
      </c>
      <c r="M41" s="179">
        <v>167</v>
      </c>
      <c r="N41" s="179">
        <v>5191</v>
      </c>
      <c r="O41" s="179">
        <v>163</v>
      </c>
      <c r="P41" s="179">
        <v>8002</v>
      </c>
      <c r="Q41" s="179">
        <v>91</v>
      </c>
      <c r="R41" s="179">
        <v>12525</v>
      </c>
      <c r="S41" s="179">
        <v>85</v>
      </c>
    </row>
    <row r="42" spans="1:19" ht="12.75">
      <c r="A42" s="77" t="s">
        <v>130</v>
      </c>
      <c r="B42" s="179">
        <v>155</v>
      </c>
      <c r="C42" s="179">
        <v>130</v>
      </c>
      <c r="D42" s="179">
        <v>1802</v>
      </c>
      <c r="E42" s="179">
        <v>426</v>
      </c>
      <c r="F42" s="179">
        <v>7129</v>
      </c>
      <c r="G42" s="179">
        <v>652</v>
      </c>
      <c r="H42" s="179">
        <v>12444</v>
      </c>
      <c r="I42" s="179">
        <v>959</v>
      </c>
      <c r="J42" s="179">
        <v>11344</v>
      </c>
      <c r="K42" s="179">
        <v>780</v>
      </c>
      <c r="L42" s="179">
        <v>12550</v>
      </c>
      <c r="M42" s="179">
        <v>635</v>
      </c>
      <c r="N42" s="179">
        <v>15983</v>
      </c>
      <c r="O42" s="179">
        <v>579</v>
      </c>
      <c r="P42" s="179">
        <v>22524</v>
      </c>
      <c r="Q42" s="179">
        <v>417</v>
      </c>
      <c r="R42" s="179">
        <v>30438</v>
      </c>
      <c r="S42" s="179">
        <v>410</v>
      </c>
    </row>
    <row r="43" spans="1:19" ht="12.75">
      <c r="A43" s="77" t="s">
        <v>131</v>
      </c>
      <c r="B43" s="179">
        <v>422</v>
      </c>
      <c r="C43" s="179">
        <v>145</v>
      </c>
      <c r="D43" s="179">
        <v>3047</v>
      </c>
      <c r="E43" s="179">
        <v>563</v>
      </c>
      <c r="F43" s="179">
        <v>10510</v>
      </c>
      <c r="G43" s="179">
        <v>1231</v>
      </c>
      <c r="H43" s="179">
        <v>18445</v>
      </c>
      <c r="I43" s="179">
        <v>1940</v>
      </c>
      <c r="J43" s="179">
        <v>17495</v>
      </c>
      <c r="K43" s="179">
        <v>1660</v>
      </c>
      <c r="L43" s="179">
        <v>19550</v>
      </c>
      <c r="M43" s="179">
        <v>1494</v>
      </c>
      <c r="N43" s="179">
        <v>26947</v>
      </c>
      <c r="O43" s="179">
        <v>1277</v>
      </c>
      <c r="P43" s="179">
        <v>37386</v>
      </c>
      <c r="Q43" s="179">
        <v>893</v>
      </c>
      <c r="R43" s="179">
        <v>51938</v>
      </c>
      <c r="S43" s="179">
        <v>798</v>
      </c>
    </row>
    <row r="44" spans="1:21" s="85" customFormat="1" ht="25.5">
      <c r="A44" s="78" t="s">
        <v>357</v>
      </c>
      <c r="B44" s="205" t="s">
        <v>297</v>
      </c>
      <c r="C44" s="205" t="s">
        <v>297</v>
      </c>
      <c r="D44" s="205" t="s">
        <v>297</v>
      </c>
      <c r="E44" s="205" t="s">
        <v>297</v>
      </c>
      <c r="F44" s="205" t="s">
        <v>297</v>
      </c>
      <c r="G44" s="205" t="s">
        <v>297</v>
      </c>
      <c r="H44" s="205" t="s">
        <v>297</v>
      </c>
      <c r="I44" s="205" t="s">
        <v>297</v>
      </c>
      <c r="J44" s="205" t="s">
        <v>297</v>
      </c>
      <c r="K44" s="205" t="s">
        <v>297</v>
      </c>
      <c r="L44" s="205">
        <v>16076</v>
      </c>
      <c r="M44" s="205">
        <v>2155</v>
      </c>
      <c r="N44" s="205">
        <v>22290</v>
      </c>
      <c r="O44" s="205">
        <v>2143</v>
      </c>
      <c r="P44" s="205">
        <v>35585</v>
      </c>
      <c r="Q44" s="205">
        <v>1650</v>
      </c>
      <c r="R44" s="205">
        <v>51081</v>
      </c>
      <c r="S44" s="205">
        <v>1244</v>
      </c>
      <c r="T44" s="96"/>
      <c r="U44" s="96"/>
    </row>
    <row r="45" spans="1:19" ht="12.75">
      <c r="A45" s="77" t="s">
        <v>120</v>
      </c>
      <c r="B45" s="179">
        <v>6</v>
      </c>
      <c r="C45" s="179">
        <v>8</v>
      </c>
      <c r="D45" s="179">
        <v>25</v>
      </c>
      <c r="E45" s="179">
        <v>45</v>
      </c>
      <c r="F45" s="179">
        <v>195</v>
      </c>
      <c r="G45" s="179">
        <v>187</v>
      </c>
      <c r="H45" s="179">
        <v>557</v>
      </c>
      <c r="I45" s="179">
        <v>296</v>
      </c>
      <c r="J45" s="179">
        <v>755</v>
      </c>
      <c r="K45" s="179">
        <v>191</v>
      </c>
      <c r="L45" s="179">
        <v>1267</v>
      </c>
      <c r="M45" s="179">
        <v>309</v>
      </c>
      <c r="N45" s="179">
        <v>1949</v>
      </c>
      <c r="O45" s="179">
        <v>253</v>
      </c>
      <c r="P45" s="179">
        <v>3460</v>
      </c>
      <c r="Q45" s="179">
        <v>188</v>
      </c>
      <c r="R45" s="179">
        <v>5773</v>
      </c>
      <c r="S45" s="179">
        <v>169</v>
      </c>
    </row>
    <row r="46" spans="1:19" ht="12.75">
      <c r="A46" s="77" t="s">
        <v>121</v>
      </c>
      <c r="B46" s="179">
        <v>0</v>
      </c>
      <c r="C46" s="179">
        <v>1</v>
      </c>
      <c r="D46" s="179">
        <v>0</v>
      </c>
      <c r="E46" s="179">
        <v>11</v>
      </c>
      <c r="F46" s="179">
        <v>2</v>
      </c>
      <c r="G46" s="179">
        <v>3</v>
      </c>
      <c r="H46" s="179">
        <v>12</v>
      </c>
      <c r="I46" s="179">
        <v>13</v>
      </c>
      <c r="J46" s="179">
        <v>23</v>
      </c>
      <c r="K46" s="179">
        <v>7</v>
      </c>
      <c r="L46" s="179">
        <v>30</v>
      </c>
      <c r="M46" s="179">
        <v>7</v>
      </c>
      <c r="N46" s="179">
        <v>58</v>
      </c>
      <c r="O46" s="179">
        <v>5</v>
      </c>
      <c r="P46" s="179">
        <v>93</v>
      </c>
      <c r="Q46" s="179">
        <v>2</v>
      </c>
      <c r="R46" s="179">
        <v>155</v>
      </c>
      <c r="S46" s="179">
        <v>2</v>
      </c>
    </row>
    <row r="47" spans="1:19" ht="25.5">
      <c r="A47" s="77" t="s">
        <v>122</v>
      </c>
      <c r="B47" s="179">
        <v>4</v>
      </c>
      <c r="C47" s="179">
        <v>19</v>
      </c>
      <c r="D47" s="179">
        <v>279</v>
      </c>
      <c r="E47" s="179">
        <v>66</v>
      </c>
      <c r="F47" s="179">
        <v>660</v>
      </c>
      <c r="G47" s="179">
        <v>202</v>
      </c>
      <c r="H47" s="179">
        <v>1128</v>
      </c>
      <c r="I47" s="179">
        <v>329</v>
      </c>
      <c r="J47" s="179">
        <v>1252</v>
      </c>
      <c r="K47" s="179">
        <v>293</v>
      </c>
      <c r="L47" s="179">
        <v>1560</v>
      </c>
      <c r="M47" s="179">
        <v>263</v>
      </c>
      <c r="N47" s="179">
        <v>2324</v>
      </c>
      <c r="O47" s="179">
        <v>305</v>
      </c>
      <c r="P47" s="179">
        <v>4429</v>
      </c>
      <c r="Q47" s="179">
        <v>204</v>
      </c>
      <c r="R47" s="179">
        <v>6282</v>
      </c>
      <c r="S47" s="179">
        <v>133</v>
      </c>
    </row>
    <row r="48" spans="1:19" ht="25.5">
      <c r="A48" s="77" t="s">
        <v>124</v>
      </c>
      <c r="B48" s="179">
        <v>1</v>
      </c>
      <c r="C48" s="179">
        <v>5</v>
      </c>
      <c r="D48" s="179">
        <v>24</v>
      </c>
      <c r="E48" s="179">
        <v>34</v>
      </c>
      <c r="F48" s="179">
        <v>61</v>
      </c>
      <c r="G48" s="179">
        <v>59</v>
      </c>
      <c r="H48" s="179">
        <v>222</v>
      </c>
      <c r="I48" s="179">
        <v>85</v>
      </c>
      <c r="J48" s="179">
        <v>238</v>
      </c>
      <c r="K48" s="179">
        <v>86</v>
      </c>
      <c r="L48" s="179">
        <v>295</v>
      </c>
      <c r="M48" s="179">
        <v>70</v>
      </c>
      <c r="N48" s="179">
        <v>598</v>
      </c>
      <c r="O48" s="179">
        <v>76</v>
      </c>
      <c r="P48" s="179">
        <v>1367</v>
      </c>
      <c r="Q48" s="179">
        <v>63</v>
      </c>
      <c r="R48" s="179">
        <v>2707</v>
      </c>
      <c r="S48" s="179">
        <v>51</v>
      </c>
    </row>
    <row r="49" spans="1:19" ht="25.5">
      <c r="A49" s="77" t="s">
        <v>125</v>
      </c>
      <c r="B49" s="179">
        <v>44</v>
      </c>
      <c r="C49" s="179">
        <v>25</v>
      </c>
      <c r="D49" s="179">
        <v>280</v>
      </c>
      <c r="E49" s="179">
        <v>76</v>
      </c>
      <c r="F49" s="179">
        <v>802</v>
      </c>
      <c r="G49" s="179">
        <v>143</v>
      </c>
      <c r="H49" s="179">
        <v>1005</v>
      </c>
      <c r="I49" s="179">
        <v>282</v>
      </c>
      <c r="J49" s="179">
        <v>940</v>
      </c>
      <c r="K49" s="179">
        <v>252</v>
      </c>
      <c r="L49" s="179">
        <v>1212</v>
      </c>
      <c r="M49" s="179">
        <v>214</v>
      </c>
      <c r="N49" s="179">
        <v>1651</v>
      </c>
      <c r="O49" s="179">
        <v>205</v>
      </c>
      <c r="P49" s="179">
        <v>2988</v>
      </c>
      <c r="Q49" s="179">
        <v>153</v>
      </c>
      <c r="R49" s="179">
        <v>4983</v>
      </c>
      <c r="S49" s="179">
        <v>160</v>
      </c>
    </row>
    <row r="50" spans="1:19" ht="12.75">
      <c r="A50" s="77" t="s">
        <v>126</v>
      </c>
      <c r="B50" s="179">
        <v>1</v>
      </c>
      <c r="C50" s="179">
        <v>0</v>
      </c>
      <c r="D50" s="179">
        <v>27</v>
      </c>
      <c r="E50" s="179">
        <v>0</v>
      </c>
      <c r="F50" s="179">
        <v>37</v>
      </c>
      <c r="G50" s="179">
        <v>9</v>
      </c>
      <c r="H50" s="179">
        <v>56</v>
      </c>
      <c r="I50" s="179">
        <v>36</v>
      </c>
      <c r="J50" s="179">
        <v>59</v>
      </c>
      <c r="K50" s="179">
        <v>36</v>
      </c>
      <c r="L50" s="179">
        <v>74</v>
      </c>
      <c r="M50" s="179">
        <v>82</v>
      </c>
      <c r="N50" s="179">
        <v>137</v>
      </c>
      <c r="O50" s="179">
        <v>192</v>
      </c>
      <c r="P50" s="179">
        <v>205</v>
      </c>
      <c r="Q50" s="179">
        <v>339</v>
      </c>
      <c r="R50" s="179">
        <v>340</v>
      </c>
      <c r="S50" s="179">
        <v>72</v>
      </c>
    </row>
    <row r="51" spans="1:19" ht="12.75">
      <c r="A51" s="77" t="s">
        <v>128</v>
      </c>
      <c r="B51" s="179">
        <v>222</v>
      </c>
      <c r="C51" s="179">
        <v>99</v>
      </c>
      <c r="D51" s="179">
        <v>1488</v>
      </c>
      <c r="E51" s="179">
        <v>387</v>
      </c>
      <c r="F51" s="179">
        <v>4956</v>
      </c>
      <c r="G51" s="179">
        <v>889</v>
      </c>
      <c r="H51" s="179">
        <v>9510</v>
      </c>
      <c r="I51" s="179">
        <v>1503</v>
      </c>
      <c r="J51" s="179">
        <v>9434</v>
      </c>
      <c r="K51" s="179">
        <v>1317</v>
      </c>
      <c r="L51" s="179">
        <v>11638</v>
      </c>
      <c r="M51" s="179">
        <v>1210</v>
      </c>
      <c r="N51" s="179">
        <v>15573</v>
      </c>
      <c r="O51" s="179">
        <v>1107</v>
      </c>
      <c r="P51" s="179">
        <v>23043</v>
      </c>
      <c r="Q51" s="179">
        <v>701</v>
      </c>
      <c r="R51" s="179">
        <v>30841</v>
      </c>
      <c r="S51" s="179">
        <v>657</v>
      </c>
    </row>
    <row r="52" spans="1:21" s="85" customFormat="1" ht="25.5">
      <c r="A52" s="78" t="s">
        <v>132</v>
      </c>
      <c r="B52" s="205">
        <v>5591</v>
      </c>
      <c r="C52" s="205">
        <v>1326</v>
      </c>
      <c r="D52" s="205">
        <v>29444</v>
      </c>
      <c r="E52" s="205">
        <v>4553</v>
      </c>
      <c r="F52" s="205">
        <v>88222</v>
      </c>
      <c r="G52" s="205">
        <v>8917</v>
      </c>
      <c r="H52" s="205">
        <v>163267</v>
      </c>
      <c r="I52" s="205">
        <v>13775</v>
      </c>
      <c r="J52" s="205">
        <v>153575</v>
      </c>
      <c r="K52" s="205">
        <v>11558</v>
      </c>
      <c r="L52" s="205">
        <v>172964</v>
      </c>
      <c r="M52" s="205">
        <v>10062</v>
      </c>
      <c r="N52" s="205">
        <v>237510</v>
      </c>
      <c r="O52" s="205">
        <v>9435</v>
      </c>
      <c r="P52" s="205">
        <v>339763</v>
      </c>
      <c r="Q52" s="205">
        <v>6560</v>
      </c>
      <c r="R52" s="205">
        <v>469804</v>
      </c>
      <c r="S52" s="205">
        <v>5934</v>
      </c>
      <c r="T52" s="96"/>
      <c r="U52" s="96"/>
    </row>
    <row r="53" spans="1:19" ht="12.75">
      <c r="A53" s="77" t="s">
        <v>133</v>
      </c>
      <c r="B53" s="179">
        <v>1084</v>
      </c>
      <c r="C53" s="179">
        <v>118</v>
      </c>
      <c r="D53" s="179">
        <v>3944</v>
      </c>
      <c r="E53" s="179">
        <v>401</v>
      </c>
      <c r="F53" s="179">
        <v>10543</v>
      </c>
      <c r="G53" s="179">
        <v>808</v>
      </c>
      <c r="H53" s="179">
        <v>20097</v>
      </c>
      <c r="I53" s="179">
        <v>1305</v>
      </c>
      <c r="J53" s="179">
        <v>17817</v>
      </c>
      <c r="K53" s="179">
        <v>958</v>
      </c>
      <c r="L53" s="179">
        <v>19542</v>
      </c>
      <c r="M53" s="179">
        <v>830</v>
      </c>
      <c r="N53" s="179">
        <v>27427</v>
      </c>
      <c r="O53" s="179">
        <v>759</v>
      </c>
      <c r="P53" s="179">
        <v>39636</v>
      </c>
      <c r="Q53" s="179">
        <v>461</v>
      </c>
      <c r="R53" s="179">
        <v>56198</v>
      </c>
      <c r="S53" s="179">
        <v>461</v>
      </c>
    </row>
    <row r="54" spans="1:19" ht="12.75">
      <c r="A54" s="77" t="s">
        <v>134</v>
      </c>
      <c r="B54" s="179">
        <v>22</v>
      </c>
      <c r="C54" s="179">
        <v>27</v>
      </c>
      <c r="D54" s="179">
        <v>559</v>
      </c>
      <c r="E54" s="179">
        <v>131</v>
      </c>
      <c r="F54" s="179">
        <v>1855</v>
      </c>
      <c r="G54" s="179">
        <v>236</v>
      </c>
      <c r="H54" s="179">
        <v>3670</v>
      </c>
      <c r="I54" s="179">
        <v>356</v>
      </c>
      <c r="J54" s="179">
        <v>3320</v>
      </c>
      <c r="K54" s="179">
        <v>258</v>
      </c>
      <c r="L54" s="179">
        <v>3564</v>
      </c>
      <c r="M54" s="179">
        <v>198</v>
      </c>
      <c r="N54" s="179">
        <v>4840</v>
      </c>
      <c r="O54" s="179">
        <v>135</v>
      </c>
      <c r="P54" s="179">
        <v>6967</v>
      </c>
      <c r="Q54" s="179">
        <v>126</v>
      </c>
      <c r="R54" s="179">
        <v>9768</v>
      </c>
      <c r="S54" s="179">
        <v>99</v>
      </c>
    </row>
    <row r="55" spans="1:19" ht="12.75">
      <c r="A55" s="77" t="s">
        <v>135</v>
      </c>
      <c r="B55" s="179">
        <v>33</v>
      </c>
      <c r="C55" s="179">
        <v>38</v>
      </c>
      <c r="D55" s="179">
        <v>259</v>
      </c>
      <c r="E55" s="179">
        <v>184</v>
      </c>
      <c r="F55" s="179">
        <v>833</v>
      </c>
      <c r="G55" s="179">
        <v>392</v>
      </c>
      <c r="H55" s="179">
        <v>2523</v>
      </c>
      <c r="I55" s="179">
        <v>537</v>
      </c>
      <c r="J55" s="179">
        <v>2643</v>
      </c>
      <c r="K55" s="179">
        <v>440</v>
      </c>
      <c r="L55" s="179">
        <v>3103</v>
      </c>
      <c r="M55" s="179">
        <v>394</v>
      </c>
      <c r="N55" s="179">
        <v>4885</v>
      </c>
      <c r="O55" s="179">
        <v>339</v>
      </c>
      <c r="P55" s="179">
        <v>7288</v>
      </c>
      <c r="Q55" s="179">
        <v>218</v>
      </c>
      <c r="R55" s="179">
        <v>10098</v>
      </c>
      <c r="S55" s="179">
        <v>219</v>
      </c>
    </row>
    <row r="56" spans="1:19" ht="25.5">
      <c r="A56" s="77" t="s">
        <v>136</v>
      </c>
      <c r="B56" s="179">
        <v>726</v>
      </c>
      <c r="C56" s="179">
        <v>122</v>
      </c>
      <c r="D56" s="179">
        <v>3758</v>
      </c>
      <c r="E56" s="179">
        <v>418</v>
      </c>
      <c r="F56" s="179">
        <v>10755</v>
      </c>
      <c r="G56" s="179">
        <v>770</v>
      </c>
      <c r="H56" s="179">
        <v>17545</v>
      </c>
      <c r="I56" s="179">
        <v>1077</v>
      </c>
      <c r="J56" s="179">
        <v>16079</v>
      </c>
      <c r="K56" s="179">
        <v>826</v>
      </c>
      <c r="L56" s="179">
        <v>20000</v>
      </c>
      <c r="M56" s="179">
        <v>709</v>
      </c>
      <c r="N56" s="179">
        <v>28930</v>
      </c>
      <c r="O56" s="179">
        <v>1138</v>
      </c>
      <c r="P56" s="179">
        <v>43919</v>
      </c>
      <c r="Q56" s="179">
        <v>925</v>
      </c>
      <c r="R56" s="179">
        <v>60709</v>
      </c>
      <c r="S56" s="179">
        <v>918</v>
      </c>
    </row>
    <row r="57" spans="1:19" ht="12.75">
      <c r="A57" s="77" t="s">
        <v>137</v>
      </c>
      <c r="B57" s="179">
        <v>384</v>
      </c>
      <c r="C57" s="179">
        <v>61</v>
      </c>
      <c r="D57" s="179">
        <v>2305</v>
      </c>
      <c r="E57" s="179">
        <v>155</v>
      </c>
      <c r="F57" s="179">
        <v>5574</v>
      </c>
      <c r="G57" s="179">
        <v>354</v>
      </c>
      <c r="H57" s="179">
        <v>8864</v>
      </c>
      <c r="I57" s="179">
        <v>688</v>
      </c>
      <c r="J57" s="179">
        <v>9070</v>
      </c>
      <c r="K57" s="179">
        <v>574</v>
      </c>
      <c r="L57" s="179">
        <v>10505</v>
      </c>
      <c r="M57" s="179">
        <v>539</v>
      </c>
      <c r="N57" s="179">
        <v>13339</v>
      </c>
      <c r="O57" s="179">
        <v>482</v>
      </c>
      <c r="P57" s="179">
        <v>19382</v>
      </c>
      <c r="Q57" s="179">
        <v>330</v>
      </c>
      <c r="R57" s="179">
        <v>27167</v>
      </c>
      <c r="S57" s="179">
        <v>292</v>
      </c>
    </row>
    <row r="58" spans="1:19" ht="25.5">
      <c r="A58" s="77" t="s">
        <v>138</v>
      </c>
      <c r="B58" s="179">
        <v>583</v>
      </c>
      <c r="C58" s="179">
        <v>39</v>
      </c>
      <c r="D58" s="179">
        <v>1952</v>
      </c>
      <c r="E58" s="179">
        <v>219</v>
      </c>
      <c r="F58" s="179">
        <v>4947</v>
      </c>
      <c r="G58" s="179">
        <v>457</v>
      </c>
      <c r="H58" s="179">
        <v>9523</v>
      </c>
      <c r="I58" s="179">
        <v>673</v>
      </c>
      <c r="J58" s="179">
        <v>9085</v>
      </c>
      <c r="K58" s="179">
        <v>623</v>
      </c>
      <c r="L58" s="179">
        <v>8924</v>
      </c>
      <c r="M58" s="179">
        <v>579</v>
      </c>
      <c r="N58" s="179">
        <v>11931</v>
      </c>
      <c r="O58" s="179">
        <v>503</v>
      </c>
      <c r="P58" s="179">
        <v>16901</v>
      </c>
      <c r="Q58" s="179">
        <v>361</v>
      </c>
      <c r="R58" s="179">
        <v>24036</v>
      </c>
      <c r="S58" s="179">
        <v>320</v>
      </c>
    </row>
    <row r="59" spans="1:19" ht="12.75">
      <c r="A59" s="77" t="s">
        <v>139</v>
      </c>
      <c r="B59" s="179">
        <v>923</v>
      </c>
      <c r="C59" s="179">
        <v>83</v>
      </c>
      <c r="D59" s="179">
        <v>4287</v>
      </c>
      <c r="E59" s="179">
        <v>319</v>
      </c>
      <c r="F59" s="179">
        <v>12466</v>
      </c>
      <c r="G59" s="179">
        <v>716</v>
      </c>
      <c r="H59" s="179">
        <v>23388</v>
      </c>
      <c r="I59" s="179">
        <v>1301</v>
      </c>
      <c r="J59" s="179">
        <v>23009</v>
      </c>
      <c r="K59" s="179">
        <v>1149</v>
      </c>
      <c r="L59" s="179">
        <v>24061</v>
      </c>
      <c r="M59" s="179">
        <v>1051</v>
      </c>
      <c r="N59" s="179">
        <v>29282</v>
      </c>
      <c r="O59" s="179">
        <v>919</v>
      </c>
      <c r="P59" s="179">
        <v>40045</v>
      </c>
      <c r="Q59" s="179">
        <v>585</v>
      </c>
      <c r="R59" s="179">
        <v>51016</v>
      </c>
      <c r="S59" s="179">
        <v>484</v>
      </c>
    </row>
    <row r="60" spans="1:19" ht="12.75">
      <c r="A60" s="77" t="s">
        <v>140</v>
      </c>
      <c r="B60" s="179">
        <v>88</v>
      </c>
      <c r="C60" s="179">
        <v>49</v>
      </c>
      <c r="D60" s="179">
        <v>631</v>
      </c>
      <c r="E60" s="179">
        <v>156</v>
      </c>
      <c r="F60" s="179">
        <v>1885</v>
      </c>
      <c r="G60" s="179">
        <v>352</v>
      </c>
      <c r="H60" s="179">
        <v>3329</v>
      </c>
      <c r="I60" s="179">
        <v>405</v>
      </c>
      <c r="J60" s="179">
        <v>3328</v>
      </c>
      <c r="K60" s="179">
        <v>372</v>
      </c>
      <c r="L60" s="179">
        <v>4249</v>
      </c>
      <c r="M60" s="179">
        <v>327</v>
      </c>
      <c r="N60" s="179">
        <v>7487</v>
      </c>
      <c r="O60" s="179">
        <v>271</v>
      </c>
      <c r="P60" s="179">
        <v>12209</v>
      </c>
      <c r="Q60" s="179">
        <v>211</v>
      </c>
      <c r="R60" s="179">
        <v>18950</v>
      </c>
      <c r="S60" s="179">
        <v>178</v>
      </c>
    </row>
    <row r="61" spans="1:19" ht="12.75">
      <c r="A61" s="77" t="s">
        <v>141</v>
      </c>
      <c r="B61" s="179">
        <v>341</v>
      </c>
      <c r="C61" s="179">
        <v>187</v>
      </c>
      <c r="D61" s="179">
        <v>2672</v>
      </c>
      <c r="E61" s="179">
        <v>664</v>
      </c>
      <c r="F61" s="179">
        <v>9222</v>
      </c>
      <c r="G61" s="179">
        <v>1476</v>
      </c>
      <c r="H61" s="179">
        <v>19047</v>
      </c>
      <c r="I61" s="179">
        <v>1926</v>
      </c>
      <c r="J61" s="179">
        <v>17590</v>
      </c>
      <c r="K61" s="179">
        <v>1593</v>
      </c>
      <c r="L61" s="179">
        <v>20436</v>
      </c>
      <c r="M61" s="179">
        <v>1339</v>
      </c>
      <c r="N61" s="179">
        <v>28339</v>
      </c>
      <c r="O61" s="179">
        <v>1104</v>
      </c>
      <c r="P61" s="179">
        <v>38597</v>
      </c>
      <c r="Q61" s="179">
        <v>779</v>
      </c>
      <c r="R61" s="179">
        <v>52827</v>
      </c>
      <c r="S61" s="179">
        <v>662</v>
      </c>
    </row>
    <row r="62" spans="1:19" ht="12.75">
      <c r="A62" s="77" t="s">
        <v>142</v>
      </c>
      <c r="B62" s="179">
        <v>515</v>
      </c>
      <c r="C62" s="179">
        <v>77</v>
      </c>
      <c r="D62" s="179">
        <v>1671</v>
      </c>
      <c r="E62" s="179">
        <v>219</v>
      </c>
      <c r="F62" s="179">
        <v>5563</v>
      </c>
      <c r="G62" s="179">
        <v>418</v>
      </c>
      <c r="H62" s="179">
        <v>9591</v>
      </c>
      <c r="I62" s="179">
        <v>801</v>
      </c>
      <c r="J62" s="179">
        <v>9434</v>
      </c>
      <c r="K62" s="179">
        <v>644</v>
      </c>
      <c r="L62" s="179">
        <v>11413</v>
      </c>
      <c r="M62" s="179">
        <v>547</v>
      </c>
      <c r="N62" s="179">
        <v>16502</v>
      </c>
      <c r="O62" s="179">
        <v>520</v>
      </c>
      <c r="P62" s="179">
        <v>23990</v>
      </c>
      <c r="Q62" s="179">
        <v>340</v>
      </c>
      <c r="R62" s="179">
        <v>32897</v>
      </c>
      <c r="S62" s="179">
        <v>306</v>
      </c>
    </row>
    <row r="63" spans="1:19" ht="12.75">
      <c r="A63" s="77" t="s">
        <v>143</v>
      </c>
      <c r="B63" s="179">
        <v>37</v>
      </c>
      <c r="C63" s="179">
        <v>66</v>
      </c>
      <c r="D63" s="179">
        <v>350</v>
      </c>
      <c r="E63" s="179">
        <v>211</v>
      </c>
      <c r="F63" s="179">
        <v>1696</v>
      </c>
      <c r="G63" s="179">
        <v>379</v>
      </c>
      <c r="H63" s="179">
        <v>3949</v>
      </c>
      <c r="I63" s="179">
        <v>570</v>
      </c>
      <c r="J63" s="179">
        <v>3662</v>
      </c>
      <c r="K63" s="179">
        <v>477</v>
      </c>
      <c r="L63" s="179">
        <v>4300</v>
      </c>
      <c r="M63" s="179">
        <v>411</v>
      </c>
      <c r="N63" s="179">
        <v>6455</v>
      </c>
      <c r="O63" s="179">
        <v>330</v>
      </c>
      <c r="P63" s="179">
        <v>10142</v>
      </c>
      <c r="Q63" s="179">
        <v>241</v>
      </c>
      <c r="R63" s="179">
        <v>15500</v>
      </c>
      <c r="S63" s="179">
        <v>225</v>
      </c>
    </row>
    <row r="64" spans="1:19" ht="12.75">
      <c r="A64" s="77" t="s">
        <v>144</v>
      </c>
      <c r="B64" s="179">
        <v>731</v>
      </c>
      <c r="C64" s="179">
        <v>275</v>
      </c>
      <c r="D64" s="179">
        <v>5093</v>
      </c>
      <c r="E64" s="179">
        <v>728</v>
      </c>
      <c r="F64" s="179">
        <v>14762</v>
      </c>
      <c r="G64" s="179">
        <v>1259</v>
      </c>
      <c r="H64" s="179">
        <v>26758</v>
      </c>
      <c r="I64" s="179">
        <v>2196</v>
      </c>
      <c r="J64" s="179">
        <v>24495</v>
      </c>
      <c r="K64" s="179">
        <v>2010</v>
      </c>
      <c r="L64" s="179">
        <v>25655</v>
      </c>
      <c r="M64" s="179">
        <v>1814</v>
      </c>
      <c r="N64" s="179">
        <v>33099</v>
      </c>
      <c r="O64" s="179">
        <v>1676</v>
      </c>
      <c r="P64" s="179">
        <v>43888</v>
      </c>
      <c r="Q64" s="179">
        <v>1171</v>
      </c>
      <c r="R64" s="179">
        <v>56943</v>
      </c>
      <c r="S64" s="179">
        <v>1046</v>
      </c>
    </row>
    <row r="65" spans="1:19" ht="12.75">
      <c r="A65" s="77" t="s">
        <v>145</v>
      </c>
      <c r="B65" s="179">
        <v>101</v>
      </c>
      <c r="C65" s="179">
        <v>126</v>
      </c>
      <c r="D65" s="179">
        <v>1439</v>
      </c>
      <c r="E65" s="179">
        <v>371</v>
      </c>
      <c r="F65" s="179">
        <v>5718</v>
      </c>
      <c r="G65" s="179">
        <v>736</v>
      </c>
      <c r="H65" s="179">
        <v>10171</v>
      </c>
      <c r="I65" s="179">
        <v>1180</v>
      </c>
      <c r="J65" s="179">
        <v>9451</v>
      </c>
      <c r="K65" s="179">
        <v>981</v>
      </c>
      <c r="L65" s="179">
        <v>11116</v>
      </c>
      <c r="M65" s="179">
        <v>824</v>
      </c>
      <c r="N65" s="179">
        <v>15296</v>
      </c>
      <c r="O65" s="179">
        <v>836</v>
      </c>
      <c r="P65" s="179">
        <v>21693</v>
      </c>
      <c r="Q65" s="179">
        <v>492</v>
      </c>
      <c r="R65" s="179">
        <v>31248</v>
      </c>
      <c r="S65" s="179">
        <v>423</v>
      </c>
    </row>
    <row r="66" spans="1:19" ht="12.75">
      <c r="A66" s="77" t="s">
        <v>146</v>
      </c>
      <c r="B66" s="179">
        <v>23</v>
      </c>
      <c r="C66" s="179">
        <v>58</v>
      </c>
      <c r="D66" s="179">
        <v>524</v>
      </c>
      <c r="E66" s="179">
        <v>377</v>
      </c>
      <c r="F66" s="179">
        <v>2403</v>
      </c>
      <c r="G66" s="179">
        <v>564</v>
      </c>
      <c r="H66" s="179">
        <v>4782</v>
      </c>
      <c r="I66" s="179">
        <v>760</v>
      </c>
      <c r="J66" s="179">
        <v>4592</v>
      </c>
      <c r="K66" s="179">
        <v>653</v>
      </c>
      <c r="L66" s="179">
        <v>6096</v>
      </c>
      <c r="M66" s="179">
        <v>500</v>
      </c>
      <c r="N66" s="179">
        <v>9698</v>
      </c>
      <c r="O66" s="179">
        <v>423</v>
      </c>
      <c r="P66" s="179">
        <v>15106</v>
      </c>
      <c r="Q66" s="179">
        <v>320</v>
      </c>
      <c r="R66" s="179">
        <v>22447</v>
      </c>
      <c r="S66" s="179">
        <v>301</v>
      </c>
    </row>
    <row r="67" spans="1:21" s="85" customFormat="1" ht="25.5">
      <c r="A67" s="78" t="s">
        <v>147</v>
      </c>
      <c r="B67" s="205">
        <v>5730</v>
      </c>
      <c r="C67" s="205">
        <v>626</v>
      </c>
      <c r="D67" s="205">
        <v>33171</v>
      </c>
      <c r="E67" s="205">
        <v>1608</v>
      </c>
      <c r="F67" s="205">
        <v>82383</v>
      </c>
      <c r="G67" s="205">
        <v>3479</v>
      </c>
      <c r="H67" s="205">
        <v>142189</v>
      </c>
      <c r="I67" s="205">
        <v>4878</v>
      </c>
      <c r="J67" s="205">
        <v>136966</v>
      </c>
      <c r="K67" s="205">
        <v>4047</v>
      </c>
      <c r="L67" s="205">
        <v>160784</v>
      </c>
      <c r="M67" s="205">
        <v>3367</v>
      </c>
      <c r="N67" s="205">
        <v>214226</v>
      </c>
      <c r="O67" s="205">
        <v>2956</v>
      </c>
      <c r="P67" s="205">
        <v>285961</v>
      </c>
      <c r="Q67" s="205">
        <v>2223</v>
      </c>
      <c r="R67" s="205">
        <v>368137</v>
      </c>
      <c r="S67" s="205">
        <v>1989</v>
      </c>
      <c r="T67" s="96"/>
      <c r="U67" s="96"/>
    </row>
    <row r="68" spans="1:19" ht="12.75">
      <c r="A68" s="77" t="s">
        <v>148</v>
      </c>
      <c r="B68" s="179">
        <v>34</v>
      </c>
      <c r="C68" s="179">
        <v>14</v>
      </c>
      <c r="D68" s="179">
        <v>362</v>
      </c>
      <c r="E68" s="179">
        <v>59</v>
      </c>
      <c r="F68" s="179">
        <v>2178</v>
      </c>
      <c r="G68" s="179">
        <v>252</v>
      </c>
      <c r="H68" s="179">
        <v>4373</v>
      </c>
      <c r="I68" s="179">
        <v>215</v>
      </c>
      <c r="J68" s="179">
        <v>4498</v>
      </c>
      <c r="K68" s="179">
        <v>165</v>
      </c>
      <c r="L68" s="179">
        <v>5239</v>
      </c>
      <c r="M68" s="179">
        <v>135</v>
      </c>
      <c r="N68" s="179">
        <v>7029</v>
      </c>
      <c r="O68" s="179">
        <v>90</v>
      </c>
      <c r="P68" s="179">
        <v>10110</v>
      </c>
      <c r="Q68" s="179">
        <v>38</v>
      </c>
      <c r="R68" s="179">
        <v>12991</v>
      </c>
      <c r="S68" s="179">
        <v>30</v>
      </c>
    </row>
    <row r="69" spans="1:19" ht="12.75">
      <c r="A69" s="77" t="s">
        <v>149</v>
      </c>
      <c r="B69" s="179">
        <v>1418</v>
      </c>
      <c r="C69" s="179">
        <v>277</v>
      </c>
      <c r="D69" s="179">
        <v>7998</v>
      </c>
      <c r="E69" s="179">
        <v>678</v>
      </c>
      <c r="F69" s="179">
        <v>18970</v>
      </c>
      <c r="G69" s="179">
        <v>1402</v>
      </c>
      <c r="H69" s="179">
        <v>34950</v>
      </c>
      <c r="I69" s="179">
        <v>1995</v>
      </c>
      <c r="J69" s="179">
        <v>32559</v>
      </c>
      <c r="K69" s="179">
        <v>1679</v>
      </c>
      <c r="L69" s="179">
        <v>35919</v>
      </c>
      <c r="M69" s="179">
        <v>1362</v>
      </c>
      <c r="N69" s="179">
        <v>49937</v>
      </c>
      <c r="O69" s="179">
        <v>1238</v>
      </c>
      <c r="P69" s="179">
        <v>71350</v>
      </c>
      <c r="Q69" s="179">
        <v>889</v>
      </c>
      <c r="R69" s="179">
        <v>91900</v>
      </c>
      <c r="S69" s="179">
        <v>828</v>
      </c>
    </row>
    <row r="70" spans="1:19" ht="12.75">
      <c r="A70" s="77" t="s">
        <v>150</v>
      </c>
      <c r="B70" s="179">
        <v>2982</v>
      </c>
      <c r="C70" s="179">
        <v>190</v>
      </c>
      <c r="D70" s="179">
        <v>19626</v>
      </c>
      <c r="E70" s="179">
        <v>523</v>
      </c>
      <c r="F70" s="179">
        <v>42679</v>
      </c>
      <c r="G70" s="179">
        <v>863</v>
      </c>
      <c r="H70" s="179">
        <v>72849</v>
      </c>
      <c r="I70" s="179">
        <v>1223</v>
      </c>
      <c r="J70" s="179">
        <v>71691</v>
      </c>
      <c r="K70" s="179">
        <v>979</v>
      </c>
      <c r="L70" s="179">
        <v>88395</v>
      </c>
      <c r="M70" s="179">
        <v>804</v>
      </c>
      <c r="N70" s="179">
        <v>118567</v>
      </c>
      <c r="O70" s="179">
        <v>710</v>
      </c>
      <c r="P70" s="179">
        <v>153698</v>
      </c>
      <c r="Q70" s="179">
        <v>524</v>
      </c>
      <c r="R70" s="179">
        <v>197560</v>
      </c>
      <c r="S70" s="179">
        <v>454</v>
      </c>
    </row>
    <row r="71" spans="1:19" ht="38.25">
      <c r="A71" s="77" t="s">
        <v>151</v>
      </c>
      <c r="B71" s="179">
        <v>895</v>
      </c>
      <c r="C71" s="179">
        <v>32</v>
      </c>
      <c r="D71" s="179">
        <v>11940</v>
      </c>
      <c r="E71" s="179">
        <v>92</v>
      </c>
      <c r="F71" s="179">
        <v>23236</v>
      </c>
      <c r="G71" s="179">
        <v>177</v>
      </c>
      <c r="H71" s="179">
        <v>40971</v>
      </c>
      <c r="I71" s="179">
        <v>315</v>
      </c>
      <c r="J71" s="179">
        <v>40722</v>
      </c>
      <c r="K71" s="179">
        <v>88</v>
      </c>
      <c r="L71" s="179">
        <v>50940</v>
      </c>
      <c r="M71" s="179">
        <v>213</v>
      </c>
      <c r="N71" s="179">
        <v>68879</v>
      </c>
      <c r="O71" s="179">
        <v>245</v>
      </c>
      <c r="P71" s="179">
        <v>88457</v>
      </c>
      <c r="Q71" s="179">
        <v>183</v>
      </c>
      <c r="R71" s="179">
        <v>110920</v>
      </c>
      <c r="S71" s="179">
        <v>190</v>
      </c>
    </row>
    <row r="72" spans="1:19" ht="25.5">
      <c r="A72" s="77" t="s">
        <v>152</v>
      </c>
      <c r="B72" s="179">
        <v>359</v>
      </c>
      <c r="C72" s="179">
        <v>1</v>
      </c>
      <c r="D72" s="179">
        <v>1647</v>
      </c>
      <c r="E72" s="179">
        <v>35</v>
      </c>
      <c r="F72" s="179">
        <v>4983</v>
      </c>
      <c r="G72" s="179">
        <v>210</v>
      </c>
      <c r="H72" s="179">
        <v>10304</v>
      </c>
      <c r="I72" s="179">
        <v>277</v>
      </c>
      <c r="J72" s="179">
        <v>10095</v>
      </c>
      <c r="K72" s="179">
        <v>115</v>
      </c>
      <c r="L72" s="179">
        <v>13931</v>
      </c>
      <c r="M72" s="179">
        <v>124</v>
      </c>
      <c r="N72" s="179">
        <v>19489</v>
      </c>
      <c r="O72" s="179">
        <v>136</v>
      </c>
      <c r="P72" s="179">
        <v>26204</v>
      </c>
      <c r="Q72" s="179">
        <v>85</v>
      </c>
      <c r="R72" s="179">
        <v>35610</v>
      </c>
      <c r="S72" s="179">
        <v>62</v>
      </c>
    </row>
    <row r="73" spans="1:19" ht="12.75">
      <c r="A73" s="77" t="s">
        <v>153</v>
      </c>
      <c r="B73" s="179">
        <v>1296</v>
      </c>
      <c r="C73" s="179">
        <v>145</v>
      </c>
      <c r="D73" s="179">
        <v>5185</v>
      </c>
      <c r="E73" s="179">
        <v>348</v>
      </c>
      <c r="F73" s="179">
        <v>18556</v>
      </c>
      <c r="G73" s="179">
        <v>962</v>
      </c>
      <c r="H73" s="179">
        <v>30017</v>
      </c>
      <c r="I73" s="179">
        <v>1445</v>
      </c>
      <c r="J73" s="179">
        <v>28218</v>
      </c>
      <c r="K73" s="179">
        <v>1224</v>
      </c>
      <c r="L73" s="179">
        <v>31231</v>
      </c>
      <c r="M73" s="179">
        <v>1066</v>
      </c>
      <c r="N73" s="179">
        <v>38693</v>
      </c>
      <c r="O73" s="179">
        <v>918</v>
      </c>
      <c r="P73" s="179">
        <v>50803</v>
      </c>
      <c r="Q73" s="179">
        <v>772</v>
      </c>
      <c r="R73" s="179">
        <v>65686</v>
      </c>
      <c r="S73" s="179">
        <v>677</v>
      </c>
    </row>
    <row r="74" spans="1:21" s="85" customFormat="1" ht="25.5">
      <c r="A74" s="78" t="s">
        <v>154</v>
      </c>
      <c r="B74" s="205">
        <v>4579</v>
      </c>
      <c r="C74" s="205">
        <v>1007</v>
      </c>
      <c r="D74" s="205">
        <v>30441</v>
      </c>
      <c r="E74" s="205">
        <v>2811</v>
      </c>
      <c r="F74" s="205">
        <v>93769</v>
      </c>
      <c r="G74" s="205">
        <v>5773</v>
      </c>
      <c r="H74" s="205">
        <v>156879</v>
      </c>
      <c r="I74" s="205">
        <v>8287</v>
      </c>
      <c r="J74" s="205">
        <v>151356</v>
      </c>
      <c r="K74" s="205">
        <v>7116</v>
      </c>
      <c r="L74" s="205">
        <v>171281</v>
      </c>
      <c r="M74" s="205">
        <v>6505</v>
      </c>
      <c r="N74" s="205">
        <v>215374</v>
      </c>
      <c r="O74" s="205">
        <v>5649</v>
      </c>
      <c r="P74" s="205">
        <v>287898</v>
      </c>
      <c r="Q74" s="205">
        <v>3597</v>
      </c>
      <c r="R74" s="205">
        <v>379549</v>
      </c>
      <c r="S74" s="205">
        <v>3054</v>
      </c>
      <c r="T74" s="96"/>
      <c r="U74" s="96"/>
    </row>
    <row r="75" spans="1:19" ht="12.75">
      <c r="A75" s="77" t="s">
        <v>155</v>
      </c>
      <c r="B75" s="179">
        <v>2</v>
      </c>
      <c r="C75" s="179">
        <v>6</v>
      </c>
      <c r="D75" s="179">
        <v>64</v>
      </c>
      <c r="E75" s="179">
        <v>7</v>
      </c>
      <c r="F75" s="179">
        <v>279</v>
      </c>
      <c r="G75" s="179">
        <v>39</v>
      </c>
      <c r="H75" s="179">
        <v>514</v>
      </c>
      <c r="I75" s="179">
        <v>51</v>
      </c>
      <c r="J75" s="179">
        <v>535</v>
      </c>
      <c r="K75" s="179">
        <v>19</v>
      </c>
      <c r="L75" s="179">
        <v>600</v>
      </c>
      <c r="M75" s="179">
        <v>4</v>
      </c>
      <c r="N75" s="179">
        <v>687</v>
      </c>
      <c r="O75" s="179">
        <v>0</v>
      </c>
      <c r="P75" s="179">
        <v>834</v>
      </c>
      <c r="Q75" s="179">
        <v>0</v>
      </c>
      <c r="R75" s="179">
        <v>1232</v>
      </c>
      <c r="S75" s="179">
        <v>0</v>
      </c>
    </row>
    <row r="76" spans="1:19" ht="12.75">
      <c r="A76" s="77" t="s">
        <v>156</v>
      </c>
      <c r="B76" s="179">
        <v>49</v>
      </c>
      <c r="C76" s="179">
        <v>12</v>
      </c>
      <c r="D76" s="179">
        <v>577</v>
      </c>
      <c r="E76" s="179">
        <v>79</v>
      </c>
      <c r="F76" s="179">
        <v>2254</v>
      </c>
      <c r="G76" s="179">
        <v>150</v>
      </c>
      <c r="H76" s="179">
        <v>4749</v>
      </c>
      <c r="I76" s="179">
        <v>222</v>
      </c>
      <c r="J76" s="179">
        <v>4601</v>
      </c>
      <c r="K76" s="179">
        <v>186</v>
      </c>
      <c r="L76" s="179">
        <v>5306</v>
      </c>
      <c r="M76" s="179">
        <v>152</v>
      </c>
      <c r="N76" s="179">
        <v>7416</v>
      </c>
      <c r="O76" s="179">
        <v>139</v>
      </c>
      <c r="P76" s="179">
        <v>10517</v>
      </c>
      <c r="Q76" s="179">
        <v>105</v>
      </c>
      <c r="R76" s="179">
        <v>15129</v>
      </c>
      <c r="S76" s="179">
        <v>92</v>
      </c>
    </row>
    <row r="77" spans="1:19" ht="12.75">
      <c r="A77" s="77" t="s">
        <v>157</v>
      </c>
      <c r="B77" s="179">
        <v>0</v>
      </c>
      <c r="C77" s="179">
        <v>1</v>
      </c>
      <c r="D77" s="179">
        <v>79</v>
      </c>
      <c r="E77" s="179">
        <v>2</v>
      </c>
      <c r="F77" s="179">
        <v>792</v>
      </c>
      <c r="G77" s="179">
        <v>6</v>
      </c>
      <c r="H77" s="179">
        <v>1697</v>
      </c>
      <c r="I77" s="179">
        <v>6</v>
      </c>
      <c r="J77" s="179">
        <v>1760</v>
      </c>
      <c r="K77" s="179">
        <v>8</v>
      </c>
      <c r="L77" s="179">
        <v>1712</v>
      </c>
      <c r="M77" s="179">
        <v>3</v>
      </c>
      <c r="N77" s="179">
        <v>2476</v>
      </c>
      <c r="O77" s="179">
        <v>3</v>
      </c>
      <c r="P77" s="179">
        <v>3418</v>
      </c>
      <c r="Q77" s="179">
        <v>2</v>
      </c>
      <c r="R77" s="179">
        <v>4595</v>
      </c>
      <c r="S77" s="179">
        <v>2</v>
      </c>
    </row>
    <row r="78" spans="1:19" ht="12.75">
      <c r="A78" s="77" t="s">
        <v>158</v>
      </c>
      <c r="B78" s="179">
        <v>137</v>
      </c>
      <c r="C78" s="179">
        <v>14</v>
      </c>
      <c r="D78" s="179">
        <v>671</v>
      </c>
      <c r="E78" s="179">
        <v>46</v>
      </c>
      <c r="F78" s="179">
        <v>2158</v>
      </c>
      <c r="G78" s="179">
        <v>62</v>
      </c>
      <c r="H78" s="179">
        <v>3740</v>
      </c>
      <c r="I78" s="179">
        <v>82</v>
      </c>
      <c r="J78" s="179">
        <v>3726</v>
      </c>
      <c r="K78" s="179">
        <v>46</v>
      </c>
      <c r="L78" s="179">
        <v>4492</v>
      </c>
      <c r="M78" s="179">
        <v>52</v>
      </c>
      <c r="N78" s="179">
        <v>5726</v>
      </c>
      <c r="O78" s="179">
        <v>43</v>
      </c>
      <c r="P78" s="179">
        <v>6776</v>
      </c>
      <c r="Q78" s="179">
        <v>35</v>
      </c>
      <c r="R78" s="179">
        <v>8652</v>
      </c>
      <c r="S78" s="179">
        <v>29</v>
      </c>
    </row>
    <row r="79" spans="1:19" ht="12.75">
      <c r="A79" s="77" t="s">
        <v>159</v>
      </c>
      <c r="B79" s="179">
        <v>844</v>
      </c>
      <c r="C79" s="179">
        <v>34</v>
      </c>
      <c r="D79" s="179">
        <v>3299</v>
      </c>
      <c r="E79" s="179">
        <v>162</v>
      </c>
      <c r="F79" s="179">
        <v>7885</v>
      </c>
      <c r="G79" s="179">
        <v>451</v>
      </c>
      <c r="H79" s="179">
        <v>12779</v>
      </c>
      <c r="I79" s="179">
        <v>639</v>
      </c>
      <c r="J79" s="179">
        <v>12845</v>
      </c>
      <c r="K79" s="179">
        <v>477</v>
      </c>
      <c r="L79" s="179">
        <v>14221</v>
      </c>
      <c r="M79" s="179">
        <v>421</v>
      </c>
      <c r="N79" s="179">
        <v>17455</v>
      </c>
      <c r="O79" s="179">
        <v>388</v>
      </c>
      <c r="P79" s="179">
        <v>23645</v>
      </c>
      <c r="Q79" s="179">
        <v>277</v>
      </c>
      <c r="R79" s="179">
        <v>30895</v>
      </c>
      <c r="S79" s="179">
        <v>252</v>
      </c>
    </row>
    <row r="80" spans="1:19" ht="12.75">
      <c r="A80" s="77" t="s">
        <v>160</v>
      </c>
      <c r="B80" s="179">
        <v>63</v>
      </c>
      <c r="C80" s="179">
        <v>24</v>
      </c>
      <c r="D80" s="179">
        <v>703</v>
      </c>
      <c r="E80" s="179">
        <v>45</v>
      </c>
      <c r="F80" s="179">
        <v>2684</v>
      </c>
      <c r="G80" s="179">
        <v>57</v>
      </c>
      <c r="H80" s="179">
        <v>5381</v>
      </c>
      <c r="I80" s="179">
        <v>125</v>
      </c>
      <c r="J80" s="179">
        <v>5486</v>
      </c>
      <c r="K80" s="179">
        <v>110</v>
      </c>
      <c r="L80" s="179">
        <v>6869</v>
      </c>
      <c r="M80" s="179">
        <v>88</v>
      </c>
      <c r="N80" s="179">
        <v>9765</v>
      </c>
      <c r="O80" s="179">
        <v>69</v>
      </c>
      <c r="P80" s="179">
        <v>13810</v>
      </c>
      <c r="Q80" s="179">
        <v>42</v>
      </c>
      <c r="R80" s="179">
        <v>19073</v>
      </c>
      <c r="S80" s="179">
        <v>40</v>
      </c>
    </row>
    <row r="81" spans="1:19" ht="12.75">
      <c r="A81" s="77" t="s">
        <v>161</v>
      </c>
      <c r="B81" s="179">
        <v>203</v>
      </c>
      <c r="C81" s="179">
        <v>135</v>
      </c>
      <c r="D81" s="179">
        <v>4686</v>
      </c>
      <c r="E81" s="179">
        <v>348</v>
      </c>
      <c r="F81" s="179">
        <v>18249</v>
      </c>
      <c r="G81" s="179">
        <v>834</v>
      </c>
      <c r="H81" s="179">
        <v>31616</v>
      </c>
      <c r="I81" s="179">
        <v>1261</v>
      </c>
      <c r="J81" s="179">
        <v>30854</v>
      </c>
      <c r="K81" s="179">
        <v>1164</v>
      </c>
      <c r="L81" s="179">
        <v>33923</v>
      </c>
      <c r="M81" s="179">
        <v>1111</v>
      </c>
      <c r="N81" s="179">
        <v>44504</v>
      </c>
      <c r="O81" s="179">
        <v>981</v>
      </c>
      <c r="P81" s="179">
        <v>58910</v>
      </c>
      <c r="Q81" s="179">
        <v>539</v>
      </c>
      <c r="R81" s="179">
        <v>74459</v>
      </c>
      <c r="S81" s="179">
        <v>427</v>
      </c>
    </row>
    <row r="82" spans="1:19" ht="12.75">
      <c r="A82" s="77" t="s">
        <v>162</v>
      </c>
      <c r="B82" s="179">
        <v>332</v>
      </c>
      <c r="C82" s="179">
        <v>209</v>
      </c>
      <c r="D82" s="179">
        <v>3642</v>
      </c>
      <c r="E82" s="179">
        <v>353</v>
      </c>
      <c r="F82" s="179">
        <v>12222</v>
      </c>
      <c r="G82" s="179">
        <v>659</v>
      </c>
      <c r="H82" s="179">
        <v>22517</v>
      </c>
      <c r="I82" s="179">
        <v>874</v>
      </c>
      <c r="J82" s="179">
        <v>22123</v>
      </c>
      <c r="K82" s="179">
        <v>758</v>
      </c>
      <c r="L82" s="179">
        <v>26308</v>
      </c>
      <c r="M82" s="179">
        <v>674</v>
      </c>
      <c r="N82" s="179">
        <v>33179</v>
      </c>
      <c r="O82" s="179">
        <v>609</v>
      </c>
      <c r="P82" s="179">
        <v>43370</v>
      </c>
      <c r="Q82" s="179">
        <v>403</v>
      </c>
      <c r="R82" s="179">
        <v>56912</v>
      </c>
      <c r="S82" s="179">
        <v>324</v>
      </c>
    </row>
    <row r="83" spans="1:19" ht="12.75">
      <c r="A83" s="77" t="s">
        <v>163</v>
      </c>
      <c r="B83" s="179">
        <v>1233</v>
      </c>
      <c r="C83" s="179">
        <v>87</v>
      </c>
      <c r="D83" s="179">
        <v>4450</v>
      </c>
      <c r="E83" s="179">
        <v>544</v>
      </c>
      <c r="F83" s="179">
        <v>11061</v>
      </c>
      <c r="G83" s="179">
        <v>1001</v>
      </c>
      <c r="H83" s="179">
        <v>18197</v>
      </c>
      <c r="I83" s="179">
        <v>1408</v>
      </c>
      <c r="J83" s="179">
        <v>16457</v>
      </c>
      <c r="K83" s="179">
        <v>1212</v>
      </c>
      <c r="L83" s="179">
        <v>17630</v>
      </c>
      <c r="M83" s="179">
        <v>1069</v>
      </c>
      <c r="N83" s="179">
        <v>21457</v>
      </c>
      <c r="O83" s="179">
        <v>885</v>
      </c>
      <c r="P83" s="179">
        <v>30568</v>
      </c>
      <c r="Q83" s="179">
        <v>556</v>
      </c>
      <c r="R83" s="179">
        <v>40843</v>
      </c>
      <c r="S83" s="179">
        <v>377</v>
      </c>
    </row>
    <row r="84" spans="1:19" ht="12.75">
      <c r="A84" s="77" t="s">
        <v>164</v>
      </c>
      <c r="B84" s="179">
        <v>750</v>
      </c>
      <c r="C84" s="179">
        <v>183</v>
      </c>
      <c r="D84" s="179">
        <v>6512</v>
      </c>
      <c r="E84" s="179">
        <v>643</v>
      </c>
      <c r="F84" s="179">
        <v>18357</v>
      </c>
      <c r="G84" s="179">
        <v>1387</v>
      </c>
      <c r="H84" s="179">
        <v>28778</v>
      </c>
      <c r="I84" s="179">
        <v>2153</v>
      </c>
      <c r="J84" s="179">
        <v>28036</v>
      </c>
      <c r="K84" s="179">
        <v>1867</v>
      </c>
      <c r="L84" s="179">
        <v>32685</v>
      </c>
      <c r="M84" s="179">
        <v>1690</v>
      </c>
      <c r="N84" s="179">
        <v>39120</v>
      </c>
      <c r="O84" s="179">
        <v>1435</v>
      </c>
      <c r="P84" s="179">
        <v>52112</v>
      </c>
      <c r="Q84" s="179">
        <v>1000</v>
      </c>
      <c r="R84" s="179">
        <v>69994</v>
      </c>
      <c r="S84" s="179">
        <v>961</v>
      </c>
    </row>
    <row r="85" spans="1:19" ht="12.75">
      <c r="A85" s="77" t="s">
        <v>165</v>
      </c>
      <c r="B85" s="179">
        <v>539</v>
      </c>
      <c r="C85" s="179">
        <v>159</v>
      </c>
      <c r="D85" s="179">
        <v>3661</v>
      </c>
      <c r="E85" s="179">
        <v>413</v>
      </c>
      <c r="F85" s="179">
        <v>11274</v>
      </c>
      <c r="G85" s="179">
        <v>717</v>
      </c>
      <c r="H85" s="179">
        <v>15771</v>
      </c>
      <c r="I85" s="179">
        <v>946</v>
      </c>
      <c r="J85" s="179">
        <v>14039</v>
      </c>
      <c r="K85" s="179">
        <v>826</v>
      </c>
      <c r="L85" s="179">
        <v>15281</v>
      </c>
      <c r="M85" s="179">
        <v>851</v>
      </c>
      <c r="N85" s="179">
        <v>18195</v>
      </c>
      <c r="O85" s="179">
        <v>746</v>
      </c>
      <c r="P85" s="179">
        <v>23798</v>
      </c>
      <c r="Q85" s="179">
        <v>398</v>
      </c>
      <c r="R85" s="179">
        <v>31253</v>
      </c>
      <c r="S85" s="179">
        <v>332</v>
      </c>
    </row>
    <row r="86" spans="1:19" ht="12.75">
      <c r="A86" s="77" t="s">
        <v>166</v>
      </c>
      <c r="B86" s="179">
        <v>427</v>
      </c>
      <c r="C86" s="179">
        <v>143</v>
      </c>
      <c r="D86" s="179">
        <v>2097</v>
      </c>
      <c r="E86" s="179">
        <v>169</v>
      </c>
      <c r="F86" s="179">
        <v>6554</v>
      </c>
      <c r="G86" s="179">
        <v>410</v>
      </c>
      <c r="H86" s="179">
        <v>11140</v>
      </c>
      <c r="I86" s="179">
        <v>520</v>
      </c>
      <c r="J86" s="179">
        <v>10894</v>
      </c>
      <c r="K86" s="179">
        <v>443</v>
      </c>
      <c r="L86" s="179">
        <v>12254</v>
      </c>
      <c r="M86" s="179">
        <v>390</v>
      </c>
      <c r="N86" s="179">
        <v>15394</v>
      </c>
      <c r="O86" s="179">
        <v>351</v>
      </c>
      <c r="P86" s="179">
        <v>20140</v>
      </c>
      <c r="Q86" s="179">
        <v>240</v>
      </c>
      <c r="R86" s="179">
        <v>26512</v>
      </c>
      <c r="S86" s="179">
        <v>218</v>
      </c>
    </row>
    <row r="87" spans="1:21" s="85" customFormat="1" ht="25.5">
      <c r="A87" s="78" t="s">
        <v>167</v>
      </c>
      <c r="B87" s="205">
        <v>651</v>
      </c>
      <c r="C87" s="205">
        <v>369</v>
      </c>
      <c r="D87" s="205">
        <v>5019</v>
      </c>
      <c r="E87" s="205">
        <v>878</v>
      </c>
      <c r="F87" s="205">
        <v>17446</v>
      </c>
      <c r="G87" s="205">
        <v>2258</v>
      </c>
      <c r="H87" s="205">
        <v>34104</v>
      </c>
      <c r="I87" s="205">
        <v>3532</v>
      </c>
      <c r="J87" s="205">
        <v>33702</v>
      </c>
      <c r="K87" s="205">
        <v>3054</v>
      </c>
      <c r="L87" s="205">
        <v>41126</v>
      </c>
      <c r="M87" s="205">
        <v>2843</v>
      </c>
      <c r="N87" s="205">
        <v>63457</v>
      </c>
      <c r="O87" s="205">
        <v>2398</v>
      </c>
      <c r="P87" s="205">
        <v>95678</v>
      </c>
      <c r="Q87" s="205">
        <v>1518</v>
      </c>
      <c r="R87" s="205">
        <v>128319</v>
      </c>
      <c r="S87" s="205">
        <v>1354</v>
      </c>
      <c r="T87" s="96"/>
      <c r="U87" s="96"/>
    </row>
    <row r="88" spans="1:19" ht="12.75">
      <c r="A88" s="77" t="s">
        <v>168</v>
      </c>
      <c r="B88" s="179">
        <v>89</v>
      </c>
      <c r="C88" s="179">
        <v>23</v>
      </c>
      <c r="D88" s="179">
        <v>1031</v>
      </c>
      <c r="E88" s="179">
        <v>80</v>
      </c>
      <c r="F88" s="179">
        <v>2860</v>
      </c>
      <c r="G88" s="179">
        <v>101</v>
      </c>
      <c r="H88" s="179">
        <v>5434</v>
      </c>
      <c r="I88" s="179">
        <v>227</v>
      </c>
      <c r="J88" s="179">
        <v>5671</v>
      </c>
      <c r="K88" s="179">
        <v>200</v>
      </c>
      <c r="L88" s="179">
        <v>7245</v>
      </c>
      <c r="M88" s="179">
        <v>175</v>
      </c>
      <c r="N88" s="179">
        <v>12659</v>
      </c>
      <c r="O88" s="179">
        <v>150</v>
      </c>
      <c r="P88" s="179">
        <v>19537</v>
      </c>
      <c r="Q88" s="179">
        <v>93</v>
      </c>
      <c r="R88" s="179">
        <v>28554</v>
      </c>
      <c r="S88" s="179">
        <v>76</v>
      </c>
    </row>
    <row r="89" spans="1:19" ht="12.75">
      <c r="A89" s="77" t="s">
        <v>169</v>
      </c>
      <c r="B89" s="179">
        <v>2</v>
      </c>
      <c r="C89" s="179">
        <v>7</v>
      </c>
      <c r="D89" s="179">
        <v>197</v>
      </c>
      <c r="E89" s="179">
        <v>16</v>
      </c>
      <c r="F89" s="179">
        <v>690</v>
      </c>
      <c r="G89" s="179">
        <v>33</v>
      </c>
      <c r="H89" s="179">
        <v>1425</v>
      </c>
      <c r="I89" s="179">
        <v>83</v>
      </c>
      <c r="J89" s="179">
        <v>1449</v>
      </c>
      <c r="K89" s="179">
        <v>86</v>
      </c>
      <c r="L89" s="179">
        <v>1771</v>
      </c>
      <c r="M89" s="179">
        <v>84</v>
      </c>
      <c r="N89" s="179">
        <v>2903</v>
      </c>
      <c r="O89" s="179">
        <v>95</v>
      </c>
      <c r="P89" s="179">
        <v>4305</v>
      </c>
      <c r="Q89" s="179">
        <v>62</v>
      </c>
      <c r="R89" s="179">
        <v>5939</v>
      </c>
      <c r="S89" s="179">
        <v>72</v>
      </c>
    </row>
    <row r="90" spans="1:19" ht="12.75">
      <c r="A90" s="77" t="s">
        <v>170</v>
      </c>
      <c r="B90" s="179">
        <v>174</v>
      </c>
      <c r="C90" s="179">
        <v>102</v>
      </c>
      <c r="D90" s="179">
        <v>1097</v>
      </c>
      <c r="E90" s="179">
        <v>364</v>
      </c>
      <c r="F90" s="179">
        <v>4287</v>
      </c>
      <c r="G90" s="179">
        <v>1008</v>
      </c>
      <c r="H90" s="179">
        <v>7969</v>
      </c>
      <c r="I90" s="179">
        <v>1443</v>
      </c>
      <c r="J90" s="179">
        <v>7272</v>
      </c>
      <c r="K90" s="179">
        <v>1179</v>
      </c>
      <c r="L90" s="179">
        <v>8805</v>
      </c>
      <c r="M90" s="179">
        <v>1139</v>
      </c>
      <c r="N90" s="179">
        <v>13263</v>
      </c>
      <c r="O90" s="179">
        <v>1048</v>
      </c>
      <c r="P90" s="179">
        <v>20280</v>
      </c>
      <c r="Q90" s="179">
        <v>741</v>
      </c>
      <c r="R90" s="179">
        <v>27963</v>
      </c>
      <c r="S90" s="179">
        <v>713</v>
      </c>
    </row>
    <row r="91" spans="1:19" ht="12.75">
      <c r="A91" s="77" t="s">
        <v>171</v>
      </c>
      <c r="B91" s="179">
        <v>168</v>
      </c>
      <c r="C91" s="179">
        <v>139</v>
      </c>
      <c r="D91" s="179">
        <v>1346</v>
      </c>
      <c r="E91" s="179">
        <v>240</v>
      </c>
      <c r="F91" s="179">
        <v>5592</v>
      </c>
      <c r="G91" s="179">
        <v>815</v>
      </c>
      <c r="H91" s="179">
        <v>10517</v>
      </c>
      <c r="I91" s="179">
        <v>1184</v>
      </c>
      <c r="J91" s="179">
        <v>10431</v>
      </c>
      <c r="K91" s="179">
        <v>1069</v>
      </c>
      <c r="L91" s="179">
        <v>11899</v>
      </c>
      <c r="M91" s="179">
        <v>970</v>
      </c>
      <c r="N91" s="179">
        <v>17430</v>
      </c>
      <c r="O91" s="179">
        <v>745</v>
      </c>
      <c r="P91" s="179">
        <v>25169</v>
      </c>
      <c r="Q91" s="179">
        <v>409</v>
      </c>
      <c r="R91" s="179">
        <v>31207</v>
      </c>
      <c r="S91" s="179">
        <v>304</v>
      </c>
    </row>
    <row r="92" spans="1:19" ht="12.75">
      <c r="A92" s="77" t="s">
        <v>172</v>
      </c>
      <c r="B92" s="179">
        <v>157</v>
      </c>
      <c r="C92" s="179">
        <v>16</v>
      </c>
      <c r="D92" s="179">
        <v>630</v>
      </c>
      <c r="E92" s="179">
        <v>30</v>
      </c>
      <c r="F92" s="179">
        <v>1839</v>
      </c>
      <c r="G92" s="179">
        <v>50</v>
      </c>
      <c r="H92" s="179">
        <v>3992</v>
      </c>
      <c r="I92" s="179">
        <v>177</v>
      </c>
      <c r="J92" s="179">
        <v>3940</v>
      </c>
      <c r="K92" s="179">
        <v>164</v>
      </c>
      <c r="L92" s="179">
        <v>4808</v>
      </c>
      <c r="M92" s="179">
        <v>163</v>
      </c>
      <c r="N92" s="179">
        <v>7963</v>
      </c>
      <c r="O92" s="179">
        <v>127</v>
      </c>
      <c r="P92" s="179">
        <v>12624</v>
      </c>
      <c r="Q92" s="179">
        <v>85</v>
      </c>
      <c r="R92" s="179">
        <v>16209</v>
      </c>
      <c r="S92" s="179">
        <v>73</v>
      </c>
    </row>
    <row r="93" spans="1:19" ht="12.75">
      <c r="A93" s="77" t="s">
        <v>173</v>
      </c>
      <c r="B93" s="179">
        <v>8</v>
      </c>
      <c r="C93" s="179">
        <v>18</v>
      </c>
      <c r="D93" s="179">
        <v>189</v>
      </c>
      <c r="E93" s="179">
        <v>38</v>
      </c>
      <c r="F93" s="179">
        <v>481</v>
      </c>
      <c r="G93" s="179">
        <v>67</v>
      </c>
      <c r="H93" s="179">
        <v>1043</v>
      </c>
      <c r="I93" s="179">
        <v>119</v>
      </c>
      <c r="J93" s="179">
        <v>1050</v>
      </c>
      <c r="K93" s="179">
        <v>84</v>
      </c>
      <c r="L93" s="179">
        <v>1289</v>
      </c>
      <c r="M93" s="179">
        <v>59</v>
      </c>
      <c r="N93" s="179">
        <v>1707</v>
      </c>
      <c r="O93" s="179">
        <v>31</v>
      </c>
      <c r="P93" s="179">
        <v>2666</v>
      </c>
      <c r="Q93" s="179">
        <v>21</v>
      </c>
      <c r="R93" s="179">
        <v>4045</v>
      </c>
      <c r="S93" s="179">
        <v>11</v>
      </c>
    </row>
    <row r="94" spans="1:19" ht="12.75">
      <c r="A94" s="77" t="s">
        <v>174</v>
      </c>
      <c r="B94" s="179">
        <v>51</v>
      </c>
      <c r="C94" s="179">
        <v>59</v>
      </c>
      <c r="D94" s="179">
        <v>464</v>
      </c>
      <c r="E94" s="179">
        <v>94</v>
      </c>
      <c r="F94" s="179">
        <v>1286</v>
      </c>
      <c r="G94" s="179">
        <v>135</v>
      </c>
      <c r="H94" s="179">
        <v>2836</v>
      </c>
      <c r="I94" s="179">
        <v>249</v>
      </c>
      <c r="J94" s="179">
        <v>2936</v>
      </c>
      <c r="K94" s="179">
        <v>209</v>
      </c>
      <c r="L94" s="179">
        <v>4083</v>
      </c>
      <c r="M94" s="179">
        <v>192</v>
      </c>
      <c r="N94" s="179">
        <v>5824</v>
      </c>
      <c r="O94" s="179">
        <v>164</v>
      </c>
      <c r="P94" s="179">
        <v>8518</v>
      </c>
      <c r="Q94" s="179">
        <v>93</v>
      </c>
      <c r="R94" s="179">
        <v>10856</v>
      </c>
      <c r="S94" s="179">
        <v>92</v>
      </c>
    </row>
    <row r="95" spans="1:19" ht="15.75" customHeight="1">
      <c r="A95" s="77" t="s">
        <v>175</v>
      </c>
      <c r="B95" s="179">
        <v>2</v>
      </c>
      <c r="C95" s="179">
        <v>1</v>
      </c>
      <c r="D95" s="179">
        <v>44</v>
      </c>
      <c r="E95" s="179">
        <v>9</v>
      </c>
      <c r="F95" s="179">
        <v>311</v>
      </c>
      <c r="G95" s="179">
        <v>29</v>
      </c>
      <c r="H95" s="179">
        <v>698</v>
      </c>
      <c r="I95" s="179">
        <v>14</v>
      </c>
      <c r="J95" s="179">
        <v>758</v>
      </c>
      <c r="K95" s="179">
        <v>43</v>
      </c>
      <c r="L95" s="179">
        <v>945</v>
      </c>
      <c r="M95" s="179">
        <v>37</v>
      </c>
      <c r="N95" s="179">
        <v>1365</v>
      </c>
      <c r="O95" s="179">
        <v>18</v>
      </c>
      <c r="P95" s="179">
        <v>1966</v>
      </c>
      <c r="Q95" s="179">
        <v>11</v>
      </c>
      <c r="R95" s="179">
        <v>2595</v>
      </c>
      <c r="S95" s="179">
        <v>10</v>
      </c>
    </row>
    <row r="96" spans="1:19" ht="12.75">
      <c r="A96" s="77" t="s">
        <v>176</v>
      </c>
      <c r="B96" s="179">
        <v>0</v>
      </c>
      <c r="C96" s="179">
        <v>4</v>
      </c>
      <c r="D96" s="179">
        <v>21</v>
      </c>
      <c r="E96" s="179">
        <v>7</v>
      </c>
      <c r="F96" s="179">
        <v>100</v>
      </c>
      <c r="G96" s="179">
        <v>20</v>
      </c>
      <c r="H96" s="179">
        <v>190</v>
      </c>
      <c r="I96" s="179">
        <v>36</v>
      </c>
      <c r="J96" s="179">
        <v>195</v>
      </c>
      <c r="K96" s="179">
        <v>20</v>
      </c>
      <c r="L96" s="179">
        <v>281</v>
      </c>
      <c r="M96" s="179">
        <v>24</v>
      </c>
      <c r="N96" s="179">
        <v>343</v>
      </c>
      <c r="O96" s="179">
        <v>20</v>
      </c>
      <c r="P96" s="179">
        <v>613</v>
      </c>
      <c r="Q96" s="179">
        <v>3</v>
      </c>
      <c r="R96" s="179">
        <v>951</v>
      </c>
      <c r="S96" s="179">
        <v>3</v>
      </c>
    </row>
    <row r="97" spans="1:19" ht="12.75">
      <c r="A97" s="274"/>
      <c r="B97" s="272"/>
      <c r="C97" s="272"/>
      <c r="D97" s="272"/>
      <c r="E97" s="272"/>
      <c r="F97" s="272"/>
      <c r="G97" s="272"/>
      <c r="H97" s="272"/>
      <c r="I97" s="272"/>
      <c r="J97" s="272"/>
      <c r="K97" s="272"/>
      <c r="L97" s="272"/>
      <c r="M97" s="272"/>
      <c r="N97" s="272"/>
      <c r="O97" s="272"/>
      <c r="P97" s="272"/>
      <c r="Q97" s="272"/>
      <c r="R97" s="272"/>
      <c r="S97" s="272"/>
    </row>
    <row r="99" spans="1:13" ht="12.75" customHeight="1">
      <c r="A99" s="335" t="s">
        <v>413</v>
      </c>
      <c r="B99" s="335"/>
      <c r="C99" s="335"/>
      <c r="D99" s="335"/>
      <c r="E99" s="335"/>
      <c r="F99" s="335"/>
      <c r="G99" s="335"/>
      <c r="H99" s="335"/>
      <c r="I99" s="335"/>
      <c r="J99" s="335"/>
      <c r="K99" s="335"/>
      <c r="L99" s="335"/>
      <c r="M99" s="335"/>
    </row>
  </sheetData>
  <sheetProtection/>
  <mergeCells count="17">
    <mergeCell ref="A99:M99"/>
    <mergeCell ref="Z3:AA3"/>
    <mergeCell ref="AB3:AC3"/>
    <mergeCell ref="N3:O3"/>
    <mergeCell ref="A3:A4"/>
    <mergeCell ref="J3:K3"/>
    <mergeCell ref="L3:M3"/>
    <mergeCell ref="R3:S3"/>
    <mergeCell ref="X3:Y3"/>
    <mergeCell ref="AD3:AE3"/>
    <mergeCell ref="P3:Q3"/>
    <mergeCell ref="A1:S1"/>
    <mergeCell ref="AF3:AG3"/>
    <mergeCell ref="B3:C3"/>
    <mergeCell ref="D3:E3"/>
    <mergeCell ref="F3:G3"/>
    <mergeCell ref="H3:I3"/>
  </mergeCells>
  <printOptions/>
  <pageMargins left="0.7" right="0.7" top="0.33" bottom="0.38" header="0.3" footer="0.3"/>
  <pageSetup fitToHeight="1" fitToWidth="1" horizontalDpi="600" verticalDpi="600" orientation="landscape" paperSize="8" scale="47" r:id="rId1"/>
  <headerFooter>
    <oddFooter>&amp;C38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99"/>
  <sheetViews>
    <sheetView workbookViewId="0" topLeftCell="A1">
      <selection activeCell="A1" sqref="A1:S1"/>
    </sheetView>
  </sheetViews>
  <sheetFormatPr defaultColWidth="10.75390625" defaultRowHeight="12.75"/>
  <cols>
    <col min="1" max="1" width="28.00390625" style="9" customWidth="1"/>
    <col min="2" max="11" width="11.75390625" style="81" customWidth="1"/>
    <col min="12" max="19" width="11.75390625" style="88" customWidth="1"/>
    <col min="20" max="21" width="10.75390625" style="88" customWidth="1"/>
    <col min="22" max="16384" width="10.75390625" style="81" customWidth="1"/>
  </cols>
  <sheetData>
    <row r="1" spans="1:19" ht="46.5" customHeight="1">
      <c r="A1" s="337" t="s">
        <v>419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  <c r="P1" s="337"/>
      <c r="Q1" s="337"/>
      <c r="R1" s="337"/>
      <c r="S1" s="337"/>
    </row>
    <row r="2" spans="2:19" ht="12.75">
      <c r="B2" s="89"/>
      <c r="C2" s="88"/>
      <c r="D2" s="88"/>
      <c r="E2" s="88"/>
      <c r="L2" s="81"/>
      <c r="M2" s="81"/>
      <c r="N2" s="81"/>
      <c r="O2" s="81"/>
      <c r="Q2" s="89"/>
      <c r="R2" s="89"/>
      <c r="S2" s="89" t="s">
        <v>377</v>
      </c>
    </row>
    <row r="3" spans="1:36" s="95" customFormat="1" ht="18" customHeight="1">
      <c r="A3" s="315"/>
      <c r="B3" s="340">
        <v>38718</v>
      </c>
      <c r="C3" s="340"/>
      <c r="D3" s="340">
        <v>39083</v>
      </c>
      <c r="E3" s="340"/>
      <c r="F3" s="340">
        <v>39448</v>
      </c>
      <c r="G3" s="340"/>
      <c r="H3" s="341">
        <v>39814</v>
      </c>
      <c r="I3" s="339"/>
      <c r="J3" s="340">
        <v>40179</v>
      </c>
      <c r="K3" s="340"/>
      <c r="L3" s="340">
        <v>40544</v>
      </c>
      <c r="M3" s="340"/>
      <c r="N3" s="340">
        <v>40909</v>
      </c>
      <c r="O3" s="340"/>
      <c r="P3" s="340">
        <v>41275</v>
      </c>
      <c r="Q3" s="340"/>
      <c r="R3" s="340">
        <v>41640</v>
      </c>
      <c r="S3" s="340"/>
      <c r="T3" s="90"/>
      <c r="U3" s="90"/>
      <c r="V3" s="91"/>
      <c r="W3" s="92"/>
      <c r="X3" s="344"/>
      <c r="Y3" s="345"/>
      <c r="Z3" s="344"/>
      <c r="AA3" s="345"/>
      <c r="AB3" s="344"/>
      <c r="AC3" s="345"/>
      <c r="AD3" s="344"/>
      <c r="AE3" s="345"/>
      <c r="AF3" s="344"/>
      <c r="AG3" s="345"/>
      <c r="AH3" s="94"/>
      <c r="AI3" s="94"/>
      <c r="AJ3" s="94"/>
    </row>
    <row r="4" spans="1:36" s="95" customFormat="1" ht="69" customHeight="1">
      <c r="A4" s="315"/>
      <c r="B4" s="75" t="s">
        <v>23</v>
      </c>
      <c r="C4" s="75" t="s">
        <v>177</v>
      </c>
      <c r="D4" s="75" t="s">
        <v>23</v>
      </c>
      <c r="E4" s="75" t="s">
        <v>177</v>
      </c>
      <c r="F4" s="75" t="s">
        <v>23</v>
      </c>
      <c r="G4" s="75" t="s">
        <v>177</v>
      </c>
      <c r="H4" s="75" t="s">
        <v>23</v>
      </c>
      <c r="I4" s="75" t="s">
        <v>177</v>
      </c>
      <c r="J4" s="75" t="s">
        <v>23</v>
      </c>
      <c r="K4" s="75" t="s">
        <v>177</v>
      </c>
      <c r="L4" s="75" t="s">
        <v>23</v>
      </c>
      <c r="M4" s="75" t="s">
        <v>177</v>
      </c>
      <c r="N4" s="75" t="s">
        <v>23</v>
      </c>
      <c r="O4" s="75" t="s">
        <v>177</v>
      </c>
      <c r="P4" s="75" t="s">
        <v>23</v>
      </c>
      <c r="Q4" s="75" t="s">
        <v>177</v>
      </c>
      <c r="R4" s="75" t="s">
        <v>23</v>
      </c>
      <c r="S4" s="75" t="s">
        <v>177</v>
      </c>
      <c r="T4" s="92"/>
      <c r="U4" s="92"/>
      <c r="V4" s="93"/>
      <c r="W4" s="94"/>
      <c r="X4" s="93"/>
      <c r="Y4" s="94"/>
      <c r="Z4" s="93"/>
      <c r="AA4" s="94"/>
      <c r="AB4" s="93"/>
      <c r="AC4" s="94"/>
      <c r="AD4" s="93"/>
      <c r="AE4" s="94"/>
      <c r="AF4" s="93"/>
      <c r="AG4" s="94"/>
      <c r="AH4" s="94"/>
      <c r="AI4" s="94"/>
      <c r="AJ4" s="94"/>
    </row>
    <row r="5" spans="1:21" s="85" customFormat="1" ht="25.5">
      <c r="A5" s="76" t="s">
        <v>233</v>
      </c>
      <c r="B5" s="205">
        <v>6</v>
      </c>
      <c r="C5" s="205">
        <v>47</v>
      </c>
      <c r="D5" s="205">
        <v>22</v>
      </c>
      <c r="E5" s="205">
        <v>26</v>
      </c>
      <c r="F5" s="205">
        <v>435</v>
      </c>
      <c r="G5" s="205">
        <v>361</v>
      </c>
      <c r="H5" s="205">
        <v>5256</v>
      </c>
      <c r="I5" s="205">
        <v>6243</v>
      </c>
      <c r="J5" s="205">
        <v>18526</v>
      </c>
      <c r="K5" s="205">
        <v>12505</v>
      </c>
      <c r="L5" s="205">
        <v>23564</v>
      </c>
      <c r="M5" s="205">
        <v>18068</v>
      </c>
      <c r="N5" s="205">
        <v>25946</v>
      </c>
      <c r="O5" s="205">
        <v>19381</v>
      </c>
      <c r="P5" s="205">
        <v>27533</v>
      </c>
      <c r="Q5" s="205">
        <v>14026</v>
      </c>
      <c r="R5" s="205">
        <v>25443</v>
      </c>
      <c r="S5" s="205">
        <v>14207</v>
      </c>
      <c r="T5" s="96"/>
      <c r="U5" s="96"/>
    </row>
    <row r="6" spans="1:21" s="85" customFormat="1" ht="25.5">
      <c r="A6" s="78" t="s">
        <v>88</v>
      </c>
      <c r="B6" s="205">
        <v>0</v>
      </c>
      <c r="C6" s="205">
        <v>47</v>
      </c>
      <c r="D6" s="205">
        <v>3</v>
      </c>
      <c r="E6" s="205">
        <v>22</v>
      </c>
      <c r="F6" s="205">
        <v>124</v>
      </c>
      <c r="G6" s="205">
        <v>346</v>
      </c>
      <c r="H6" s="205">
        <v>2105</v>
      </c>
      <c r="I6" s="205">
        <v>5905</v>
      </c>
      <c r="J6" s="205">
        <v>5217</v>
      </c>
      <c r="K6" s="205">
        <v>10817</v>
      </c>
      <c r="L6" s="205">
        <v>6189</v>
      </c>
      <c r="M6" s="205">
        <v>15027</v>
      </c>
      <c r="N6" s="205">
        <v>6674</v>
      </c>
      <c r="O6" s="205">
        <v>15780</v>
      </c>
      <c r="P6" s="205">
        <v>10657</v>
      </c>
      <c r="Q6" s="205">
        <v>10973</v>
      </c>
      <c r="R6" s="205">
        <v>10554</v>
      </c>
      <c r="S6" s="205">
        <v>11664</v>
      </c>
      <c r="T6" s="96"/>
      <c r="U6" s="96"/>
    </row>
    <row r="7" spans="1:19" ht="12.75">
      <c r="A7" s="77" t="s">
        <v>89</v>
      </c>
      <c r="B7" s="179">
        <v>0</v>
      </c>
      <c r="C7" s="179">
        <v>0</v>
      </c>
      <c r="D7" s="179">
        <v>0</v>
      </c>
      <c r="E7" s="179">
        <v>0</v>
      </c>
      <c r="F7" s="179">
        <v>3</v>
      </c>
      <c r="G7" s="179">
        <v>0</v>
      </c>
      <c r="H7" s="179">
        <v>7</v>
      </c>
      <c r="I7" s="179">
        <v>3</v>
      </c>
      <c r="J7" s="179">
        <v>46</v>
      </c>
      <c r="K7" s="179">
        <v>3</v>
      </c>
      <c r="L7" s="179">
        <v>60</v>
      </c>
      <c r="M7" s="179">
        <v>22</v>
      </c>
      <c r="N7" s="179">
        <v>77</v>
      </c>
      <c r="O7" s="179">
        <v>38</v>
      </c>
      <c r="P7" s="179">
        <v>52</v>
      </c>
      <c r="Q7" s="179">
        <v>44</v>
      </c>
      <c r="R7" s="179">
        <v>73</v>
      </c>
      <c r="S7" s="179">
        <v>44</v>
      </c>
    </row>
    <row r="8" spans="1:19" ht="12.75">
      <c r="A8" s="77" t="s">
        <v>90</v>
      </c>
      <c r="B8" s="179">
        <v>0</v>
      </c>
      <c r="C8" s="179">
        <v>0</v>
      </c>
      <c r="D8" s="179">
        <v>0</v>
      </c>
      <c r="E8" s="179">
        <v>0</v>
      </c>
      <c r="F8" s="179">
        <v>0</v>
      </c>
      <c r="G8" s="179">
        <v>0</v>
      </c>
      <c r="H8" s="179">
        <v>1</v>
      </c>
      <c r="I8" s="179">
        <v>0</v>
      </c>
      <c r="J8" s="179">
        <v>16</v>
      </c>
      <c r="K8" s="179">
        <v>1</v>
      </c>
      <c r="L8" s="179">
        <v>34</v>
      </c>
      <c r="M8" s="179">
        <v>3</v>
      </c>
      <c r="N8" s="179">
        <v>45</v>
      </c>
      <c r="O8" s="179">
        <v>3</v>
      </c>
      <c r="P8" s="179">
        <v>39</v>
      </c>
      <c r="Q8" s="179">
        <v>3</v>
      </c>
      <c r="R8" s="179">
        <v>38</v>
      </c>
      <c r="S8" s="179">
        <v>0</v>
      </c>
    </row>
    <row r="9" spans="1:19" ht="12.75">
      <c r="A9" s="77" t="s">
        <v>91</v>
      </c>
      <c r="B9" s="179">
        <v>0</v>
      </c>
      <c r="C9" s="179">
        <v>0</v>
      </c>
      <c r="D9" s="179">
        <v>0</v>
      </c>
      <c r="E9" s="179">
        <v>0</v>
      </c>
      <c r="F9" s="179">
        <v>8</v>
      </c>
      <c r="G9" s="179">
        <v>0</v>
      </c>
      <c r="H9" s="179">
        <v>8</v>
      </c>
      <c r="I9" s="179">
        <v>4</v>
      </c>
      <c r="J9" s="179">
        <v>79</v>
      </c>
      <c r="K9" s="179">
        <v>0</v>
      </c>
      <c r="L9" s="179">
        <v>122</v>
      </c>
      <c r="M9" s="179">
        <v>4</v>
      </c>
      <c r="N9" s="179">
        <v>134</v>
      </c>
      <c r="O9" s="179">
        <v>7</v>
      </c>
      <c r="P9" s="179">
        <v>113</v>
      </c>
      <c r="Q9" s="179">
        <v>4</v>
      </c>
      <c r="R9" s="179">
        <v>120</v>
      </c>
      <c r="S9" s="179">
        <v>2</v>
      </c>
    </row>
    <row r="10" spans="1:19" ht="12.75">
      <c r="A10" s="77" t="s">
        <v>92</v>
      </c>
      <c r="B10" s="179">
        <v>0</v>
      </c>
      <c r="C10" s="179">
        <v>0</v>
      </c>
      <c r="D10" s="179">
        <v>0</v>
      </c>
      <c r="E10" s="179">
        <v>0</v>
      </c>
      <c r="F10" s="179">
        <v>2</v>
      </c>
      <c r="G10" s="179">
        <v>0</v>
      </c>
      <c r="H10" s="179">
        <v>13</v>
      </c>
      <c r="I10" s="179">
        <v>9</v>
      </c>
      <c r="J10" s="179">
        <v>143</v>
      </c>
      <c r="K10" s="179">
        <v>83</v>
      </c>
      <c r="L10" s="179">
        <v>225</v>
      </c>
      <c r="M10" s="179">
        <v>56</v>
      </c>
      <c r="N10" s="179">
        <v>256</v>
      </c>
      <c r="O10" s="179">
        <v>77</v>
      </c>
      <c r="P10" s="179">
        <v>306</v>
      </c>
      <c r="Q10" s="179">
        <v>70</v>
      </c>
      <c r="R10" s="179">
        <v>285</v>
      </c>
      <c r="S10" s="179">
        <v>63</v>
      </c>
    </row>
    <row r="11" spans="1:19" ht="12.75">
      <c r="A11" s="77" t="s">
        <v>93</v>
      </c>
      <c r="B11" s="179">
        <v>0</v>
      </c>
      <c r="C11" s="179">
        <v>0</v>
      </c>
      <c r="D11" s="179">
        <v>0</v>
      </c>
      <c r="E11" s="179">
        <v>0</v>
      </c>
      <c r="F11" s="179">
        <v>1</v>
      </c>
      <c r="G11" s="179">
        <v>0</v>
      </c>
      <c r="H11" s="179">
        <v>12</v>
      </c>
      <c r="I11" s="179">
        <v>5</v>
      </c>
      <c r="J11" s="179">
        <v>43</v>
      </c>
      <c r="K11" s="179">
        <v>38</v>
      </c>
      <c r="L11" s="179">
        <v>31</v>
      </c>
      <c r="M11" s="179">
        <v>99</v>
      </c>
      <c r="N11" s="179">
        <v>45</v>
      </c>
      <c r="O11" s="179">
        <v>112</v>
      </c>
      <c r="P11" s="179">
        <v>48</v>
      </c>
      <c r="Q11" s="179">
        <v>102</v>
      </c>
      <c r="R11" s="179">
        <v>32</v>
      </c>
      <c r="S11" s="179">
        <v>30</v>
      </c>
    </row>
    <row r="12" spans="1:19" ht="12.75">
      <c r="A12" s="77" t="s">
        <v>94</v>
      </c>
      <c r="B12" s="179">
        <v>0</v>
      </c>
      <c r="C12" s="179">
        <v>0</v>
      </c>
      <c r="D12" s="179">
        <v>0</v>
      </c>
      <c r="E12" s="179">
        <v>1</v>
      </c>
      <c r="F12" s="179">
        <v>0</v>
      </c>
      <c r="G12" s="179">
        <v>0</v>
      </c>
      <c r="H12" s="179">
        <v>8</v>
      </c>
      <c r="I12" s="179">
        <v>0</v>
      </c>
      <c r="J12" s="179">
        <v>41</v>
      </c>
      <c r="K12" s="179">
        <v>5</v>
      </c>
      <c r="L12" s="179">
        <v>54</v>
      </c>
      <c r="M12" s="179">
        <v>13</v>
      </c>
      <c r="N12" s="179">
        <v>57</v>
      </c>
      <c r="O12" s="179">
        <v>12</v>
      </c>
      <c r="P12" s="179">
        <v>57</v>
      </c>
      <c r="Q12" s="179">
        <v>8</v>
      </c>
      <c r="R12" s="179">
        <v>55</v>
      </c>
      <c r="S12" s="179">
        <v>24</v>
      </c>
    </row>
    <row r="13" spans="1:19" ht="12.75">
      <c r="A13" s="77" t="s">
        <v>95</v>
      </c>
      <c r="B13" s="179">
        <v>0</v>
      </c>
      <c r="C13" s="179">
        <v>0</v>
      </c>
      <c r="D13" s="179">
        <v>0</v>
      </c>
      <c r="E13" s="179">
        <v>0</v>
      </c>
      <c r="F13" s="179">
        <v>0</v>
      </c>
      <c r="G13" s="179">
        <v>0</v>
      </c>
      <c r="H13" s="179">
        <v>2</v>
      </c>
      <c r="I13" s="179">
        <v>0</v>
      </c>
      <c r="J13" s="179">
        <v>22</v>
      </c>
      <c r="K13" s="179">
        <v>4</v>
      </c>
      <c r="L13" s="179">
        <v>38</v>
      </c>
      <c r="M13" s="179">
        <v>5</v>
      </c>
      <c r="N13" s="179">
        <v>44</v>
      </c>
      <c r="O13" s="179">
        <v>6</v>
      </c>
      <c r="P13" s="179">
        <v>24</v>
      </c>
      <c r="Q13" s="179">
        <v>0</v>
      </c>
      <c r="R13" s="179">
        <v>23</v>
      </c>
      <c r="S13" s="179">
        <v>0</v>
      </c>
    </row>
    <row r="14" spans="1:19" ht="12.75">
      <c r="A14" s="77" t="s">
        <v>96</v>
      </c>
      <c r="B14" s="179">
        <v>0</v>
      </c>
      <c r="C14" s="179">
        <v>0</v>
      </c>
      <c r="D14" s="179">
        <v>0</v>
      </c>
      <c r="E14" s="179">
        <v>0</v>
      </c>
      <c r="F14" s="179">
        <v>0</v>
      </c>
      <c r="G14" s="179">
        <v>0</v>
      </c>
      <c r="H14" s="179">
        <v>33</v>
      </c>
      <c r="I14" s="179">
        <v>3</v>
      </c>
      <c r="J14" s="179">
        <v>23</v>
      </c>
      <c r="K14" s="179">
        <v>12</v>
      </c>
      <c r="L14" s="179">
        <v>29</v>
      </c>
      <c r="M14" s="179">
        <v>14</v>
      </c>
      <c r="N14" s="179">
        <v>18</v>
      </c>
      <c r="O14" s="179">
        <v>16</v>
      </c>
      <c r="P14" s="179">
        <v>25</v>
      </c>
      <c r="Q14" s="179">
        <v>15</v>
      </c>
      <c r="R14" s="179">
        <v>88</v>
      </c>
      <c r="S14" s="179">
        <v>11</v>
      </c>
    </row>
    <row r="15" spans="1:19" ht="12.75">
      <c r="A15" s="77" t="s">
        <v>97</v>
      </c>
      <c r="B15" s="179">
        <v>0</v>
      </c>
      <c r="C15" s="179">
        <v>0</v>
      </c>
      <c r="D15" s="179">
        <v>0</v>
      </c>
      <c r="E15" s="179">
        <v>0</v>
      </c>
      <c r="F15" s="179">
        <v>0</v>
      </c>
      <c r="G15" s="179">
        <v>0</v>
      </c>
      <c r="H15" s="179">
        <v>80</v>
      </c>
      <c r="I15" s="179">
        <v>0</v>
      </c>
      <c r="J15" s="179">
        <v>36</v>
      </c>
      <c r="K15" s="179">
        <v>21</v>
      </c>
      <c r="L15" s="179">
        <v>34</v>
      </c>
      <c r="M15" s="179">
        <v>26</v>
      </c>
      <c r="N15" s="179">
        <v>41</v>
      </c>
      <c r="O15" s="179">
        <v>28</v>
      </c>
      <c r="P15" s="179">
        <v>34</v>
      </c>
      <c r="Q15" s="179">
        <v>38</v>
      </c>
      <c r="R15" s="179">
        <v>61</v>
      </c>
      <c r="S15" s="179">
        <v>29</v>
      </c>
    </row>
    <row r="16" spans="1:19" ht="12.75">
      <c r="A16" s="77" t="s">
        <v>98</v>
      </c>
      <c r="B16" s="179">
        <v>0</v>
      </c>
      <c r="C16" s="179">
        <v>4</v>
      </c>
      <c r="D16" s="179">
        <v>0</v>
      </c>
      <c r="E16" s="179">
        <v>5</v>
      </c>
      <c r="F16" s="179">
        <v>60</v>
      </c>
      <c r="G16" s="179">
        <v>150</v>
      </c>
      <c r="H16" s="179">
        <v>663</v>
      </c>
      <c r="I16" s="179">
        <v>3439</v>
      </c>
      <c r="J16" s="179">
        <v>1912</v>
      </c>
      <c r="K16" s="179">
        <v>3744</v>
      </c>
      <c r="L16" s="179">
        <v>2081</v>
      </c>
      <c r="M16" s="179">
        <v>4496</v>
      </c>
      <c r="N16" s="179">
        <v>2011</v>
      </c>
      <c r="O16" s="179">
        <v>4982</v>
      </c>
      <c r="P16" s="179">
        <v>3142</v>
      </c>
      <c r="Q16" s="179">
        <v>3987</v>
      </c>
      <c r="R16" s="179">
        <v>2787</v>
      </c>
      <c r="S16" s="179">
        <v>4168</v>
      </c>
    </row>
    <row r="17" spans="1:19" ht="12.75">
      <c r="A17" s="77" t="s">
        <v>99</v>
      </c>
      <c r="B17" s="179">
        <v>0</v>
      </c>
      <c r="C17" s="179">
        <v>0</v>
      </c>
      <c r="D17" s="179">
        <v>0</v>
      </c>
      <c r="E17" s="179">
        <v>0</v>
      </c>
      <c r="F17" s="179">
        <v>0</v>
      </c>
      <c r="G17" s="179">
        <v>0</v>
      </c>
      <c r="H17" s="179">
        <v>21</v>
      </c>
      <c r="I17" s="179">
        <v>0</v>
      </c>
      <c r="J17" s="179">
        <v>21</v>
      </c>
      <c r="K17" s="179">
        <v>0</v>
      </c>
      <c r="L17" s="179">
        <v>23</v>
      </c>
      <c r="M17" s="179">
        <v>0</v>
      </c>
      <c r="N17" s="179">
        <v>44</v>
      </c>
      <c r="O17" s="179">
        <v>0</v>
      </c>
      <c r="P17" s="179">
        <v>33</v>
      </c>
      <c r="Q17" s="179">
        <v>0</v>
      </c>
      <c r="R17" s="179">
        <v>24</v>
      </c>
      <c r="S17" s="179">
        <v>0</v>
      </c>
    </row>
    <row r="18" spans="1:19" ht="12.75">
      <c r="A18" s="77" t="s">
        <v>100</v>
      </c>
      <c r="B18" s="179">
        <v>0</v>
      </c>
      <c r="C18" s="179">
        <v>0</v>
      </c>
      <c r="D18" s="179">
        <v>0</v>
      </c>
      <c r="E18" s="179">
        <v>0</v>
      </c>
      <c r="F18" s="179">
        <v>2</v>
      </c>
      <c r="G18" s="179">
        <v>0</v>
      </c>
      <c r="H18" s="179">
        <v>29</v>
      </c>
      <c r="I18" s="179">
        <v>0</v>
      </c>
      <c r="J18" s="179">
        <v>123</v>
      </c>
      <c r="K18" s="179">
        <v>1</v>
      </c>
      <c r="L18" s="179">
        <v>100</v>
      </c>
      <c r="M18" s="179">
        <v>7</v>
      </c>
      <c r="N18" s="179">
        <v>93</v>
      </c>
      <c r="O18" s="179">
        <v>14</v>
      </c>
      <c r="P18" s="179">
        <v>76</v>
      </c>
      <c r="Q18" s="179">
        <v>18</v>
      </c>
      <c r="R18" s="179">
        <v>52</v>
      </c>
      <c r="S18" s="179">
        <v>18</v>
      </c>
    </row>
    <row r="19" spans="1:19" ht="12.75">
      <c r="A19" s="77" t="s">
        <v>101</v>
      </c>
      <c r="B19" s="179">
        <v>0</v>
      </c>
      <c r="C19" s="179">
        <v>0</v>
      </c>
      <c r="D19" s="179">
        <v>0</v>
      </c>
      <c r="E19" s="179">
        <v>0</v>
      </c>
      <c r="F19" s="179">
        <v>0</v>
      </c>
      <c r="G19" s="179">
        <v>0</v>
      </c>
      <c r="H19" s="179">
        <v>2</v>
      </c>
      <c r="I19" s="179">
        <v>2</v>
      </c>
      <c r="J19" s="179">
        <v>76</v>
      </c>
      <c r="K19" s="179">
        <v>6</v>
      </c>
      <c r="L19" s="179">
        <v>134</v>
      </c>
      <c r="M19" s="179">
        <v>7</v>
      </c>
      <c r="N19" s="179">
        <v>113</v>
      </c>
      <c r="O19" s="179">
        <v>10</v>
      </c>
      <c r="P19" s="179">
        <v>119</v>
      </c>
      <c r="Q19" s="179">
        <v>6</v>
      </c>
      <c r="R19" s="179">
        <v>85</v>
      </c>
      <c r="S19" s="179">
        <v>7</v>
      </c>
    </row>
    <row r="20" spans="1:19" ht="12.75">
      <c r="A20" s="77" t="s">
        <v>102</v>
      </c>
      <c r="B20" s="179">
        <v>0</v>
      </c>
      <c r="C20" s="179">
        <v>0</v>
      </c>
      <c r="D20" s="179">
        <v>0</v>
      </c>
      <c r="E20" s="179">
        <v>0</v>
      </c>
      <c r="F20" s="179">
        <v>0</v>
      </c>
      <c r="G20" s="179">
        <v>0</v>
      </c>
      <c r="H20" s="179">
        <v>5</v>
      </c>
      <c r="I20" s="179">
        <v>29</v>
      </c>
      <c r="J20" s="179">
        <v>20</v>
      </c>
      <c r="K20" s="179">
        <v>30</v>
      </c>
      <c r="L20" s="179">
        <v>14</v>
      </c>
      <c r="M20" s="179">
        <v>15</v>
      </c>
      <c r="N20" s="179">
        <v>15</v>
      </c>
      <c r="O20" s="179">
        <v>16</v>
      </c>
      <c r="P20" s="179">
        <v>13</v>
      </c>
      <c r="Q20" s="179">
        <v>2</v>
      </c>
      <c r="R20" s="179">
        <v>16</v>
      </c>
      <c r="S20" s="179">
        <v>3</v>
      </c>
    </row>
    <row r="21" spans="1:19" ht="12.75">
      <c r="A21" s="77" t="s">
        <v>103</v>
      </c>
      <c r="B21" s="179">
        <v>0</v>
      </c>
      <c r="C21" s="179">
        <v>0</v>
      </c>
      <c r="D21" s="179">
        <v>0</v>
      </c>
      <c r="E21" s="179">
        <v>0</v>
      </c>
      <c r="F21" s="179">
        <v>0</v>
      </c>
      <c r="G21" s="179">
        <v>0</v>
      </c>
      <c r="H21" s="179">
        <v>4</v>
      </c>
      <c r="I21" s="179">
        <v>12</v>
      </c>
      <c r="J21" s="179">
        <v>73</v>
      </c>
      <c r="K21" s="179">
        <v>9</v>
      </c>
      <c r="L21" s="179">
        <v>382</v>
      </c>
      <c r="M21" s="179">
        <v>250</v>
      </c>
      <c r="N21" s="179">
        <v>386</v>
      </c>
      <c r="O21" s="179">
        <v>258</v>
      </c>
      <c r="P21" s="179">
        <v>590</v>
      </c>
      <c r="Q21" s="179">
        <v>23</v>
      </c>
      <c r="R21" s="179">
        <v>585</v>
      </c>
      <c r="S21" s="179">
        <v>20</v>
      </c>
    </row>
    <row r="22" spans="1:19" ht="12.75">
      <c r="A22" s="77" t="s">
        <v>104</v>
      </c>
      <c r="B22" s="179">
        <v>0</v>
      </c>
      <c r="C22" s="179">
        <v>0</v>
      </c>
      <c r="D22" s="179">
        <v>0</v>
      </c>
      <c r="E22" s="179">
        <v>0</v>
      </c>
      <c r="F22" s="179">
        <v>2</v>
      </c>
      <c r="G22" s="179">
        <v>0</v>
      </c>
      <c r="H22" s="179">
        <v>45</v>
      </c>
      <c r="I22" s="179">
        <v>4</v>
      </c>
      <c r="J22" s="179">
        <v>81</v>
      </c>
      <c r="K22" s="179">
        <v>0</v>
      </c>
      <c r="L22" s="179">
        <v>95</v>
      </c>
      <c r="M22" s="179">
        <v>5</v>
      </c>
      <c r="N22" s="179">
        <v>87</v>
      </c>
      <c r="O22" s="179">
        <v>10</v>
      </c>
      <c r="P22" s="179">
        <v>85</v>
      </c>
      <c r="Q22" s="179">
        <v>29</v>
      </c>
      <c r="R22" s="179">
        <v>79</v>
      </c>
      <c r="S22" s="179">
        <v>9</v>
      </c>
    </row>
    <row r="23" spans="1:19" ht="12.75">
      <c r="A23" s="77" t="s">
        <v>105</v>
      </c>
      <c r="B23" s="179">
        <v>0</v>
      </c>
      <c r="C23" s="179">
        <v>0</v>
      </c>
      <c r="D23" s="179">
        <v>0</v>
      </c>
      <c r="E23" s="179">
        <v>0</v>
      </c>
      <c r="F23" s="179">
        <v>5</v>
      </c>
      <c r="G23" s="179">
        <v>0</v>
      </c>
      <c r="H23" s="179">
        <v>31</v>
      </c>
      <c r="I23" s="179">
        <v>8</v>
      </c>
      <c r="J23" s="179">
        <v>98</v>
      </c>
      <c r="K23" s="179">
        <v>27</v>
      </c>
      <c r="L23" s="179">
        <v>140</v>
      </c>
      <c r="M23" s="179">
        <v>46</v>
      </c>
      <c r="N23" s="179">
        <v>165</v>
      </c>
      <c r="O23" s="179">
        <v>67</v>
      </c>
      <c r="P23" s="179">
        <v>113</v>
      </c>
      <c r="Q23" s="179">
        <v>43</v>
      </c>
      <c r="R23" s="179">
        <v>86</v>
      </c>
      <c r="S23" s="179">
        <v>17</v>
      </c>
    </row>
    <row r="24" spans="1:19" ht="12.75">
      <c r="A24" s="77" t="s">
        <v>106</v>
      </c>
      <c r="B24" s="179">
        <v>0</v>
      </c>
      <c r="C24" s="179">
        <v>43</v>
      </c>
      <c r="D24" s="179">
        <v>3</v>
      </c>
      <c r="E24" s="179">
        <v>16</v>
      </c>
      <c r="F24" s="179">
        <v>41</v>
      </c>
      <c r="G24" s="179">
        <v>196</v>
      </c>
      <c r="H24" s="179">
        <v>1141</v>
      </c>
      <c r="I24" s="179">
        <v>2387</v>
      </c>
      <c r="J24" s="179">
        <v>2364</v>
      </c>
      <c r="K24" s="179">
        <v>6833</v>
      </c>
      <c r="L24" s="179">
        <v>2593</v>
      </c>
      <c r="M24" s="179">
        <v>9959</v>
      </c>
      <c r="N24" s="179">
        <v>3043</v>
      </c>
      <c r="O24" s="179">
        <v>10124</v>
      </c>
      <c r="P24" s="179">
        <v>5788</v>
      </c>
      <c r="Q24" s="179">
        <v>6581</v>
      </c>
      <c r="R24" s="179">
        <v>6065</v>
      </c>
      <c r="S24" s="179">
        <v>7219</v>
      </c>
    </row>
    <row r="25" spans="1:21" s="85" customFormat="1" ht="25.5">
      <c r="A25" s="78" t="s">
        <v>107</v>
      </c>
      <c r="B25" s="205">
        <v>0</v>
      </c>
      <c r="C25" s="205">
        <v>0</v>
      </c>
      <c r="D25" s="205">
        <v>1</v>
      </c>
      <c r="E25" s="205">
        <v>1</v>
      </c>
      <c r="F25" s="205">
        <v>39</v>
      </c>
      <c r="G25" s="205">
        <v>10</v>
      </c>
      <c r="H25" s="205">
        <v>242</v>
      </c>
      <c r="I25" s="205">
        <v>182</v>
      </c>
      <c r="J25" s="205">
        <v>1315</v>
      </c>
      <c r="K25" s="205">
        <v>881</v>
      </c>
      <c r="L25" s="205">
        <v>1819</v>
      </c>
      <c r="M25" s="205">
        <v>1353</v>
      </c>
      <c r="N25" s="205">
        <v>2499</v>
      </c>
      <c r="O25" s="205">
        <v>1562</v>
      </c>
      <c r="P25" s="205">
        <v>2404</v>
      </c>
      <c r="Q25" s="205">
        <v>1241</v>
      </c>
      <c r="R25" s="205">
        <v>1878</v>
      </c>
      <c r="S25" s="205">
        <v>973</v>
      </c>
      <c r="T25" s="96"/>
      <c r="U25" s="96"/>
    </row>
    <row r="26" spans="1:19" ht="12.75">
      <c r="A26" s="77" t="s">
        <v>108</v>
      </c>
      <c r="B26" s="179">
        <v>0</v>
      </c>
      <c r="C26" s="179">
        <v>0</v>
      </c>
      <c r="D26" s="179">
        <v>0</v>
      </c>
      <c r="E26" s="179">
        <v>0</v>
      </c>
      <c r="F26" s="179">
        <v>0</v>
      </c>
      <c r="G26" s="179">
        <v>0</v>
      </c>
      <c r="H26" s="179">
        <v>3</v>
      </c>
      <c r="I26" s="179">
        <v>6</v>
      </c>
      <c r="J26" s="179">
        <v>57</v>
      </c>
      <c r="K26" s="179">
        <v>6</v>
      </c>
      <c r="L26" s="179">
        <v>71</v>
      </c>
      <c r="M26" s="179">
        <v>6</v>
      </c>
      <c r="N26" s="179">
        <v>89</v>
      </c>
      <c r="O26" s="179">
        <v>7</v>
      </c>
      <c r="P26" s="179">
        <v>42</v>
      </c>
      <c r="Q26" s="179">
        <v>9</v>
      </c>
      <c r="R26" s="179">
        <v>28</v>
      </c>
      <c r="S26" s="179">
        <v>4</v>
      </c>
    </row>
    <row r="27" spans="1:19" ht="12.75">
      <c r="A27" s="77" t="s">
        <v>109</v>
      </c>
      <c r="B27" s="179">
        <v>0</v>
      </c>
      <c r="C27" s="179">
        <v>0</v>
      </c>
      <c r="D27" s="179">
        <v>0</v>
      </c>
      <c r="E27" s="179">
        <v>0</v>
      </c>
      <c r="F27" s="179">
        <v>1</v>
      </c>
      <c r="G27" s="179">
        <v>0</v>
      </c>
      <c r="H27" s="179">
        <v>16</v>
      </c>
      <c r="I27" s="179">
        <v>0</v>
      </c>
      <c r="J27" s="179">
        <v>52</v>
      </c>
      <c r="K27" s="179">
        <v>0</v>
      </c>
      <c r="L27" s="179">
        <v>52</v>
      </c>
      <c r="M27" s="179">
        <v>9</v>
      </c>
      <c r="N27" s="179">
        <v>48</v>
      </c>
      <c r="O27" s="179">
        <v>0</v>
      </c>
      <c r="P27" s="179">
        <v>36</v>
      </c>
      <c r="Q27" s="179">
        <v>0</v>
      </c>
      <c r="R27" s="179">
        <v>38</v>
      </c>
      <c r="S27" s="179">
        <v>5</v>
      </c>
    </row>
    <row r="28" spans="1:19" ht="12.75">
      <c r="A28" s="77" t="s">
        <v>110</v>
      </c>
      <c r="B28" s="179">
        <v>0</v>
      </c>
      <c r="C28" s="179">
        <v>0</v>
      </c>
      <c r="D28" s="179">
        <v>0</v>
      </c>
      <c r="E28" s="179">
        <v>0</v>
      </c>
      <c r="F28" s="179">
        <v>0</v>
      </c>
      <c r="G28" s="179">
        <v>0</v>
      </c>
      <c r="H28" s="179">
        <v>5</v>
      </c>
      <c r="I28" s="179">
        <v>0</v>
      </c>
      <c r="J28" s="179">
        <v>42</v>
      </c>
      <c r="K28" s="179">
        <v>3</v>
      </c>
      <c r="L28" s="179">
        <v>73</v>
      </c>
      <c r="M28" s="179">
        <v>33</v>
      </c>
      <c r="N28" s="179">
        <v>65</v>
      </c>
      <c r="O28" s="179">
        <v>18</v>
      </c>
      <c r="P28" s="179">
        <v>68</v>
      </c>
      <c r="Q28" s="179">
        <v>40</v>
      </c>
      <c r="R28" s="179">
        <v>49</v>
      </c>
      <c r="S28" s="179">
        <v>41</v>
      </c>
    </row>
    <row r="29" spans="1:19" ht="25.5">
      <c r="A29" s="77" t="s">
        <v>111</v>
      </c>
      <c r="B29" s="179">
        <v>0</v>
      </c>
      <c r="C29" s="179">
        <v>0</v>
      </c>
      <c r="D29" s="179">
        <v>0</v>
      </c>
      <c r="E29" s="179">
        <v>0</v>
      </c>
      <c r="F29" s="179">
        <v>0</v>
      </c>
      <c r="G29" s="179">
        <v>0</v>
      </c>
      <c r="H29" s="179">
        <v>0</v>
      </c>
      <c r="I29" s="179">
        <v>0</v>
      </c>
      <c r="J29" s="179">
        <v>0</v>
      </c>
      <c r="K29" s="179">
        <v>0</v>
      </c>
      <c r="L29" s="179">
        <v>0</v>
      </c>
      <c r="M29" s="179">
        <v>0</v>
      </c>
      <c r="N29" s="179">
        <v>1</v>
      </c>
      <c r="O29" s="179">
        <v>0</v>
      </c>
      <c r="P29" s="179">
        <v>3</v>
      </c>
      <c r="Q29" s="179">
        <v>0</v>
      </c>
      <c r="R29" s="179">
        <v>1</v>
      </c>
      <c r="S29" s="179">
        <v>0</v>
      </c>
    </row>
    <row r="30" spans="1:19" ht="12.75">
      <c r="A30" s="77" t="s">
        <v>112</v>
      </c>
      <c r="B30" s="179">
        <v>0</v>
      </c>
      <c r="C30" s="179">
        <v>0</v>
      </c>
      <c r="D30" s="179">
        <v>0</v>
      </c>
      <c r="E30" s="179">
        <v>0</v>
      </c>
      <c r="F30" s="179">
        <v>4</v>
      </c>
      <c r="G30" s="179">
        <v>0</v>
      </c>
      <c r="H30" s="179">
        <v>27</v>
      </c>
      <c r="I30" s="179">
        <v>0</v>
      </c>
      <c r="J30" s="179">
        <v>192</v>
      </c>
      <c r="K30" s="179">
        <v>13</v>
      </c>
      <c r="L30" s="179">
        <v>210</v>
      </c>
      <c r="M30" s="179">
        <v>28</v>
      </c>
      <c r="N30" s="179">
        <v>182</v>
      </c>
      <c r="O30" s="179">
        <v>67</v>
      </c>
      <c r="P30" s="179">
        <v>144</v>
      </c>
      <c r="Q30" s="179">
        <v>42</v>
      </c>
      <c r="R30" s="179">
        <v>126</v>
      </c>
      <c r="S30" s="179">
        <v>41</v>
      </c>
    </row>
    <row r="31" spans="1:19" ht="12.75">
      <c r="A31" s="77" t="s">
        <v>113</v>
      </c>
      <c r="B31" s="179">
        <v>0</v>
      </c>
      <c r="C31" s="179">
        <v>0</v>
      </c>
      <c r="D31" s="179">
        <v>0</v>
      </c>
      <c r="E31" s="179">
        <v>0</v>
      </c>
      <c r="F31" s="179">
        <v>22</v>
      </c>
      <c r="G31" s="179">
        <v>0</v>
      </c>
      <c r="H31" s="179">
        <v>57</v>
      </c>
      <c r="I31" s="179">
        <v>30</v>
      </c>
      <c r="J31" s="179">
        <v>145</v>
      </c>
      <c r="K31" s="179">
        <v>190</v>
      </c>
      <c r="L31" s="179">
        <v>196</v>
      </c>
      <c r="M31" s="179">
        <v>207</v>
      </c>
      <c r="N31" s="179">
        <v>251</v>
      </c>
      <c r="O31" s="179">
        <v>223</v>
      </c>
      <c r="P31" s="179">
        <v>202</v>
      </c>
      <c r="Q31" s="179">
        <v>98</v>
      </c>
      <c r="R31" s="179">
        <v>169</v>
      </c>
      <c r="S31" s="179">
        <v>113</v>
      </c>
    </row>
    <row r="32" spans="1:19" ht="12.75">
      <c r="A32" s="77" t="s">
        <v>114</v>
      </c>
      <c r="B32" s="179">
        <v>0</v>
      </c>
      <c r="C32" s="179">
        <v>0</v>
      </c>
      <c r="D32" s="179">
        <v>0</v>
      </c>
      <c r="E32" s="179">
        <v>0</v>
      </c>
      <c r="F32" s="179">
        <v>1</v>
      </c>
      <c r="G32" s="179">
        <v>1</v>
      </c>
      <c r="H32" s="179">
        <v>13</v>
      </c>
      <c r="I32" s="179">
        <v>31</v>
      </c>
      <c r="J32" s="179">
        <v>85</v>
      </c>
      <c r="K32" s="179">
        <v>88</v>
      </c>
      <c r="L32" s="179">
        <v>243</v>
      </c>
      <c r="M32" s="179">
        <v>102</v>
      </c>
      <c r="N32" s="179">
        <v>389</v>
      </c>
      <c r="O32" s="179">
        <v>141</v>
      </c>
      <c r="P32" s="179">
        <v>475</v>
      </c>
      <c r="Q32" s="179">
        <v>98</v>
      </c>
      <c r="R32" s="179">
        <v>272</v>
      </c>
      <c r="S32" s="179">
        <v>95</v>
      </c>
    </row>
    <row r="33" spans="1:19" ht="12.75">
      <c r="A33" s="77" t="s">
        <v>115</v>
      </c>
      <c r="B33" s="179">
        <v>0</v>
      </c>
      <c r="C33" s="179">
        <v>0</v>
      </c>
      <c r="D33" s="179">
        <v>0</v>
      </c>
      <c r="E33" s="179">
        <v>0</v>
      </c>
      <c r="F33" s="179">
        <v>1</v>
      </c>
      <c r="G33" s="179">
        <v>0</v>
      </c>
      <c r="H33" s="179">
        <v>8</v>
      </c>
      <c r="I33" s="179">
        <v>1</v>
      </c>
      <c r="J33" s="179">
        <v>14</v>
      </c>
      <c r="K33" s="179">
        <v>11</v>
      </c>
      <c r="L33" s="179">
        <v>18</v>
      </c>
      <c r="M33" s="179">
        <v>19</v>
      </c>
      <c r="N33" s="179">
        <v>23</v>
      </c>
      <c r="O33" s="179">
        <v>36</v>
      </c>
      <c r="P33" s="179">
        <v>30</v>
      </c>
      <c r="Q33" s="179">
        <v>37</v>
      </c>
      <c r="R33" s="179">
        <v>30</v>
      </c>
      <c r="S33" s="179">
        <v>17</v>
      </c>
    </row>
    <row r="34" spans="1:19" ht="12.75">
      <c r="A34" s="77" t="s">
        <v>116</v>
      </c>
      <c r="B34" s="179">
        <v>0</v>
      </c>
      <c r="C34" s="179">
        <v>0</v>
      </c>
      <c r="D34" s="179">
        <v>1</v>
      </c>
      <c r="E34" s="179">
        <v>0</v>
      </c>
      <c r="F34" s="179">
        <v>0</v>
      </c>
      <c r="G34" s="179">
        <v>0</v>
      </c>
      <c r="H34" s="179">
        <v>4</v>
      </c>
      <c r="I34" s="179">
        <v>0</v>
      </c>
      <c r="J34" s="179">
        <v>21</v>
      </c>
      <c r="K34" s="179">
        <v>6</v>
      </c>
      <c r="L34" s="179">
        <v>52</v>
      </c>
      <c r="M34" s="179">
        <v>7</v>
      </c>
      <c r="N34" s="179">
        <v>81</v>
      </c>
      <c r="O34" s="179">
        <v>5</v>
      </c>
      <c r="P34" s="179">
        <v>82</v>
      </c>
      <c r="Q34" s="179">
        <v>5</v>
      </c>
      <c r="R34" s="179">
        <v>59</v>
      </c>
      <c r="S34" s="179">
        <v>4</v>
      </c>
    </row>
    <row r="35" spans="1:19" ht="12.75">
      <c r="A35" s="77" t="s">
        <v>117</v>
      </c>
      <c r="B35" s="179">
        <v>0</v>
      </c>
      <c r="C35" s="179">
        <v>0</v>
      </c>
      <c r="D35" s="179">
        <v>0</v>
      </c>
      <c r="E35" s="179">
        <v>0</v>
      </c>
      <c r="F35" s="179">
        <v>0</v>
      </c>
      <c r="G35" s="179">
        <v>0</v>
      </c>
      <c r="H35" s="179">
        <v>13</v>
      </c>
      <c r="I35" s="179">
        <v>0</v>
      </c>
      <c r="J35" s="179">
        <v>24</v>
      </c>
      <c r="K35" s="179">
        <v>0</v>
      </c>
      <c r="L35" s="179">
        <v>6</v>
      </c>
      <c r="M35" s="179">
        <v>4</v>
      </c>
      <c r="N35" s="179">
        <v>11</v>
      </c>
      <c r="O35" s="179">
        <v>5</v>
      </c>
      <c r="P35" s="179">
        <v>6</v>
      </c>
      <c r="Q35" s="179">
        <v>17</v>
      </c>
      <c r="R35" s="179">
        <v>10</v>
      </c>
      <c r="S35" s="179">
        <v>13</v>
      </c>
    </row>
    <row r="36" spans="1:19" ht="12.75">
      <c r="A36" s="77" t="s">
        <v>118</v>
      </c>
      <c r="B36" s="179">
        <v>0</v>
      </c>
      <c r="C36" s="179">
        <v>0</v>
      </c>
      <c r="D36" s="179">
        <v>0</v>
      </c>
      <c r="E36" s="179">
        <v>1</v>
      </c>
      <c r="F36" s="179">
        <v>10</v>
      </c>
      <c r="G36" s="179">
        <v>9</v>
      </c>
      <c r="H36" s="179">
        <v>96</v>
      </c>
      <c r="I36" s="179">
        <v>114</v>
      </c>
      <c r="J36" s="179">
        <v>683</v>
      </c>
      <c r="K36" s="179">
        <v>564</v>
      </c>
      <c r="L36" s="179">
        <v>898</v>
      </c>
      <c r="M36" s="179">
        <v>938</v>
      </c>
      <c r="N36" s="179">
        <v>1360</v>
      </c>
      <c r="O36" s="179">
        <v>1060</v>
      </c>
      <c r="P36" s="179">
        <v>1319</v>
      </c>
      <c r="Q36" s="179">
        <v>895</v>
      </c>
      <c r="R36" s="179">
        <v>1097</v>
      </c>
      <c r="S36" s="179">
        <v>640</v>
      </c>
    </row>
    <row r="37" spans="1:21" s="85" customFormat="1" ht="25.5">
      <c r="A37" s="78" t="s">
        <v>237</v>
      </c>
      <c r="B37" s="205">
        <v>0</v>
      </c>
      <c r="C37" s="205">
        <v>0</v>
      </c>
      <c r="D37" s="205">
        <v>2</v>
      </c>
      <c r="E37" s="205">
        <v>0</v>
      </c>
      <c r="F37" s="205">
        <v>48</v>
      </c>
      <c r="G37" s="205">
        <v>0</v>
      </c>
      <c r="H37" s="205">
        <v>458</v>
      </c>
      <c r="I37" s="205">
        <v>42</v>
      </c>
      <c r="J37" s="205">
        <v>1838</v>
      </c>
      <c r="K37" s="205">
        <v>112</v>
      </c>
      <c r="L37" s="205">
        <v>2072</v>
      </c>
      <c r="M37" s="205">
        <v>164</v>
      </c>
      <c r="N37" s="205">
        <v>2145</v>
      </c>
      <c r="O37" s="205">
        <v>191</v>
      </c>
      <c r="P37" s="205">
        <v>2014</v>
      </c>
      <c r="Q37" s="205">
        <v>201</v>
      </c>
      <c r="R37" s="205">
        <v>1958</v>
      </c>
      <c r="S37" s="205">
        <v>191</v>
      </c>
      <c r="T37" s="96"/>
      <c r="U37" s="96"/>
    </row>
    <row r="38" spans="1:19" ht="12.75">
      <c r="A38" s="77" t="s">
        <v>119</v>
      </c>
      <c r="B38" s="179">
        <v>0</v>
      </c>
      <c r="C38" s="179">
        <v>0</v>
      </c>
      <c r="D38" s="179">
        <v>0</v>
      </c>
      <c r="E38" s="179">
        <v>0</v>
      </c>
      <c r="F38" s="179">
        <v>1</v>
      </c>
      <c r="G38" s="179">
        <v>0</v>
      </c>
      <c r="H38" s="179">
        <v>6</v>
      </c>
      <c r="I38" s="179">
        <v>0</v>
      </c>
      <c r="J38" s="179">
        <v>13</v>
      </c>
      <c r="K38" s="179">
        <v>4</v>
      </c>
      <c r="L38" s="179">
        <v>24</v>
      </c>
      <c r="M38" s="179">
        <v>3</v>
      </c>
      <c r="N38" s="179">
        <v>22</v>
      </c>
      <c r="O38" s="179">
        <v>1</v>
      </c>
      <c r="P38" s="179">
        <v>21</v>
      </c>
      <c r="Q38" s="179">
        <v>0</v>
      </c>
      <c r="R38" s="179">
        <v>28</v>
      </c>
      <c r="S38" s="179">
        <v>0</v>
      </c>
    </row>
    <row r="39" spans="1:19" ht="12.75">
      <c r="A39" s="77" t="s">
        <v>123</v>
      </c>
      <c r="B39" s="179">
        <v>0</v>
      </c>
      <c r="C39" s="179">
        <v>0</v>
      </c>
      <c r="D39" s="179">
        <v>0</v>
      </c>
      <c r="E39" s="179">
        <v>0</v>
      </c>
      <c r="F39" s="179">
        <v>0</v>
      </c>
      <c r="G39" s="179">
        <v>0</v>
      </c>
      <c r="H39" s="179">
        <v>7</v>
      </c>
      <c r="I39" s="179">
        <v>0</v>
      </c>
      <c r="J39" s="179">
        <v>0</v>
      </c>
      <c r="K39" s="179">
        <v>0</v>
      </c>
      <c r="L39" s="179">
        <v>3</v>
      </c>
      <c r="M39" s="179">
        <v>5</v>
      </c>
      <c r="N39" s="179">
        <v>9</v>
      </c>
      <c r="O39" s="179">
        <v>0</v>
      </c>
      <c r="P39" s="179">
        <v>3</v>
      </c>
      <c r="Q39" s="179">
        <v>0</v>
      </c>
      <c r="R39" s="179">
        <v>6</v>
      </c>
      <c r="S39" s="179">
        <v>0</v>
      </c>
    </row>
    <row r="40" spans="1:19" ht="12.75">
      <c r="A40" s="77" t="s">
        <v>127</v>
      </c>
      <c r="B40" s="179">
        <v>0</v>
      </c>
      <c r="C40" s="179">
        <v>0</v>
      </c>
      <c r="D40" s="179">
        <v>0</v>
      </c>
      <c r="E40" s="179">
        <v>0</v>
      </c>
      <c r="F40" s="179">
        <v>9</v>
      </c>
      <c r="G40" s="179">
        <v>0</v>
      </c>
      <c r="H40" s="179">
        <v>94</v>
      </c>
      <c r="I40" s="179">
        <v>2</v>
      </c>
      <c r="J40" s="179">
        <v>460</v>
      </c>
      <c r="K40" s="179">
        <v>23</v>
      </c>
      <c r="L40" s="179">
        <v>787</v>
      </c>
      <c r="M40" s="179">
        <v>77</v>
      </c>
      <c r="N40" s="179">
        <v>888</v>
      </c>
      <c r="O40" s="179">
        <v>103</v>
      </c>
      <c r="P40" s="179">
        <v>909</v>
      </c>
      <c r="Q40" s="179">
        <v>126</v>
      </c>
      <c r="R40" s="179">
        <v>928</v>
      </c>
      <c r="S40" s="179">
        <v>111</v>
      </c>
    </row>
    <row r="41" spans="1:19" ht="12.75">
      <c r="A41" s="77" t="s">
        <v>129</v>
      </c>
      <c r="B41" s="179">
        <v>0</v>
      </c>
      <c r="C41" s="179">
        <v>0</v>
      </c>
      <c r="D41" s="179">
        <v>0</v>
      </c>
      <c r="E41" s="179">
        <v>0</v>
      </c>
      <c r="F41" s="179">
        <v>0</v>
      </c>
      <c r="G41" s="179">
        <v>0</v>
      </c>
      <c r="H41" s="179">
        <v>3</v>
      </c>
      <c r="I41" s="179">
        <v>0</v>
      </c>
      <c r="J41" s="179">
        <v>41</v>
      </c>
      <c r="K41" s="179">
        <v>4</v>
      </c>
      <c r="L41" s="179">
        <v>54</v>
      </c>
      <c r="M41" s="179">
        <v>6</v>
      </c>
      <c r="N41" s="179">
        <v>65</v>
      </c>
      <c r="O41" s="179">
        <v>16</v>
      </c>
      <c r="P41" s="179">
        <v>53</v>
      </c>
      <c r="Q41" s="179">
        <v>9</v>
      </c>
      <c r="R41" s="179">
        <v>34</v>
      </c>
      <c r="S41" s="179">
        <v>9</v>
      </c>
    </row>
    <row r="42" spans="1:19" ht="12.75">
      <c r="A42" s="77" t="s">
        <v>130</v>
      </c>
      <c r="B42" s="179">
        <v>0</v>
      </c>
      <c r="C42" s="179">
        <v>0</v>
      </c>
      <c r="D42" s="179">
        <v>0</v>
      </c>
      <c r="E42" s="179">
        <v>0</v>
      </c>
      <c r="F42" s="179">
        <v>7</v>
      </c>
      <c r="G42" s="179">
        <v>0</v>
      </c>
      <c r="H42" s="179">
        <v>130</v>
      </c>
      <c r="I42" s="179">
        <v>19</v>
      </c>
      <c r="J42" s="179">
        <v>645</v>
      </c>
      <c r="K42" s="179">
        <v>4</v>
      </c>
      <c r="L42" s="179">
        <v>671</v>
      </c>
      <c r="M42" s="179">
        <v>12</v>
      </c>
      <c r="N42" s="179">
        <v>627</v>
      </c>
      <c r="O42" s="179">
        <v>13</v>
      </c>
      <c r="P42" s="179">
        <v>534</v>
      </c>
      <c r="Q42" s="179">
        <v>13</v>
      </c>
      <c r="R42" s="179">
        <v>478</v>
      </c>
      <c r="S42" s="179">
        <v>19</v>
      </c>
    </row>
    <row r="43" spans="1:19" ht="12.75">
      <c r="A43" s="77" t="s">
        <v>131</v>
      </c>
      <c r="B43" s="179">
        <v>0</v>
      </c>
      <c r="C43" s="179">
        <v>0</v>
      </c>
      <c r="D43" s="179">
        <v>2</v>
      </c>
      <c r="E43" s="179">
        <v>0</v>
      </c>
      <c r="F43" s="179">
        <v>20</v>
      </c>
      <c r="G43" s="179">
        <v>0</v>
      </c>
      <c r="H43" s="179">
        <v>131</v>
      </c>
      <c r="I43" s="179">
        <v>1</v>
      </c>
      <c r="J43" s="179">
        <v>330</v>
      </c>
      <c r="K43" s="179">
        <v>32</v>
      </c>
      <c r="L43" s="179">
        <v>533</v>
      </c>
      <c r="M43" s="179">
        <v>61</v>
      </c>
      <c r="N43" s="179">
        <v>534</v>
      </c>
      <c r="O43" s="179">
        <v>58</v>
      </c>
      <c r="P43" s="179">
        <v>494</v>
      </c>
      <c r="Q43" s="179">
        <v>53</v>
      </c>
      <c r="R43" s="179">
        <v>484</v>
      </c>
      <c r="S43" s="179">
        <v>52</v>
      </c>
    </row>
    <row r="44" spans="1:21" s="85" customFormat="1" ht="25.5">
      <c r="A44" s="78" t="s">
        <v>357</v>
      </c>
      <c r="B44" s="205" t="s">
        <v>297</v>
      </c>
      <c r="C44" s="205" t="s">
        <v>297</v>
      </c>
      <c r="D44" s="205" t="s">
        <v>297</v>
      </c>
      <c r="E44" s="205" t="s">
        <v>297</v>
      </c>
      <c r="F44" s="205" t="s">
        <v>297</v>
      </c>
      <c r="G44" s="205" t="s">
        <v>297</v>
      </c>
      <c r="H44" s="205" t="s">
        <v>297</v>
      </c>
      <c r="I44" s="205" t="s">
        <v>297</v>
      </c>
      <c r="J44" s="205" t="s">
        <v>297</v>
      </c>
      <c r="K44" s="205" t="s">
        <v>297</v>
      </c>
      <c r="L44" s="205">
        <v>579</v>
      </c>
      <c r="M44" s="205">
        <v>246</v>
      </c>
      <c r="N44" s="205">
        <v>675</v>
      </c>
      <c r="O44" s="205">
        <v>318</v>
      </c>
      <c r="P44" s="205">
        <v>696</v>
      </c>
      <c r="Q44" s="205">
        <v>268</v>
      </c>
      <c r="R44" s="205">
        <v>642</v>
      </c>
      <c r="S44" s="205">
        <v>194</v>
      </c>
      <c r="T44" s="96"/>
      <c r="U44" s="96"/>
    </row>
    <row r="45" spans="1:19" ht="12.75">
      <c r="A45" s="77" t="s">
        <v>120</v>
      </c>
      <c r="B45" s="179">
        <v>0</v>
      </c>
      <c r="C45" s="179">
        <v>0</v>
      </c>
      <c r="D45" s="179">
        <v>0</v>
      </c>
      <c r="E45" s="179">
        <v>0</v>
      </c>
      <c r="F45" s="179">
        <v>3</v>
      </c>
      <c r="G45" s="179">
        <v>0</v>
      </c>
      <c r="H45" s="179">
        <v>8</v>
      </c>
      <c r="I45" s="179">
        <v>20</v>
      </c>
      <c r="J45" s="179">
        <v>41</v>
      </c>
      <c r="K45" s="179">
        <v>0</v>
      </c>
      <c r="L45" s="179">
        <v>50</v>
      </c>
      <c r="M45" s="179">
        <v>17</v>
      </c>
      <c r="N45" s="179">
        <v>69</v>
      </c>
      <c r="O45" s="179">
        <v>33</v>
      </c>
      <c r="P45" s="179">
        <v>97</v>
      </c>
      <c r="Q45" s="179">
        <v>20</v>
      </c>
      <c r="R45" s="179">
        <v>216</v>
      </c>
      <c r="S45" s="179">
        <v>7</v>
      </c>
    </row>
    <row r="46" spans="1:19" ht="12.75">
      <c r="A46" s="77" t="s">
        <v>121</v>
      </c>
      <c r="B46" s="179">
        <v>0</v>
      </c>
      <c r="C46" s="179">
        <v>0</v>
      </c>
      <c r="D46" s="179">
        <v>0</v>
      </c>
      <c r="E46" s="179">
        <v>0</v>
      </c>
      <c r="F46" s="179">
        <v>0</v>
      </c>
      <c r="G46" s="179">
        <v>0</v>
      </c>
      <c r="H46" s="179">
        <v>0</v>
      </c>
      <c r="I46" s="179">
        <v>0</v>
      </c>
      <c r="J46" s="179">
        <v>0</v>
      </c>
      <c r="K46" s="179">
        <v>0</v>
      </c>
      <c r="L46" s="179">
        <v>2</v>
      </c>
      <c r="M46" s="179">
        <v>0</v>
      </c>
      <c r="N46" s="179">
        <v>0</v>
      </c>
      <c r="O46" s="179">
        <v>0</v>
      </c>
      <c r="P46" s="179">
        <v>0</v>
      </c>
      <c r="Q46" s="179">
        <v>0</v>
      </c>
      <c r="R46" s="179">
        <v>1</v>
      </c>
      <c r="S46" s="179">
        <v>0</v>
      </c>
    </row>
    <row r="47" spans="1:19" ht="25.5">
      <c r="A47" s="77" t="s">
        <v>122</v>
      </c>
      <c r="B47" s="179">
        <v>0</v>
      </c>
      <c r="C47" s="179">
        <v>0</v>
      </c>
      <c r="D47" s="179">
        <v>0</v>
      </c>
      <c r="E47" s="179">
        <v>0</v>
      </c>
      <c r="F47" s="179">
        <v>0</v>
      </c>
      <c r="G47" s="179">
        <v>0</v>
      </c>
      <c r="H47" s="179">
        <v>1</v>
      </c>
      <c r="I47" s="179">
        <v>0</v>
      </c>
      <c r="J47" s="179">
        <v>2</v>
      </c>
      <c r="K47" s="179">
        <v>1</v>
      </c>
      <c r="L47" s="179">
        <v>6</v>
      </c>
      <c r="M47" s="179">
        <v>96</v>
      </c>
      <c r="N47" s="179">
        <v>9</v>
      </c>
      <c r="O47" s="179">
        <v>102</v>
      </c>
      <c r="P47" s="179">
        <v>14</v>
      </c>
      <c r="Q47" s="179">
        <v>68</v>
      </c>
      <c r="R47" s="179">
        <v>20</v>
      </c>
      <c r="S47" s="179">
        <v>39</v>
      </c>
    </row>
    <row r="48" spans="1:19" ht="25.5">
      <c r="A48" s="77" t="s">
        <v>124</v>
      </c>
      <c r="B48" s="179">
        <v>0</v>
      </c>
      <c r="C48" s="179">
        <v>0</v>
      </c>
      <c r="D48" s="179">
        <v>0</v>
      </c>
      <c r="E48" s="179">
        <v>0</v>
      </c>
      <c r="F48" s="179">
        <v>0</v>
      </c>
      <c r="G48" s="179">
        <v>0</v>
      </c>
      <c r="H48" s="179">
        <v>3</v>
      </c>
      <c r="I48" s="179">
        <v>0</v>
      </c>
      <c r="J48" s="179">
        <v>7</v>
      </c>
      <c r="K48" s="179">
        <v>0</v>
      </c>
      <c r="L48" s="179">
        <v>5</v>
      </c>
      <c r="M48" s="179">
        <v>0</v>
      </c>
      <c r="N48" s="179">
        <v>1</v>
      </c>
      <c r="O48" s="179">
        <v>14</v>
      </c>
      <c r="P48" s="179">
        <v>3</v>
      </c>
      <c r="Q48" s="179">
        <v>7</v>
      </c>
      <c r="R48" s="179">
        <v>16</v>
      </c>
      <c r="S48" s="179">
        <v>4</v>
      </c>
    </row>
    <row r="49" spans="1:19" ht="25.5">
      <c r="A49" s="77" t="s">
        <v>125</v>
      </c>
      <c r="B49" s="179">
        <v>0</v>
      </c>
      <c r="C49" s="179">
        <v>0</v>
      </c>
      <c r="D49" s="179">
        <v>0</v>
      </c>
      <c r="E49" s="179">
        <v>0</v>
      </c>
      <c r="F49" s="179">
        <v>2</v>
      </c>
      <c r="G49" s="179">
        <v>0</v>
      </c>
      <c r="H49" s="179">
        <v>23</v>
      </c>
      <c r="I49" s="179">
        <v>0</v>
      </c>
      <c r="J49" s="179">
        <v>56</v>
      </c>
      <c r="K49" s="179">
        <v>3</v>
      </c>
      <c r="L49" s="179">
        <v>187</v>
      </c>
      <c r="M49" s="179">
        <v>56</v>
      </c>
      <c r="N49" s="179">
        <v>217</v>
      </c>
      <c r="O49" s="179">
        <v>55</v>
      </c>
      <c r="P49" s="179">
        <v>211</v>
      </c>
      <c r="Q49" s="179">
        <v>39</v>
      </c>
      <c r="R49" s="179">
        <v>103</v>
      </c>
      <c r="S49" s="179">
        <v>42</v>
      </c>
    </row>
    <row r="50" spans="1:19" ht="12.75">
      <c r="A50" s="77" t="s">
        <v>126</v>
      </c>
      <c r="B50" s="179">
        <v>0</v>
      </c>
      <c r="C50" s="179">
        <v>0</v>
      </c>
      <c r="D50" s="179">
        <v>0</v>
      </c>
      <c r="E50" s="179">
        <v>0</v>
      </c>
      <c r="F50" s="179">
        <v>0</v>
      </c>
      <c r="G50" s="179">
        <v>0</v>
      </c>
      <c r="H50" s="179">
        <v>0</v>
      </c>
      <c r="I50" s="179">
        <v>0</v>
      </c>
      <c r="J50" s="179">
        <v>0</v>
      </c>
      <c r="K50" s="179">
        <v>0</v>
      </c>
      <c r="L50" s="179">
        <v>1</v>
      </c>
      <c r="M50" s="179">
        <v>18</v>
      </c>
      <c r="N50" s="179">
        <v>9</v>
      </c>
      <c r="O50" s="179">
        <v>27</v>
      </c>
      <c r="P50" s="179">
        <v>9</v>
      </c>
      <c r="Q50" s="179">
        <v>48</v>
      </c>
      <c r="R50" s="179">
        <v>0</v>
      </c>
      <c r="S50" s="179">
        <v>23</v>
      </c>
    </row>
    <row r="51" spans="1:19" ht="12.75">
      <c r="A51" s="77" t="s">
        <v>128</v>
      </c>
      <c r="B51" s="179">
        <v>0</v>
      </c>
      <c r="C51" s="179">
        <v>0</v>
      </c>
      <c r="D51" s="179">
        <v>0</v>
      </c>
      <c r="E51" s="179">
        <v>0</v>
      </c>
      <c r="F51" s="179">
        <v>6</v>
      </c>
      <c r="G51" s="179">
        <v>0</v>
      </c>
      <c r="H51" s="179">
        <v>52</v>
      </c>
      <c r="I51" s="179">
        <v>0</v>
      </c>
      <c r="J51" s="179">
        <v>243</v>
      </c>
      <c r="K51" s="179">
        <v>41</v>
      </c>
      <c r="L51" s="179">
        <v>328</v>
      </c>
      <c r="M51" s="179">
        <v>59</v>
      </c>
      <c r="N51" s="179">
        <v>370</v>
      </c>
      <c r="O51" s="179">
        <v>87</v>
      </c>
      <c r="P51" s="179">
        <v>362</v>
      </c>
      <c r="Q51" s="179">
        <v>86</v>
      </c>
      <c r="R51" s="179">
        <v>286</v>
      </c>
      <c r="S51" s="179">
        <v>79</v>
      </c>
    </row>
    <row r="52" spans="1:21" s="85" customFormat="1" ht="25.5">
      <c r="A52" s="78" t="s">
        <v>132</v>
      </c>
      <c r="B52" s="205">
        <v>3</v>
      </c>
      <c r="C52" s="205">
        <v>0</v>
      </c>
      <c r="D52" s="205">
        <v>3</v>
      </c>
      <c r="E52" s="205">
        <v>3</v>
      </c>
      <c r="F52" s="205">
        <v>113</v>
      </c>
      <c r="G52" s="205">
        <v>1</v>
      </c>
      <c r="H52" s="205">
        <v>980</v>
      </c>
      <c r="I52" s="205">
        <v>61</v>
      </c>
      <c r="J52" s="205">
        <v>4008</v>
      </c>
      <c r="K52" s="205">
        <v>345</v>
      </c>
      <c r="L52" s="205">
        <v>4580</v>
      </c>
      <c r="M52" s="205">
        <v>641</v>
      </c>
      <c r="N52" s="205">
        <v>4852</v>
      </c>
      <c r="O52" s="205">
        <v>766</v>
      </c>
      <c r="P52" s="205">
        <v>4200</v>
      </c>
      <c r="Q52" s="205">
        <v>679</v>
      </c>
      <c r="R52" s="205">
        <v>3939</v>
      </c>
      <c r="S52" s="205">
        <v>551</v>
      </c>
      <c r="T52" s="96"/>
      <c r="U52" s="96"/>
    </row>
    <row r="53" spans="1:19" ht="12.75">
      <c r="A53" s="77" t="s">
        <v>133</v>
      </c>
      <c r="B53" s="179">
        <v>0</v>
      </c>
      <c r="C53" s="179">
        <v>0</v>
      </c>
      <c r="D53" s="179">
        <v>0</v>
      </c>
      <c r="E53" s="179">
        <v>0</v>
      </c>
      <c r="F53" s="179">
        <v>13</v>
      </c>
      <c r="G53" s="179">
        <v>0</v>
      </c>
      <c r="H53" s="179">
        <v>133</v>
      </c>
      <c r="I53" s="179">
        <v>0</v>
      </c>
      <c r="J53" s="179">
        <v>384</v>
      </c>
      <c r="K53" s="179">
        <v>9</v>
      </c>
      <c r="L53" s="179">
        <v>416</v>
      </c>
      <c r="M53" s="179">
        <v>21</v>
      </c>
      <c r="N53" s="179">
        <v>481</v>
      </c>
      <c r="O53" s="179">
        <v>34</v>
      </c>
      <c r="P53" s="179">
        <v>453</v>
      </c>
      <c r="Q53" s="179">
        <v>22</v>
      </c>
      <c r="R53" s="179">
        <v>430</v>
      </c>
      <c r="S53" s="179">
        <v>27</v>
      </c>
    </row>
    <row r="54" spans="1:19" ht="12.75">
      <c r="A54" s="77" t="s">
        <v>134</v>
      </c>
      <c r="B54" s="179">
        <v>0</v>
      </c>
      <c r="C54" s="179">
        <v>0</v>
      </c>
      <c r="D54" s="179">
        <v>0</v>
      </c>
      <c r="E54" s="179">
        <v>0</v>
      </c>
      <c r="F54" s="179">
        <v>0</v>
      </c>
      <c r="G54" s="179">
        <v>0</v>
      </c>
      <c r="H54" s="179">
        <v>14</v>
      </c>
      <c r="I54" s="179">
        <v>19</v>
      </c>
      <c r="J54" s="179">
        <v>88</v>
      </c>
      <c r="K54" s="179">
        <v>0</v>
      </c>
      <c r="L54" s="179">
        <v>91</v>
      </c>
      <c r="M54" s="179">
        <v>8</v>
      </c>
      <c r="N54" s="179">
        <v>54</v>
      </c>
      <c r="O54" s="179">
        <v>12</v>
      </c>
      <c r="P54" s="179">
        <v>49</v>
      </c>
      <c r="Q54" s="179">
        <v>4</v>
      </c>
      <c r="R54" s="179">
        <v>47</v>
      </c>
      <c r="S54" s="179">
        <v>10</v>
      </c>
    </row>
    <row r="55" spans="1:19" ht="12.75">
      <c r="A55" s="77" t="s">
        <v>135</v>
      </c>
      <c r="B55" s="179">
        <v>0</v>
      </c>
      <c r="C55" s="179">
        <v>0</v>
      </c>
      <c r="D55" s="179">
        <v>0</v>
      </c>
      <c r="E55" s="179">
        <v>0</v>
      </c>
      <c r="F55" s="179">
        <v>0</v>
      </c>
      <c r="G55" s="179">
        <v>0</v>
      </c>
      <c r="H55" s="179">
        <v>0</v>
      </c>
      <c r="I55" s="179">
        <v>0</v>
      </c>
      <c r="J55" s="179">
        <v>4</v>
      </c>
      <c r="K55" s="179">
        <v>8</v>
      </c>
      <c r="L55" s="179">
        <v>13</v>
      </c>
      <c r="M55" s="179">
        <v>1</v>
      </c>
      <c r="N55" s="179">
        <v>19</v>
      </c>
      <c r="O55" s="179">
        <v>16</v>
      </c>
      <c r="P55" s="179">
        <v>17</v>
      </c>
      <c r="Q55" s="179">
        <v>24</v>
      </c>
      <c r="R55" s="179">
        <v>15</v>
      </c>
      <c r="S55" s="179">
        <v>16</v>
      </c>
    </row>
    <row r="56" spans="1:19" ht="25.5">
      <c r="A56" s="77" t="s">
        <v>136</v>
      </c>
      <c r="B56" s="179">
        <v>0</v>
      </c>
      <c r="C56" s="179">
        <v>0</v>
      </c>
      <c r="D56" s="179">
        <v>0</v>
      </c>
      <c r="E56" s="179">
        <v>0</v>
      </c>
      <c r="F56" s="179">
        <v>9</v>
      </c>
      <c r="G56" s="179">
        <v>0</v>
      </c>
      <c r="H56" s="179">
        <v>87</v>
      </c>
      <c r="I56" s="179">
        <v>3</v>
      </c>
      <c r="J56" s="179">
        <v>417</v>
      </c>
      <c r="K56" s="179">
        <v>30</v>
      </c>
      <c r="L56" s="179">
        <v>318</v>
      </c>
      <c r="M56" s="179">
        <v>23</v>
      </c>
      <c r="N56" s="179">
        <v>285</v>
      </c>
      <c r="O56" s="179">
        <v>22</v>
      </c>
      <c r="P56" s="179">
        <v>259</v>
      </c>
      <c r="Q56" s="179">
        <v>20</v>
      </c>
      <c r="R56" s="179">
        <v>286</v>
      </c>
      <c r="S56" s="179">
        <v>9</v>
      </c>
    </row>
    <row r="57" spans="1:19" ht="12.75">
      <c r="A57" s="77" t="s">
        <v>137</v>
      </c>
      <c r="B57" s="179">
        <v>0</v>
      </c>
      <c r="C57" s="179">
        <v>0</v>
      </c>
      <c r="D57" s="179">
        <v>0</v>
      </c>
      <c r="E57" s="179">
        <v>0</v>
      </c>
      <c r="F57" s="179">
        <v>4</v>
      </c>
      <c r="G57" s="179">
        <v>0</v>
      </c>
      <c r="H57" s="179">
        <v>55</v>
      </c>
      <c r="I57" s="179">
        <v>3</v>
      </c>
      <c r="J57" s="179">
        <v>159</v>
      </c>
      <c r="K57" s="179">
        <v>9</v>
      </c>
      <c r="L57" s="179">
        <v>265</v>
      </c>
      <c r="M57" s="179">
        <v>71</v>
      </c>
      <c r="N57" s="179">
        <v>237</v>
      </c>
      <c r="O57" s="179">
        <v>69</v>
      </c>
      <c r="P57" s="179">
        <v>205</v>
      </c>
      <c r="Q57" s="179">
        <v>62</v>
      </c>
      <c r="R57" s="179">
        <v>180</v>
      </c>
      <c r="S57" s="179">
        <v>19</v>
      </c>
    </row>
    <row r="58" spans="1:19" ht="25.5">
      <c r="A58" s="77" t="s">
        <v>138</v>
      </c>
      <c r="B58" s="179">
        <v>0</v>
      </c>
      <c r="C58" s="179">
        <v>0</v>
      </c>
      <c r="D58" s="179">
        <v>0</v>
      </c>
      <c r="E58" s="179">
        <v>0</v>
      </c>
      <c r="F58" s="179">
        <v>6</v>
      </c>
      <c r="G58" s="179">
        <v>0</v>
      </c>
      <c r="H58" s="179">
        <v>8</v>
      </c>
      <c r="I58" s="179">
        <v>0</v>
      </c>
      <c r="J58" s="179">
        <v>102</v>
      </c>
      <c r="K58" s="179">
        <v>37</v>
      </c>
      <c r="L58" s="179">
        <v>159</v>
      </c>
      <c r="M58" s="179">
        <v>47</v>
      </c>
      <c r="N58" s="179">
        <v>139</v>
      </c>
      <c r="O58" s="179">
        <v>41</v>
      </c>
      <c r="P58" s="179">
        <v>115</v>
      </c>
      <c r="Q58" s="179">
        <v>37</v>
      </c>
      <c r="R58" s="179">
        <v>97</v>
      </c>
      <c r="S58" s="179">
        <v>38</v>
      </c>
    </row>
    <row r="59" spans="1:19" ht="12.75">
      <c r="A59" s="77" t="s">
        <v>139</v>
      </c>
      <c r="B59" s="179">
        <v>0</v>
      </c>
      <c r="C59" s="179">
        <v>0</v>
      </c>
      <c r="D59" s="179">
        <v>0</v>
      </c>
      <c r="E59" s="179">
        <v>0</v>
      </c>
      <c r="F59" s="179">
        <v>5</v>
      </c>
      <c r="G59" s="179">
        <v>0</v>
      </c>
      <c r="H59" s="179">
        <v>96</v>
      </c>
      <c r="I59" s="179">
        <v>6</v>
      </c>
      <c r="J59" s="179">
        <v>793</v>
      </c>
      <c r="K59" s="179">
        <v>47</v>
      </c>
      <c r="L59" s="179">
        <v>931</v>
      </c>
      <c r="M59" s="179">
        <v>97</v>
      </c>
      <c r="N59" s="179">
        <v>1085</v>
      </c>
      <c r="O59" s="179">
        <v>116</v>
      </c>
      <c r="P59" s="179">
        <v>941</v>
      </c>
      <c r="Q59" s="179">
        <v>87</v>
      </c>
      <c r="R59" s="179">
        <v>975</v>
      </c>
      <c r="S59" s="179">
        <v>102</v>
      </c>
    </row>
    <row r="60" spans="1:19" ht="12.75">
      <c r="A60" s="77" t="s">
        <v>140</v>
      </c>
      <c r="B60" s="179">
        <v>0</v>
      </c>
      <c r="C60" s="179">
        <v>0</v>
      </c>
      <c r="D60" s="179">
        <v>0</v>
      </c>
      <c r="E60" s="179">
        <v>2</v>
      </c>
      <c r="F60" s="179">
        <v>0</v>
      </c>
      <c r="G60" s="179">
        <v>0</v>
      </c>
      <c r="H60" s="179">
        <v>1</v>
      </c>
      <c r="I60" s="179">
        <v>0</v>
      </c>
      <c r="J60" s="179">
        <v>24</v>
      </c>
      <c r="K60" s="179">
        <v>0</v>
      </c>
      <c r="L60" s="179">
        <v>57</v>
      </c>
      <c r="M60" s="179">
        <v>0</v>
      </c>
      <c r="N60" s="179">
        <v>73</v>
      </c>
      <c r="O60" s="179">
        <v>0</v>
      </c>
      <c r="P60" s="179">
        <v>61</v>
      </c>
      <c r="Q60" s="179">
        <v>2</v>
      </c>
      <c r="R60" s="179">
        <v>50</v>
      </c>
      <c r="S60" s="179">
        <v>0</v>
      </c>
    </row>
    <row r="61" spans="1:19" ht="12.75">
      <c r="A61" s="77" t="s">
        <v>141</v>
      </c>
      <c r="B61" s="179">
        <v>0</v>
      </c>
      <c r="C61" s="179">
        <v>0</v>
      </c>
      <c r="D61" s="179">
        <v>0</v>
      </c>
      <c r="E61" s="179">
        <v>0</v>
      </c>
      <c r="F61" s="179">
        <v>7</v>
      </c>
      <c r="G61" s="179">
        <v>0</v>
      </c>
      <c r="H61" s="179">
        <v>70</v>
      </c>
      <c r="I61" s="179">
        <v>13</v>
      </c>
      <c r="J61" s="179">
        <v>411</v>
      </c>
      <c r="K61" s="179">
        <v>96</v>
      </c>
      <c r="L61" s="179">
        <v>627</v>
      </c>
      <c r="M61" s="179">
        <v>127</v>
      </c>
      <c r="N61" s="179">
        <v>621</v>
      </c>
      <c r="O61" s="179">
        <v>107</v>
      </c>
      <c r="P61" s="179">
        <v>531</v>
      </c>
      <c r="Q61" s="179">
        <v>107</v>
      </c>
      <c r="R61" s="179">
        <v>444</v>
      </c>
      <c r="S61" s="179">
        <v>115</v>
      </c>
    </row>
    <row r="62" spans="1:19" ht="12.75">
      <c r="A62" s="77" t="s">
        <v>142</v>
      </c>
      <c r="B62" s="179">
        <v>0</v>
      </c>
      <c r="C62" s="179">
        <v>0</v>
      </c>
      <c r="D62" s="179">
        <v>0</v>
      </c>
      <c r="E62" s="179">
        <v>0</v>
      </c>
      <c r="F62" s="179">
        <v>1</v>
      </c>
      <c r="G62" s="179">
        <v>0</v>
      </c>
      <c r="H62" s="179">
        <v>79</v>
      </c>
      <c r="I62" s="179">
        <v>0</v>
      </c>
      <c r="J62" s="179">
        <v>276</v>
      </c>
      <c r="K62" s="179">
        <v>9</v>
      </c>
      <c r="L62" s="179">
        <v>146</v>
      </c>
      <c r="M62" s="179">
        <v>25</v>
      </c>
      <c r="N62" s="179">
        <v>124</v>
      </c>
      <c r="O62" s="179">
        <v>26</v>
      </c>
      <c r="P62" s="179">
        <v>128</v>
      </c>
      <c r="Q62" s="179">
        <v>24</v>
      </c>
      <c r="R62" s="179">
        <v>121</v>
      </c>
      <c r="S62" s="179">
        <v>36</v>
      </c>
    </row>
    <row r="63" spans="1:19" ht="12.75">
      <c r="A63" s="77" t="s">
        <v>143</v>
      </c>
      <c r="B63" s="179">
        <v>0</v>
      </c>
      <c r="C63" s="179">
        <v>0</v>
      </c>
      <c r="D63" s="179">
        <v>0</v>
      </c>
      <c r="E63" s="179">
        <v>0</v>
      </c>
      <c r="F63" s="179">
        <v>0</v>
      </c>
      <c r="G63" s="179">
        <v>0</v>
      </c>
      <c r="H63" s="179">
        <v>5</v>
      </c>
      <c r="I63" s="179">
        <v>0</v>
      </c>
      <c r="J63" s="179">
        <v>13</v>
      </c>
      <c r="K63" s="179">
        <v>4</v>
      </c>
      <c r="L63" s="179">
        <v>43</v>
      </c>
      <c r="M63" s="179">
        <v>37</v>
      </c>
      <c r="N63" s="179">
        <v>45</v>
      </c>
      <c r="O63" s="179">
        <v>38</v>
      </c>
      <c r="P63" s="179">
        <v>51</v>
      </c>
      <c r="Q63" s="179">
        <v>39</v>
      </c>
      <c r="R63" s="179">
        <v>44</v>
      </c>
      <c r="S63" s="179">
        <v>18</v>
      </c>
    </row>
    <row r="64" spans="1:19" ht="12.75">
      <c r="A64" s="77" t="s">
        <v>144</v>
      </c>
      <c r="B64" s="179">
        <v>3</v>
      </c>
      <c r="C64" s="179">
        <v>0</v>
      </c>
      <c r="D64" s="179">
        <v>3</v>
      </c>
      <c r="E64" s="179">
        <v>0</v>
      </c>
      <c r="F64" s="179">
        <v>68</v>
      </c>
      <c r="G64" s="179">
        <v>0</v>
      </c>
      <c r="H64" s="179">
        <v>378</v>
      </c>
      <c r="I64" s="179">
        <v>17</v>
      </c>
      <c r="J64" s="179">
        <v>1042</v>
      </c>
      <c r="K64" s="179">
        <v>73</v>
      </c>
      <c r="L64" s="179">
        <v>1220</v>
      </c>
      <c r="M64" s="179">
        <v>148</v>
      </c>
      <c r="N64" s="179">
        <v>1404</v>
      </c>
      <c r="O64" s="179">
        <v>243</v>
      </c>
      <c r="P64" s="179">
        <v>1144</v>
      </c>
      <c r="Q64" s="179">
        <v>206</v>
      </c>
      <c r="R64" s="179">
        <v>981</v>
      </c>
      <c r="S64" s="179">
        <v>116</v>
      </c>
    </row>
    <row r="65" spans="1:19" ht="12.75">
      <c r="A65" s="77" t="s">
        <v>145</v>
      </c>
      <c r="B65" s="179">
        <v>0</v>
      </c>
      <c r="C65" s="179">
        <v>0</v>
      </c>
      <c r="D65" s="179">
        <v>0</v>
      </c>
      <c r="E65" s="179">
        <v>1</v>
      </c>
      <c r="F65" s="179">
        <v>0</v>
      </c>
      <c r="G65" s="179">
        <v>1</v>
      </c>
      <c r="H65" s="179">
        <v>44</v>
      </c>
      <c r="I65" s="179">
        <v>0</v>
      </c>
      <c r="J65" s="179">
        <v>253</v>
      </c>
      <c r="K65" s="179">
        <v>18</v>
      </c>
      <c r="L65" s="179">
        <v>237</v>
      </c>
      <c r="M65" s="179">
        <v>28</v>
      </c>
      <c r="N65" s="179">
        <v>223</v>
      </c>
      <c r="O65" s="179">
        <v>29</v>
      </c>
      <c r="P65" s="179">
        <v>184</v>
      </c>
      <c r="Q65" s="179">
        <v>21</v>
      </c>
      <c r="R65" s="179">
        <v>195</v>
      </c>
      <c r="S65" s="179">
        <v>12</v>
      </c>
    </row>
    <row r="66" spans="1:19" ht="12.75">
      <c r="A66" s="77" t="s">
        <v>146</v>
      </c>
      <c r="B66" s="179">
        <v>0</v>
      </c>
      <c r="C66" s="179">
        <v>0</v>
      </c>
      <c r="D66" s="179">
        <v>0</v>
      </c>
      <c r="E66" s="179">
        <v>0</v>
      </c>
      <c r="F66" s="179">
        <v>0</v>
      </c>
      <c r="G66" s="179">
        <v>0</v>
      </c>
      <c r="H66" s="179">
        <v>10</v>
      </c>
      <c r="I66" s="179">
        <v>0</v>
      </c>
      <c r="J66" s="179">
        <v>42</v>
      </c>
      <c r="K66" s="179">
        <v>5</v>
      </c>
      <c r="L66" s="179">
        <v>57</v>
      </c>
      <c r="M66" s="179">
        <v>8</v>
      </c>
      <c r="N66" s="179">
        <v>62</v>
      </c>
      <c r="O66" s="179">
        <v>13</v>
      </c>
      <c r="P66" s="179">
        <v>62</v>
      </c>
      <c r="Q66" s="179">
        <v>24</v>
      </c>
      <c r="R66" s="179">
        <v>74</v>
      </c>
      <c r="S66" s="179">
        <v>33</v>
      </c>
    </row>
    <row r="67" spans="1:21" s="85" customFormat="1" ht="25.5">
      <c r="A67" s="78" t="s">
        <v>147</v>
      </c>
      <c r="B67" s="205">
        <v>2</v>
      </c>
      <c r="C67" s="205">
        <v>0</v>
      </c>
      <c r="D67" s="205">
        <v>5</v>
      </c>
      <c r="E67" s="205">
        <v>0</v>
      </c>
      <c r="F67" s="205">
        <v>54</v>
      </c>
      <c r="G67" s="205">
        <v>3</v>
      </c>
      <c r="H67" s="205">
        <v>533</v>
      </c>
      <c r="I67" s="205">
        <v>12</v>
      </c>
      <c r="J67" s="205">
        <v>2069</v>
      </c>
      <c r="K67" s="205">
        <v>123</v>
      </c>
      <c r="L67" s="205">
        <v>2717</v>
      </c>
      <c r="M67" s="205">
        <v>191</v>
      </c>
      <c r="N67" s="205">
        <v>3111</v>
      </c>
      <c r="O67" s="205">
        <v>212</v>
      </c>
      <c r="P67" s="205">
        <v>2822</v>
      </c>
      <c r="Q67" s="205">
        <v>169</v>
      </c>
      <c r="R67" s="205">
        <v>2592</v>
      </c>
      <c r="S67" s="205">
        <v>164</v>
      </c>
      <c r="T67" s="96"/>
      <c r="U67" s="96"/>
    </row>
    <row r="68" spans="1:19" ht="12.75">
      <c r="A68" s="77" t="s">
        <v>148</v>
      </c>
      <c r="B68" s="179">
        <v>0</v>
      </c>
      <c r="C68" s="179">
        <v>0</v>
      </c>
      <c r="D68" s="179">
        <v>1</v>
      </c>
      <c r="E68" s="179">
        <v>0</v>
      </c>
      <c r="F68" s="179">
        <v>1</v>
      </c>
      <c r="G68" s="179">
        <v>0</v>
      </c>
      <c r="H68" s="179">
        <v>4</v>
      </c>
      <c r="I68" s="179">
        <v>0</v>
      </c>
      <c r="J68" s="179">
        <v>20</v>
      </c>
      <c r="K68" s="179">
        <v>0</v>
      </c>
      <c r="L68" s="179">
        <v>48</v>
      </c>
      <c r="M68" s="179">
        <v>1</v>
      </c>
      <c r="N68" s="179">
        <v>54</v>
      </c>
      <c r="O68" s="179">
        <v>0</v>
      </c>
      <c r="P68" s="179">
        <v>117</v>
      </c>
      <c r="Q68" s="179">
        <v>0</v>
      </c>
      <c r="R68" s="179">
        <v>109</v>
      </c>
      <c r="S68" s="179">
        <v>0</v>
      </c>
    </row>
    <row r="69" spans="1:19" ht="12.75">
      <c r="A69" s="77" t="s">
        <v>149</v>
      </c>
      <c r="B69" s="179">
        <v>1</v>
      </c>
      <c r="C69" s="179">
        <v>0</v>
      </c>
      <c r="D69" s="179">
        <v>1</v>
      </c>
      <c r="E69" s="179">
        <v>0</v>
      </c>
      <c r="F69" s="179">
        <v>4</v>
      </c>
      <c r="G69" s="179">
        <v>0</v>
      </c>
      <c r="H69" s="179">
        <v>87</v>
      </c>
      <c r="I69" s="179">
        <v>3</v>
      </c>
      <c r="J69" s="179">
        <v>561</v>
      </c>
      <c r="K69" s="179">
        <v>78</v>
      </c>
      <c r="L69" s="179">
        <v>823</v>
      </c>
      <c r="M69" s="179">
        <v>71</v>
      </c>
      <c r="N69" s="179">
        <v>1053</v>
      </c>
      <c r="O69" s="179">
        <v>87</v>
      </c>
      <c r="P69" s="179">
        <v>909</v>
      </c>
      <c r="Q69" s="179">
        <v>65</v>
      </c>
      <c r="R69" s="179">
        <v>893</v>
      </c>
      <c r="S69" s="179">
        <v>74</v>
      </c>
    </row>
    <row r="70" spans="1:19" ht="12.75">
      <c r="A70" s="77" t="s">
        <v>150</v>
      </c>
      <c r="B70" s="179">
        <v>0</v>
      </c>
      <c r="C70" s="179">
        <v>0</v>
      </c>
      <c r="D70" s="179">
        <v>2</v>
      </c>
      <c r="E70" s="179">
        <v>0</v>
      </c>
      <c r="F70" s="179">
        <v>23</v>
      </c>
      <c r="G70" s="179">
        <v>0</v>
      </c>
      <c r="H70" s="179">
        <v>189</v>
      </c>
      <c r="I70" s="179">
        <v>0</v>
      </c>
      <c r="J70" s="179">
        <v>690</v>
      </c>
      <c r="K70" s="179">
        <v>11</v>
      </c>
      <c r="L70" s="179">
        <v>648</v>
      </c>
      <c r="M70" s="179">
        <v>53</v>
      </c>
      <c r="N70" s="179">
        <v>672</v>
      </c>
      <c r="O70" s="179">
        <v>60</v>
      </c>
      <c r="P70" s="179">
        <v>593</v>
      </c>
      <c r="Q70" s="179">
        <v>61</v>
      </c>
      <c r="R70" s="179">
        <v>582</v>
      </c>
      <c r="S70" s="179">
        <v>48</v>
      </c>
    </row>
    <row r="71" spans="1:19" ht="27.75" customHeight="1">
      <c r="A71" s="77" t="s">
        <v>151</v>
      </c>
      <c r="B71" s="179">
        <v>0</v>
      </c>
      <c r="C71" s="179">
        <v>0</v>
      </c>
      <c r="D71" s="179">
        <v>2</v>
      </c>
      <c r="E71" s="179">
        <v>0</v>
      </c>
      <c r="F71" s="179">
        <v>19</v>
      </c>
      <c r="G71" s="179">
        <v>0</v>
      </c>
      <c r="H71" s="179">
        <v>86</v>
      </c>
      <c r="I71" s="179">
        <v>0</v>
      </c>
      <c r="J71" s="179">
        <v>246</v>
      </c>
      <c r="K71" s="179">
        <v>0</v>
      </c>
      <c r="L71" s="179">
        <v>228</v>
      </c>
      <c r="M71" s="179">
        <v>0</v>
      </c>
      <c r="N71" s="179">
        <v>254</v>
      </c>
      <c r="O71" s="179">
        <v>3</v>
      </c>
      <c r="P71" s="179">
        <v>239</v>
      </c>
      <c r="Q71" s="179">
        <v>1</v>
      </c>
      <c r="R71" s="179">
        <v>211</v>
      </c>
      <c r="S71" s="179">
        <v>2</v>
      </c>
    </row>
    <row r="72" spans="1:19" ht="25.5">
      <c r="A72" s="77" t="s">
        <v>152</v>
      </c>
      <c r="B72" s="179">
        <v>0</v>
      </c>
      <c r="C72" s="179">
        <v>0</v>
      </c>
      <c r="D72" s="179">
        <v>0</v>
      </c>
      <c r="E72" s="179">
        <v>0</v>
      </c>
      <c r="F72" s="179">
        <v>2</v>
      </c>
      <c r="G72" s="179">
        <v>0</v>
      </c>
      <c r="H72" s="179">
        <v>1</v>
      </c>
      <c r="I72" s="179">
        <v>0</v>
      </c>
      <c r="J72" s="179">
        <v>5</v>
      </c>
      <c r="K72" s="179">
        <v>7</v>
      </c>
      <c r="L72" s="179">
        <v>30</v>
      </c>
      <c r="M72" s="179">
        <v>9</v>
      </c>
      <c r="N72" s="179">
        <v>54</v>
      </c>
      <c r="O72" s="179">
        <v>18</v>
      </c>
      <c r="P72" s="179">
        <v>30</v>
      </c>
      <c r="Q72" s="179">
        <v>20</v>
      </c>
      <c r="R72" s="179">
        <v>23</v>
      </c>
      <c r="S72" s="179">
        <v>17</v>
      </c>
    </row>
    <row r="73" spans="1:19" ht="12.75">
      <c r="A73" s="77" t="s">
        <v>153</v>
      </c>
      <c r="B73" s="179">
        <v>1</v>
      </c>
      <c r="C73" s="179">
        <v>0</v>
      </c>
      <c r="D73" s="179">
        <v>1</v>
      </c>
      <c r="E73" s="179">
        <v>0</v>
      </c>
      <c r="F73" s="179">
        <v>26</v>
      </c>
      <c r="G73" s="179">
        <v>3</v>
      </c>
      <c r="H73" s="179">
        <v>253</v>
      </c>
      <c r="I73" s="179">
        <v>9</v>
      </c>
      <c r="J73" s="179">
        <v>798</v>
      </c>
      <c r="K73" s="179">
        <v>34</v>
      </c>
      <c r="L73" s="179">
        <v>1198</v>
      </c>
      <c r="M73" s="179">
        <v>66</v>
      </c>
      <c r="N73" s="179">
        <v>1332</v>
      </c>
      <c r="O73" s="179">
        <v>65</v>
      </c>
      <c r="P73" s="179">
        <v>1203</v>
      </c>
      <c r="Q73" s="179">
        <v>43</v>
      </c>
      <c r="R73" s="179">
        <v>1008</v>
      </c>
      <c r="S73" s="179">
        <v>42</v>
      </c>
    </row>
    <row r="74" spans="1:21" s="85" customFormat="1" ht="25.5">
      <c r="A74" s="78" t="s">
        <v>154</v>
      </c>
      <c r="B74" s="205">
        <v>1</v>
      </c>
      <c r="C74" s="205">
        <v>0</v>
      </c>
      <c r="D74" s="205">
        <v>5</v>
      </c>
      <c r="E74" s="205">
        <v>0</v>
      </c>
      <c r="F74" s="205">
        <v>50</v>
      </c>
      <c r="G74" s="205">
        <v>0</v>
      </c>
      <c r="H74" s="205">
        <v>876</v>
      </c>
      <c r="I74" s="205">
        <v>18</v>
      </c>
      <c r="J74" s="205">
        <v>3691</v>
      </c>
      <c r="K74" s="205">
        <v>161</v>
      </c>
      <c r="L74" s="205">
        <v>5074</v>
      </c>
      <c r="M74" s="205">
        <v>300</v>
      </c>
      <c r="N74" s="205">
        <v>5427</v>
      </c>
      <c r="O74" s="205">
        <v>387</v>
      </c>
      <c r="P74" s="205">
        <v>4315</v>
      </c>
      <c r="Q74" s="205">
        <v>375</v>
      </c>
      <c r="R74" s="205">
        <v>3444</v>
      </c>
      <c r="S74" s="205">
        <v>374</v>
      </c>
      <c r="T74" s="96"/>
      <c r="U74" s="96"/>
    </row>
    <row r="75" spans="1:19" ht="12.75">
      <c r="A75" s="77" t="s">
        <v>155</v>
      </c>
      <c r="B75" s="179">
        <v>0</v>
      </c>
      <c r="C75" s="179">
        <v>0</v>
      </c>
      <c r="D75" s="179">
        <v>0</v>
      </c>
      <c r="E75" s="179">
        <v>0</v>
      </c>
      <c r="F75" s="179">
        <v>0</v>
      </c>
      <c r="G75" s="179">
        <v>0</v>
      </c>
      <c r="H75" s="179">
        <v>0</v>
      </c>
      <c r="I75" s="179">
        <v>0</v>
      </c>
      <c r="J75" s="179">
        <v>1</v>
      </c>
      <c r="K75" s="179">
        <v>0</v>
      </c>
      <c r="L75" s="179">
        <v>1</v>
      </c>
      <c r="M75" s="179">
        <v>0</v>
      </c>
      <c r="N75" s="179">
        <v>6</v>
      </c>
      <c r="O75" s="179">
        <v>0</v>
      </c>
      <c r="P75" s="179">
        <v>4</v>
      </c>
      <c r="Q75" s="179">
        <v>0</v>
      </c>
      <c r="R75" s="179">
        <v>12</v>
      </c>
      <c r="S75" s="179">
        <v>0</v>
      </c>
    </row>
    <row r="76" spans="1:19" ht="12.75">
      <c r="A76" s="77" t="s">
        <v>156</v>
      </c>
      <c r="B76" s="179">
        <v>0</v>
      </c>
      <c r="C76" s="179">
        <v>0</v>
      </c>
      <c r="D76" s="179">
        <v>0</v>
      </c>
      <c r="E76" s="179">
        <v>0</v>
      </c>
      <c r="F76" s="179">
        <v>0</v>
      </c>
      <c r="G76" s="179">
        <v>0</v>
      </c>
      <c r="H76" s="179">
        <v>12</v>
      </c>
      <c r="I76" s="179">
        <v>0</v>
      </c>
      <c r="J76" s="179">
        <v>43</v>
      </c>
      <c r="K76" s="179">
        <v>0</v>
      </c>
      <c r="L76" s="179">
        <v>68</v>
      </c>
      <c r="M76" s="179">
        <v>0</v>
      </c>
      <c r="N76" s="179">
        <v>90</v>
      </c>
      <c r="O76" s="179">
        <v>1</v>
      </c>
      <c r="P76" s="179">
        <v>42</v>
      </c>
      <c r="Q76" s="179">
        <v>3</v>
      </c>
      <c r="R76" s="179">
        <v>65</v>
      </c>
      <c r="S76" s="179">
        <v>9</v>
      </c>
    </row>
    <row r="77" spans="1:19" ht="12.75">
      <c r="A77" s="77" t="s">
        <v>157</v>
      </c>
      <c r="B77" s="179">
        <v>0</v>
      </c>
      <c r="C77" s="179">
        <v>0</v>
      </c>
      <c r="D77" s="179">
        <v>0</v>
      </c>
      <c r="E77" s="179">
        <v>0</v>
      </c>
      <c r="F77" s="179">
        <v>0</v>
      </c>
      <c r="G77" s="179">
        <v>0</v>
      </c>
      <c r="H77" s="179">
        <v>0</v>
      </c>
      <c r="I77" s="179">
        <v>0</v>
      </c>
      <c r="J77" s="179">
        <v>3</v>
      </c>
      <c r="K77" s="179">
        <v>0</v>
      </c>
      <c r="L77" s="179">
        <v>6</v>
      </c>
      <c r="M77" s="179">
        <v>0</v>
      </c>
      <c r="N77" s="179">
        <v>17</v>
      </c>
      <c r="O77" s="179">
        <v>0</v>
      </c>
      <c r="P77" s="179">
        <v>13</v>
      </c>
      <c r="Q77" s="179">
        <v>0</v>
      </c>
      <c r="R77" s="179">
        <v>33</v>
      </c>
      <c r="S77" s="179">
        <v>0</v>
      </c>
    </row>
    <row r="78" spans="1:19" ht="12.75">
      <c r="A78" s="77" t="s">
        <v>158</v>
      </c>
      <c r="B78" s="179">
        <v>0</v>
      </c>
      <c r="C78" s="179">
        <v>0</v>
      </c>
      <c r="D78" s="179">
        <v>0</v>
      </c>
      <c r="E78" s="179">
        <v>0</v>
      </c>
      <c r="F78" s="179">
        <v>5</v>
      </c>
      <c r="G78" s="179">
        <v>0</v>
      </c>
      <c r="H78" s="179">
        <v>17</v>
      </c>
      <c r="I78" s="179">
        <v>0</v>
      </c>
      <c r="J78" s="179">
        <v>50</v>
      </c>
      <c r="K78" s="179">
        <v>0</v>
      </c>
      <c r="L78" s="179">
        <v>79</v>
      </c>
      <c r="M78" s="179">
        <v>0</v>
      </c>
      <c r="N78" s="179">
        <v>77</v>
      </c>
      <c r="O78" s="179">
        <v>0</v>
      </c>
      <c r="P78" s="179">
        <v>55</v>
      </c>
      <c r="Q78" s="179">
        <v>0</v>
      </c>
      <c r="R78" s="179">
        <v>56</v>
      </c>
      <c r="S78" s="179">
        <v>0</v>
      </c>
    </row>
    <row r="79" spans="1:19" ht="12.75">
      <c r="A79" s="77" t="s">
        <v>159</v>
      </c>
      <c r="B79" s="179">
        <v>1</v>
      </c>
      <c r="C79" s="179">
        <v>0</v>
      </c>
      <c r="D79" s="179">
        <v>2</v>
      </c>
      <c r="E79" s="179">
        <v>0</v>
      </c>
      <c r="F79" s="179">
        <v>1</v>
      </c>
      <c r="G79" s="179">
        <v>0</v>
      </c>
      <c r="H79" s="179">
        <v>114</v>
      </c>
      <c r="I79" s="179">
        <v>2</v>
      </c>
      <c r="J79" s="179">
        <v>408</v>
      </c>
      <c r="K79" s="179">
        <v>7</v>
      </c>
      <c r="L79" s="179">
        <v>573</v>
      </c>
      <c r="M79" s="179">
        <v>58</v>
      </c>
      <c r="N79" s="179">
        <v>518</v>
      </c>
      <c r="O79" s="179">
        <v>88</v>
      </c>
      <c r="P79" s="179">
        <v>413</v>
      </c>
      <c r="Q79" s="179">
        <v>81</v>
      </c>
      <c r="R79" s="179">
        <v>260</v>
      </c>
      <c r="S79" s="179">
        <v>69</v>
      </c>
    </row>
    <row r="80" spans="1:19" ht="12.75">
      <c r="A80" s="77" t="s">
        <v>160</v>
      </c>
      <c r="B80" s="179">
        <v>0</v>
      </c>
      <c r="C80" s="179">
        <v>0</v>
      </c>
      <c r="D80" s="179">
        <v>0</v>
      </c>
      <c r="E80" s="179">
        <v>0</v>
      </c>
      <c r="F80" s="179">
        <v>0</v>
      </c>
      <c r="G80" s="179">
        <v>0</v>
      </c>
      <c r="H80" s="179">
        <v>5</v>
      </c>
      <c r="I80" s="179">
        <v>0</v>
      </c>
      <c r="J80" s="179">
        <v>46</v>
      </c>
      <c r="K80" s="179">
        <v>0</v>
      </c>
      <c r="L80" s="179">
        <v>65</v>
      </c>
      <c r="M80" s="179">
        <v>0</v>
      </c>
      <c r="N80" s="179">
        <v>76</v>
      </c>
      <c r="O80" s="179">
        <v>0</v>
      </c>
      <c r="P80" s="179">
        <v>42</v>
      </c>
      <c r="Q80" s="179">
        <v>0</v>
      </c>
      <c r="R80" s="179">
        <v>50</v>
      </c>
      <c r="S80" s="179">
        <v>0</v>
      </c>
    </row>
    <row r="81" spans="1:19" ht="12.75">
      <c r="A81" s="77" t="s">
        <v>161</v>
      </c>
      <c r="B81" s="179">
        <v>0</v>
      </c>
      <c r="C81" s="179">
        <v>0</v>
      </c>
      <c r="D81" s="179">
        <v>0</v>
      </c>
      <c r="E81" s="179">
        <v>0</v>
      </c>
      <c r="F81" s="179">
        <v>3</v>
      </c>
      <c r="G81" s="179">
        <v>0</v>
      </c>
      <c r="H81" s="179">
        <v>110</v>
      </c>
      <c r="I81" s="179">
        <v>1</v>
      </c>
      <c r="J81" s="179">
        <v>578</v>
      </c>
      <c r="K81" s="179">
        <v>22</v>
      </c>
      <c r="L81" s="179">
        <v>826</v>
      </c>
      <c r="M81" s="179">
        <v>32</v>
      </c>
      <c r="N81" s="179">
        <v>945</v>
      </c>
      <c r="O81" s="179">
        <v>54</v>
      </c>
      <c r="P81" s="179">
        <v>849</v>
      </c>
      <c r="Q81" s="179">
        <v>53</v>
      </c>
      <c r="R81" s="179">
        <v>745</v>
      </c>
      <c r="S81" s="179">
        <v>58</v>
      </c>
    </row>
    <row r="82" spans="1:19" ht="12.75">
      <c r="A82" s="77" t="s">
        <v>162</v>
      </c>
      <c r="B82" s="179">
        <v>0</v>
      </c>
      <c r="C82" s="179">
        <v>0</v>
      </c>
      <c r="D82" s="179">
        <v>0</v>
      </c>
      <c r="E82" s="179">
        <v>0</v>
      </c>
      <c r="F82" s="179">
        <v>2</v>
      </c>
      <c r="G82" s="179">
        <v>0</v>
      </c>
      <c r="H82" s="179">
        <v>101</v>
      </c>
      <c r="I82" s="179">
        <v>0</v>
      </c>
      <c r="J82" s="179">
        <v>409</v>
      </c>
      <c r="K82" s="179">
        <v>11</v>
      </c>
      <c r="L82" s="179">
        <v>590</v>
      </c>
      <c r="M82" s="179">
        <v>15</v>
      </c>
      <c r="N82" s="179">
        <v>547</v>
      </c>
      <c r="O82" s="179">
        <v>47</v>
      </c>
      <c r="P82" s="179">
        <v>474</v>
      </c>
      <c r="Q82" s="179">
        <v>43</v>
      </c>
      <c r="R82" s="179">
        <v>470</v>
      </c>
      <c r="S82" s="179">
        <v>54</v>
      </c>
    </row>
    <row r="83" spans="1:19" ht="12.75">
      <c r="A83" s="77" t="s">
        <v>163</v>
      </c>
      <c r="B83" s="179">
        <v>0</v>
      </c>
      <c r="C83" s="179">
        <v>0</v>
      </c>
      <c r="D83" s="179">
        <v>1</v>
      </c>
      <c r="E83" s="179">
        <v>0</v>
      </c>
      <c r="F83" s="179">
        <v>11</v>
      </c>
      <c r="G83" s="179">
        <v>0</v>
      </c>
      <c r="H83" s="179">
        <v>145</v>
      </c>
      <c r="I83" s="179">
        <v>5</v>
      </c>
      <c r="J83" s="179">
        <v>807</v>
      </c>
      <c r="K83" s="179">
        <v>13</v>
      </c>
      <c r="L83" s="179">
        <v>994</v>
      </c>
      <c r="M83" s="179">
        <v>18</v>
      </c>
      <c r="N83" s="179">
        <v>997</v>
      </c>
      <c r="O83" s="179">
        <v>29</v>
      </c>
      <c r="P83" s="179">
        <v>774</v>
      </c>
      <c r="Q83" s="179">
        <v>32</v>
      </c>
      <c r="R83" s="179">
        <v>395</v>
      </c>
      <c r="S83" s="179">
        <v>25</v>
      </c>
    </row>
    <row r="84" spans="1:19" ht="12.75">
      <c r="A84" s="77" t="s">
        <v>164</v>
      </c>
      <c r="B84" s="179">
        <v>0</v>
      </c>
      <c r="C84" s="179">
        <v>0</v>
      </c>
      <c r="D84" s="179">
        <v>1</v>
      </c>
      <c r="E84" s="179">
        <v>0</v>
      </c>
      <c r="F84" s="179">
        <v>10</v>
      </c>
      <c r="G84" s="179">
        <v>0</v>
      </c>
      <c r="H84" s="179">
        <v>209</v>
      </c>
      <c r="I84" s="179">
        <v>10</v>
      </c>
      <c r="J84" s="179">
        <v>691</v>
      </c>
      <c r="K84" s="179">
        <v>85</v>
      </c>
      <c r="L84" s="179">
        <v>887</v>
      </c>
      <c r="M84" s="179">
        <v>124</v>
      </c>
      <c r="N84" s="179">
        <v>940</v>
      </c>
      <c r="O84" s="179">
        <v>130</v>
      </c>
      <c r="P84" s="179">
        <v>826</v>
      </c>
      <c r="Q84" s="179">
        <v>111</v>
      </c>
      <c r="R84" s="179">
        <v>691</v>
      </c>
      <c r="S84" s="179">
        <v>121</v>
      </c>
    </row>
    <row r="85" spans="1:19" ht="12.75">
      <c r="A85" s="77" t="s">
        <v>165</v>
      </c>
      <c r="B85" s="179">
        <v>0</v>
      </c>
      <c r="C85" s="179">
        <v>0</v>
      </c>
      <c r="D85" s="179">
        <v>1</v>
      </c>
      <c r="E85" s="179">
        <v>0</v>
      </c>
      <c r="F85" s="179">
        <v>17</v>
      </c>
      <c r="G85" s="179">
        <v>0</v>
      </c>
      <c r="H85" s="179">
        <v>137</v>
      </c>
      <c r="I85" s="179">
        <v>0</v>
      </c>
      <c r="J85" s="179">
        <v>529</v>
      </c>
      <c r="K85" s="179">
        <v>17</v>
      </c>
      <c r="L85" s="179">
        <v>800</v>
      </c>
      <c r="M85" s="179">
        <v>46</v>
      </c>
      <c r="N85" s="179">
        <v>1004</v>
      </c>
      <c r="O85" s="179">
        <v>25</v>
      </c>
      <c r="P85" s="179">
        <v>613</v>
      </c>
      <c r="Q85" s="179">
        <v>39</v>
      </c>
      <c r="R85" s="179">
        <v>509</v>
      </c>
      <c r="S85" s="179">
        <v>26</v>
      </c>
    </row>
    <row r="86" spans="1:19" ht="12.75">
      <c r="A86" s="77" t="s">
        <v>166</v>
      </c>
      <c r="B86" s="179">
        <v>0</v>
      </c>
      <c r="C86" s="179">
        <v>0</v>
      </c>
      <c r="D86" s="179">
        <v>0</v>
      </c>
      <c r="E86" s="179">
        <v>0</v>
      </c>
      <c r="F86" s="179">
        <v>1</v>
      </c>
      <c r="G86" s="179">
        <v>0</v>
      </c>
      <c r="H86" s="179">
        <v>26</v>
      </c>
      <c r="I86" s="179">
        <v>0</v>
      </c>
      <c r="J86" s="179">
        <v>126</v>
      </c>
      <c r="K86" s="179">
        <v>6</v>
      </c>
      <c r="L86" s="179">
        <v>185</v>
      </c>
      <c r="M86" s="179">
        <v>7</v>
      </c>
      <c r="N86" s="179">
        <v>210</v>
      </c>
      <c r="O86" s="179">
        <v>13</v>
      </c>
      <c r="P86" s="179">
        <v>210</v>
      </c>
      <c r="Q86" s="179">
        <v>13</v>
      </c>
      <c r="R86" s="179">
        <v>158</v>
      </c>
      <c r="S86" s="179">
        <v>12</v>
      </c>
    </row>
    <row r="87" spans="1:21" s="85" customFormat="1" ht="25.5">
      <c r="A87" s="78" t="s">
        <v>167</v>
      </c>
      <c r="B87" s="205">
        <v>0</v>
      </c>
      <c r="C87" s="205">
        <v>0</v>
      </c>
      <c r="D87" s="205">
        <v>3</v>
      </c>
      <c r="E87" s="205">
        <v>0</v>
      </c>
      <c r="F87" s="205">
        <v>7</v>
      </c>
      <c r="G87" s="205">
        <v>1</v>
      </c>
      <c r="H87" s="205">
        <v>62</v>
      </c>
      <c r="I87" s="205">
        <v>23</v>
      </c>
      <c r="J87" s="205">
        <v>388</v>
      </c>
      <c r="K87" s="205">
        <v>66</v>
      </c>
      <c r="L87" s="205">
        <v>534</v>
      </c>
      <c r="M87" s="205">
        <v>146</v>
      </c>
      <c r="N87" s="205">
        <v>563</v>
      </c>
      <c r="O87" s="205">
        <v>165</v>
      </c>
      <c r="P87" s="205">
        <v>425</v>
      </c>
      <c r="Q87" s="205">
        <v>120</v>
      </c>
      <c r="R87" s="205">
        <v>436</v>
      </c>
      <c r="S87" s="205">
        <v>96</v>
      </c>
      <c r="T87" s="96"/>
      <c r="U87" s="96"/>
    </row>
    <row r="88" spans="1:19" ht="12.75">
      <c r="A88" s="77" t="s">
        <v>168</v>
      </c>
      <c r="B88" s="179">
        <v>0</v>
      </c>
      <c r="C88" s="179">
        <v>0</v>
      </c>
      <c r="D88" s="179">
        <v>1</v>
      </c>
      <c r="E88" s="179">
        <v>0</v>
      </c>
      <c r="F88" s="179">
        <v>3</v>
      </c>
      <c r="G88" s="179">
        <v>0</v>
      </c>
      <c r="H88" s="179">
        <v>10</v>
      </c>
      <c r="I88" s="179">
        <v>0</v>
      </c>
      <c r="J88" s="179">
        <v>30</v>
      </c>
      <c r="K88" s="179">
        <v>0</v>
      </c>
      <c r="L88" s="179">
        <v>29</v>
      </c>
      <c r="M88" s="179">
        <v>0</v>
      </c>
      <c r="N88" s="179">
        <v>18</v>
      </c>
      <c r="O88" s="179">
        <v>0</v>
      </c>
      <c r="P88" s="179">
        <v>15</v>
      </c>
      <c r="Q88" s="179">
        <v>0</v>
      </c>
      <c r="R88" s="179">
        <v>45</v>
      </c>
      <c r="S88" s="179">
        <v>0</v>
      </c>
    </row>
    <row r="89" spans="1:19" ht="12.75">
      <c r="A89" s="77" t="s">
        <v>169</v>
      </c>
      <c r="B89" s="179">
        <v>0</v>
      </c>
      <c r="C89" s="179">
        <v>0</v>
      </c>
      <c r="D89" s="179">
        <v>0</v>
      </c>
      <c r="E89" s="179">
        <v>0</v>
      </c>
      <c r="F89" s="179">
        <v>0</v>
      </c>
      <c r="G89" s="179">
        <v>0</v>
      </c>
      <c r="H89" s="179">
        <v>0</v>
      </c>
      <c r="I89" s="179">
        <v>0</v>
      </c>
      <c r="J89" s="179">
        <v>0</v>
      </c>
      <c r="K89" s="179">
        <v>0</v>
      </c>
      <c r="L89" s="179">
        <v>2</v>
      </c>
      <c r="M89" s="179">
        <v>0</v>
      </c>
      <c r="N89" s="179">
        <v>4</v>
      </c>
      <c r="O89" s="179">
        <v>0</v>
      </c>
      <c r="P89" s="179">
        <v>2</v>
      </c>
      <c r="Q89" s="179">
        <v>0</v>
      </c>
      <c r="R89" s="179">
        <v>8</v>
      </c>
      <c r="S89" s="179">
        <v>0</v>
      </c>
    </row>
    <row r="90" spans="1:19" ht="12.75">
      <c r="A90" s="77" t="s">
        <v>170</v>
      </c>
      <c r="B90" s="179">
        <v>0</v>
      </c>
      <c r="C90" s="179">
        <v>0</v>
      </c>
      <c r="D90" s="179">
        <v>0</v>
      </c>
      <c r="E90" s="179">
        <v>0</v>
      </c>
      <c r="F90" s="179">
        <v>2</v>
      </c>
      <c r="G90" s="179">
        <v>1</v>
      </c>
      <c r="H90" s="179">
        <v>17</v>
      </c>
      <c r="I90" s="179">
        <v>21</v>
      </c>
      <c r="J90" s="179">
        <v>124</v>
      </c>
      <c r="K90" s="179">
        <v>29</v>
      </c>
      <c r="L90" s="179">
        <v>154</v>
      </c>
      <c r="M90" s="179">
        <v>29</v>
      </c>
      <c r="N90" s="179">
        <v>151</v>
      </c>
      <c r="O90" s="179">
        <v>59</v>
      </c>
      <c r="P90" s="179">
        <v>143</v>
      </c>
      <c r="Q90" s="179">
        <v>31</v>
      </c>
      <c r="R90" s="179">
        <v>167</v>
      </c>
      <c r="S90" s="179">
        <v>34</v>
      </c>
    </row>
    <row r="91" spans="1:19" ht="12.75">
      <c r="A91" s="77" t="s">
        <v>171</v>
      </c>
      <c r="B91" s="179">
        <v>0</v>
      </c>
      <c r="C91" s="179">
        <v>0</v>
      </c>
      <c r="D91" s="179">
        <v>2</v>
      </c>
      <c r="E91" s="179">
        <v>0</v>
      </c>
      <c r="F91" s="179">
        <v>2</v>
      </c>
      <c r="G91" s="179">
        <v>0</v>
      </c>
      <c r="H91" s="179">
        <v>30</v>
      </c>
      <c r="I91" s="179">
        <v>0</v>
      </c>
      <c r="J91" s="179">
        <v>165</v>
      </c>
      <c r="K91" s="179">
        <v>34</v>
      </c>
      <c r="L91" s="179">
        <v>234</v>
      </c>
      <c r="M91" s="179">
        <v>64</v>
      </c>
      <c r="N91" s="179">
        <v>252</v>
      </c>
      <c r="O91" s="179">
        <v>74</v>
      </c>
      <c r="P91" s="179">
        <v>157</v>
      </c>
      <c r="Q91" s="179">
        <v>56</v>
      </c>
      <c r="R91" s="179">
        <v>129</v>
      </c>
      <c r="S91" s="179">
        <v>34</v>
      </c>
    </row>
    <row r="92" spans="1:19" ht="12.75">
      <c r="A92" s="77" t="s">
        <v>172</v>
      </c>
      <c r="B92" s="179">
        <v>0</v>
      </c>
      <c r="C92" s="179">
        <v>0</v>
      </c>
      <c r="D92" s="179">
        <v>0</v>
      </c>
      <c r="E92" s="179">
        <v>0</v>
      </c>
      <c r="F92" s="179">
        <v>0</v>
      </c>
      <c r="G92" s="179">
        <v>0</v>
      </c>
      <c r="H92" s="179">
        <v>3</v>
      </c>
      <c r="I92" s="179">
        <v>0</v>
      </c>
      <c r="J92" s="179">
        <v>56</v>
      </c>
      <c r="K92" s="179">
        <v>0</v>
      </c>
      <c r="L92" s="179">
        <v>94</v>
      </c>
      <c r="M92" s="179">
        <v>38</v>
      </c>
      <c r="N92" s="179">
        <v>90</v>
      </c>
      <c r="O92" s="179">
        <v>32</v>
      </c>
      <c r="P92" s="179">
        <v>77</v>
      </c>
      <c r="Q92" s="179">
        <v>29</v>
      </c>
      <c r="R92" s="179">
        <v>51</v>
      </c>
      <c r="S92" s="179">
        <v>26</v>
      </c>
    </row>
    <row r="93" spans="1:19" ht="12.75">
      <c r="A93" s="77" t="s">
        <v>173</v>
      </c>
      <c r="B93" s="179">
        <v>0</v>
      </c>
      <c r="C93" s="179">
        <v>0</v>
      </c>
      <c r="D93" s="179">
        <v>0</v>
      </c>
      <c r="E93" s="179">
        <v>0</v>
      </c>
      <c r="F93" s="179">
        <v>0</v>
      </c>
      <c r="G93" s="179">
        <v>0</v>
      </c>
      <c r="H93" s="179">
        <v>1</v>
      </c>
      <c r="I93" s="179">
        <v>2</v>
      </c>
      <c r="J93" s="179">
        <v>1</v>
      </c>
      <c r="K93" s="179">
        <v>3</v>
      </c>
      <c r="L93" s="179">
        <v>2</v>
      </c>
      <c r="M93" s="179">
        <v>15</v>
      </c>
      <c r="N93" s="179">
        <v>3</v>
      </c>
      <c r="O93" s="179">
        <v>0</v>
      </c>
      <c r="P93" s="179">
        <v>1</v>
      </c>
      <c r="Q93" s="179">
        <v>0</v>
      </c>
      <c r="R93" s="179">
        <v>1</v>
      </c>
      <c r="S93" s="179">
        <v>0</v>
      </c>
    </row>
    <row r="94" spans="1:19" ht="12.75">
      <c r="A94" s="77" t="s">
        <v>174</v>
      </c>
      <c r="B94" s="179">
        <v>0</v>
      </c>
      <c r="C94" s="179">
        <v>0</v>
      </c>
      <c r="D94" s="179">
        <v>0</v>
      </c>
      <c r="E94" s="179">
        <v>0</v>
      </c>
      <c r="F94" s="179">
        <v>0</v>
      </c>
      <c r="G94" s="179">
        <v>0</v>
      </c>
      <c r="H94" s="179">
        <v>0</v>
      </c>
      <c r="I94" s="179">
        <v>0</v>
      </c>
      <c r="J94" s="179">
        <v>8</v>
      </c>
      <c r="K94" s="179">
        <v>0</v>
      </c>
      <c r="L94" s="179">
        <v>11</v>
      </c>
      <c r="M94" s="179">
        <v>0</v>
      </c>
      <c r="N94" s="179">
        <v>41</v>
      </c>
      <c r="O94" s="179">
        <v>0</v>
      </c>
      <c r="P94" s="179">
        <v>27</v>
      </c>
      <c r="Q94" s="179">
        <v>4</v>
      </c>
      <c r="R94" s="179">
        <v>32</v>
      </c>
      <c r="S94" s="179">
        <v>2</v>
      </c>
    </row>
    <row r="95" spans="1:19" ht="12.75" customHeight="1">
      <c r="A95" s="77" t="s">
        <v>175</v>
      </c>
      <c r="B95" s="179">
        <v>0</v>
      </c>
      <c r="C95" s="179">
        <v>0</v>
      </c>
      <c r="D95" s="179">
        <v>0</v>
      </c>
      <c r="E95" s="179">
        <v>0</v>
      </c>
      <c r="F95" s="179">
        <v>0</v>
      </c>
      <c r="G95" s="179">
        <v>0</v>
      </c>
      <c r="H95" s="179">
        <v>1</v>
      </c>
      <c r="I95" s="179">
        <v>0</v>
      </c>
      <c r="J95" s="179">
        <v>4</v>
      </c>
      <c r="K95" s="179">
        <v>0</v>
      </c>
      <c r="L95" s="179">
        <v>7</v>
      </c>
      <c r="M95" s="179">
        <v>0</v>
      </c>
      <c r="N95" s="179">
        <v>4</v>
      </c>
      <c r="O95" s="179">
        <v>0</v>
      </c>
      <c r="P95" s="179">
        <v>3</v>
      </c>
      <c r="Q95" s="179">
        <v>0</v>
      </c>
      <c r="R95" s="179">
        <v>3</v>
      </c>
      <c r="S95" s="179">
        <v>0</v>
      </c>
    </row>
    <row r="96" spans="1:19" ht="12.75">
      <c r="A96" s="77" t="s">
        <v>176</v>
      </c>
      <c r="B96" s="179">
        <v>0</v>
      </c>
      <c r="C96" s="179">
        <v>0</v>
      </c>
      <c r="D96" s="179">
        <v>0</v>
      </c>
      <c r="E96" s="179">
        <v>0</v>
      </c>
      <c r="F96" s="179">
        <v>0</v>
      </c>
      <c r="G96" s="179">
        <v>0</v>
      </c>
      <c r="H96" s="179">
        <v>0</v>
      </c>
      <c r="I96" s="179">
        <v>0</v>
      </c>
      <c r="J96" s="179">
        <v>0</v>
      </c>
      <c r="K96" s="179">
        <v>0</v>
      </c>
      <c r="L96" s="179">
        <v>1</v>
      </c>
      <c r="M96" s="179">
        <v>0</v>
      </c>
      <c r="N96" s="179">
        <v>0</v>
      </c>
      <c r="O96" s="179">
        <v>0</v>
      </c>
      <c r="P96" s="179">
        <v>0</v>
      </c>
      <c r="Q96" s="179">
        <v>0</v>
      </c>
      <c r="R96" s="179">
        <v>0</v>
      </c>
      <c r="S96" s="179">
        <v>0</v>
      </c>
    </row>
    <row r="97" spans="1:19" ht="12.75">
      <c r="A97" s="274"/>
      <c r="B97" s="272"/>
      <c r="C97" s="272"/>
      <c r="D97" s="272"/>
      <c r="E97" s="272"/>
      <c r="F97" s="272"/>
      <c r="G97" s="272"/>
      <c r="H97" s="272"/>
      <c r="I97" s="272"/>
      <c r="J97" s="272"/>
      <c r="K97" s="272"/>
      <c r="L97" s="272"/>
      <c r="M97" s="272"/>
      <c r="N97" s="272"/>
      <c r="O97" s="272"/>
      <c r="P97" s="272"/>
      <c r="Q97" s="272"/>
      <c r="R97" s="272"/>
      <c r="S97" s="272"/>
    </row>
    <row r="99" spans="1:13" ht="12.75" customHeight="1">
      <c r="A99" s="335" t="s">
        <v>413</v>
      </c>
      <c r="B99" s="335"/>
      <c r="C99" s="335"/>
      <c r="D99" s="335"/>
      <c r="E99" s="335"/>
      <c r="F99" s="335"/>
      <c r="G99" s="335"/>
      <c r="H99" s="335"/>
      <c r="I99" s="335"/>
      <c r="J99" s="335"/>
      <c r="K99" s="335"/>
      <c r="L99" s="335"/>
      <c r="M99" s="335"/>
    </row>
  </sheetData>
  <sheetProtection/>
  <mergeCells count="17">
    <mergeCell ref="A99:M99"/>
    <mergeCell ref="Z3:AA3"/>
    <mergeCell ref="AB3:AC3"/>
    <mergeCell ref="N3:O3"/>
    <mergeCell ref="A3:A4"/>
    <mergeCell ref="J3:K3"/>
    <mergeCell ref="L3:M3"/>
    <mergeCell ref="R3:S3"/>
    <mergeCell ref="X3:Y3"/>
    <mergeCell ref="AD3:AE3"/>
    <mergeCell ref="P3:Q3"/>
    <mergeCell ref="A1:S1"/>
    <mergeCell ref="AF3:AG3"/>
    <mergeCell ref="B3:C3"/>
    <mergeCell ref="D3:E3"/>
    <mergeCell ref="F3:G3"/>
    <mergeCell ref="H3:I3"/>
  </mergeCells>
  <printOptions/>
  <pageMargins left="0.7" right="0.7" top="0.39" bottom="0.35" header="0.3" footer="0.3"/>
  <pageSetup fitToHeight="1" fitToWidth="1" horizontalDpi="600" verticalDpi="600" orientation="landscape" paperSize="8" scale="50" r:id="rId1"/>
  <headerFooter>
    <oddFooter>&amp;C39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00"/>
  <sheetViews>
    <sheetView zoomScale="70" zoomScaleNormal="70" workbookViewId="0" topLeftCell="A1">
      <selection activeCell="A3" sqref="A3"/>
    </sheetView>
  </sheetViews>
  <sheetFormatPr defaultColWidth="10.75390625" defaultRowHeight="12.75"/>
  <cols>
    <col min="1" max="1" width="35.125" style="81" bestFit="1" customWidth="1"/>
    <col min="2" max="19" width="13.75390625" style="81" customWidth="1"/>
    <col min="20" max="16384" width="10.75390625" style="81" customWidth="1"/>
  </cols>
  <sheetData>
    <row r="1" spans="1:19" s="101" customFormat="1" ht="63" customHeight="1">
      <c r="A1" s="337" t="s">
        <v>358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  <c r="P1" s="337"/>
      <c r="Q1" s="337"/>
      <c r="R1" s="337"/>
      <c r="S1" s="337"/>
    </row>
    <row r="2" ht="12.75">
      <c r="D2" s="89"/>
    </row>
    <row r="3" ht="12.75">
      <c r="D3" s="89"/>
    </row>
    <row r="4" spans="1:19" s="95" customFormat="1" ht="15">
      <c r="A4" s="315"/>
      <c r="B4" s="346" t="s">
        <v>178</v>
      </c>
      <c r="C4" s="348"/>
      <c r="D4" s="346" t="s">
        <v>179</v>
      </c>
      <c r="E4" s="347"/>
      <c r="F4" s="347" t="s">
        <v>180</v>
      </c>
      <c r="G4" s="348"/>
      <c r="H4" s="346" t="s">
        <v>181</v>
      </c>
      <c r="I4" s="347"/>
      <c r="J4" s="347" t="s">
        <v>182</v>
      </c>
      <c r="K4" s="348"/>
      <c r="L4" s="347" t="s">
        <v>183</v>
      </c>
      <c r="M4" s="348"/>
      <c r="N4" s="347" t="s">
        <v>209</v>
      </c>
      <c r="O4" s="348"/>
      <c r="P4" s="347" t="s">
        <v>210</v>
      </c>
      <c r="Q4" s="348"/>
      <c r="R4" s="347" t="s">
        <v>234</v>
      </c>
      <c r="S4" s="348"/>
    </row>
    <row r="5" spans="1:19" s="95" customFormat="1" ht="63.75">
      <c r="A5" s="315"/>
      <c r="B5" s="114" t="s">
        <v>298</v>
      </c>
      <c r="C5" s="114" t="s">
        <v>371</v>
      </c>
      <c r="D5" s="114" t="s">
        <v>298</v>
      </c>
      <c r="E5" s="114" t="s">
        <v>371</v>
      </c>
      <c r="F5" s="114" t="s">
        <v>298</v>
      </c>
      <c r="G5" s="114" t="s">
        <v>371</v>
      </c>
      <c r="H5" s="114" t="s">
        <v>298</v>
      </c>
      <c r="I5" s="114" t="s">
        <v>371</v>
      </c>
      <c r="J5" s="114" t="s">
        <v>298</v>
      </c>
      <c r="K5" s="114" t="s">
        <v>371</v>
      </c>
      <c r="L5" s="114" t="s">
        <v>298</v>
      </c>
      <c r="M5" s="114" t="s">
        <v>371</v>
      </c>
      <c r="N5" s="114" t="s">
        <v>298</v>
      </c>
      <c r="O5" s="114" t="s">
        <v>371</v>
      </c>
      <c r="P5" s="114" t="s">
        <v>298</v>
      </c>
      <c r="Q5" s="114" t="s">
        <v>371</v>
      </c>
      <c r="R5" s="114" t="s">
        <v>298</v>
      </c>
      <c r="S5" s="114" t="s">
        <v>371</v>
      </c>
    </row>
    <row r="6" spans="1:19" s="85" customFormat="1" ht="25.5">
      <c r="A6" s="76" t="s">
        <v>233</v>
      </c>
      <c r="B6" s="229">
        <v>149.5</v>
      </c>
      <c r="C6" s="282">
        <v>16.3</v>
      </c>
      <c r="D6" s="229">
        <v>173.7</v>
      </c>
      <c r="E6" s="282">
        <v>14.2</v>
      </c>
      <c r="F6" s="229">
        <v>192.2</v>
      </c>
      <c r="G6" s="282">
        <v>12.8</v>
      </c>
      <c r="H6" s="229">
        <v>206.2</v>
      </c>
      <c r="I6" s="282">
        <v>13</v>
      </c>
      <c r="J6" s="229">
        <v>188.4</v>
      </c>
      <c r="K6" s="282">
        <v>14.6</v>
      </c>
      <c r="L6" s="229">
        <v>188.7</v>
      </c>
      <c r="M6" s="282">
        <v>13.29</v>
      </c>
      <c r="N6" s="229">
        <v>174.6</v>
      </c>
      <c r="O6" s="282">
        <v>11.98</v>
      </c>
      <c r="P6" s="229">
        <v>176.6</v>
      </c>
      <c r="Q6" s="282">
        <v>12.32</v>
      </c>
      <c r="R6" s="229">
        <v>172.9</v>
      </c>
      <c r="S6" s="282">
        <v>12.51</v>
      </c>
    </row>
    <row r="7" spans="1:24" s="85" customFormat="1" ht="25.5">
      <c r="A7" s="78" t="s">
        <v>88</v>
      </c>
      <c r="B7" s="229">
        <v>131.5</v>
      </c>
      <c r="C7" s="282">
        <v>16.1</v>
      </c>
      <c r="D7" s="229">
        <v>152</v>
      </c>
      <c r="E7" s="282">
        <v>14.4</v>
      </c>
      <c r="F7" s="229">
        <v>181.4</v>
      </c>
      <c r="G7" s="282">
        <v>12.7</v>
      </c>
      <c r="H7" s="229">
        <v>194.3</v>
      </c>
      <c r="I7" s="282">
        <v>13.2</v>
      </c>
      <c r="J7" s="229">
        <v>171.9</v>
      </c>
      <c r="K7" s="282">
        <v>14.9</v>
      </c>
      <c r="L7" s="229">
        <v>177.3</v>
      </c>
      <c r="M7" s="282">
        <v>13.42</v>
      </c>
      <c r="N7" s="229">
        <v>165.2</v>
      </c>
      <c r="O7" s="282">
        <v>11.99</v>
      </c>
      <c r="P7" s="229">
        <v>171</v>
      </c>
      <c r="Q7" s="282">
        <v>12.35</v>
      </c>
      <c r="R7" s="229">
        <v>167.3</v>
      </c>
      <c r="S7" s="282">
        <v>12.54</v>
      </c>
      <c r="X7" s="254"/>
    </row>
    <row r="8" spans="1:19" ht="12.75">
      <c r="A8" s="77" t="s">
        <v>89</v>
      </c>
      <c r="B8" s="230">
        <v>156.7</v>
      </c>
      <c r="C8" s="252">
        <v>17.2</v>
      </c>
      <c r="D8" s="230">
        <v>188.5</v>
      </c>
      <c r="E8" s="252">
        <v>15.3</v>
      </c>
      <c r="F8" s="230">
        <v>186.7</v>
      </c>
      <c r="G8" s="252">
        <v>12.4</v>
      </c>
      <c r="H8" s="230">
        <v>215.9</v>
      </c>
      <c r="I8" s="252">
        <v>12.8</v>
      </c>
      <c r="J8" s="230">
        <v>191.4</v>
      </c>
      <c r="K8" s="252">
        <v>15</v>
      </c>
      <c r="L8" s="230">
        <v>186.6</v>
      </c>
      <c r="M8" s="252">
        <v>13.65</v>
      </c>
      <c r="N8" s="230">
        <v>170.6</v>
      </c>
      <c r="O8" s="252">
        <v>11.92</v>
      </c>
      <c r="P8" s="230">
        <v>180</v>
      </c>
      <c r="Q8" s="252">
        <v>12.31</v>
      </c>
      <c r="R8" s="230">
        <v>175.6</v>
      </c>
      <c r="S8" s="252">
        <v>12.51</v>
      </c>
    </row>
    <row r="9" spans="1:19" ht="12.75">
      <c r="A9" s="77" t="s">
        <v>90</v>
      </c>
      <c r="B9" s="230">
        <v>165.2</v>
      </c>
      <c r="C9" s="252">
        <v>17.5</v>
      </c>
      <c r="D9" s="230">
        <v>187.5</v>
      </c>
      <c r="E9" s="252">
        <v>14.2</v>
      </c>
      <c r="F9" s="230">
        <v>205.1</v>
      </c>
      <c r="G9" s="252">
        <v>12.7</v>
      </c>
      <c r="H9" s="230">
        <v>222</v>
      </c>
      <c r="I9" s="252">
        <v>12.9</v>
      </c>
      <c r="J9" s="230">
        <v>219.2</v>
      </c>
      <c r="K9" s="252">
        <v>15.3</v>
      </c>
      <c r="L9" s="230">
        <v>205</v>
      </c>
      <c r="M9" s="252">
        <v>14.17</v>
      </c>
      <c r="N9" s="230">
        <v>172</v>
      </c>
      <c r="O9" s="252">
        <v>12.14</v>
      </c>
      <c r="P9" s="230">
        <v>181.1</v>
      </c>
      <c r="Q9" s="252">
        <v>12.5</v>
      </c>
      <c r="R9" s="230">
        <v>173.3</v>
      </c>
      <c r="S9" s="252">
        <v>12.53</v>
      </c>
    </row>
    <row r="10" spans="1:19" ht="12.75">
      <c r="A10" s="77" t="s">
        <v>91</v>
      </c>
      <c r="B10" s="230">
        <v>121.8</v>
      </c>
      <c r="C10" s="252">
        <v>17.8</v>
      </c>
      <c r="D10" s="230">
        <v>166.3</v>
      </c>
      <c r="E10" s="252">
        <v>14.6</v>
      </c>
      <c r="F10" s="230">
        <v>194.7</v>
      </c>
      <c r="G10" s="252">
        <v>13</v>
      </c>
      <c r="H10" s="230">
        <v>196.5</v>
      </c>
      <c r="I10" s="252">
        <v>13.1</v>
      </c>
      <c r="J10" s="230">
        <v>182.2</v>
      </c>
      <c r="K10" s="252">
        <v>14.7</v>
      </c>
      <c r="L10" s="230">
        <v>189.2</v>
      </c>
      <c r="M10" s="252">
        <v>13.49</v>
      </c>
      <c r="N10" s="230">
        <v>182.4</v>
      </c>
      <c r="O10" s="252">
        <v>12.9</v>
      </c>
      <c r="P10" s="230">
        <v>172.3</v>
      </c>
      <c r="Q10" s="252">
        <v>12.69</v>
      </c>
      <c r="R10" s="230">
        <v>169.4</v>
      </c>
      <c r="S10" s="252">
        <v>12.61</v>
      </c>
    </row>
    <row r="11" spans="1:19" ht="12.75">
      <c r="A11" s="77" t="s">
        <v>92</v>
      </c>
      <c r="B11" s="230">
        <v>138</v>
      </c>
      <c r="C11" s="252">
        <v>17.2</v>
      </c>
      <c r="D11" s="230">
        <v>164.4</v>
      </c>
      <c r="E11" s="252">
        <v>15</v>
      </c>
      <c r="F11" s="230">
        <v>192.6</v>
      </c>
      <c r="G11" s="252">
        <v>12.7</v>
      </c>
      <c r="H11" s="230">
        <v>213.1</v>
      </c>
      <c r="I11" s="252">
        <v>13</v>
      </c>
      <c r="J11" s="230">
        <v>201.7</v>
      </c>
      <c r="K11" s="252">
        <v>14.8</v>
      </c>
      <c r="L11" s="230">
        <v>198.1</v>
      </c>
      <c r="M11" s="252">
        <v>13.33</v>
      </c>
      <c r="N11" s="230">
        <v>182.3</v>
      </c>
      <c r="O11" s="252">
        <v>11.99</v>
      </c>
      <c r="P11" s="230">
        <v>182.7</v>
      </c>
      <c r="Q11" s="252">
        <v>12.42</v>
      </c>
      <c r="R11" s="230">
        <v>178.5</v>
      </c>
      <c r="S11" s="252">
        <v>12.58</v>
      </c>
    </row>
    <row r="12" spans="1:19" ht="12.75">
      <c r="A12" s="77" t="s">
        <v>93</v>
      </c>
      <c r="B12" s="230">
        <v>147.9</v>
      </c>
      <c r="C12" s="252">
        <v>16.9</v>
      </c>
      <c r="D12" s="230">
        <v>166.9</v>
      </c>
      <c r="E12" s="252">
        <v>14.6</v>
      </c>
      <c r="F12" s="230">
        <v>187.3</v>
      </c>
      <c r="G12" s="252">
        <v>13</v>
      </c>
      <c r="H12" s="230">
        <v>195.3</v>
      </c>
      <c r="I12" s="252">
        <v>13</v>
      </c>
      <c r="J12" s="230">
        <v>170.6</v>
      </c>
      <c r="K12" s="252">
        <v>14.4</v>
      </c>
      <c r="L12" s="230">
        <v>177.2</v>
      </c>
      <c r="M12" s="252">
        <v>13.65</v>
      </c>
      <c r="N12" s="230">
        <v>159.5</v>
      </c>
      <c r="O12" s="252">
        <v>12.17</v>
      </c>
      <c r="P12" s="230">
        <v>167.2</v>
      </c>
      <c r="Q12" s="252">
        <v>12.61</v>
      </c>
      <c r="R12" s="230">
        <v>163.5</v>
      </c>
      <c r="S12" s="252">
        <v>12.52</v>
      </c>
    </row>
    <row r="13" spans="1:19" ht="12.75">
      <c r="A13" s="77" t="s">
        <v>94</v>
      </c>
      <c r="B13" s="230">
        <v>195.2</v>
      </c>
      <c r="C13" s="252">
        <v>15.9</v>
      </c>
      <c r="D13" s="230">
        <v>189.9</v>
      </c>
      <c r="E13" s="252">
        <v>13.9</v>
      </c>
      <c r="F13" s="230">
        <v>203.4</v>
      </c>
      <c r="G13" s="252">
        <v>12.3</v>
      </c>
      <c r="H13" s="230">
        <v>211.8</v>
      </c>
      <c r="I13" s="252">
        <v>12.9</v>
      </c>
      <c r="J13" s="230">
        <v>199.3</v>
      </c>
      <c r="K13" s="252">
        <v>14.1</v>
      </c>
      <c r="L13" s="230">
        <v>203.7</v>
      </c>
      <c r="M13" s="252">
        <v>13.17</v>
      </c>
      <c r="N13" s="230">
        <v>176.5</v>
      </c>
      <c r="O13" s="252">
        <v>11.93</v>
      </c>
      <c r="P13" s="230">
        <v>183.7</v>
      </c>
      <c r="Q13" s="252">
        <v>12.28</v>
      </c>
      <c r="R13" s="230">
        <v>170.5</v>
      </c>
      <c r="S13" s="252">
        <v>12.45</v>
      </c>
    </row>
    <row r="14" spans="1:19" ht="12.75">
      <c r="A14" s="77" t="s">
        <v>95</v>
      </c>
      <c r="B14" s="230">
        <v>97.1</v>
      </c>
      <c r="C14" s="252">
        <v>19.4</v>
      </c>
      <c r="D14" s="230">
        <v>146.5</v>
      </c>
      <c r="E14" s="252">
        <v>15.3</v>
      </c>
      <c r="F14" s="230">
        <v>169.9</v>
      </c>
      <c r="G14" s="252">
        <v>13.4</v>
      </c>
      <c r="H14" s="230">
        <v>193</v>
      </c>
      <c r="I14" s="252">
        <v>12.8</v>
      </c>
      <c r="J14" s="230">
        <v>172.2</v>
      </c>
      <c r="K14" s="252">
        <v>14.9</v>
      </c>
      <c r="L14" s="230">
        <v>169.7</v>
      </c>
      <c r="M14" s="252">
        <v>13.69</v>
      </c>
      <c r="N14" s="230">
        <v>149.6</v>
      </c>
      <c r="O14" s="252">
        <v>12</v>
      </c>
      <c r="P14" s="230">
        <v>155.6</v>
      </c>
      <c r="Q14" s="252">
        <v>12.52</v>
      </c>
      <c r="R14" s="230">
        <v>160.5</v>
      </c>
      <c r="S14" s="252">
        <v>12.61</v>
      </c>
    </row>
    <row r="15" spans="1:19" ht="12.75">
      <c r="A15" s="77" t="s">
        <v>96</v>
      </c>
      <c r="B15" s="230">
        <v>154.2</v>
      </c>
      <c r="C15" s="252">
        <v>18</v>
      </c>
      <c r="D15" s="230">
        <v>196.7</v>
      </c>
      <c r="E15" s="252">
        <v>16.1</v>
      </c>
      <c r="F15" s="230">
        <v>202.5</v>
      </c>
      <c r="G15" s="252">
        <v>12.4</v>
      </c>
      <c r="H15" s="230">
        <v>190.1</v>
      </c>
      <c r="I15" s="252">
        <v>13.3</v>
      </c>
      <c r="J15" s="230">
        <v>174.8</v>
      </c>
      <c r="K15" s="252">
        <v>15.7</v>
      </c>
      <c r="L15" s="230">
        <v>181.8</v>
      </c>
      <c r="M15" s="252">
        <v>14.79</v>
      </c>
      <c r="N15" s="230">
        <v>172.5</v>
      </c>
      <c r="O15" s="252">
        <v>12.26</v>
      </c>
      <c r="P15" s="230">
        <v>179.3</v>
      </c>
      <c r="Q15" s="252">
        <v>12.54</v>
      </c>
      <c r="R15" s="230">
        <v>180.2</v>
      </c>
      <c r="S15" s="252">
        <v>12.59</v>
      </c>
    </row>
    <row r="16" spans="1:19" ht="12.75">
      <c r="A16" s="77" t="s">
        <v>97</v>
      </c>
      <c r="B16" s="230">
        <v>188.5</v>
      </c>
      <c r="C16" s="252">
        <v>16.9</v>
      </c>
      <c r="D16" s="230">
        <v>189.2</v>
      </c>
      <c r="E16" s="252">
        <v>15.1</v>
      </c>
      <c r="F16" s="230">
        <v>206.9</v>
      </c>
      <c r="G16" s="252">
        <v>12.3</v>
      </c>
      <c r="H16" s="230">
        <v>221.7</v>
      </c>
      <c r="I16" s="252">
        <v>12.2</v>
      </c>
      <c r="J16" s="230">
        <v>222.4</v>
      </c>
      <c r="K16" s="252">
        <v>15</v>
      </c>
      <c r="L16" s="230">
        <v>204.9</v>
      </c>
      <c r="M16" s="252">
        <v>13.68</v>
      </c>
      <c r="N16" s="230">
        <v>184.2</v>
      </c>
      <c r="O16" s="252">
        <v>12.21</v>
      </c>
      <c r="P16" s="230">
        <v>187.1</v>
      </c>
      <c r="Q16" s="252">
        <v>12.55</v>
      </c>
      <c r="R16" s="230">
        <v>183.4</v>
      </c>
      <c r="S16" s="252">
        <v>12.62</v>
      </c>
    </row>
    <row r="17" spans="1:19" ht="12.75">
      <c r="A17" s="77" t="s">
        <v>98</v>
      </c>
      <c r="B17" s="230">
        <v>146.4</v>
      </c>
      <c r="C17" s="252">
        <v>16.3</v>
      </c>
      <c r="D17" s="230">
        <v>155.8</v>
      </c>
      <c r="E17" s="252">
        <v>14.2</v>
      </c>
      <c r="F17" s="230">
        <v>188</v>
      </c>
      <c r="G17" s="252">
        <v>12.7</v>
      </c>
      <c r="H17" s="230">
        <v>195.6</v>
      </c>
      <c r="I17" s="252">
        <v>13</v>
      </c>
      <c r="J17" s="230">
        <v>176.1</v>
      </c>
      <c r="K17" s="252">
        <v>15</v>
      </c>
      <c r="L17" s="230">
        <v>180.2</v>
      </c>
      <c r="M17" s="252">
        <v>13.38</v>
      </c>
      <c r="N17" s="230">
        <v>167.6</v>
      </c>
      <c r="O17" s="252">
        <v>12.01</v>
      </c>
      <c r="P17" s="230">
        <v>173.8</v>
      </c>
      <c r="Q17" s="252">
        <v>12.42</v>
      </c>
      <c r="R17" s="230">
        <v>170.6</v>
      </c>
      <c r="S17" s="252">
        <v>12.54</v>
      </c>
    </row>
    <row r="18" spans="1:19" ht="12.75">
      <c r="A18" s="77" t="s">
        <v>99</v>
      </c>
      <c r="B18" s="230">
        <v>137.2</v>
      </c>
      <c r="C18" s="252">
        <v>17.7</v>
      </c>
      <c r="D18" s="230">
        <v>160</v>
      </c>
      <c r="E18" s="252">
        <v>14.7</v>
      </c>
      <c r="F18" s="230">
        <v>186.5</v>
      </c>
      <c r="G18" s="252">
        <v>12.3</v>
      </c>
      <c r="H18" s="230">
        <v>210</v>
      </c>
      <c r="I18" s="252">
        <v>12.9</v>
      </c>
      <c r="J18" s="230">
        <v>193.9</v>
      </c>
      <c r="K18" s="252">
        <v>15.1</v>
      </c>
      <c r="L18" s="230">
        <v>188.9</v>
      </c>
      <c r="M18" s="252">
        <v>13.95</v>
      </c>
      <c r="N18" s="230">
        <v>172.2</v>
      </c>
      <c r="O18" s="252">
        <v>12.2</v>
      </c>
      <c r="P18" s="230">
        <v>175.3</v>
      </c>
      <c r="Q18" s="252">
        <v>12.51</v>
      </c>
      <c r="R18" s="230">
        <v>172.1</v>
      </c>
      <c r="S18" s="252">
        <v>12.64</v>
      </c>
    </row>
    <row r="19" spans="1:19" ht="12.75">
      <c r="A19" s="77" t="s">
        <v>100</v>
      </c>
      <c r="B19" s="230">
        <v>176.6</v>
      </c>
      <c r="C19" s="252">
        <v>16.7</v>
      </c>
      <c r="D19" s="230">
        <v>188.9</v>
      </c>
      <c r="E19" s="252">
        <v>14.5</v>
      </c>
      <c r="F19" s="230">
        <v>199.1</v>
      </c>
      <c r="G19" s="252">
        <v>12.4</v>
      </c>
      <c r="H19" s="230">
        <v>219.8</v>
      </c>
      <c r="I19" s="252">
        <v>13</v>
      </c>
      <c r="J19" s="230">
        <v>208.7</v>
      </c>
      <c r="K19" s="252">
        <v>14.7</v>
      </c>
      <c r="L19" s="230">
        <v>189.1</v>
      </c>
      <c r="M19" s="252">
        <v>13.36</v>
      </c>
      <c r="N19" s="230">
        <v>174.5</v>
      </c>
      <c r="O19" s="252">
        <v>12.1</v>
      </c>
      <c r="P19" s="230">
        <v>179.8</v>
      </c>
      <c r="Q19" s="252">
        <v>12.36</v>
      </c>
      <c r="R19" s="230">
        <v>171.6</v>
      </c>
      <c r="S19" s="252">
        <v>12.55</v>
      </c>
    </row>
    <row r="20" spans="1:19" ht="12.75">
      <c r="A20" s="77" t="s">
        <v>101</v>
      </c>
      <c r="B20" s="230">
        <v>165.8</v>
      </c>
      <c r="C20" s="252">
        <v>17.5</v>
      </c>
      <c r="D20" s="230">
        <v>202.9</v>
      </c>
      <c r="E20" s="252">
        <v>15.3</v>
      </c>
      <c r="F20" s="230">
        <v>225.2</v>
      </c>
      <c r="G20" s="252">
        <v>12.7</v>
      </c>
      <c r="H20" s="230">
        <v>227.7</v>
      </c>
      <c r="I20" s="252">
        <v>12.8</v>
      </c>
      <c r="J20" s="230">
        <v>225.7</v>
      </c>
      <c r="K20" s="252">
        <v>15</v>
      </c>
      <c r="L20" s="230">
        <v>219.4</v>
      </c>
      <c r="M20" s="252">
        <v>13.67</v>
      </c>
      <c r="N20" s="230">
        <v>187.1</v>
      </c>
      <c r="O20" s="252">
        <v>12.32</v>
      </c>
      <c r="P20" s="230">
        <v>191.7</v>
      </c>
      <c r="Q20" s="252">
        <v>12.52</v>
      </c>
      <c r="R20" s="230">
        <v>179.8</v>
      </c>
      <c r="S20" s="252">
        <v>12.67</v>
      </c>
    </row>
    <row r="21" spans="1:19" ht="12.75">
      <c r="A21" s="77" t="s">
        <v>102</v>
      </c>
      <c r="B21" s="230">
        <v>175.5</v>
      </c>
      <c r="C21" s="252">
        <v>17.5</v>
      </c>
      <c r="D21" s="230">
        <v>192.3</v>
      </c>
      <c r="E21" s="252">
        <v>15.1</v>
      </c>
      <c r="F21" s="230">
        <v>198.7</v>
      </c>
      <c r="G21" s="252">
        <v>13.2</v>
      </c>
      <c r="H21" s="230">
        <v>207.2</v>
      </c>
      <c r="I21" s="252">
        <v>12.9</v>
      </c>
      <c r="J21" s="230">
        <v>210.2</v>
      </c>
      <c r="K21" s="252">
        <v>15.3</v>
      </c>
      <c r="L21" s="230">
        <v>200.5</v>
      </c>
      <c r="M21" s="252">
        <v>14</v>
      </c>
      <c r="N21" s="230">
        <v>178.4</v>
      </c>
      <c r="O21" s="252">
        <v>12.25</v>
      </c>
      <c r="P21" s="230">
        <v>182.8</v>
      </c>
      <c r="Q21" s="252">
        <v>12.57</v>
      </c>
      <c r="R21" s="230">
        <v>176.3</v>
      </c>
      <c r="S21" s="252">
        <v>12.66</v>
      </c>
    </row>
    <row r="22" spans="1:19" ht="12.75">
      <c r="A22" s="77" t="s">
        <v>103</v>
      </c>
      <c r="B22" s="230">
        <v>157.3</v>
      </c>
      <c r="C22" s="252">
        <v>16.9</v>
      </c>
      <c r="D22" s="230">
        <v>183.8</v>
      </c>
      <c r="E22" s="252">
        <v>14.4</v>
      </c>
      <c r="F22" s="230">
        <v>219.4</v>
      </c>
      <c r="G22" s="252">
        <v>12.5</v>
      </c>
      <c r="H22" s="230">
        <v>221.8</v>
      </c>
      <c r="I22" s="252">
        <v>13</v>
      </c>
      <c r="J22" s="230">
        <v>205.6</v>
      </c>
      <c r="K22" s="252">
        <v>14.9</v>
      </c>
      <c r="L22" s="230">
        <v>197.4</v>
      </c>
      <c r="M22" s="252">
        <v>13.4</v>
      </c>
      <c r="N22" s="230">
        <v>182.5</v>
      </c>
      <c r="O22" s="252">
        <v>12.1</v>
      </c>
      <c r="P22" s="230">
        <v>186.5</v>
      </c>
      <c r="Q22" s="252">
        <v>12.38</v>
      </c>
      <c r="R22" s="230">
        <v>182.2</v>
      </c>
      <c r="S22" s="252">
        <v>12.51</v>
      </c>
    </row>
    <row r="23" spans="1:19" ht="12.75">
      <c r="A23" s="77" t="s">
        <v>104</v>
      </c>
      <c r="B23" s="230">
        <v>155</v>
      </c>
      <c r="C23" s="252">
        <v>16.7</v>
      </c>
      <c r="D23" s="230">
        <v>183.9</v>
      </c>
      <c r="E23" s="252">
        <v>14.5</v>
      </c>
      <c r="F23" s="230">
        <v>217.6</v>
      </c>
      <c r="G23" s="252">
        <v>13.4</v>
      </c>
      <c r="H23" s="230">
        <v>221.5</v>
      </c>
      <c r="I23" s="252">
        <v>12.8</v>
      </c>
      <c r="J23" s="230">
        <v>221.3</v>
      </c>
      <c r="K23" s="252">
        <v>15</v>
      </c>
      <c r="L23" s="230">
        <v>196.3</v>
      </c>
      <c r="M23" s="252">
        <v>13.93</v>
      </c>
      <c r="N23" s="230">
        <v>173.1</v>
      </c>
      <c r="O23" s="252">
        <v>12.27</v>
      </c>
      <c r="P23" s="230">
        <v>180.9</v>
      </c>
      <c r="Q23" s="252">
        <v>12.53</v>
      </c>
      <c r="R23" s="230">
        <v>172.7</v>
      </c>
      <c r="S23" s="252">
        <v>12.66</v>
      </c>
    </row>
    <row r="24" spans="1:19" ht="12.75">
      <c r="A24" s="77" t="s">
        <v>105</v>
      </c>
      <c r="B24" s="230">
        <v>164.9</v>
      </c>
      <c r="C24" s="252">
        <v>17.3</v>
      </c>
      <c r="D24" s="230">
        <v>172.2</v>
      </c>
      <c r="E24" s="252">
        <v>14.6</v>
      </c>
      <c r="F24" s="230">
        <v>186</v>
      </c>
      <c r="G24" s="252">
        <v>13</v>
      </c>
      <c r="H24" s="230">
        <v>192</v>
      </c>
      <c r="I24" s="252">
        <v>12.7</v>
      </c>
      <c r="J24" s="230">
        <v>210.5</v>
      </c>
      <c r="K24" s="252">
        <v>14.2</v>
      </c>
      <c r="L24" s="230">
        <v>179.6</v>
      </c>
      <c r="M24" s="252">
        <v>13.35</v>
      </c>
      <c r="N24" s="230">
        <v>153.7</v>
      </c>
      <c r="O24" s="252">
        <v>11.9</v>
      </c>
      <c r="P24" s="230">
        <v>161.6</v>
      </c>
      <c r="Q24" s="252">
        <v>12.39</v>
      </c>
      <c r="R24" s="230">
        <v>154.9</v>
      </c>
      <c r="S24" s="252">
        <v>12.54</v>
      </c>
    </row>
    <row r="25" spans="1:19" ht="12.75">
      <c r="A25" s="77" t="s">
        <v>106</v>
      </c>
      <c r="B25" s="230">
        <v>74.9</v>
      </c>
      <c r="C25" s="252">
        <v>14.2</v>
      </c>
      <c r="D25" s="230">
        <v>112.3</v>
      </c>
      <c r="E25" s="252">
        <v>14.1</v>
      </c>
      <c r="F25" s="230">
        <v>149.6</v>
      </c>
      <c r="G25" s="252">
        <v>12.8</v>
      </c>
      <c r="H25" s="230">
        <v>175.7</v>
      </c>
      <c r="I25" s="252">
        <v>13.6</v>
      </c>
      <c r="J25" s="230">
        <v>135.4</v>
      </c>
      <c r="K25" s="252">
        <v>14.8</v>
      </c>
      <c r="L25" s="230">
        <v>158.8</v>
      </c>
      <c r="M25" s="252">
        <v>13.21</v>
      </c>
      <c r="N25" s="230">
        <v>155.7</v>
      </c>
      <c r="O25" s="252">
        <v>11.8</v>
      </c>
      <c r="P25" s="230">
        <v>161.6</v>
      </c>
      <c r="Q25" s="252">
        <v>12.19</v>
      </c>
      <c r="R25" s="230">
        <v>159.4</v>
      </c>
      <c r="S25" s="252">
        <v>12.51</v>
      </c>
    </row>
    <row r="26" spans="1:19" s="85" customFormat="1" ht="25.5">
      <c r="A26" s="78" t="s">
        <v>107</v>
      </c>
      <c r="B26" s="229">
        <v>151.8</v>
      </c>
      <c r="C26" s="282">
        <v>16.5</v>
      </c>
      <c r="D26" s="229">
        <v>176</v>
      </c>
      <c r="E26" s="282">
        <v>14.3</v>
      </c>
      <c r="F26" s="229">
        <v>192.9</v>
      </c>
      <c r="G26" s="282">
        <v>12.5</v>
      </c>
      <c r="H26" s="229">
        <v>202.9</v>
      </c>
      <c r="I26" s="282">
        <v>12.9</v>
      </c>
      <c r="J26" s="229">
        <v>185</v>
      </c>
      <c r="K26" s="282">
        <v>14.6</v>
      </c>
      <c r="L26" s="229">
        <v>179</v>
      </c>
      <c r="M26" s="282">
        <v>13.17</v>
      </c>
      <c r="N26" s="229">
        <v>166.5</v>
      </c>
      <c r="O26" s="282">
        <v>11.88</v>
      </c>
      <c r="P26" s="229">
        <v>168.9</v>
      </c>
      <c r="Q26" s="282">
        <v>12.28</v>
      </c>
      <c r="R26" s="229">
        <v>165.7</v>
      </c>
      <c r="S26" s="282">
        <v>12.51</v>
      </c>
    </row>
    <row r="27" spans="1:19" ht="12.75">
      <c r="A27" s="77" t="s">
        <v>108</v>
      </c>
      <c r="B27" s="230">
        <v>151.8</v>
      </c>
      <c r="C27" s="252">
        <v>17.6</v>
      </c>
      <c r="D27" s="230">
        <v>174.9</v>
      </c>
      <c r="E27" s="252">
        <v>12.7</v>
      </c>
      <c r="F27" s="230">
        <v>195.5</v>
      </c>
      <c r="G27" s="252">
        <v>11.9</v>
      </c>
      <c r="H27" s="230">
        <v>217.4</v>
      </c>
      <c r="I27" s="252">
        <v>12.7</v>
      </c>
      <c r="J27" s="230">
        <v>211.1</v>
      </c>
      <c r="K27" s="252">
        <v>14.3</v>
      </c>
      <c r="L27" s="230">
        <v>205.5</v>
      </c>
      <c r="M27" s="252">
        <v>12.65</v>
      </c>
      <c r="N27" s="230">
        <v>180.8</v>
      </c>
      <c r="O27" s="252">
        <v>11.65</v>
      </c>
      <c r="P27" s="230">
        <v>179</v>
      </c>
      <c r="Q27" s="252">
        <v>12.32</v>
      </c>
      <c r="R27" s="230">
        <v>171.2</v>
      </c>
      <c r="S27" s="252">
        <v>12.44</v>
      </c>
    </row>
    <row r="28" spans="1:19" ht="12.75">
      <c r="A28" s="77" t="s">
        <v>109</v>
      </c>
      <c r="B28" s="230">
        <v>162.3</v>
      </c>
      <c r="C28" s="252">
        <v>16.5</v>
      </c>
      <c r="D28" s="230">
        <v>182.7</v>
      </c>
      <c r="E28" s="252">
        <v>14.6</v>
      </c>
      <c r="F28" s="230">
        <v>198.7</v>
      </c>
      <c r="G28" s="252">
        <v>12.7</v>
      </c>
      <c r="H28" s="230">
        <v>207.6</v>
      </c>
      <c r="I28" s="252">
        <v>12.7</v>
      </c>
      <c r="J28" s="230">
        <v>192.7</v>
      </c>
      <c r="K28" s="252">
        <v>14.6</v>
      </c>
      <c r="L28" s="230">
        <v>188.9</v>
      </c>
      <c r="M28" s="252">
        <v>13.37</v>
      </c>
      <c r="N28" s="230">
        <v>176.7</v>
      </c>
      <c r="O28" s="252">
        <v>11.8</v>
      </c>
      <c r="P28" s="230">
        <v>182.1</v>
      </c>
      <c r="Q28" s="252">
        <v>12.38</v>
      </c>
      <c r="R28" s="230">
        <v>165.6</v>
      </c>
      <c r="S28" s="252">
        <v>12.73</v>
      </c>
    </row>
    <row r="29" spans="1:19" ht="12.75">
      <c r="A29" s="77" t="s">
        <v>110</v>
      </c>
      <c r="B29" s="230">
        <v>140.3</v>
      </c>
      <c r="C29" s="252">
        <v>17.5</v>
      </c>
      <c r="D29" s="230">
        <v>176.9</v>
      </c>
      <c r="E29" s="252">
        <v>15.3</v>
      </c>
      <c r="F29" s="230">
        <v>195.5</v>
      </c>
      <c r="G29" s="252">
        <v>13.3</v>
      </c>
      <c r="H29" s="230">
        <v>205.8</v>
      </c>
      <c r="I29" s="252">
        <v>12.6</v>
      </c>
      <c r="J29" s="230">
        <v>203.3</v>
      </c>
      <c r="K29" s="252">
        <v>14.8</v>
      </c>
      <c r="L29" s="230">
        <v>194.7</v>
      </c>
      <c r="M29" s="252">
        <v>13.46</v>
      </c>
      <c r="N29" s="230">
        <v>168</v>
      </c>
      <c r="O29" s="252">
        <v>11.77</v>
      </c>
      <c r="P29" s="230">
        <v>173.6</v>
      </c>
      <c r="Q29" s="252">
        <v>12.29</v>
      </c>
      <c r="R29" s="230">
        <v>171.4</v>
      </c>
      <c r="S29" s="252">
        <v>12.44</v>
      </c>
    </row>
    <row r="30" spans="1:19" ht="25.5">
      <c r="A30" s="77" t="s">
        <v>111</v>
      </c>
      <c r="B30" s="230">
        <v>0</v>
      </c>
      <c r="C30" s="252">
        <v>0</v>
      </c>
      <c r="D30" s="230">
        <v>0</v>
      </c>
      <c r="E30" s="252">
        <v>0</v>
      </c>
      <c r="F30" s="230">
        <v>0</v>
      </c>
      <c r="G30" s="252">
        <v>0</v>
      </c>
      <c r="H30" s="230">
        <v>167.4</v>
      </c>
      <c r="I30" s="252">
        <v>12.5</v>
      </c>
      <c r="J30" s="230">
        <v>235.8</v>
      </c>
      <c r="K30" s="252">
        <v>14.7</v>
      </c>
      <c r="L30" s="230">
        <v>223.8</v>
      </c>
      <c r="M30" s="252">
        <v>13</v>
      </c>
      <c r="N30" s="230">
        <v>191.1</v>
      </c>
      <c r="O30" s="252">
        <v>11.64</v>
      </c>
      <c r="P30" s="230">
        <v>203.6</v>
      </c>
      <c r="Q30" s="252">
        <v>11.46</v>
      </c>
      <c r="R30" s="230">
        <v>196.3</v>
      </c>
      <c r="S30" s="252">
        <v>11.74</v>
      </c>
    </row>
    <row r="31" spans="1:19" ht="12.75">
      <c r="A31" s="77" t="s">
        <v>112</v>
      </c>
      <c r="B31" s="230">
        <v>170.1</v>
      </c>
      <c r="C31" s="252">
        <v>15.4</v>
      </c>
      <c r="D31" s="230">
        <v>169.9</v>
      </c>
      <c r="E31" s="252">
        <v>14.3</v>
      </c>
      <c r="F31" s="230">
        <v>201.7</v>
      </c>
      <c r="G31" s="252">
        <v>12.8</v>
      </c>
      <c r="H31" s="230">
        <v>208.3</v>
      </c>
      <c r="I31" s="252">
        <v>12.6</v>
      </c>
      <c r="J31" s="230">
        <v>197.3</v>
      </c>
      <c r="K31" s="252">
        <v>13.8</v>
      </c>
      <c r="L31" s="230">
        <v>197.5</v>
      </c>
      <c r="M31" s="252">
        <v>13.14</v>
      </c>
      <c r="N31" s="230">
        <v>161.7</v>
      </c>
      <c r="O31" s="252">
        <v>11.83</v>
      </c>
      <c r="P31" s="230">
        <v>174</v>
      </c>
      <c r="Q31" s="252">
        <v>12.3</v>
      </c>
      <c r="R31" s="230">
        <v>167.7</v>
      </c>
      <c r="S31" s="252">
        <v>12.37</v>
      </c>
    </row>
    <row r="32" spans="1:19" ht="12.75">
      <c r="A32" s="77" t="s">
        <v>113</v>
      </c>
      <c r="B32" s="230">
        <v>137.4</v>
      </c>
      <c r="C32" s="252">
        <v>16</v>
      </c>
      <c r="D32" s="230">
        <v>159.6</v>
      </c>
      <c r="E32" s="252">
        <v>14</v>
      </c>
      <c r="F32" s="230">
        <v>190.8</v>
      </c>
      <c r="G32" s="252">
        <v>12.9</v>
      </c>
      <c r="H32" s="230">
        <v>202.3</v>
      </c>
      <c r="I32" s="252">
        <v>12.9</v>
      </c>
      <c r="J32" s="230">
        <v>178.2</v>
      </c>
      <c r="K32" s="252">
        <v>14.9</v>
      </c>
      <c r="L32" s="230">
        <v>176.9</v>
      </c>
      <c r="M32" s="252">
        <v>12.74</v>
      </c>
      <c r="N32" s="230">
        <v>177.5</v>
      </c>
      <c r="O32" s="252">
        <v>11.94</v>
      </c>
      <c r="P32" s="230">
        <v>175.9</v>
      </c>
      <c r="Q32" s="252">
        <v>12.01</v>
      </c>
      <c r="R32" s="230">
        <v>171.8</v>
      </c>
      <c r="S32" s="252">
        <v>12.28</v>
      </c>
    </row>
    <row r="33" spans="1:19" ht="12.75">
      <c r="A33" s="77" t="s">
        <v>114</v>
      </c>
      <c r="B33" s="230">
        <v>162.7</v>
      </c>
      <c r="C33" s="252">
        <v>17.4</v>
      </c>
      <c r="D33" s="230">
        <v>192.3</v>
      </c>
      <c r="E33" s="252">
        <v>14.4</v>
      </c>
      <c r="F33" s="230">
        <v>188.8</v>
      </c>
      <c r="G33" s="252">
        <v>12.3</v>
      </c>
      <c r="H33" s="230">
        <v>218</v>
      </c>
      <c r="I33" s="252">
        <v>12.7</v>
      </c>
      <c r="J33" s="230">
        <v>200.2</v>
      </c>
      <c r="K33" s="252">
        <v>14.5</v>
      </c>
      <c r="L33" s="230">
        <v>183.4</v>
      </c>
      <c r="M33" s="252">
        <v>13.17</v>
      </c>
      <c r="N33" s="230">
        <v>166.2</v>
      </c>
      <c r="O33" s="252">
        <v>12.06</v>
      </c>
      <c r="P33" s="230">
        <v>170.2</v>
      </c>
      <c r="Q33" s="252">
        <v>12.36</v>
      </c>
      <c r="R33" s="230">
        <v>167.1</v>
      </c>
      <c r="S33" s="252">
        <v>12.5</v>
      </c>
    </row>
    <row r="34" spans="1:19" ht="12.75">
      <c r="A34" s="77" t="s">
        <v>115</v>
      </c>
      <c r="B34" s="230">
        <v>161.3</v>
      </c>
      <c r="C34" s="252">
        <v>17.8</v>
      </c>
      <c r="D34" s="230">
        <v>178.8</v>
      </c>
      <c r="E34" s="252">
        <v>14.6</v>
      </c>
      <c r="F34" s="230">
        <v>186.5</v>
      </c>
      <c r="G34" s="252">
        <v>13</v>
      </c>
      <c r="H34" s="230">
        <v>195.6</v>
      </c>
      <c r="I34" s="252">
        <v>12.6</v>
      </c>
      <c r="J34" s="230">
        <v>173.4</v>
      </c>
      <c r="K34" s="252">
        <v>14.6</v>
      </c>
      <c r="L34" s="230">
        <v>175.4</v>
      </c>
      <c r="M34" s="252">
        <v>13.05</v>
      </c>
      <c r="N34" s="230">
        <v>161.3</v>
      </c>
      <c r="O34" s="252">
        <v>11.68</v>
      </c>
      <c r="P34" s="230">
        <v>161.4</v>
      </c>
      <c r="Q34" s="252">
        <v>11.87</v>
      </c>
      <c r="R34" s="230">
        <v>166</v>
      </c>
      <c r="S34" s="252">
        <v>12.02</v>
      </c>
    </row>
    <row r="35" spans="1:19" ht="12.75">
      <c r="A35" s="77" t="s">
        <v>116</v>
      </c>
      <c r="B35" s="230">
        <v>133.7</v>
      </c>
      <c r="C35" s="252">
        <v>17.7</v>
      </c>
      <c r="D35" s="230">
        <v>181.9</v>
      </c>
      <c r="E35" s="252">
        <v>14.8</v>
      </c>
      <c r="F35" s="230">
        <v>186.6</v>
      </c>
      <c r="G35" s="252">
        <v>13</v>
      </c>
      <c r="H35" s="230">
        <v>210.6</v>
      </c>
      <c r="I35" s="252">
        <v>12.8</v>
      </c>
      <c r="J35" s="230">
        <v>214.9</v>
      </c>
      <c r="K35" s="252">
        <v>14.3</v>
      </c>
      <c r="L35" s="230">
        <v>197</v>
      </c>
      <c r="M35" s="252">
        <v>13.03</v>
      </c>
      <c r="N35" s="230">
        <v>178.6</v>
      </c>
      <c r="O35" s="252">
        <v>12.11</v>
      </c>
      <c r="P35" s="230">
        <v>173.1</v>
      </c>
      <c r="Q35" s="252">
        <v>12.52</v>
      </c>
      <c r="R35" s="230">
        <v>174</v>
      </c>
      <c r="S35" s="252">
        <v>12.77</v>
      </c>
    </row>
    <row r="36" spans="1:19" ht="12.75">
      <c r="A36" s="77" t="s">
        <v>117</v>
      </c>
      <c r="B36" s="230">
        <v>144.1</v>
      </c>
      <c r="C36" s="252">
        <v>17.5</v>
      </c>
      <c r="D36" s="230">
        <v>197.4</v>
      </c>
      <c r="E36" s="252">
        <v>15.2</v>
      </c>
      <c r="F36" s="230">
        <v>203.2</v>
      </c>
      <c r="G36" s="252">
        <v>12.1</v>
      </c>
      <c r="H36" s="230">
        <v>216.2</v>
      </c>
      <c r="I36" s="252">
        <v>12.2</v>
      </c>
      <c r="J36" s="230">
        <v>186.9</v>
      </c>
      <c r="K36" s="252">
        <v>14.6</v>
      </c>
      <c r="L36" s="230">
        <v>182</v>
      </c>
      <c r="M36" s="252">
        <v>12.73</v>
      </c>
      <c r="N36" s="230">
        <v>164.6</v>
      </c>
      <c r="O36" s="252">
        <v>11.75</v>
      </c>
      <c r="P36" s="230">
        <v>164.3</v>
      </c>
      <c r="Q36" s="252">
        <v>12.19</v>
      </c>
      <c r="R36" s="230">
        <v>165.2</v>
      </c>
      <c r="S36" s="252">
        <v>12.04</v>
      </c>
    </row>
    <row r="37" spans="1:19" ht="12.75">
      <c r="A37" s="77" t="s">
        <v>118</v>
      </c>
      <c r="B37" s="230">
        <v>137.6</v>
      </c>
      <c r="C37" s="252">
        <v>15.8</v>
      </c>
      <c r="D37" s="230">
        <v>172.3</v>
      </c>
      <c r="E37" s="252">
        <v>14</v>
      </c>
      <c r="F37" s="230">
        <v>191.4</v>
      </c>
      <c r="G37" s="252">
        <v>12.4</v>
      </c>
      <c r="H37" s="230">
        <v>196.7</v>
      </c>
      <c r="I37" s="252">
        <v>13.1</v>
      </c>
      <c r="J37" s="230">
        <v>164.7</v>
      </c>
      <c r="K37" s="252">
        <v>14.7</v>
      </c>
      <c r="L37" s="230">
        <v>162.4</v>
      </c>
      <c r="M37" s="252">
        <v>13.19</v>
      </c>
      <c r="N37" s="230">
        <v>162.7</v>
      </c>
      <c r="O37" s="252">
        <v>11.92</v>
      </c>
      <c r="P37" s="230">
        <v>163.4</v>
      </c>
      <c r="Q37" s="252">
        <v>12.28</v>
      </c>
      <c r="R37" s="230">
        <v>162.1</v>
      </c>
      <c r="S37" s="252">
        <v>12.62</v>
      </c>
    </row>
    <row r="38" spans="1:19" s="85" customFormat="1" ht="12.75">
      <c r="A38" s="78" t="s">
        <v>237</v>
      </c>
      <c r="B38" s="229">
        <v>158.4</v>
      </c>
      <c r="C38" s="282">
        <v>16.9</v>
      </c>
      <c r="D38" s="229">
        <v>189.1</v>
      </c>
      <c r="E38" s="282">
        <v>14.8</v>
      </c>
      <c r="F38" s="229">
        <v>193.2</v>
      </c>
      <c r="G38" s="282">
        <v>13.2</v>
      </c>
      <c r="H38" s="229">
        <v>209.5</v>
      </c>
      <c r="I38" s="282">
        <v>13.3</v>
      </c>
      <c r="J38" s="229">
        <v>194</v>
      </c>
      <c r="K38" s="282">
        <v>14.8</v>
      </c>
      <c r="L38" s="229">
        <v>202.9</v>
      </c>
      <c r="M38" s="282">
        <v>13.27</v>
      </c>
      <c r="N38" s="229">
        <v>192.2</v>
      </c>
      <c r="O38" s="282">
        <v>12.21</v>
      </c>
      <c r="P38" s="229">
        <v>186.6</v>
      </c>
      <c r="Q38" s="282">
        <v>12.32</v>
      </c>
      <c r="R38" s="229">
        <v>181.1</v>
      </c>
      <c r="S38" s="282">
        <v>12.52</v>
      </c>
    </row>
    <row r="39" spans="1:19" ht="12.75">
      <c r="A39" s="77" t="s">
        <v>119</v>
      </c>
      <c r="B39" s="230">
        <v>134.3</v>
      </c>
      <c r="C39" s="252">
        <v>17.7</v>
      </c>
      <c r="D39" s="230">
        <v>198</v>
      </c>
      <c r="E39" s="252">
        <v>14.7</v>
      </c>
      <c r="F39" s="230">
        <v>184.9</v>
      </c>
      <c r="G39" s="252">
        <v>13.2</v>
      </c>
      <c r="H39" s="230">
        <v>212.2</v>
      </c>
      <c r="I39" s="252">
        <v>13.4</v>
      </c>
      <c r="J39" s="230">
        <v>192.8</v>
      </c>
      <c r="K39" s="252">
        <v>14.4</v>
      </c>
      <c r="L39" s="230">
        <v>187.3</v>
      </c>
      <c r="M39" s="252">
        <v>14.24</v>
      </c>
      <c r="N39" s="230">
        <v>189.2</v>
      </c>
      <c r="O39" s="252">
        <v>12.87</v>
      </c>
      <c r="P39" s="230">
        <v>187.9</v>
      </c>
      <c r="Q39" s="252">
        <v>12.8</v>
      </c>
      <c r="R39" s="230">
        <v>174.4</v>
      </c>
      <c r="S39" s="252">
        <v>12.77</v>
      </c>
    </row>
    <row r="40" spans="1:19" ht="12.75">
      <c r="A40" s="77" t="s">
        <v>123</v>
      </c>
      <c r="B40" s="230">
        <v>166.7</v>
      </c>
      <c r="C40" s="252">
        <v>18.3</v>
      </c>
      <c r="D40" s="230">
        <v>186.1</v>
      </c>
      <c r="E40" s="252">
        <v>16.4</v>
      </c>
      <c r="F40" s="230">
        <v>186.7</v>
      </c>
      <c r="G40" s="252">
        <v>14.2</v>
      </c>
      <c r="H40" s="230">
        <v>175.2</v>
      </c>
      <c r="I40" s="252">
        <v>13.6</v>
      </c>
      <c r="J40" s="230">
        <v>179.9</v>
      </c>
      <c r="K40" s="252">
        <v>15.1</v>
      </c>
      <c r="L40" s="230">
        <v>198.9</v>
      </c>
      <c r="M40" s="252">
        <v>13.17</v>
      </c>
      <c r="N40" s="230">
        <v>192.1</v>
      </c>
      <c r="O40" s="252">
        <v>12.54</v>
      </c>
      <c r="P40" s="230">
        <v>197.2</v>
      </c>
      <c r="Q40" s="252">
        <v>12.96</v>
      </c>
      <c r="R40" s="230">
        <v>187.2</v>
      </c>
      <c r="S40" s="252">
        <v>12.86</v>
      </c>
    </row>
    <row r="41" spans="1:19" ht="12.75">
      <c r="A41" s="77" t="s">
        <v>127</v>
      </c>
      <c r="B41" s="230">
        <v>155.8</v>
      </c>
      <c r="C41" s="252">
        <v>16.5</v>
      </c>
      <c r="D41" s="230">
        <v>189.6</v>
      </c>
      <c r="E41" s="252">
        <v>14.2</v>
      </c>
      <c r="F41" s="230">
        <v>191.3</v>
      </c>
      <c r="G41" s="252">
        <v>13.2</v>
      </c>
      <c r="H41" s="230">
        <v>219.6</v>
      </c>
      <c r="I41" s="252">
        <v>13.4</v>
      </c>
      <c r="J41" s="230">
        <v>190.5</v>
      </c>
      <c r="K41" s="252">
        <v>14.6</v>
      </c>
      <c r="L41" s="230">
        <v>211</v>
      </c>
      <c r="M41" s="252">
        <v>13.23</v>
      </c>
      <c r="N41" s="230">
        <v>197.7</v>
      </c>
      <c r="O41" s="252">
        <v>12.46</v>
      </c>
      <c r="P41" s="230">
        <v>187.7</v>
      </c>
      <c r="Q41" s="252">
        <v>12.46</v>
      </c>
      <c r="R41" s="230">
        <v>180.2</v>
      </c>
      <c r="S41" s="252">
        <v>12.71</v>
      </c>
    </row>
    <row r="42" spans="1:19" ht="12.75">
      <c r="A42" s="77" t="s">
        <v>129</v>
      </c>
      <c r="B42" s="230">
        <v>163.2</v>
      </c>
      <c r="C42" s="252">
        <v>16.7</v>
      </c>
      <c r="D42" s="230">
        <v>188.3</v>
      </c>
      <c r="E42" s="252">
        <v>14.6</v>
      </c>
      <c r="F42" s="230">
        <v>198.8</v>
      </c>
      <c r="G42" s="252">
        <v>12.6</v>
      </c>
      <c r="H42" s="230">
        <v>202</v>
      </c>
      <c r="I42" s="252">
        <v>12.8</v>
      </c>
      <c r="J42" s="230">
        <v>194.1</v>
      </c>
      <c r="K42" s="252">
        <v>14.4</v>
      </c>
      <c r="L42" s="230">
        <v>206.1</v>
      </c>
      <c r="M42" s="252">
        <v>13.22</v>
      </c>
      <c r="N42" s="230">
        <v>190.6</v>
      </c>
      <c r="O42" s="252">
        <v>11.53</v>
      </c>
      <c r="P42" s="230">
        <v>193.9</v>
      </c>
      <c r="Q42" s="252">
        <v>11.67</v>
      </c>
      <c r="R42" s="230">
        <v>189.9</v>
      </c>
      <c r="S42" s="252">
        <v>11.92</v>
      </c>
    </row>
    <row r="43" spans="1:19" ht="12.75">
      <c r="A43" s="77" t="s">
        <v>130</v>
      </c>
      <c r="B43" s="230">
        <v>189.2</v>
      </c>
      <c r="C43" s="252">
        <v>16.4</v>
      </c>
      <c r="D43" s="230">
        <v>201.5</v>
      </c>
      <c r="E43" s="252">
        <v>14.6</v>
      </c>
      <c r="F43" s="230">
        <v>202.6</v>
      </c>
      <c r="G43" s="252">
        <v>12.9</v>
      </c>
      <c r="H43" s="230">
        <v>207.6</v>
      </c>
      <c r="I43" s="252">
        <v>13.3</v>
      </c>
      <c r="J43" s="230">
        <v>197.3</v>
      </c>
      <c r="K43" s="252">
        <v>14.6</v>
      </c>
      <c r="L43" s="230">
        <v>207.3</v>
      </c>
      <c r="M43" s="252">
        <v>13.23</v>
      </c>
      <c r="N43" s="230">
        <v>193.6</v>
      </c>
      <c r="O43" s="252">
        <v>12.09</v>
      </c>
      <c r="P43" s="230">
        <v>181.3</v>
      </c>
      <c r="Q43" s="252">
        <v>12.33</v>
      </c>
      <c r="R43" s="230">
        <v>177.4</v>
      </c>
      <c r="S43" s="252">
        <v>12.45</v>
      </c>
    </row>
    <row r="44" spans="1:19" ht="12.75">
      <c r="A44" s="77" t="s">
        <v>131</v>
      </c>
      <c r="B44" s="230">
        <v>143.9</v>
      </c>
      <c r="C44" s="252">
        <v>17.3</v>
      </c>
      <c r="D44" s="230">
        <v>171.3</v>
      </c>
      <c r="E44" s="252">
        <v>14.8</v>
      </c>
      <c r="F44" s="230">
        <v>180.3</v>
      </c>
      <c r="G44" s="252">
        <v>13.7</v>
      </c>
      <c r="H44" s="230">
        <v>197</v>
      </c>
      <c r="I44" s="252">
        <v>13.4</v>
      </c>
      <c r="J44" s="230">
        <v>190.9</v>
      </c>
      <c r="K44" s="252">
        <v>14.5</v>
      </c>
      <c r="L44" s="230">
        <v>190.5</v>
      </c>
      <c r="M44" s="252">
        <v>13.3</v>
      </c>
      <c r="N44" s="230">
        <v>184.7</v>
      </c>
      <c r="O44" s="252">
        <v>12.03</v>
      </c>
      <c r="P44" s="230">
        <v>185.6</v>
      </c>
      <c r="Q44" s="252">
        <v>12.22</v>
      </c>
      <c r="R44" s="230">
        <v>181.9</v>
      </c>
      <c r="S44" s="252">
        <v>12.43</v>
      </c>
    </row>
    <row r="45" spans="1:19" s="85" customFormat="1" ht="25.5">
      <c r="A45" s="78" t="s">
        <v>357</v>
      </c>
      <c r="B45" s="229" t="s">
        <v>297</v>
      </c>
      <c r="C45" s="282" t="s">
        <v>297</v>
      </c>
      <c r="D45" s="229" t="s">
        <v>297</v>
      </c>
      <c r="E45" s="282" t="s">
        <v>297</v>
      </c>
      <c r="F45" s="229" t="s">
        <v>297</v>
      </c>
      <c r="G45" s="282" t="s">
        <v>297</v>
      </c>
      <c r="H45" s="229" t="s">
        <v>297</v>
      </c>
      <c r="I45" s="282" t="s">
        <v>297</v>
      </c>
      <c r="J45" s="229" t="s">
        <v>297</v>
      </c>
      <c r="K45" s="282" t="s">
        <v>297</v>
      </c>
      <c r="L45" s="229">
        <v>172.9</v>
      </c>
      <c r="M45" s="282">
        <v>14.31</v>
      </c>
      <c r="N45" s="229">
        <v>155.7</v>
      </c>
      <c r="O45" s="282">
        <v>12.32</v>
      </c>
      <c r="P45" s="229">
        <v>169.4</v>
      </c>
      <c r="Q45" s="282">
        <v>12.54</v>
      </c>
      <c r="R45" s="229">
        <v>173.8</v>
      </c>
      <c r="S45" s="282">
        <v>12.52</v>
      </c>
    </row>
    <row r="46" spans="1:19" ht="12.75">
      <c r="A46" s="77" t="s">
        <v>120</v>
      </c>
      <c r="B46" s="230">
        <v>69.8</v>
      </c>
      <c r="C46" s="252">
        <v>22</v>
      </c>
      <c r="D46" s="230">
        <v>88.9</v>
      </c>
      <c r="E46" s="252">
        <v>18.4</v>
      </c>
      <c r="F46" s="230">
        <v>147.9</v>
      </c>
      <c r="G46" s="252">
        <v>15.7</v>
      </c>
      <c r="H46" s="230">
        <v>246.6</v>
      </c>
      <c r="I46" s="252">
        <v>13.2</v>
      </c>
      <c r="J46" s="230">
        <v>186.9</v>
      </c>
      <c r="K46" s="252">
        <v>18.4</v>
      </c>
      <c r="L46" s="230">
        <v>204.4</v>
      </c>
      <c r="M46" s="252">
        <v>14.21</v>
      </c>
      <c r="N46" s="230">
        <v>172.3</v>
      </c>
      <c r="O46" s="252">
        <v>11.7</v>
      </c>
      <c r="P46" s="230">
        <v>113.7</v>
      </c>
      <c r="Q46" s="252">
        <v>12.18</v>
      </c>
      <c r="R46" s="230">
        <v>151.7</v>
      </c>
      <c r="S46" s="252">
        <v>11.95</v>
      </c>
    </row>
    <row r="47" spans="1:19" ht="12.75">
      <c r="A47" s="77" t="s">
        <v>121</v>
      </c>
      <c r="B47" s="230">
        <v>180</v>
      </c>
      <c r="C47" s="252">
        <v>18</v>
      </c>
      <c r="D47" s="230">
        <v>133.7</v>
      </c>
      <c r="E47" s="252">
        <v>15.3</v>
      </c>
      <c r="F47" s="230">
        <v>159.1</v>
      </c>
      <c r="G47" s="252">
        <v>14.9</v>
      </c>
      <c r="H47" s="230">
        <v>176.7</v>
      </c>
      <c r="I47" s="252">
        <v>13.4</v>
      </c>
      <c r="J47" s="230">
        <v>162.9</v>
      </c>
      <c r="K47" s="252">
        <v>15.7</v>
      </c>
      <c r="L47" s="230">
        <v>12.4</v>
      </c>
      <c r="M47" s="252">
        <v>14.92</v>
      </c>
      <c r="N47" s="230">
        <v>73</v>
      </c>
      <c r="O47" s="252">
        <v>14.89</v>
      </c>
      <c r="P47" s="230">
        <v>111.3</v>
      </c>
      <c r="Q47" s="252">
        <v>14.71</v>
      </c>
      <c r="R47" s="230">
        <v>108.9</v>
      </c>
      <c r="S47" s="252">
        <v>14.66</v>
      </c>
    </row>
    <row r="48" spans="1:19" ht="12.75">
      <c r="A48" s="77" t="s">
        <v>122</v>
      </c>
      <c r="B48" s="230">
        <v>150.4</v>
      </c>
      <c r="C48" s="252">
        <v>17.8</v>
      </c>
      <c r="D48" s="230">
        <v>204.1</v>
      </c>
      <c r="E48" s="252">
        <v>15.4</v>
      </c>
      <c r="F48" s="230">
        <v>205.5</v>
      </c>
      <c r="G48" s="252">
        <v>12.9</v>
      </c>
      <c r="H48" s="230">
        <v>216.3</v>
      </c>
      <c r="I48" s="252">
        <v>13.2</v>
      </c>
      <c r="J48" s="230">
        <v>217.6</v>
      </c>
      <c r="K48" s="252">
        <v>14.2</v>
      </c>
      <c r="L48" s="230">
        <v>222.1</v>
      </c>
      <c r="M48" s="252">
        <v>13.57</v>
      </c>
      <c r="N48" s="230">
        <v>173.9</v>
      </c>
      <c r="O48" s="252">
        <v>12.56</v>
      </c>
      <c r="P48" s="230">
        <v>168.2</v>
      </c>
      <c r="Q48" s="252">
        <v>13.17</v>
      </c>
      <c r="R48" s="230">
        <v>167.5</v>
      </c>
      <c r="S48" s="252">
        <v>13.01</v>
      </c>
    </row>
    <row r="49" spans="1:19" ht="12.75">
      <c r="A49" s="77" t="s">
        <v>124</v>
      </c>
      <c r="B49" s="230">
        <v>179</v>
      </c>
      <c r="C49" s="252">
        <v>17.9</v>
      </c>
      <c r="D49" s="230">
        <v>217</v>
      </c>
      <c r="E49" s="252">
        <v>15.9</v>
      </c>
      <c r="F49" s="230">
        <v>135.3</v>
      </c>
      <c r="G49" s="252">
        <v>13.9</v>
      </c>
      <c r="H49" s="230">
        <v>200.5</v>
      </c>
      <c r="I49" s="252">
        <v>13</v>
      </c>
      <c r="J49" s="230">
        <v>223</v>
      </c>
      <c r="K49" s="252">
        <v>15.5</v>
      </c>
      <c r="L49" s="230">
        <v>194.9</v>
      </c>
      <c r="M49" s="252">
        <v>15.31</v>
      </c>
      <c r="N49" s="230">
        <v>138.7</v>
      </c>
      <c r="O49" s="252">
        <v>12.38</v>
      </c>
      <c r="P49" s="230">
        <v>212.1</v>
      </c>
      <c r="Q49" s="252">
        <v>12.74</v>
      </c>
      <c r="R49" s="230">
        <v>190.3</v>
      </c>
      <c r="S49" s="252">
        <v>12.88</v>
      </c>
    </row>
    <row r="50" spans="1:19" ht="25.5">
      <c r="A50" s="77" t="s">
        <v>125</v>
      </c>
      <c r="B50" s="230">
        <v>177.7</v>
      </c>
      <c r="C50" s="252">
        <v>17.9</v>
      </c>
      <c r="D50" s="230">
        <v>208.5</v>
      </c>
      <c r="E50" s="252">
        <v>16.1</v>
      </c>
      <c r="F50" s="230">
        <v>215.8</v>
      </c>
      <c r="G50" s="252">
        <v>13.4</v>
      </c>
      <c r="H50" s="230">
        <v>115.9</v>
      </c>
      <c r="I50" s="252">
        <v>13.5</v>
      </c>
      <c r="J50" s="230">
        <v>188.1</v>
      </c>
      <c r="K50" s="252">
        <v>15.3</v>
      </c>
      <c r="L50" s="230">
        <v>209</v>
      </c>
      <c r="M50" s="252">
        <v>13.21</v>
      </c>
      <c r="N50" s="230">
        <v>199.3</v>
      </c>
      <c r="O50" s="252">
        <v>12.08</v>
      </c>
      <c r="P50" s="230">
        <v>190</v>
      </c>
      <c r="Q50" s="252">
        <v>12.23</v>
      </c>
      <c r="R50" s="230">
        <v>178.7</v>
      </c>
      <c r="S50" s="252">
        <v>12.42</v>
      </c>
    </row>
    <row r="51" spans="1:19" ht="12.75">
      <c r="A51" s="77" t="s">
        <v>126</v>
      </c>
      <c r="B51" s="230">
        <v>110.5</v>
      </c>
      <c r="C51" s="252">
        <v>7.3</v>
      </c>
      <c r="D51" s="230">
        <v>170.9</v>
      </c>
      <c r="E51" s="252">
        <v>13.6</v>
      </c>
      <c r="F51" s="230">
        <v>166.4</v>
      </c>
      <c r="G51" s="252">
        <v>13.1</v>
      </c>
      <c r="H51" s="230">
        <v>195.8</v>
      </c>
      <c r="I51" s="252">
        <v>14.1</v>
      </c>
      <c r="J51" s="230">
        <v>176.1</v>
      </c>
      <c r="K51" s="252">
        <v>15.9</v>
      </c>
      <c r="L51" s="230">
        <v>8.7</v>
      </c>
      <c r="M51" s="252">
        <v>17.69</v>
      </c>
      <c r="N51" s="230">
        <v>18.8</v>
      </c>
      <c r="O51" s="252">
        <v>11.68</v>
      </c>
      <c r="P51" s="230">
        <v>153</v>
      </c>
      <c r="Q51" s="252">
        <v>12.17</v>
      </c>
      <c r="R51" s="230">
        <v>177.3</v>
      </c>
      <c r="S51" s="252">
        <v>11.99</v>
      </c>
    </row>
    <row r="52" spans="1:19" ht="12.75">
      <c r="A52" s="77" t="s">
        <v>128</v>
      </c>
      <c r="B52" s="230">
        <v>163.4</v>
      </c>
      <c r="C52" s="252">
        <v>16.6</v>
      </c>
      <c r="D52" s="230">
        <v>194.8</v>
      </c>
      <c r="E52" s="252">
        <v>14.9</v>
      </c>
      <c r="F52" s="230">
        <v>208.5</v>
      </c>
      <c r="G52" s="252">
        <v>13</v>
      </c>
      <c r="H52" s="230">
        <v>218</v>
      </c>
      <c r="I52" s="252">
        <v>13</v>
      </c>
      <c r="J52" s="230">
        <v>198.1</v>
      </c>
      <c r="K52" s="252">
        <v>15.2</v>
      </c>
      <c r="L52" s="230">
        <v>211.2</v>
      </c>
      <c r="M52" s="252">
        <v>13.69</v>
      </c>
      <c r="N52" s="230">
        <v>187.5</v>
      </c>
      <c r="O52" s="252">
        <v>12.06</v>
      </c>
      <c r="P52" s="230">
        <v>189.6</v>
      </c>
      <c r="Q52" s="252">
        <v>12.4</v>
      </c>
      <c r="R52" s="230">
        <v>183.7</v>
      </c>
      <c r="S52" s="252">
        <v>12.44</v>
      </c>
    </row>
    <row r="53" spans="1:19" s="85" customFormat="1" ht="25.5">
      <c r="A53" s="78" t="s">
        <v>132</v>
      </c>
      <c r="B53" s="229">
        <v>160.2</v>
      </c>
      <c r="C53" s="282">
        <v>16.2</v>
      </c>
      <c r="D53" s="229">
        <v>178.1</v>
      </c>
      <c r="E53" s="282">
        <v>14.1</v>
      </c>
      <c r="F53" s="229">
        <v>193.8</v>
      </c>
      <c r="G53" s="282">
        <v>12.8</v>
      </c>
      <c r="H53" s="229">
        <v>206.7</v>
      </c>
      <c r="I53" s="282">
        <v>12.9</v>
      </c>
      <c r="J53" s="229">
        <v>197.4</v>
      </c>
      <c r="K53" s="282">
        <v>14.2</v>
      </c>
      <c r="L53" s="229">
        <v>185.2</v>
      </c>
      <c r="M53" s="282">
        <v>12.96</v>
      </c>
      <c r="N53" s="229">
        <v>171.1</v>
      </c>
      <c r="O53" s="282">
        <v>11.85</v>
      </c>
      <c r="P53" s="229">
        <v>175.1</v>
      </c>
      <c r="Q53" s="282">
        <v>12.28</v>
      </c>
      <c r="R53" s="229">
        <v>170.8</v>
      </c>
      <c r="S53" s="282">
        <v>12.53</v>
      </c>
    </row>
    <row r="54" spans="1:19" ht="12.75">
      <c r="A54" s="77" t="s">
        <v>133</v>
      </c>
      <c r="B54" s="230">
        <v>153.4</v>
      </c>
      <c r="C54" s="252">
        <v>15.4</v>
      </c>
      <c r="D54" s="230">
        <v>172</v>
      </c>
      <c r="E54" s="252">
        <v>13.6</v>
      </c>
      <c r="F54" s="230">
        <v>181.3</v>
      </c>
      <c r="G54" s="252">
        <v>12.6</v>
      </c>
      <c r="H54" s="230">
        <v>184.3</v>
      </c>
      <c r="I54" s="252">
        <v>12.9</v>
      </c>
      <c r="J54" s="230">
        <v>174.8</v>
      </c>
      <c r="K54" s="252">
        <v>14.7</v>
      </c>
      <c r="L54" s="230">
        <v>176.1</v>
      </c>
      <c r="M54" s="252">
        <v>13.64</v>
      </c>
      <c r="N54" s="230">
        <v>156.9</v>
      </c>
      <c r="O54" s="252">
        <v>12.23</v>
      </c>
      <c r="P54" s="230">
        <v>162.7</v>
      </c>
      <c r="Q54" s="252">
        <v>12.92</v>
      </c>
      <c r="R54" s="230">
        <v>164.7</v>
      </c>
      <c r="S54" s="252">
        <v>13.01</v>
      </c>
    </row>
    <row r="55" spans="1:19" ht="12.75">
      <c r="A55" s="77" t="s">
        <v>134</v>
      </c>
      <c r="B55" s="230">
        <v>147.3</v>
      </c>
      <c r="C55" s="252">
        <v>17.9</v>
      </c>
      <c r="D55" s="230">
        <v>154.4</v>
      </c>
      <c r="E55" s="252">
        <v>14.8</v>
      </c>
      <c r="F55" s="230">
        <v>203.5</v>
      </c>
      <c r="G55" s="252">
        <v>12.7</v>
      </c>
      <c r="H55" s="230">
        <v>218.9</v>
      </c>
      <c r="I55" s="252">
        <v>12.9</v>
      </c>
      <c r="J55" s="230">
        <v>211.8</v>
      </c>
      <c r="K55" s="252">
        <v>15</v>
      </c>
      <c r="L55" s="230">
        <v>200.2</v>
      </c>
      <c r="M55" s="252">
        <v>13.11</v>
      </c>
      <c r="N55" s="230">
        <v>176.8</v>
      </c>
      <c r="O55" s="252">
        <v>11.54</v>
      </c>
      <c r="P55" s="230">
        <v>177.6</v>
      </c>
      <c r="Q55" s="252">
        <v>12.26</v>
      </c>
      <c r="R55" s="230">
        <v>177</v>
      </c>
      <c r="S55" s="252">
        <v>12.3</v>
      </c>
    </row>
    <row r="56" spans="1:19" ht="12.75">
      <c r="A56" s="77" t="s">
        <v>135</v>
      </c>
      <c r="B56" s="230">
        <v>181.1</v>
      </c>
      <c r="C56" s="252">
        <v>15.6</v>
      </c>
      <c r="D56" s="230">
        <v>189</v>
      </c>
      <c r="E56" s="252">
        <v>14.3</v>
      </c>
      <c r="F56" s="230">
        <v>207</v>
      </c>
      <c r="G56" s="252">
        <v>13</v>
      </c>
      <c r="H56" s="230">
        <v>230.1</v>
      </c>
      <c r="I56" s="252">
        <v>13</v>
      </c>
      <c r="J56" s="230">
        <v>222.2</v>
      </c>
      <c r="K56" s="252">
        <v>14.9</v>
      </c>
      <c r="L56" s="230">
        <v>205.3</v>
      </c>
      <c r="M56" s="252">
        <v>14.16</v>
      </c>
      <c r="N56" s="230">
        <v>180.6</v>
      </c>
      <c r="O56" s="252">
        <v>11.97</v>
      </c>
      <c r="P56" s="230">
        <v>190.4</v>
      </c>
      <c r="Q56" s="252">
        <v>12.46</v>
      </c>
      <c r="R56" s="230">
        <v>181.9</v>
      </c>
      <c r="S56" s="252">
        <v>12.52</v>
      </c>
    </row>
    <row r="57" spans="1:19" ht="12.75">
      <c r="A57" s="77" t="s">
        <v>136</v>
      </c>
      <c r="B57" s="230">
        <v>143.7</v>
      </c>
      <c r="C57" s="252">
        <v>16</v>
      </c>
      <c r="D57" s="230">
        <v>164.5</v>
      </c>
      <c r="E57" s="252">
        <v>14</v>
      </c>
      <c r="F57" s="230">
        <v>186.5</v>
      </c>
      <c r="G57" s="252">
        <v>12.8</v>
      </c>
      <c r="H57" s="230">
        <v>220.3</v>
      </c>
      <c r="I57" s="252">
        <v>12.8</v>
      </c>
      <c r="J57" s="230">
        <v>165.6</v>
      </c>
      <c r="K57" s="252">
        <v>14.1</v>
      </c>
      <c r="L57" s="230">
        <v>129.4</v>
      </c>
      <c r="M57" s="252">
        <v>12.9</v>
      </c>
      <c r="N57" s="230">
        <v>139.2</v>
      </c>
      <c r="O57" s="252">
        <v>11.99</v>
      </c>
      <c r="P57" s="230">
        <v>152.2</v>
      </c>
      <c r="Q57" s="252">
        <v>12.39</v>
      </c>
      <c r="R57" s="230">
        <v>157</v>
      </c>
      <c r="S57" s="252">
        <v>12.51</v>
      </c>
    </row>
    <row r="58" spans="1:19" ht="12.75">
      <c r="A58" s="77" t="s">
        <v>137</v>
      </c>
      <c r="B58" s="230">
        <v>165.2</v>
      </c>
      <c r="C58" s="252">
        <v>16.5</v>
      </c>
      <c r="D58" s="230">
        <v>167.2</v>
      </c>
      <c r="E58" s="252">
        <v>14.2</v>
      </c>
      <c r="F58" s="230">
        <v>188</v>
      </c>
      <c r="G58" s="252">
        <v>13</v>
      </c>
      <c r="H58" s="230">
        <v>200.7</v>
      </c>
      <c r="I58" s="252">
        <v>13.3</v>
      </c>
      <c r="J58" s="230">
        <v>219.4</v>
      </c>
      <c r="K58" s="252">
        <v>11.5</v>
      </c>
      <c r="L58" s="230">
        <v>204.9</v>
      </c>
      <c r="M58" s="252">
        <v>10.73</v>
      </c>
      <c r="N58" s="230">
        <v>176.5</v>
      </c>
      <c r="O58" s="252">
        <v>11.54</v>
      </c>
      <c r="P58" s="230">
        <v>178.9</v>
      </c>
      <c r="Q58" s="252">
        <v>12.27</v>
      </c>
      <c r="R58" s="230">
        <v>156.7</v>
      </c>
      <c r="S58" s="252">
        <v>12.67</v>
      </c>
    </row>
    <row r="59" spans="1:19" ht="12.75">
      <c r="A59" s="77" t="s">
        <v>138</v>
      </c>
      <c r="B59" s="230">
        <v>175.7</v>
      </c>
      <c r="C59" s="252">
        <v>17</v>
      </c>
      <c r="D59" s="230">
        <v>198.5</v>
      </c>
      <c r="E59" s="252">
        <v>13.9</v>
      </c>
      <c r="F59" s="230">
        <v>212.9</v>
      </c>
      <c r="G59" s="252">
        <v>12.6</v>
      </c>
      <c r="H59" s="230">
        <v>215.8</v>
      </c>
      <c r="I59" s="252">
        <v>12.8</v>
      </c>
      <c r="J59" s="230">
        <v>202.7</v>
      </c>
      <c r="K59" s="252">
        <v>14.7</v>
      </c>
      <c r="L59" s="230">
        <v>198.9</v>
      </c>
      <c r="M59" s="252">
        <v>12.73</v>
      </c>
      <c r="N59" s="230">
        <v>172.1</v>
      </c>
      <c r="O59" s="252">
        <v>11.32</v>
      </c>
      <c r="P59" s="230">
        <v>184.8</v>
      </c>
      <c r="Q59" s="252">
        <v>11.99</v>
      </c>
      <c r="R59" s="230">
        <v>184.4</v>
      </c>
      <c r="S59" s="252">
        <v>11.94</v>
      </c>
    </row>
    <row r="60" spans="1:19" ht="12.75">
      <c r="A60" s="77" t="s">
        <v>139</v>
      </c>
      <c r="B60" s="230">
        <v>156.5</v>
      </c>
      <c r="C60" s="252">
        <v>16.1</v>
      </c>
      <c r="D60" s="230">
        <v>179.5</v>
      </c>
      <c r="E60" s="252">
        <v>14.3</v>
      </c>
      <c r="F60" s="230">
        <v>193.5</v>
      </c>
      <c r="G60" s="252">
        <v>13</v>
      </c>
      <c r="H60" s="230">
        <v>216.3</v>
      </c>
      <c r="I60" s="252">
        <v>13</v>
      </c>
      <c r="J60" s="230">
        <v>199.2</v>
      </c>
      <c r="K60" s="252">
        <v>14.2</v>
      </c>
      <c r="L60" s="230">
        <v>195.7</v>
      </c>
      <c r="M60" s="252">
        <v>13.19</v>
      </c>
      <c r="N60" s="230">
        <v>175.7</v>
      </c>
      <c r="O60" s="252">
        <v>12.07</v>
      </c>
      <c r="P60" s="230">
        <v>183.3</v>
      </c>
      <c r="Q60" s="252">
        <v>12.46</v>
      </c>
      <c r="R60" s="230">
        <v>157</v>
      </c>
      <c r="S60" s="252">
        <v>13.04</v>
      </c>
    </row>
    <row r="61" spans="1:19" ht="12.75">
      <c r="A61" s="77" t="s">
        <v>140</v>
      </c>
      <c r="B61" s="230">
        <v>177.7</v>
      </c>
      <c r="C61" s="252">
        <v>16.6</v>
      </c>
      <c r="D61" s="230">
        <v>192.2</v>
      </c>
      <c r="E61" s="252">
        <v>14.1</v>
      </c>
      <c r="F61" s="230">
        <v>200.7</v>
      </c>
      <c r="G61" s="252">
        <v>12.9</v>
      </c>
      <c r="H61" s="230">
        <v>202.7</v>
      </c>
      <c r="I61" s="252">
        <v>13.1</v>
      </c>
      <c r="J61" s="230">
        <v>190</v>
      </c>
      <c r="K61" s="252">
        <v>14.9</v>
      </c>
      <c r="L61" s="230">
        <v>199.2</v>
      </c>
      <c r="M61" s="252">
        <v>13.5</v>
      </c>
      <c r="N61" s="230">
        <v>176.7</v>
      </c>
      <c r="O61" s="252">
        <v>12.12</v>
      </c>
      <c r="P61" s="230">
        <v>180.9</v>
      </c>
      <c r="Q61" s="252">
        <v>12.55</v>
      </c>
      <c r="R61" s="230">
        <v>186.4</v>
      </c>
      <c r="S61" s="252">
        <v>12.52</v>
      </c>
    </row>
    <row r="62" spans="1:19" ht="12.75">
      <c r="A62" s="77" t="s">
        <v>141</v>
      </c>
      <c r="B62" s="230">
        <v>129.1</v>
      </c>
      <c r="C62" s="252">
        <v>17.4</v>
      </c>
      <c r="D62" s="230">
        <v>187</v>
      </c>
      <c r="E62" s="252">
        <v>15.2</v>
      </c>
      <c r="F62" s="230">
        <v>182.5</v>
      </c>
      <c r="G62" s="252">
        <v>13.2</v>
      </c>
      <c r="H62" s="230">
        <v>195.7</v>
      </c>
      <c r="I62" s="252">
        <v>13</v>
      </c>
      <c r="J62" s="230">
        <v>193.7</v>
      </c>
      <c r="K62" s="252">
        <v>15.2</v>
      </c>
      <c r="L62" s="230">
        <v>187.5</v>
      </c>
      <c r="M62" s="252">
        <v>13.31</v>
      </c>
      <c r="N62" s="230">
        <v>171.6</v>
      </c>
      <c r="O62" s="252">
        <v>11.66</v>
      </c>
      <c r="P62" s="230">
        <v>173</v>
      </c>
      <c r="Q62" s="252">
        <v>12.26</v>
      </c>
      <c r="R62" s="230">
        <v>171.7</v>
      </c>
      <c r="S62" s="252">
        <v>12.26</v>
      </c>
    </row>
    <row r="63" spans="1:19" ht="12.75">
      <c r="A63" s="77" t="s">
        <v>142</v>
      </c>
      <c r="B63" s="230">
        <v>191.6</v>
      </c>
      <c r="C63" s="252">
        <v>15.3</v>
      </c>
      <c r="D63" s="230">
        <v>191.3</v>
      </c>
      <c r="E63" s="252">
        <v>13.3</v>
      </c>
      <c r="F63" s="230">
        <v>213.9</v>
      </c>
      <c r="G63" s="252">
        <v>12.4</v>
      </c>
      <c r="H63" s="230">
        <v>218.8</v>
      </c>
      <c r="I63" s="252">
        <v>12.5</v>
      </c>
      <c r="J63" s="230">
        <v>217.1</v>
      </c>
      <c r="K63" s="252">
        <v>13.5</v>
      </c>
      <c r="L63" s="230">
        <v>209.3</v>
      </c>
      <c r="M63" s="252">
        <v>12.14</v>
      </c>
      <c r="N63" s="230">
        <v>208.7</v>
      </c>
      <c r="O63" s="252">
        <v>11.57</v>
      </c>
      <c r="P63" s="230">
        <v>204.4</v>
      </c>
      <c r="Q63" s="252">
        <v>11.01</v>
      </c>
      <c r="R63" s="230">
        <v>195</v>
      </c>
      <c r="S63" s="252">
        <v>11.88</v>
      </c>
    </row>
    <row r="64" spans="1:19" ht="12.75">
      <c r="A64" s="77" t="s">
        <v>143</v>
      </c>
      <c r="B64" s="230">
        <v>186.7</v>
      </c>
      <c r="C64" s="252">
        <v>16.9</v>
      </c>
      <c r="D64" s="230">
        <v>188.1</v>
      </c>
      <c r="E64" s="252">
        <v>14.1</v>
      </c>
      <c r="F64" s="230">
        <v>200.7</v>
      </c>
      <c r="G64" s="252">
        <v>12.8</v>
      </c>
      <c r="H64" s="230">
        <v>219.6</v>
      </c>
      <c r="I64" s="252">
        <v>12.9</v>
      </c>
      <c r="J64" s="230">
        <v>201.9</v>
      </c>
      <c r="K64" s="252">
        <v>14.7</v>
      </c>
      <c r="L64" s="230">
        <v>204.1</v>
      </c>
      <c r="M64" s="252">
        <v>13.34</v>
      </c>
      <c r="N64" s="230">
        <v>191.9</v>
      </c>
      <c r="O64" s="252">
        <v>12.31</v>
      </c>
      <c r="P64" s="230">
        <v>184.6</v>
      </c>
      <c r="Q64" s="252">
        <v>11.95</v>
      </c>
      <c r="R64" s="230">
        <v>180.2</v>
      </c>
      <c r="S64" s="252">
        <v>12.52</v>
      </c>
    </row>
    <row r="65" spans="1:19" ht="12.75">
      <c r="A65" s="77" t="s">
        <v>144</v>
      </c>
      <c r="B65" s="230">
        <v>181.5</v>
      </c>
      <c r="C65" s="252">
        <v>15.9</v>
      </c>
      <c r="D65" s="230">
        <v>175.7</v>
      </c>
      <c r="E65" s="252">
        <v>14.2</v>
      </c>
      <c r="F65" s="230">
        <v>198.9</v>
      </c>
      <c r="G65" s="252">
        <v>12.9</v>
      </c>
      <c r="H65" s="230">
        <v>204.8</v>
      </c>
      <c r="I65" s="252">
        <v>13</v>
      </c>
      <c r="J65" s="230">
        <v>210.1</v>
      </c>
      <c r="K65" s="252">
        <v>14</v>
      </c>
      <c r="L65" s="230">
        <v>202.6</v>
      </c>
      <c r="M65" s="252">
        <v>12.99</v>
      </c>
      <c r="N65" s="230">
        <v>179.2</v>
      </c>
      <c r="O65" s="252">
        <v>11.69</v>
      </c>
      <c r="P65" s="230">
        <v>177.2</v>
      </c>
      <c r="Q65" s="252">
        <v>12.23</v>
      </c>
      <c r="R65" s="230">
        <v>176.1</v>
      </c>
      <c r="S65" s="252">
        <v>12.53</v>
      </c>
    </row>
    <row r="66" spans="1:19" ht="12.75">
      <c r="A66" s="77" t="s">
        <v>145</v>
      </c>
      <c r="B66" s="230">
        <v>162.1</v>
      </c>
      <c r="C66" s="252">
        <v>17.4</v>
      </c>
      <c r="D66" s="230">
        <v>190.1</v>
      </c>
      <c r="E66" s="252">
        <v>14.4</v>
      </c>
      <c r="F66" s="230">
        <v>201.7</v>
      </c>
      <c r="G66" s="252">
        <v>12.6</v>
      </c>
      <c r="H66" s="230">
        <v>204.1</v>
      </c>
      <c r="I66" s="252">
        <v>12.4</v>
      </c>
      <c r="J66" s="230">
        <v>195.1</v>
      </c>
      <c r="K66" s="252">
        <v>14.8</v>
      </c>
      <c r="L66" s="230">
        <v>204.3</v>
      </c>
      <c r="M66" s="252">
        <v>13.11</v>
      </c>
      <c r="N66" s="230">
        <v>192.1</v>
      </c>
      <c r="O66" s="252">
        <v>11.92</v>
      </c>
      <c r="P66" s="230">
        <v>187.6</v>
      </c>
      <c r="Q66" s="252">
        <v>12.4</v>
      </c>
      <c r="R66" s="230">
        <v>184.2</v>
      </c>
      <c r="S66" s="252">
        <v>12.44</v>
      </c>
    </row>
    <row r="67" spans="1:19" ht="12.75">
      <c r="A67" s="77" t="s">
        <v>146</v>
      </c>
      <c r="B67" s="230">
        <v>158.7</v>
      </c>
      <c r="C67" s="252">
        <v>17.6</v>
      </c>
      <c r="D67" s="230">
        <v>178.2</v>
      </c>
      <c r="E67" s="252">
        <v>14.5</v>
      </c>
      <c r="F67" s="230">
        <v>197.2</v>
      </c>
      <c r="G67" s="252">
        <v>12.9</v>
      </c>
      <c r="H67" s="230">
        <v>208.6</v>
      </c>
      <c r="I67" s="252">
        <v>12.9</v>
      </c>
      <c r="J67" s="230">
        <v>198.7</v>
      </c>
      <c r="K67" s="252">
        <v>14.8</v>
      </c>
      <c r="L67" s="230">
        <v>185.3</v>
      </c>
      <c r="M67" s="252">
        <v>13.05</v>
      </c>
      <c r="N67" s="230">
        <v>169.7</v>
      </c>
      <c r="O67" s="252">
        <v>11.66</v>
      </c>
      <c r="P67" s="230">
        <v>172.4</v>
      </c>
      <c r="Q67" s="252">
        <v>12.33</v>
      </c>
      <c r="R67" s="230">
        <v>168</v>
      </c>
      <c r="S67" s="252">
        <v>12.54</v>
      </c>
    </row>
    <row r="68" spans="1:19" s="85" customFormat="1" ht="12.75">
      <c r="A68" s="78" t="s">
        <v>147</v>
      </c>
      <c r="B68" s="229">
        <v>133.1</v>
      </c>
      <c r="C68" s="282">
        <v>15.8</v>
      </c>
      <c r="D68" s="229">
        <v>181.3</v>
      </c>
      <c r="E68" s="282">
        <v>13.8</v>
      </c>
      <c r="F68" s="229">
        <v>196.1</v>
      </c>
      <c r="G68" s="282">
        <v>12.5</v>
      </c>
      <c r="H68" s="229">
        <v>221</v>
      </c>
      <c r="I68" s="282">
        <v>13</v>
      </c>
      <c r="J68" s="229">
        <v>204</v>
      </c>
      <c r="K68" s="282">
        <v>14.8</v>
      </c>
      <c r="L68" s="229">
        <v>211.4</v>
      </c>
      <c r="M68" s="282">
        <v>13.09</v>
      </c>
      <c r="N68" s="229">
        <v>197.1</v>
      </c>
      <c r="O68" s="282">
        <v>11.9</v>
      </c>
      <c r="P68" s="229">
        <v>195.1</v>
      </c>
      <c r="Q68" s="282">
        <v>12.17</v>
      </c>
      <c r="R68" s="229">
        <v>187.3</v>
      </c>
      <c r="S68" s="282">
        <v>12.39</v>
      </c>
    </row>
    <row r="69" spans="1:19" ht="12.75">
      <c r="A69" s="77" t="s">
        <v>148</v>
      </c>
      <c r="B69" s="230">
        <v>183.7</v>
      </c>
      <c r="C69" s="252">
        <v>15.8</v>
      </c>
      <c r="D69" s="230">
        <v>173.3</v>
      </c>
      <c r="E69" s="252">
        <v>14.6</v>
      </c>
      <c r="F69" s="230">
        <v>190.1</v>
      </c>
      <c r="G69" s="252">
        <v>12.8</v>
      </c>
      <c r="H69" s="230">
        <v>234.5</v>
      </c>
      <c r="I69" s="252">
        <v>12.7</v>
      </c>
      <c r="J69" s="230">
        <v>240.8</v>
      </c>
      <c r="K69" s="252">
        <v>17.3</v>
      </c>
      <c r="L69" s="230">
        <v>242.6</v>
      </c>
      <c r="M69" s="252">
        <v>13.32</v>
      </c>
      <c r="N69" s="230">
        <v>223.8</v>
      </c>
      <c r="O69" s="252">
        <v>10.51</v>
      </c>
      <c r="P69" s="230">
        <v>222.2</v>
      </c>
      <c r="Q69" s="252">
        <v>10.62</v>
      </c>
      <c r="R69" s="230">
        <v>215</v>
      </c>
      <c r="S69" s="252">
        <v>11.61</v>
      </c>
    </row>
    <row r="70" spans="1:19" ht="12.75">
      <c r="A70" s="77" t="s">
        <v>149</v>
      </c>
      <c r="B70" s="230">
        <v>145.4</v>
      </c>
      <c r="C70" s="252">
        <v>16.3</v>
      </c>
      <c r="D70" s="230">
        <v>174.4</v>
      </c>
      <c r="E70" s="252">
        <v>13.7</v>
      </c>
      <c r="F70" s="230">
        <v>193.3</v>
      </c>
      <c r="G70" s="252">
        <v>12.8</v>
      </c>
      <c r="H70" s="230">
        <v>201</v>
      </c>
      <c r="I70" s="252">
        <v>12.9</v>
      </c>
      <c r="J70" s="230">
        <v>179.2</v>
      </c>
      <c r="K70" s="252">
        <v>15</v>
      </c>
      <c r="L70" s="230">
        <v>197.5</v>
      </c>
      <c r="M70" s="252">
        <v>12.82</v>
      </c>
      <c r="N70" s="230">
        <v>174.7</v>
      </c>
      <c r="O70" s="252">
        <v>11.68</v>
      </c>
      <c r="P70" s="230">
        <v>178</v>
      </c>
      <c r="Q70" s="252">
        <v>12.27</v>
      </c>
      <c r="R70" s="230">
        <v>180.2</v>
      </c>
      <c r="S70" s="252">
        <v>12.48</v>
      </c>
    </row>
    <row r="71" spans="1:19" ht="12.75">
      <c r="A71" s="77" t="s">
        <v>150</v>
      </c>
      <c r="B71" s="230">
        <v>126.4</v>
      </c>
      <c r="C71" s="252">
        <v>15.5</v>
      </c>
      <c r="D71" s="230">
        <v>190.2</v>
      </c>
      <c r="E71" s="252">
        <v>13.7</v>
      </c>
      <c r="F71" s="230">
        <v>207.2</v>
      </c>
      <c r="G71" s="252">
        <v>12.1</v>
      </c>
      <c r="H71" s="230">
        <v>238.2</v>
      </c>
      <c r="I71" s="252">
        <v>12.9</v>
      </c>
      <c r="J71" s="230">
        <v>223</v>
      </c>
      <c r="K71" s="252">
        <v>14.4</v>
      </c>
      <c r="L71" s="230">
        <v>233.7</v>
      </c>
      <c r="M71" s="252">
        <v>13.09</v>
      </c>
      <c r="N71" s="230">
        <v>221.2</v>
      </c>
      <c r="O71" s="252">
        <v>12.05</v>
      </c>
      <c r="P71" s="230">
        <v>216.7</v>
      </c>
      <c r="Q71" s="252">
        <v>12.16</v>
      </c>
      <c r="R71" s="230">
        <v>200.9</v>
      </c>
      <c r="S71" s="252">
        <v>12.31</v>
      </c>
    </row>
    <row r="72" spans="1:19" ht="25.5">
      <c r="A72" s="77" t="s">
        <v>151</v>
      </c>
      <c r="B72" s="230">
        <v>118.4</v>
      </c>
      <c r="C72" s="252">
        <v>14.7</v>
      </c>
      <c r="D72" s="230">
        <v>202.4</v>
      </c>
      <c r="E72" s="252">
        <v>13.4</v>
      </c>
      <c r="F72" s="230">
        <v>217.9</v>
      </c>
      <c r="G72" s="252">
        <v>11.7</v>
      </c>
      <c r="H72" s="230">
        <v>224.1</v>
      </c>
      <c r="I72" s="252">
        <v>12</v>
      </c>
      <c r="J72" s="230">
        <v>217.7</v>
      </c>
      <c r="K72" s="252">
        <v>14.4</v>
      </c>
      <c r="L72" s="230">
        <v>227.4</v>
      </c>
      <c r="M72" s="252">
        <v>12.86</v>
      </c>
      <c r="N72" s="230">
        <v>226.3</v>
      </c>
      <c r="O72" s="252">
        <v>12.14</v>
      </c>
      <c r="P72" s="230">
        <v>221.2</v>
      </c>
      <c r="Q72" s="252">
        <v>12.29</v>
      </c>
      <c r="R72" s="230">
        <v>220.1</v>
      </c>
      <c r="S72" s="252">
        <v>12.31</v>
      </c>
    </row>
    <row r="73" spans="1:19" ht="25.5">
      <c r="A73" s="77" t="s">
        <v>152</v>
      </c>
      <c r="B73" s="230">
        <v>116.4</v>
      </c>
      <c r="C73" s="252">
        <v>16.7</v>
      </c>
      <c r="D73" s="230">
        <v>156.4</v>
      </c>
      <c r="E73" s="252">
        <v>14.7</v>
      </c>
      <c r="F73" s="230">
        <v>196.7</v>
      </c>
      <c r="G73" s="252">
        <v>12.3</v>
      </c>
      <c r="H73" s="230">
        <v>231.6</v>
      </c>
      <c r="I73" s="252">
        <v>12.8</v>
      </c>
      <c r="J73" s="230">
        <v>240.9</v>
      </c>
      <c r="K73" s="252">
        <v>14.7</v>
      </c>
      <c r="L73" s="230">
        <v>236</v>
      </c>
      <c r="M73" s="252">
        <v>13.08</v>
      </c>
      <c r="N73" s="230">
        <v>226.1</v>
      </c>
      <c r="O73" s="252">
        <v>11.71</v>
      </c>
      <c r="P73" s="230">
        <v>227.7</v>
      </c>
      <c r="Q73" s="252">
        <v>11.94</v>
      </c>
      <c r="R73" s="230">
        <v>217</v>
      </c>
      <c r="S73" s="252">
        <v>11.83</v>
      </c>
    </row>
    <row r="74" spans="1:19" ht="12.75">
      <c r="A74" s="77" t="s">
        <v>153</v>
      </c>
      <c r="B74" s="230">
        <v>132.5</v>
      </c>
      <c r="C74" s="252">
        <v>16</v>
      </c>
      <c r="D74" s="230">
        <v>164.3</v>
      </c>
      <c r="E74" s="252">
        <v>14.3</v>
      </c>
      <c r="F74" s="230">
        <v>179.3</v>
      </c>
      <c r="G74" s="252">
        <v>13</v>
      </c>
      <c r="H74" s="230">
        <v>204.1</v>
      </c>
      <c r="I74" s="252">
        <v>13.3</v>
      </c>
      <c r="J74" s="230">
        <v>167.2</v>
      </c>
      <c r="K74" s="252">
        <v>14.7</v>
      </c>
      <c r="L74" s="230">
        <v>152.1</v>
      </c>
      <c r="M74" s="252">
        <v>13.34</v>
      </c>
      <c r="N74" s="230">
        <v>150.4</v>
      </c>
      <c r="O74" s="252">
        <v>11.99</v>
      </c>
      <c r="P74" s="230">
        <v>158.3</v>
      </c>
      <c r="Q74" s="252">
        <v>12.46</v>
      </c>
      <c r="R74" s="230">
        <v>159.6</v>
      </c>
      <c r="S74" s="252">
        <v>12.68</v>
      </c>
    </row>
    <row r="75" spans="1:19" s="85" customFormat="1" ht="25.5">
      <c r="A75" s="78" t="s">
        <v>154</v>
      </c>
      <c r="B75" s="229">
        <v>159.1</v>
      </c>
      <c r="C75" s="282">
        <v>16.6</v>
      </c>
      <c r="D75" s="229">
        <v>175.1</v>
      </c>
      <c r="E75" s="282">
        <v>14.2</v>
      </c>
      <c r="F75" s="229">
        <v>196.9</v>
      </c>
      <c r="G75" s="282">
        <v>12.9</v>
      </c>
      <c r="H75" s="229">
        <v>213.5</v>
      </c>
      <c r="I75" s="282">
        <v>13</v>
      </c>
      <c r="J75" s="229">
        <v>193.9</v>
      </c>
      <c r="K75" s="282">
        <v>14.4</v>
      </c>
      <c r="L75" s="229">
        <v>193.4</v>
      </c>
      <c r="M75" s="282">
        <v>13.54</v>
      </c>
      <c r="N75" s="229">
        <v>174.9</v>
      </c>
      <c r="O75" s="282">
        <v>12.01</v>
      </c>
      <c r="P75" s="229">
        <v>176.7</v>
      </c>
      <c r="Q75" s="282">
        <v>12.45</v>
      </c>
      <c r="R75" s="229">
        <v>175.7</v>
      </c>
      <c r="S75" s="282">
        <v>12.55</v>
      </c>
    </row>
    <row r="76" spans="1:19" ht="12.75">
      <c r="A76" s="77" t="s">
        <v>155</v>
      </c>
      <c r="B76" s="230">
        <v>172.2</v>
      </c>
      <c r="C76" s="252">
        <v>16.5</v>
      </c>
      <c r="D76" s="230">
        <v>176.4</v>
      </c>
      <c r="E76" s="252">
        <v>14</v>
      </c>
      <c r="F76" s="230">
        <v>202.6</v>
      </c>
      <c r="G76" s="252">
        <v>12.6</v>
      </c>
      <c r="H76" s="230">
        <v>224.1</v>
      </c>
      <c r="I76" s="252">
        <v>13.1</v>
      </c>
      <c r="J76" s="230">
        <v>211.6</v>
      </c>
      <c r="K76" s="252">
        <v>14.2</v>
      </c>
      <c r="L76" s="230">
        <v>68.2</v>
      </c>
      <c r="M76" s="252">
        <v>18.94</v>
      </c>
      <c r="N76" s="230">
        <v>173.9</v>
      </c>
      <c r="O76" s="252">
        <v>12.52</v>
      </c>
      <c r="P76" s="230">
        <v>182.7</v>
      </c>
      <c r="Q76" s="252">
        <v>12.84</v>
      </c>
      <c r="R76" s="230">
        <v>182.8</v>
      </c>
      <c r="S76" s="252">
        <v>12.99</v>
      </c>
    </row>
    <row r="77" spans="1:19" ht="12.75">
      <c r="A77" s="77" t="s">
        <v>156</v>
      </c>
      <c r="B77" s="230">
        <v>154.2</v>
      </c>
      <c r="C77" s="252">
        <v>16</v>
      </c>
      <c r="D77" s="230">
        <v>167.7</v>
      </c>
      <c r="E77" s="252">
        <v>13.7</v>
      </c>
      <c r="F77" s="230">
        <v>191.2</v>
      </c>
      <c r="G77" s="252">
        <v>12.8</v>
      </c>
      <c r="H77" s="230">
        <v>208.9</v>
      </c>
      <c r="I77" s="252">
        <v>12.6</v>
      </c>
      <c r="J77" s="230">
        <v>187.8</v>
      </c>
      <c r="K77" s="252">
        <v>14.2</v>
      </c>
      <c r="L77" s="230">
        <v>185</v>
      </c>
      <c r="M77" s="252">
        <v>13.49</v>
      </c>
      <c r="N77" s="230">
        <v>173</v>
      </c>
      <c r="O77" s="252">
        <v>12.11</v>
      </c>
      <c r="P77" s="230">
        <v>180.3</v>
      </c>
      <c r="Q77" s="252">
        <v>12.86</v>
      </c>
      <c r="R77" s="230">
        <v>179.6</v>
      </c>
      <c r="S77" s="252">
        <v>12.35</v>
      </c>
    </row>
    <row r="78" spans="1:19" ht="12.75">
      <c r="A78" s="77" t="s">
        <v>157</v>
      </c>
      <c r="B78" s="230">
        <v>151.8</v>
      </c>
      <c r="C78" s="252">
        <v>15.6</v>
      </c>
      <c r="D78" s="230">
        <v>183.5</v>
      </c>
      <c r="E78" s="252">
        <v>15.4</v>
      </c>
      <c r="F78" s="230">
        <v>245.1</v>
      </c>
      <c r="G78" s="252">
        <v>13</v>
      </c>
      <c r="H78" s="230">
        <v>278.8</v>
      </c>
      <c r="I78" s="252">
        <v>12.9</v>
      </c>
      <c r="J78" s="230">
        <v>280.1</v>
      </c>
      <c r="K78" s="252">
        <v>15</v>
      </c>
      <c r="L78" s="230">
        <v>248.4</v>
      </c>
      <c r="M78" s="252">
        <v>14.07</v>
      </c>
      <c r="N78" s="230">
        <v>194.9</v>
      </c>
      <c r="O78" s="252">
        <v>12.88</v>
      </c>
      <c r="P78" s="230">
        <v>221.7</v>
      </c>
      <c r="Q78" s="252">
        <v>12.92</v>
      </c>
      <c r="R78" s="230">
        <v>202.7</v>
      </c>
      <c r="S78" s="252">
        <v>12.79</v>
      </c>
    </row>
    <row r="79" spans="1:19" ht="12.75">
      <c r="A79" s="77" t="s">
        <v>158</v>
      </c>
      <c r="B79" s="230">
        <v>148</v>
      </c>
      <c r="C79" s="252">
        <v>15.5</v>
      </c>
      <c r="D79" s="230">
        <v>171.1</v>
      </c>
      <c r="E79" s="252">
        <v>15.4</v>
      </c>
      <c r="F79" s="230">
        <v>211.1</v>
      </c>
      <c r="G79" s="252">
        <v>13.2</v>
      </c>
      <c r="H79" s="230">
        <v>214.3</v>
      </c>
      <c r="I79" s="252">
        <v>12.9</v>
      </c>
      <c r="J79" s="230">
        <v>195.7</v>
      </c>
      <c r="K79" s="252">
        <v>14.7</v>
      </c>
      <c r="L79" s="230">
        <v>182.8</v>
      </c>
      <c r="M79" s="252">
        <v>13.84</v>
      </c>
      <c r="N79" s="230">
        <v>159.1</v>
      </c>
      <c r="O79" s="252">
        <v>12.5</v>
      </c>
      <c r="P79" s="230">
        <v>167.8</v>
      </c>
      <c r="Q79" s="252">
        <v>12.91</v>
      </c>
      <c r="R79" s="230">
        <v>166.7</v>
      </c>
      <c r="S79" s="252">
        <v>12.83</v>
      </c>
    </row>
    <row r="80" spans="1:19" ht="12.75">
      <c r="A80" s="77" t="s">
        <v>159</v>
      </c>
      <c r="B80" s="230">
        <v>200</v>
      </c>
      <c r="C80" s="252">
        <v>15.5</v>
      </c>
      <c r="D80" s="230">
        <v>194</v>
      </c>
      <c r="E80" s="252">
        <v>13.9</v>
      </c>
      <c r="F80" s="230">
        <v>160.3</v>
      </c>
      <c r="G80" s="252">
        <v>13</v>
      </c>
      <c r="H80" s="230">
        <v>216.2</v>
      </c>
      <c r="I80" s="252">
        <v>12.7</v>
      </c>
      <c r="J80" s="230">
        <v>201</v>
      </c>
      <c r="K80" s="252">
        <v>13.5</v>
      </c>
      <c r="L80" s="230">
        <v>195.2</v>
      </c>
      <c r="M80" s="252">
        <v>12.93</v>
      </c>
      <c r="N80" s="230">
        <v>182.9</v>
      </c>
      <c r="O80" s="252">
        <v>12.17</v>
      </c>
      <c r="P80" s="230">
        <v>173.4</v>
      </c>
      <c r="Q80" s="252">
        <v>12.19</v>
      </c>
      <c r="R80" s="230">
        <v>177.3</v>
      </c>
      <c r="S80" s="252">
        <v>12.32</v>
      </c>
    </row>
    <row r="81" spans="1:19" ht="12.75">
      <c r="A81" s="77" t="s">
        <v>160</v>
      </c>
      <c r="B81" s="230">
        <v>140.8</v>
      </c>
      <c r="C81" s="252">
        <v>17.9</v>
      </c>
      <c r="D81" s="230">
        <v>173.6</v>
      </c>
      <c r="E81" s="252">
        <v>14.7</v>
      </c>
      <c r="F81" s="230">
        <v>187.9</v>
      </c>
      <c r="G81" s="252">
        <v>13.1</v>
      </c>
      <c r="H81" s="230">
        <v>194.7</v>
      </c>
      <c r="I81" s="252">
        <v>12.9</v>
      </c>
      <c r="J81" s="230">
        <v>163.6</v>
      </c>
      <c r="K81" s="252">
        <v>12.1</v>
      </c>
      <c r="L81" s="230">
        <v>194.3</v>
      </c>
      <c r="M81" s="252">
        <v>14.4</v>
      </c>
      <c r="N81" s="230">
        <v>166</v>
      </c>
      <c r="O81" s="252">
        <v>11.98</v>
      </c>
      <c r="P81" s="230">
        <v>177.4</v>
      </c>
      <c r="Q81" s="252">
        <v>12.89</v>
      </c>
      <c r="R81" s="230">
        <v>177.2</v>
      </c>
      <c r="S81" s="252">
        <v>12.23</v>
      </c>
    </row>
    <row r="82" spans="1:19" ht="12.75">
      <c r="A82" s="77" t="s">
        <v>161</v>
      </c>
      <c r="B82" s="230">
        <v>167.6</v>
      </c>
      <c r="C82" s="252">
        <v>17.5</v>
      </c>
      <c r="D82" s="230">
        <v>178.4</v>
      </c>
      <c r="E82" s="252">
        <v>14.4</v>
      </c>
      <c r="F82" s="230">
        <v>215.1</v>
      </c>
      <c r="G82" s="252">
        <v>12.6</v>
      </c>
      <c r="H82" s="230">
        <v>214.6</v>
      </c>
      <c r="I82" s="252">
        <v>13.3</v>
      </c>
      <c r="J82" s="230">
        <v>201.8</v>
      </c>
      <c r="K82" s="252">
        <v>14.3</v>
      </c>
      <c r="L82" s="230">
        <v>198</v>
      </c>
      <c r="M82" s="252">
        <v>13.27</v>
      </c>
      <c r="N82" s="230">
        <v>175.6</v>
      </c>
      <c r="O82" s="252">
        <v>12.01</v>
      </c>
      <c r="P82" s="230">
        <v>174.3</v>
      </c>
      <c r="Q82" s="252">
        <v>12.47</v>
      </c>
      <c r="R82" s="230">
        <v>172.4</v>
      </c>
      <c r="S82" s="252">
        <v>12.94</v>
      </c>
    </row>
    <row r="83" spans="1:19" ht="12.75">
      <c r="A83" s="77" t="s">
        <v>162</v>
      </c>
      <c r="B83" s="230">
        <v>128.8</v>
      </c>
      <c r="C83" s="252">
        <v>17</v>
      </c>
      <c r="D83" s="230">
        <v>170.7</v>
      </c>
      <c r="E83" s="252">
        <v>14.8</v>
      </c>
      <c r="F83" s="230">
        <v>192.3</v>
      </c>
      <c r="G83" s="252">
        <v>12.6</v>
      </c>
      <c r="H83" s="230">
        <v>197.1</v>
      </c>
      <c r="I83" s="252">
        <v>12.7</v>
      </c>
      <c r="J83" s="230">
        <v>174.2</v>
      </c>
      <c r="K83" s="252">
        <v>14.2</v>
      </c>
      <c r="L83" s="230">
        <v>176.9</v>
      </c>
      <c r="M83" s="252">
        <v>13.5</v>
      </c>
      <c r="N83" s="230">
        <v>158.3</v>
      </c>
      <c r="O83" s="252">
        <v>11.76</v>
      </c>
      <c r="P83" s="230">
        <v>167.4</v>
      </c>
      <c r="Q83" s="252">
        <v>13.01</v>
      </c>
      <c r="R83" s="230">
        <v>166.8</v>
      </c>
      <c r="S83" s="252">
        <v>12.41</v>
      </c>
    </row>
    <row r="84" spans="1:19" ht="12.75">
      <c r="A84" s="77" t="s">
        <v>163</v>
      </c>
      <c r="B84" s="230">
        <v>134.5</v>
      </c>
      <c r="C84" s="252">
        <v>17.5</v>
      </c>
      <c r="D84" s="230">
        <v>166.1</v>
      </c>
      <c r="E84" s="252">
        <v>14.2</v>
      </c>
      <c r="F84" s="230">
        <v>193</v>
      </c>
      <c r="G84" s="252">
        <v>12.7</v>
      </c>
      <c r="H84" s="230">
        <v>197.1</v>
      </c>
      <c r="I84" s="252">
        <v>12.8</v>
      </c>
      <c r="J84" s="230">
        <v>183.3</v>
      </c>
      <c r="K84" s="252">
        <v>14.8</v>
      </c>
      <c r="L84" s="230">
        <v>180.2</v>
      </c>
      <c r="M84" s="252">
        <v>13.94</v>
      </c>
      <c r="N84" s="230">
        <v>170.4</v>
      </c>
      <c r="O84" s="252">
        <v>12.06</v>
      </c>
      <c r="P84" s="230">
        <v>167.4</v>
      </c>
      <c r="Q84" s="252">
        <v>12.33</v>
      </c>
      <c r="R84" s="230">
        <v>171.6</v>
      </c>
      <c r="S84" s="252">
        <v>12.55</v>
      </c>
    </row>
    <row r="85" spans="1:19" ht="12.75">
      <c r="A85" s="77" t="s">
        <v>164</v>
      </c>
      <c r="B85" s="230">
        <v>160.3</v>
      </c>
      <c r="C85" s="252">
        <v>15.8</v>
      </c>
      <c r="D85" s="230">
        <v>171.3</v>
      </c>
      <c r="E85" s="252">
        <v>13.6</v>
      </c>
      <c r="F85" s="230">
        <v>210</v>
      </c>
      <c r="G85" s="252">
        <v>13.3</v>
      </c>
      <c r="H85" s="230">
        <v>223.6</v>
      </c>
      <c r="I85" s="252">
        <v>13.4</v>
      </c>
      <c r="J85" s="230">
        <v>208.7</v>
      </c>
      <c r="K85" s="252">
        <v>15.1</v>
      </c>
      <c r="L85" s="230">
        <v>210.2</v>
      </c>
      <c r="M85" s="252">
        <v>13.88</v>
      </c>
      <c r="N85" s="230">
        <v>185.2</v>
      </c>
      <c r="O85" s="252">
        <v>12.19</v>
      </c>
      <c r="P85" s="230">
        <v>184.4</v>
      </c>
      <c r="Q85" s="252">
        <v>12.39</v>
      </c>
      <c r="R85" s="230">
        <v>179.2</v>
      </c>
      <c r="S85" s="252">
        <v>12.71</v>
      </c>
    </row>
    <row r="86" spans="1:19" ht="12.75">
      <c r="A86" s="77" t="s">
        <v>165</v>
      </c>
      <c r="B86" s="230">
        <v>181.5</v>
      </c>
      <c r="C86" s="252">
        <v>16.2</v>
      </c>
      <c r="D86" s="230">
        <v>175.6</v>
      </c>
      <c r="E86" s="252">
        <v>14.4</v>
      </c>
      <c r="F86" s="230">
        <v>186.1</v>
      </c>
      <c r="G86" s="252">
        <v>13.1</v>
      </c>
      <c r="H86" s="230">
        <v>223.8</v>
      </c>
      <c r="I86" s="252">
        <v>13.2</v>
      </c>
      <c r="J86" s="230">
        <v>206.4</v>
      </c>
      <c r="K86" s="252">
        <v>14.6</v>
      </c>
      <c r="L86" s="230">
        <v>202.6</v>
      </c>
      <c r="M86" s="252">
        <v>12.87</v>
      </c>
      <c r="N86" s="230">
        <v>179.9</v>
      </c>
      <c r="O86" s="252">
        <v>11.83</v>
      </c>
      <c r="P86" s="230">
        <v>188.6</v>
      </c>
      <c r="Q86" s="252">
        <v>12.07</v>
      </c>
      <c r="R86" s="230">
        <v>188.3</v>
      </c>
      <c r="S86" s="252">
        <v>12.48</v>
      </c>
    </row>
    <row r="87" spans="1:19" ht="12.75">
      <c r="A87" s="77" t="s">
        <v>166</v>
      </c>
      <c r="B87" s="230">
        <v>134.5</v>
      </c>
      <c r="C87" s="252">
        <v>16.4</v>
      </c>
      <c r="D87" s="230">
        <v>157.8</v>
      </c>
      <c r="E87" s="252">
        <v>14.1</v>
      </c>
      <c r="F87" s="230">
        <v>211.5</v>
      </c>
      <c r="G87" s="252">
        <v>12.9</v>
      </c>
      <c r="H87" s="230">
        <v>226.8</v>
      </c>
      <c r="I87" s="252">
        <v>12.6</v>
      </c>
      <c r="J87" s="230">
        <v>177</v>
      </c>
      <c r="K87" s="252">
        <v>15.6</v>
      </c>
      <c r="L87" s="230">
        <v>206.4</v>
      </c>
      <c r="M87" s="252">
        <v>13.15</v>
      </c>
      <c r="N87" s="230">
        <v>184</v>
      </c>
      <c r="O87" s="252">
        <v>11.73</v>
      </c>
      <c r="P87" s="230">
        <v>177.9</v>
      </c>
      <c r="Q87" s="252">
        <v>11.73</v>
      </c>
      <c r="R87" s="230">
        <v>176.3</v>
      </c>
      <c r="S87" s="252">
        <v>11.89</v>
      </c>
    </row>
    <row r="88" spans="1:19" s="85" customFormat="1" ht="25.5">
      <c r="A88" s="78" t="s">
        <v>167</v>
      </c>
      <c r="B88" s="229">
        <v>128.7</v>
      </c>
      <c r="C88" s="282">
        <v>15.9</v>
      </c>
      <c r="D88" s="229">
        <v>155.3</v>
      </c>
      <c r="E88" s="282">
        <v>14.2</v>
      </c>
      <c r="F88" s="229">
        <v>186.1</v>
      </c>
      <c r="G88" s="282">
        <v>12.9</v>
      </c>
      <c r="H88" s="229">
        <v>198.9</v>
      </c>
      <c r="I88" s="282">
        <v>12.8</v>
      </c>
      <c r="J88" s="229">
        <v>172.1</v>
      </c>
      <c r="K88" s="282">
        <v>14.8</v>
      </c>
      <c r="L88" s="229">
        <v>186.9</v>
      </c>
      <c r="M88" s="282">
        <v>13.48</v>
      </c>
      <c r="N88" s="229">
        <v>179.2</v>
      </c>
      <c r="O88" s="282">
        <v>12.34</v>
      </c>
      <c r="P88" s="229">
        <v>173.8</v>
      </c>
      <c r="Q88" s="282">
        <v>12.32</v>
      </c>
      <c r="R88" s="229">
        <v>174.2</v>
      </c>
      <c r="S88" s="282">
        <v>12.43</v>
      </c>
    </row>
    <row r="89" spans="1:19" ht="12.75">
      <c r="A89" s="77" t="s">
        <v>168</v>
      </c>
      <c r="B89" s="230">
        <v>95.9</v>
      </c>
      <c r="C89" s="252">
        <v>14.6</v>
      </c>
      <c r="D89" s="230">
        <v>133.7</v>
      </c>
      <c r="E89" s="252">
        <v>13.9</v>
      </c>
      <c r="F89" s="230">
        <v>182.2</v>
      </c>
      <c r="G89" s="252">
        <v>12.5</v>
      </c>
      <c r="H89" s="230">
        <v>194.7</v>
      </c>
      <c r="I89" s="252">
        <v>12.9</v>
      </c>
      <c r="J89" s="230">
        <v>183</v>
      </c>
      <c r="K89" s="252">
        <v>14.9</v>
      </c>
      <c r="L89" s="230">
        <v>187.9</v>
      </c>
      <c r="M89" s="252">
        <v>13.75</v>
      </c>
      <c r="N89" s="230">
        <v>172.5</v>
      </c>
      <c r="O89" s="252">
        <v>11.77</v>
      </c>
      <c r="P89" s="230">
        <v>173.2</v>
      </c>
      <c r="Q89" s="252">
        <v>12.31</v>
      </c>
      <c r="R89" s="230">
        <v>171.9</v>
      </c>
      <c r="S89" s="252">
        <v>12.64</v>
      </c>
    </row>
    <row r="90" spans="1:19" ht="12.75">
      <c r="A90" s="77" t="s">
        <v>169</v>
      </c>
      <c r="B90" s="230">
        <v>68.4</v>
      </c>
      <c r="C90" s="252">
        <v>16.6</v>
      </c>
      <c r="D90" s="230">
        <v>150.1</v>
      </c>
      <c r="E90" s="252">
        <v>14.2</v>
      </c>
      <c r="F90" s="230">
        <v>170.1</v>
      </c>
      <c r="G90" s="252">
        <v>13</v>
      </c>
      <c r="H90" s="230">
        <v>162.1</v>
      </c>
      <c r="I90" s="252">
        <v>13.4</v>
      </c>
      <c r="J90" s="230">
        <v>155</v>
      </c>
      <c r="K90" s="252">
        <v>14.2</v>
      </c>
      <c r="L90" s="230">
        <v>179.1</v>
      </c>
      <c r="M90" s="252">
        <v>13.41</v>
      </c>
      <c r="N90" s="230">
        <v>165.5</v>
      </c>
      <c r="O90" s="252">
        <v>12.26</v>
      </c>
      <c r="P90" s="230">
        <v>168.3</v>
      </c>
      <c r="Q90" s="252">
        <v>12.26</v>
      </c>
      <c r="R90" s="230">
        <v>168.3</v>
      </c>
      <c r="S90" s="252">
        <v>12.11</v>
      </c>
    </row>
    <row r="91" spans="1:19" ht="12.75">
      <c r="A91" s="77" t="s">
        <v>170</v>
      </c>
      <c r="B91" s="230">
        <v>151.8</v>
      </c>
      <c r="C91" s="252">
        <v>16</v>
      </c>
      <c r="D91" s="230">
        <v>159.1</v>
      </c>
      <c r="E91" s="252">
        <v>14</v>
      </c>
      <c r="F91" s="230">
        <v>189.8</v>
      </c>
      <c r="G91" s="252">
        <v>13</v>
      </c>
      <c r="H91" s="230">
        <v>206.9</v>
      </c>
      <c r="I91" s="252">
        <v>12.8</v>
      </c>
      <c r="J91" s="230">
        <v>140.2</v>
      </c>
      <c r="K91" s="252">
        <v>15.5</v>
      </c>
      <c r="L91" s="230">
        <v>180.1</v>
      </c>
      <c r="M91" s="252">
        <v>13.2</v>
      </c>
      <c r="N91" s="230">
        <v>179.2</v>
      </c>
      <c r="O91" s="252">
        <v>12.31</v>
      </c>
      <c r="P91" s="230">
        <v>165.3</v>
      </c>
      <c r="Q91" s="252">
        <v>12.24</v>
      </c>
      <c r="R91" s="230">
        <v>170.2</v>
      </c>
      <c r="S91" s="252">
        <v>12.3</v>
      </c>
    </row>
    <row r="92" spans="1:19" ht="12.75">
      <c r="A92" s="77" t="s">
        <v>171</v>
      </c>
      <c r="B92" s="230">
        <v>158.5</v>
      </c>
      <c r="C92" s="252">
        <v>16.2</v>
      </c>
      <c r="D92" s="230">
        <v>161.1</v>
      </c>
      <c r="E92" s="252">
        <v>13.9</v>
      </c>
      <c r="F92" s="230">
        <v>192.2</v>
      </c>
      <c r="G92" s="252">
        <v>12.5</v>
      </c>
      <c r="H92" s="230">
        <v>208</v>
      </c>
      <c r="I92" s="252">
        <v>12.5</v>
      </c>
      <c r="J92" s="230">
        <v>181</v>
      </c>
      <c r="K92" s="252">
        <v>14.4</v>
      </c>
      <c r="L92" s="230">
        <v>192.4</v>
      </c>
      <c r="M92" s="252">
        <v>13.37</v>
      </c>
      <c r="N92" s="230">
        <v>181.2</v>
      </c>
      <c r="O92" s="252">
        <v>12.48</v>
      </c>
      <c r="P92" s="230">
        <v>177.1</v>
      </c>
      <c r="Q92" s="252">
        <v>12.2</v>
      </c>
      <c r="R92" s="230">
        <v>177.7</v>
      </c>
      <c r="S92" s="252">
        <v>12.36</v>
      </c>
    </row>
    <row r="93" spans="1:19" ht="12.75">
      <c r="A93" s="77" t="s">
        <v>172</v>
      </c>
      <c r="B93" s="230">
        <v>169.2</v>
      </c>
      <c r="C93" s="252">
        <v>16.9</v>
      </c>
      <c r="D93" s="230">
        <v>176</v>
      </c>
      <c r="E93" s="252">
        <v>14.5</v>
      </c>
      <c r="F93" s="230">
        <v>182</v>
      </c>
      <c r="G93" s="252">
        <v>13.5</v>
      </c>
      <c r="H93" s="230">
        <v>206.8</v>
      </c>
      <c r="I93" s="252">
        <v>12.6</v>
      </c>
      <c r="J93" s="230">
        <v>187</v>
      </c>
      <c r="K93" s="252">
        <v>15.2</v>
      </c>
      <c r="L93" s="230">
        <v>194.5</v>
      </c>
      <c r="M93" s="252">
        <v>13.43</v>
      </c>
      <c r="N93" s="230">
        <v>188.5</v>
      </c>
      <c r="O93" s="252">
        <v>12.76</v>
      </c>
      <c r="P93" s="230">
        <v>183.2</v>
      </c>
      <c r="Q93" s="252">
        <v>12.6</v>
      </c>
      <c r="R93" s="230">
        <v>181.1</v>
      </c>
      <c r="S93" s="252">
        <v>12.47</v>
      </c>
    </row>
    <row r="94" spans="1:19" ht="12.75">
      <c r="A94" s="77" t="s">
        <v>173</v>
      </c>
      <c r="B94" s="230">
        <v>144.4</v>
      </c>
      <c r="C94" s="252">
        <v>18.7</v>
      </c>
      <c r="D94" s="230">
        <v>145.4</v>
      </c>
      <c r="E94" s="252">
        <v>16.2</v>
      </c>
      <c r="F94" s="230">
        <v>181.9</v>
      </c>
      <c r="G94" s="252">
        <v>13.2</v>
      </c>
      <c r="H94" s="230">
        <v>188.5</v>
      </c>
      <c r="I94" s="252">
        <v>12.9</v>
      </c>
      <c r="J94" s="230">
        <v>175.5</v>
      </c>
      <c r="K94" s="252">
        <v>15.2</v>
      </c>
      <c r="L94" s="230">
        <v>186.8</v>
      </c>
      <c r="M94" s="252">
        <v>13.54</v>
      </c>
      <c r="N94" s="230">
        <v>174.3</v>
      </c>
      <c r="O94" s="252">
        <v>12.59</v>
      </c>
      <c r="P94" s="230">
        <v>183.8</v>
      </c>
      <c r="Q94" s="252">
        <v>12.67</v>
      </c>
      <c r="R94" s="230">
        <v>178.3</v>
      </c>
      <c r="S94" s="252">
        <v>12.82</v>
      </c>
    </row>
    <row r="95" spans="1:19" ht="12.75">
      <c r="A95" s="77" t="s">
        <v>174</v>
      </c>
      <c r="B95" s="230">
        <v>95.2</v>
      </c>
      <c r="C95" s="252">
        <v>16.9</v>
      </c>
      <c r="D95" s="230">
        <v>158.2</v>
      </c>
      <c r="E95" s="252">
        <v>14.8</v>
      </c>
      <c r="F95" s="230">
        <v>170.2</v>
      </c>
      <c r="G95" s="252">
        <v>14.4</v>
      </c>
      <c r="H95" s="230">
        <v>179.1</v>
      </c>
      <c r="I95" s="252">
        <v>13</v>
      </c>
      <c r="J95" s="230">
        <v>174.2</v>
      </c>
      <c r="K95" s="252">
        <v>14.1</v>
      </c>
      <c r="L95" s="230">
        <v>178.4</v>
      </c>
      <c r="M95" s="252">
        <v>13.85</v>
      </c>
      <c r="N95" s="230">
        <v>185.1</v>
      </c>
      <c r="O95" s="252">
        <v>12.61</v>
      </c>
      <c r="P95" s="230">
        <v>172</v>
      </c>
      <c r="Q95" s="252">
        <v>12.26</v>
      </c>
      <c r="R95" s="230">
        <v>174.9</v>
      </c>
      <c r="S95" s="252">
        <v>12.43</v>
      </c>
    </row>
    <row r="96" spans="1:19" ht="12.75">
      <c r="A96" s="77" t="s">
        <v>175</v>
      </c>
      <c r="B96" s="230">
        <v>179.6</v>
      </c>
      <c r="C96" s="252">
        <v>17.4</v>
      </c>
      <c r="D96" s="230">
        <v>202</v>
      </c>
      <c r="E96" s="252">
        <v>14.8</v>
      </c>
      <c r="F96" s="230">
        <v>191.8</v>
      </c>
      <c r="G96" s="252">
        <v>12.8</v>
      </c>
      <c r="H96" s="230">
        <v>170.8</v>
      </c>
      <c r="I96" s="252">
        <v>12.3</v>
      </c>
      <c r="J96" s="230">
        <v>151.4</v>
      </c>
      <c r="K96" s="252">
        <v>16.5</v>
      </c>
      <c r="L96" s="230">
        <v>188.6</v>
      </c>
      <c r="M96" s="252">
        <v>13.51</v>
      </c>
      <c r="N96" s="230">
        <v>185.8</v>
      </c>
      <c r="O96" s="252">
        <v>12.56</v>
      </c>
      <c r="P96" s="230">
        <v>177.6</v>
      </c>
      <c r="Q96" s="252">
        <v>12.46</v>
      </c>
      <c r="R96" s="230">
        <v>176.2</v>
      </c>
      <c r="S96" s="252">
        <v>12.33</v>
      </c>
    </row>
    <row r="97" spans="1:19" ht="12.75">
      <c r="A97" s="77" t="s">
        <v>176</v>
      </c>
      <c r="B97" s="230">
        <v>56.5</v>
      </c>
      <c r="C97" s="252">
        <v>25.9</v>
      </c>
      <c r="D97" s="230">
        <v>112.6</v>
      </c>
      <c r="E97" s="252">
        <v>15.3</v>
      </c>
      <c r="F97" s="230">
        <v>183.5</v>
      </c>
      <c r="G97" s="252">
        <v>12.5</v>
      </c>
      <c r="H97" s="230">
        <v>165.2</v>
      </c>
      <c r="I97" s="252">
        <v>14.2</v>
      </c>
      <c r="J97" s="230">
        <v>170</v>
      </c>
      <c r="K97" s="252">
        <v>16</v>
      </c>
      <c r="L97" s="230">
        <v>183.6</v>
      </c>
      <c r="M97" s="252">
        <v>14.2</v>
      </c>
      <c r="N97" s="230">
        <v>157.6</v>
      </c>
      <c r="O97" s="252">
        <v>12.58</v>
      </c>
      <c r="P97" s="230">
        <v>178.1</v>
      </c>
      <c r="Q97" s="252">
        <v>13.01</v>
      </c>
      <c r="R97" s="230">
        <v>175.2</v>
      </c>
      <c r="S97" s="252">
        <v>12.69</v>
      </c>
    </row>
    <row r="98" spans="1:19" ht="12.75">
      <c r="A98" s="274"/>
      <c r="B98" s="272"/>
      <c r="C98" s="275"/>
      <c r="D98" s="272"/>
      <c r="E98" s="275"/>
      <c r="F98" s="272"/>
      <c r="G98" s="275"/>
      <c r="H98" s="272"/>
      <c r="I98" s="275"/>
      <c r="J98" s="272"/>
      <c r="K98" s="275"/>
      <c r="L98" s="272"/>
      <c r="M98" s="275"/>
      <c r="N98" s="272"/>
      <c r="O98" s="275"/>
      <c r="P98" s="272"/>
      <c r="Q98" s="275"/>
      <c r="R98" s="272"/>
      <c r="S98" s="275"/>
    </row>
    <row r="100" spans="1:13" ht="12.75" customHeight="1">
      <c r="A100" s="335" t="s">
        <v>413</v>
      </c>
      <c r="B100" s="335"/>
      <c r="C100" s="335"/>
      <c r="D100" s="335"/>
      <c r="E100" s="335"/>
      <c r="F100" s="335"/>
      <c r="G100" s="335"/>
      <c r="H100" s="335"/>
      <c r="I100" s="335"/>
      <c r="J100" s="335"/>
      <c r="K100" s="335"/>
      <c r="L100" s="335"/>
      <c r="M100" s="335"/>
    </row>
  </sheetData>
  <sheetProtection/>
  <mergeCells count="12">
    <mergeCell ref="D4:E4"/>
    <mergeCell ref="F4:G4"/>
    <mergeCell ref="H4:I4"/>
    <mergeCell ref="A100:M100"/>
    <mergeCell ref="R4:S4"/>
    <mergeCell ref="A1:S1"/>
    <mergeCell ref="A4:A5"/>
    <mergeCell ref="N4:O4"/>
    <mergeCell ref="P4:Q4"/>
    <mergeCell ref="L4:M4"/>
    <mergeCell ref="J4:K4"/>
    <mergeCell ref="B4:C4"/>
  </mergeCells>
  <printOptions/>
  <pageMargins left="0.7874015748031497" right="0.3937007874015748" top="0.61" bottom="0.35" header="0.5118110236220472" footer="0.31496062992125984"/>
  <pageSetup fitToHeight="1" fitToWidth="1" horizontalDpi="600" verticalDpi="600" orientation="landscape" paperSize="8" scale="49" r:id="rId1"/>
  <headerFooter alignWithMargins="0">
    <oddFooter>&amp;C40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40"/>
  <sheetViews>
    <sheetView workbookViewId="0" topLeftCell="A1">
      <selection activeCell="A3" sqref="A3"/>
    </sheetView>
  </sheetViews>
  <sheetFormatPr defaultColWidth="9.00390625" defaultRowHeight="12.75"/>
  <cols>
    <col min="1" max="1" width="35.25390625" style="0" customWidth="1"/>
    <col min="2" max="2" width="10.375" style="0" customWidth="1"/>
    <col min="3" max="7" width="10.75390625" style="0" customWidth="1"/>
    <col min="8" max="8" width="10.375" style="0" customWidth="1"/>
    <col min="9" max="10" width="10.625" style="0" bestFit="1" customWidth="1"/>
  </cols>
  <sheetData>
    <row r="1" spans="1:10" s="12" customFormat="1" ht="15.75">
      <c r="A1" s="283" t="s">
        <v>381</v>
      </c>
      <c r="B1" s="283"/>
      <c r="C1" s="283"/>
      <c r="D1" s="283"/>
      <c r="E1" s="283"/>
      <c r="F1" s="283"/>
      <c r="G1" s="283"/>
      <c r="H1" s="283"/>
      <c r="I1" s="283"/>
      <c r="J1" s="283"/>
    </row>
    <row r="2" ht="12.75" customHeight="1"/>
    <row r="3" ht="15">
      <c r="A3" s="5"/>
    </row>
    <row r="4" spans="1:10" ht="15">
      <c r="A4" s="4"/>
      <c r="B4" s="146">
        <v>2005</v>
      </c>
      <c r="C4" s="146">
        <v>2006</v>
      </c>
      <c r="D4" s="146" t="s">
        <v>243</v>
      </c>
      <c r="E4" s="146" t="s">
        <v>244</v>
      </c>
      <c r="F4" s="146" t="s">
        <v>245</v>
      </c>
      <c r="G4" s="146" t="s">
        <v>246</v>
      </c>
      <c r="H4" s="146" t="s">
        <v>247</v>
      </c>
      <c r="I4" s="146" t="s">
        <v>248</v>
      </c>
      <c r="J4" s="146" t="s">
        <v>249</v>
      </c>
    </row>
    <row r="5" spans="1:10" ht="25.5">
      <c r="A5" s="13" t="s">
        <v>411</v>
      </c>
      <c r="B5" s="238">
        <v>0.260720095753008</v>
      </c>
      <c r="C5" s="238">
        <v>0.9791545562259613</v>
      </c>
      <c r="D5" s="238">
        <v>1.6737763212544652</v>
      </c>
      <c r="E5" s="238">
        <v>1.5888034476662694</v>
      </c>
      <c r="F5" s="238">
        <v>0.3929706996010201</v>
      </c>
      <c r="G5" s="238">
        <v>0.8207146927820507</v>
      </c>
      <c r="H5" s="238">
        <v>1.281006829228827</v>
      </c>
      <c r="I5" s="238">
        <v>1.6586610470623326</v>
      </c>
      <c r="J5" s="238">
        <v>2.0281924572822696</v>
      </c>
    </row>
    <row r="6" spans="1:10" ht="12.75">
      <c r="A6" s="123" t="s">
        <v>257</v>
      </c>
      <c r="B6" s="239">
        <v>0.1430742074242825</v>
      </c>
      <c r="C6" s="239">
        <v>0.667275917730079</v>
      </c>
      <c r="D6" s="239">
        <v>1.3178278928712654</v>
      </c>
      <c r="E6" s="239">
        <v>1.3583183154314904</v>
      </c>
      <c r="F6" s="239">
        <v>0.3684056824582045</v>
      </c>
      <c r="G6" s="239">
        <v>0.7874011837254816</v>
      </c>
      <c r="H6" s="239">
        <v>1.2461167675861446</v>
      </c>
      <c r="I6" s="239">
        <v>1.6350731611807687</v>
      </c>
      <c r="J6" s="239">
        <v>2.0054302203591257</v>
      </c>
    </row>
    <row r="7" spans="1:10" ht="12.75">
      <c r="A7" s="123" t="s">
        <v>258</v>
      </c>
      <c r="B7" s="239">
        <v>0.11764588832872545</v>
      </c>
      <c r="C7" s="239">
        <v>0.3118786384958822</v>
      </c>
      <c r="D7" s="239">
        <v>0.3559484283831997</v>
      </c>
      <c r="E7" s="239">
        <v>0.23048513223477887</v>
      </c>
      <c r="F7" s="239">
        <v>0.024565017142815622</v>
      </c>
      <c r="G7" s="239">
        <v>0.03331350905656907</v>
      </c>
      <c r="H7" s="239">
        <v>0.03489006164268242</v>
      </c>
      <c r="I7" s="239">
        <v>0.023587885881563804</v>
      </c>
      <c r="J7" s="239">
        <v>0.022762236923143574</v>
      </c>
    </row>
    <row r="8" spans="1:10" ht="25.5">
      <c r="A8" s="13" t="s">
        <v>412</v>
      </c>
      <c r="B8" s="239">
        <v>0.24447743878751113</v>
      </c>
      <c r="C8" s="239">
        <v>0.8689499327957614</v>
      </c>
      <c r="D8" s="239">
        <v>1.8383991608635508</v>
      </c>
      <c r="E8" s="239">
        <v>2.5930491932656974</v>
      </c>
      <c r="F8" s="239">
        <v>2.604899361636813</v>
      </c>
      <c r="G8" s="239">
        <v>2.438800652346184</v>
      </c>
      <c r="H8" s="239">
        <v>2.642585811871651</v>
      </c>
      <c r="I8" s="239">
        <v>3.2099904629464944</v>
      </c>
      <c r="J8" s="239">
        <v>3.9680129077986943</v>
      </c>
    </row>
    <row r="9" spans="1:10" ht="12.75">
      <c r="A9" s="123" t="s">
        <v>257</v>
      </c>
      <c r="B9" s="239">
        <v>0.10283776801830098</v>
      </c>
      <c r="C9" s="239">
        <v>0.5379682679488108</v>
      </c>
      <c r="D9" s="239">
        <v>1.342328973598717</v>
      </c>
      <c r="E9" s="239">
        <v>2.0324758801235046</v>
      </c>
      <c r="F9" s="239">
        <v>2.094391252307979</v>
      </c>
      <c r="G9" s="239">
        <v>2.0498313691204393</v>
      </c>
      <c r="H9" s="239">
        <v>2.348393998509163</v>
      </c>
      <c r="I9" s="239">
        <v>3.012526298901588</v>
      </c>
      <c r="J9" s="239">
        <v>3.80025095235132</v>
      </c>
    </row>
    <row r="10" spans="1:10" ht="12.75">
      <c r="A10" s="123" t="s">
        <v>258</v>
      </c>
      <c r="B10" s="239">
        <v>0.1416396707692101</v>
      </c>
      <c r="C10" s="239">
        <v>0.33098166484695046</v>
      </c>
      <c r="D10" s="239">
        <v>0.49607018726483393</v>
      </c>
      <c r="E10" s="239">
        <v>0.5605733131421926</v>
      </c>
      <c r="F10" s="239">
        <v>0.5105081093288338</v>
      </c>
      <c r="G10" s="239">
        <v>0.3889692832257445</v>
      </c>
      <c r="H10" s="239">
        <v>0.294191813362488</v>
      </c>
      <c r="I10" s="239">
        <v>0.1974641640449065</v>
      </c>
      <c r="J10" s="239">
        <v>0.16776195544737404</v>
      </c>
    </row>
    <row r="11" spans="1:10" ht="38.25">
      <c r="A11" s="13" t="s">
        <v>251</v>
      </c>
      <c r="B11" s="240">
        <v>717.8125</v>
      </c>
      <c r="C11" s="240">
        <v>3143.77688172043</v>
      </c>
      <c r="D11" s="240">
        <v>8117.158034528553</v>
      </c>
      <c r="E11" s="240">
        <v>14139.088507265522</v>
      </c>
      <c r="F11" s="240">
        <v>13353.883751651254</v>
      </c>
      <c r="G11" s="240">
        <v>14958.582781456953</v>
      </c>
      <c r="H11" s="240">
        <v>19511.635883905015</v>
      </c>
      <c r="I11" s="240">
        <v>26383.143989431966</v>
      </c>
      <c r="J11" s="240">
        <v>35084.225165562915</v>
      </c>
    </row>
    <row r="12" spans="1:10" ht="12.75">
      <c r="A12" s="123" t="s">
        <v>257</v>
      </c>
      <c r="B12" s="241">
        <v>301.94293478260875</v>
      </c>
      <c r="C12" s="240">
        <v>1946.3172043010752</v>
      </c>
      <c r="D12" s="240">
        <v>5926.839309428951</v>
      </c>
      <c r="E12" s="240">
        <v>11082.457067371202</v>
      </c>
      <c r="F12" s="240">
        <v>10736.78996036988</v>
      </c>
      <c r="G12" s="240">
        <v>12572.807947019868</v>
      </c>
      <c r="H12" s="240">
        <v>17339.459102902376</v>
      </c>
      <c r="I12" s="240">
        <v>24760.17173051519</v>
      </c>
      <c r="J12" s="241">
        <v>33600.91390728477</v>
      </c>
    </row>
    <row r="13" spans="1:10" ht="12.75">
      <c r="A13" s="123" t="s">
        <v>258</v>
      </c>
      <c r="B13" s="240">
        <v>415.8695652173913</v>
      </c>
      <c r="C13" s="240">
        <v>1197.4596774193546</v>
      </c>
      <c r="D13" s="240">
        <v>2178.7450462351385</v>
      </c>
      <c r="E13" s="240">
        <v>3056.6314398943196</v>
      </c>
      <c r="F13" s="240">
        <v>2617.093791281374</v>
      </c>
      <c r="G13" s="240">
        <v>2385.774834437086</v>
      </c>
      <c r="H13" s="240">
        <v>2172.1767810026386</v>
      </c>
      <c r="I13" s="240">
        <v>1622.9722589167766</v>
      </c>
      <c r="J13" s="242">
        <v>1483.3112582781457</v>
      </c>
    </row>
    <row r="14" spans="1:10" ht="25.5">
      <c r="A14" s="13" t="s">
        <v>256</v>
      </c>
      <c r="B14" s="243">
        <v>205.18802856474576</v>
      </c>
      <c r="C14" s="244">
        <v>367.79609875579064</v>
      </c>
      <c r="D14" s="244">
        <v>111.14239208380602</v>
      </c>
      <c r="E14" s="244">
        <v>17.84743274350437</v>
      </c>
      <c r="F14" s="244">
        <v>-76.7460903191178</v>
      </c>
      <c r="G14" s="244">
        <v>149.2186936479105</v>
      </c>
      <c r="H14" s="244">
        <v>88.63919212968443</v>
      </c>
      <c r="I14" s="244">
        <v>43.943181057376876</v>
      </c>
      <c r="J14" s="245">
        <v>31.19539686354159</v>
      </c>
    </row>
    <row r="15" spans="1:10" ht="12.75">
      <c r="A15" s="123" t="s">
        <v>254</v>
      </c>
      <c r="B15" s="246">
        <v>205.62391296074526</v>
      </c>
      <c r="C15" s="246">
        <v>480.93020247105244</v>
      </c>
      <c r="D15" s="246">
        <v>143.9397144956907</v>
      </c>
      <c r="E15" s="246">
        <v>27.9647148774949</v>
      </c>
      <c r="F15" s="246">
        <v>-74.50055380071379</v>
      </c>
      <c r="G15" s="246">
        <v>155.04588439371048</v>
      </c>
      <c r="H15" s="246">
        <v>91.26493963810287</v>
      </c>
      <c r="I15" s="246">
        <v>45.86911417415979</v>
      </c>
      <c r="J15" s="246">
        <v>31.594411176075084</v>
      </c>
    </row>
    <row r="16" spans="1:10" ht="12.75">
      <c r="A16" s="123" t="s">
        <v>255</v>
      </c>
      <c r="B16" s="246">
        <v>204.65960344040178</v>
      </c>
      <c r="C16" s="246">
        <v>230.20886598749166</v>
      </c>
      <c r="D16" s="246">
        <v>40.971304006003635</v>
      </c>
      <c r="E16" s="246">
        <v>-19.60978165348476</v>
      </c>
      <c r="F16" s="246">
        <v>-89.97971346584399</v>
      </c>
      <c r="G16" s="246">
        <v>61.82733662016153</v>
      </c>
      <c r="H16" s="246">
        <v>26.576780968431976</v>
      </c>
      <c r="I16" s="246">
        <v>-24.84252573359963</v>
      </c>
      <c r="J16" s="246">
        <v>3.536385936222402</v>
      </c>
    </row>
    <row r="17" spans="1:10" ht="25.5">
      <c r="A17" s="13" t="s">
        <v>317</v>
      </c>
      <c r="B17" s="51">
        <v>49.431469230904206</v>
      </c>
      <c r="C17" s="51">
        <v>75.93929719824357</v>
      </c>
      <c r="D17" s="51">
        <v>85.58841080788444</v>
      </c>
      <c r="E17" s="51">
        <v>86.6569941832962</v>
      </c>
      <c r="F17" s="51">
        <v>83.7034556950909</v>
      </c>
      <c r="G17" s="51">
        <v>86.88300109729335</v>
      </c>
      <c r="H17" s="51">
        <v>93.15788311085875</v>
      </c>
      <c r="I17" s="51">
        <v>96.22464526211164</v>
      </c>
      <c r="J17" s="51">
        <v>96.39688067136906</v>
      </c>
    </row>
    <row r="18" spans="1:10" ht="12.75">
      <c r="A18" s="123" t="s">
        <v>254</v>
      </c>
      <c r="B18" s="51">
        <v>42</v>
      </c>
      <c r="C18" s="57">
        <v>72.3</v>
      </c>
      <c r="D18" s="57">
        <v>83.6</v>
      </c>
      <c r="E18" s="57">
        <v>85.8</v>
      </c>
      <c r="F18" s="57">
        <v>83.9</v>
      </c>
      <c r="G18" s="57">
        <v>87.2</v>
      </c>
      <c r="H18" s="57">
        <v>93.5</v>
      </c>
      <c r="I18" s="57">
        <v>96.5</v>
      </c>
      <c r="J18" s="51">
        <v>96.63436933584629</v>
      </c>
    </row>
    <row r="19" spans="1:10" ht="12.75">
      <c r="A19" s="123" t="s">
        <v>255</v>
      </c>
      <c r="B19" s="51">
        <v>63</v>
      </c>
      <c r="C19" s="57">
        <v>85.1</v>
      </c>
      <c r="D19" s="57">
        <v>93.8</v>
      </c>
      <c r="E19" s="57">
        <v>92.3</v>
      </c>
      <c r="F19" s="57">
        <v>80.2</v>
      </c>
      <c r="G19" s="57">
        <v>80.2</v>
      </c>
      <c r="H19" s="57">
        <v>82.6</v>
      </c>
      <c r="I19" s="57">
        <v>79.7</v>
      </c>
      <c r="J19" s="51">
        <v>79.23967459324155</v>
      </c>
    </row>
    <row r="20" spans="1:10" ht="38.25">
      <c r="A20" s="13" t="s">
        <v>318</v>
      </c>
      <c r="B20" s="51">
        <v>3.6</v>
      </c>
      <c r="C20" s="51">
        <v>11.1</v>
      </c>
      <c r="D20" s="51">
        <v>15.6</v>
      </c>
      <c r="E20" s="51">
        <v>16.1</v>
      </c>
      <c r="F20" s="51">
        <v>5.8</v>
      </c>
      <c r="G20" s="51">
        <v>10.4</v>
      </c>
      <c r="H20" s="51">
        <v>13.2</v>
      </c>
      <c r="I20" s="51">
        <v>14.3</v>
      </c>
      <c r="J20" s="51">
        <v>15.4</v>
      </c>
    </row>
    <row r="21" spans="1:10" ht="12.75">
      <c r="A21" s="123" t="s">
        <v>254</v>
      </c>
      <c r="B21" s="246">
        <v>2.8</v>
      </c>
      <c r="C21" s="246">
        <v>9.1</v>
      </c>
      <c r="D21" s="246">
        <v>13.8</v>
      </c>
      <c r="E21" s="246">
        <v>14.8</v>
      </c>
      <c r="F21" s="246">
        <v>5.8</v>
      </c>
      <c r="G21" s="246">
        <v>10.4</v>
      </c>
      <c r="H21" s="246">
        <v>13.2</v>
      </c>
      <c r="I21" s="246">
        <v>14.4</v>
      </c>
      <c r="J21" s="246">
        <v>15.5</v>
      </c>
    </row>
    <row r="22" spans="1:10" ht="12.75">
      <c r="A22" s="123" t="s">
        <v>255</v>
      </c>
      <c r="B22" s="246">
        <v>5.5</v>
      </c>
      <c r="C22" s="246">
        <v>21.8</v>
      </c>
      <c r="D22" s="246">
        <v>31.5</v>
      </c>
      <c r="E22" s="246">
        <v>33.2</v>
      </c>
      <c r="F22" s="246">
        <v>7.4</v>
      </c>
      <c r="G22" s="246">
        <v>10.8</v>
      </c>
      <c r="H22" s="246">
        <v>13.1</v>
      </c>
      <c r="I22" s="246">
        <v>9.7</v>
      </c>
      <c r="J22" s="246">
        <v>9.2</v>
      </c>
    </row>
    <row r="23" spans="1:10" ht="51">
      <c r="A23" s="152" t="s">
        <v>264</v>
      </c>
      <c r="B23" s="247">
        <v>197.2709880711231</v>
      </c>
      <c r="C23" s="248">
        <v>342.7268081240181</v>
      </c>
      <c r="D23" s="248">
        <v>161.32100882012168</v>
      </c>
      <c r="E23" s="248">
        <v>75.1129704100965</v>
      </c>
      <c r="F23" s="248">
        <v>-5.5534326361333655</v>
      </c>
      <c r="G23" s="248">
        <v>11.72077250815866</v>
      </c>
      <c r="H23" s="248">
        <v>30.956026042768855</v>
      </c>
      <c r="I23" s="248">
        <v>35.039101219622694</v>
      </c>
      <c r="J23" s="248">
        <v>32.62836445350601</v>
      </c>
    </row>
    <row r="24" spans="1:10" ht="12.75">
      <c r="A24" s="123" t="s">
        <v>254</v>
      </c>
      <c r="B24" s="246">
        <v>210.8111888111888</v>
      </c>
      <c r="C24" s="246">
        <v>551.6041938532151</v>
      </c>
      <c r="D24" s="246">
        <v>208.1992458876013</v>
      </c>
      <c r="E24" s="246">
        <v>87.98093620530102</v>
      </c>
      <c r="F24" s="246">
        <v>-3.119047562286781</v>
      </c>
      <c r="G24" s="246">
        <v>16.79087078219679</v>
      </c>
      <c r="H24" s="246">
        <v>38.46037964828966</v>
      </c>
      <c r="I24" s="246">
        <v>42.608292736000294</v>
      </c>
      <c r="J24" s="246">
        <v>35.346961205114326</v>
      </c>
    </row>
    <row r="25" spans="1:10" ht="12.75">
      <c r="A25" s="123" t="s">
        <v>255</v>
      </c>
      <c r="B25" s="246">
        <v>188.1566559969874</v>
      </c>
      <c r="C25" s="246">
        <v>191.07096184004183</v>
      </c>
      <c r="D25" s="246">
        <v>85.12644374852678</v>
      </c>
      <c r="E25" s="246">
        <v>40.29321352565617</v>
      </c>
      <c r="F25" s="246">
        <v>-14.379805261315454</v>
      </c>
      <c r="G25" s="246">
        <v>-9.079620824373848</v>
      </c>
      <c r="H25" s="246">
        <v>-8.591208376358779</v>
      </c>
      <c r="I25" s="246">
        <v>-25.382171988023146</v>
      </c>
      <c r="J25" s="246">
        <v>-8.84672673552609</v>
      </c>
    </row>
    <row r="26" spans="1:10" ht="25.5">
      <c r="A26" s="13" t="s">
        <v>259</v>
      </c>
      <c r="B26" s="51">
        <v>42.021746219864305</v>
      </c>
      <c r="C26" s="51">
        <v>66.79450787322874</v>
      </c>
      <c r="D26" s="51">
        <v>80.68617744511769</v>
      </c>
      <c r="E26" s="51">
        <v>84.26553276449276</v>
      </c>
      <c r="F26" s="51">
        <v>85.61334596925204</v>
      </c>
      <c r="G26" s="51">
        <v>87.18064904588402</v>
      </c>
      <c r="H26" s="51">
        <v>91.02295911302308</v>
      </c>
      <c r="I26" s="51">
        <v>94.07523177260707</v>
      </c>
      <c r="J26" s="51">
        <v>95.78304365465934</v>
      </c>
    </row>
    <row r="27" spans="1:10" ht="12.75">
      <c r="A27" s="123" t="s">
        <v>254</v>
      </c>
      <c r="B27" s="57">
        <v>28.7</v>
      </c>
      <c r="C27" s="57">
        <v>60.5</v>
      </c>
      <c r="D27" s="57">
        <v>77</v>
      </c>
      <c r="E27" s="57">
        <v>82.4</v>
      </c>
      <c r="F27" s="57">
        <v>84.1</v>
      </c>
      <c r="G27" s="57">
        <v>86.1</v>
      </c>
      <c r="H27" s="57">
        <v>90.7</v>
      </c>
      <c r="I27" s="57">
        <v>94.1</v>
      </c>
      <c r="J27" s="57">
        <v>95.8</v>
      </c>
    </row>
    <row r="28" spans="1:10" ht="12.75">
      <c r="A28" s="123" t="s">
        <v>255</v>
      </c>
      <c r="B28" s="57">
        <v>63.3</v>
      </c>
      <c r="C28" s="57">
        <v>80.4</v>
      </c>
      <c r="D28" s="57">
        <v>92.6</v>
      </c>
      <c r="E28" s="57">
        <v>91.7</v>
      </c>
      <c r="F28" s="57">
        <v>92.6</v>
      </c>
      <c r="G28" s="57">
        <v>93.3</v>
      </c>
      <c r="H28" s="57">
        <v>93.4</v>
      </c>
      <c r="I28" s="57">
        <v>94.1</v>
      </c>
      <c r="J28" s="57">
        <v>94.9</v>
      </c>
    </row>
    <row r="29" spans="1:10" ht="38.25">
      <c r="A29" s="13" t="s">
        <v>261</v>
      </c>
      <c r="B29" s="51">
        <v>5</v>
      </c>
      <c r="C29" s="51">
        <v>12.5</v>
      </c>
      <c r="D29" s="51">
        <v>20.6</v>
      </c>
      <c r="E29" s="51">
        <v>26.8</v>
      </c>
      <c r="F29" s="51">
        <v>28.4</v>
      </c>
      <c r="G29" s="51">
        <v>27.8</v>
      </c>
      <c r="H29" s="51">
        <v>26.7</v>
      </c>
      <c r="I29" s="51">
        <v>25.9</v>
      </c>
      <c r="J29" s="51">
        <v>26.7</v>
      </c>
    </row>
    <row r="30" spans="1:10" ht="12.75">
      <c r="A30" s="123" t="s">
        <v>254</v>
      </c>
      <c r="B30" s="51">
        <v>2.5</v>
      </c>
      <c r="C30" s="51">
        <v>9.2</v>
      </c>
      <c r="D30" s="51">
        <v>17.4</v>
      </c>
      <c r="E30" s="51">
        <v>23.8</v>
      </c>
      <c r="F30" s="51">
        <v>25.7</v>
      </c>
      <c r="G30" s="51">
        <v>25.5</v>
      </c>
      <c r="H30" s="51">
        <v>25.2</v>
      </c>
      <c r="I30" s="51">
        <v>25.1</v>
      </c>
      <c r="J30" s="51">
        <v>26.2</v>
      </c>
    </row>
    <row r="31" spans="1:10" ht="12.75">
      <c r="A31" s="123" t="s">
        <v>255</v>
      </c>
      <c r="B31" s="246">
        <v>18.2</v>
      </c>
      <c r="C31" s="249">
        <v>29.8</v>
      </c>
      <c r="D31" s="249">
        <v>41.4</v>
      </c>
      <c r="E31" s="57">
        <v>49.1</v>
      </c>
      <c r="F31" s="57">
        <v>50.1</v>
      </c>
      <c r="G31" s="57">
        <v>51.6</v>
      </c>
      <c r="H31" s="51">
        <v>52</v>
      </c>
      <c r="I31" s="57">
        <v>51.7</v>
      </c>
      <c r="J31" s="57">
        <v>49.3</v>
      </c>
    </row>
    <row r="32" spans="1:10" ht="38.25">
      <c r="A32" s="152" t="s">
        <v>260</v>
      </c>
      <c r="B32" s="250">
        <v>0.100319887944578</v>
      </c>
      <c r="C32" s="250">
        <v>0.02052185363642971</v>
      </c>
      <c r="D32" s="250">
        <v>0.1302309144631574</v>
      </c>
      <c r="E32" s="250">
        <v>1.0743425619599207</v>
      </c>
      <c r="F32" s="250">
        <v>3.069674316369057</v>
      </c>
      <c r="G32" s="250">
        <v>3.6862931910006704</v>
      </c>
      <c r="H32" s="250">
        <v>3.064743181458598</v>
      </c>
      <c r="I32" s="250">
        <v>2.080859040939233</v>
      </c>
      <c r="J32" s="250">
        <v>1.4968709168740202</v>
      </c>
    </row>
    <row r="33" spans="1:10" ht="12.75">
      <c r="A33" s="123" t="s">
        <v>254</v>
      </c>
      <c r="B33" s="251">
        <v>0.02699905503307384</v>
      </c>
      <c r="C33" s="251">
        <v>0.015192740632294241</v>
      </c>
      <c r="D33" s="251">
        <v>0.09747003636640668</v>
      </c>
      <c r="E33" s="251">
        <v>0.6265033816402087</v>
      </c>
      <c r="F33" s="251">
        <v>2.2793516040724677</v>
      </c>
      <c r="G33" s="251">
        <v>2.482388672284453</v>
      </c>
      <c r="H33" s="251">
        <v>1.9740841538394818</v>
      </c>
      <c r="I33" s="251">
        <v>1.468939816309164</v>
      </c>
      <c r="J33" s="251">
        <v>1.0029292013107496</v>
      </c>
    </row>
    <row r="34" spans="1:10" ht="12.75">
      <c r="A34" s="123" t="s">
        <v>255</v>
      </c>
      <c r="B34" s="251">
        <v>0.15355462624150548</v>
      </c>
      <c r="C34" s="251">
        <v>0.0291836436901595</v>
      </c>
      <c r="D34" s="251">
        <v>0.2188794101775894</v>
      </c>
      <c r="E34" s="251">
        <v>2.6980772472092207</v>
      </c>
      <c r="F34" s="251">
        <v>6.312022370958135</v>
      </c>
      <c r="G34" s="251">
        <v>10.030756248403895</v>
      </c>
      <c r="H34" s="251">
        <v>11.770957965636407</v>
      </c>
      <c r="I34" s="251">
        <v>11.416339055339861</v>
      </c>
      <c r="J34" s="251">
        <v>12.685954103044914</v>
      </c>
    </row>
    <row r="35" spans="1:10" ht="38.25">
      <c r="A35" s="152" t="s">
        <v>405</v>
      </c>
      <c r="B35" s="248">
        <v>37.77355744484478</v>
      </c>
      <c r="C35" s="248">
        <v>31.300154423454153</v>
      </c>
      <c r="D35" s="248">
        <v>32.19542524650083</v>
      </c>
      <c r="E35" s="248">
        <v>29.993687176734653</v>
      </c>
      <c r="F35" s="248">
        <v>138.97679359479608</v>
      </c>
      <c r="G35" s="248">
        <v>68.82500440718727</v>
      </c>
      <c r="H35" s="248">
        <v>51.236219286304085</v>
      </c>
      <c r="I35" s="248">
        <v>49.78430065349344</v>
      </c>
      <c r="J35" s="248">
        <v>51.86923066696407</v>
      </c>
    </row>
    <row r="36" spans="1:10" ht="12.75">
      <c r="A36" s="123" t="s">
        <v>254</v>
      </c>
      <c r="B36" s="246">
        <v>51.24846367811631</v>
      </c>
      <c r="C36" s="246">
        <v>31.751219294924617</v>
      </c>
      <c r="D36" s="246">
        <v>31.190587590866038</v>
      </c>
      <c r="E36" s="51">
        <v>29.967663745761776</v>
      </c>
      <c r="F36" s="51">
        <v>118.30269710704493</v>
      </c>
      <c r="G36" s="51">
        <v>62.57288130015303</v>
      </c>
      <c r="H36" s="51">
        <v>47.65197865839232</v>
      </c>
      <c r="I36" s="51">
        <v>44.951814382158545</v>
      </c>
      <c r="J36" s="51">
        <v>50.51104366747315</v>
      </c>
    </row>
    <row r="37" spans="1:10" ht="12.75">
      <c r="A37" s="123" t="s">
        <v>255</v>
      </c>
      <c r="B37" s="246">
        <v>21.38614640286355</v>
      </c>
      <c r="C37" s="246">
        <v>30.335084396478813</v>
      </c>
      <c r="D37" s="246">
        <v>35.91563577367674</v>
      </c>
      <c r="E37" s="51">
        <v>30.147051094737066</v>
      </c>
      <c r="F37" s="51">
        <v>449.0296863526697</v>
      </c>
      <c r="G37" s="51">
        <v>216.60076489272058</v>
      </c>
      <c r="H37" s="51">
        <v>179.24924463563272</v>
      </c>
      <c r="I37" s="51">
        <v>384.7642409375852</v>
      </c>
      <c r="J37" s="51">
        <v>171.53010858835142</v>
      </c>
    </row>
    <row r="38" spans="1:10" ht="38.25">
      <c r="A38" s="13" t="s">
        <v>354</v>
      </c>
      <c r="B38" s="246">
        <v>9.64839104737225</v>
      </c>
      <c r="C38" s="246">
        <v>6.359818030740512</v>
      </c>
      <c r="D38" s="246">
        <v>9.673506574253938</v>
      </c>
      <c r="E38" s="246">
        <v>22.23838379525715</v>
      </c>
      <c r="F38" s="246">
        <v>90.89278103094406</v>
      </c>
      <c r="G38" s="246">
        <v>38.74141256272019</v>
      </c>
      <c r="H38" s="246">
        <v>30.23402106719632</v>
      </c>
      <c r="I38" s="246">
        <v>25.942739866200515</v>
      </c>
      <c r="J38" s="246">
        <v>30.669696866741607</v>
      </c>
    </row>
    <row r="39" spans="1:10" ht="12.75">
      <c r="A39" s="123" t="s">
        <v>254</v>
      </c>
      <c r="B39" s="246">
        <v>7.898311663108869</v>
      </c>
      <c r="C39" s="246">
        <v>4.528093891276752</v>
      </c>
      <c r="D39" s="246">
        <v>7.631948327608439</v>
      </c>
      <c r="E39" s="246">
        <v>16.34136597041759</v>
      </c>
      <c r="F39" s="246">
        <v>75.18773431816909</v>
      </c>
      <c r="G39" s="246">
        <v>33.162294245736824</v>
      </c>
      <c r="H39" s="246">
        <v>27.073615928490412</v>
      </c>
      <c r="I39" s="246">
        <v>23.612525508298308</v>
      </c>
      <c r="J39" s="246">
        <v>29.53647894909433</v>
      </c>
    </row>
    <row r="40" spans="1:10" ht="12.75">
      <c r="A40" s="123" t="s">
        <v>255</v>
      </c>
      <c r="B40" s="246">
        <v>11.776737599811195</v>
      </c>
      <c r="C40" s="246">
        <v>10.278859783916426</v>
      </c>
      <c r="D40" s="246">
        <v>17.231967822618806</v>
      </c>
      <c r="E40" s="246">
        <v>56.991286250354754</v>
      </c>
      <c r="F40" s="246">
        <v>326.42400083919017</v>
      </c>
      <c r="G40" s="246">
        <v>170.60996953393402</v>
      </c>
      <c r="H40" s="246">
        <v>143.1095406360424</v>
      </c>
      <c r="I40" s="246">
        <v>187.4693376941946</v>
      </c>
      <c r="J40" s="246">
        <v>130.51003619611714</v>
      </c>
    </row>
    <row r="41" spans="1:10" ht="51">
      <c r="A41" s="13" t="s">
        <v>355</v>
      </c>
      <c r="B41" s="51">
        <v>22.149056637262383</v>
      </c>
      <c r="C41" s="51">
        <v>19.76430503754349</v>
      </c>
      <c r="D41" s="51">
        <v>20.473540357491345</v>
      </c>
      <c r="E41" s="51">
        <v>15.09894664291988</v>
      </c>
      <c r="F41" s="51">
        <v>52.72271595531287</v>
      </c>
      <c r="G41" s="51">
        <v>16.990693599185395</v>
      </c>
      <c r="H41" s="51">
        <v>15.232012542123236</v>
      </c>
      <c r="I41" s="51">
        <v>9.869359452398855</v>
      </c>
      <c r="J41" s="51">
        <v>17.026927616428075</v>
      </c>
    </row>
    <row r="42" spans="1:10" ht="12.75">
      <c r="A42" s="123" t="s">
        <v>254</v>
      </c>
      <c r="B42" s="246">
        <v>35.38068439096966</v>
      </c>
      <c r="C42" s="246">
        <v>23.3564572522994</v>
      </c>
      <c r="D42" s="246">
        <v>17.804379828595557</v>
      </c>
      <c r="E42" s="246">
        <v>13.152508333764365</v>
      </c>
      <c r="F42" s="246">
        <v>48.12975238462953</v>
      </c>
      <c r="G42" s="246">
        <v>15.913765584119966</v>
      </c>
      <c r="H42" s="246">
        <v>15.122372984885656</v>
      </c>
      <c r="I42" s="246">
        <v>9.514349523648503</v>
      </c>
      <c r="J42" s="246">
        <v>17.06802935018312</v>
      </c>
    </row>
    <row r="43" spans="1:10" ht="12.75">
      <c r="A43" s="123" t="s">
        <v>255</v>
      </c>
      <c r="B43" s="246">
        <v>6.057506981866814</v>
      </c>
      <c r="C43" s="246">
        <v>12.078762105564092</v>
      </c>
      <c r="D43" s="246">
        <v>30.35557358209964</v>
      </c>
      <c r="E43" s="246">
        <v>26.569893942419878</v>
      </c>
      <c r="F43" s="246">
        <v>121.60690682500052</v>
      </c>
      <c r="G43" s="246">
        <v>42.44506384909574</v>
      </c>
      <c r="H43" s="246">
        <v>19.14784657141394</v>
      </c>
      <c r="I43" s="246">
        <v>34.47805941673481</v>
      </c>
      <c r="J43" s="246">
        <v>13.405725567620928</v>
      </c>
    </row>
    <row r="44" ht="15">
      <c r="A44" s="5"/>
    </row>
    <row r="45" ht="15">
      <c r="A45" s="5"/>
    </row>
    <row r="46" spans="1:8" ht="12.75">
      <c r="A46" s="285" t="s">
        <v>349</v>
      </c>
      <c r="B46" s="285"/>
      <c r="C46" s="285"/>
      <c r="D46" s="285"/>
      <c r="E46" s="285"/>
      <c r="F46" s="285"/>
      <c r="G46" s="285"/>
      <c r="H46" s="285"/>
    </row>
    <row r="47" spans="1:8" ht="12.75" customHeight="1">
      <c r="A47" s="285" t="s">
        <v>324</v>
      </c>
      <c r="B47" s="285"/>
      <c r="C47" s="285"/>
      <c r="D47" s="285"/>
      <c r="E47" s="285"/>
      <c r="F47" s="285"/>
      <c r="G47" s="285"/>
      <c r="H47" s="285"/>
    </row>
    <row r="48" spans="1:8" ht="15" customHeight="1">
      <c r="A48" s="285" t="s">
        <v>262</v>
      </c>
      <c r="B48" s="285"/>
      <c r="C48" s="285"/>
      <c r="D48" s="285"/>
      <c r="E48" s="285"/>
      <c r="F48" s="285"/>
      <c r="G48" s="285"/>
      <c r="H48" s="285"/>
    </row>
    <row r="49" spans="1:8" ht="15" customHeight="1">
      <c r="A49" s="285" t="s">
        <v>263</v>
      </c>
      <c r="B49" s="285"/>
      <c r="C49" s="285"/>
      <c r="D49" s="285"/>
      <c r="E49" s="285"/>
      <c r="F49" s="285"/>
      <c r="G49" s="285"/>
      <c r="H49" s="285"/>
    </row>
    <row r="50" spans="1:10" ht="12.75" customHeight="1">
      <c r="A50" s="286" t="s">
        <v>391</v>
      </c>
      <c r="B50" s="286"/>
      <c r="C50" s="286"/>
      <c r="D50" s="286"/>
      <c r="E50" s="286"/>
      <c r="F50" s="286"/>
      <c r="G50" s="286"/>
      <c r="H50" s="286"/>
      <c r="I50" s="286"/>
      <c r="J50" s="286"/>
    </row>
    <row r="51" spans="1:10" ht="12.75" customHeight="1">
      <c r="A51" s="284" t="s">
        <v>422</v>
      </c>
      <c r="B51" s="284"/>
      <c r="C51" s="284"/>
      <c r="D51" s="284"/>
      <c r="E51" s="284"/>
      <c r="F51" s="284"/>
      <c r="G51" s="284"/>
      <c r="H51" s="284"/>
      <c r="I51" s="284"/>
      <c r="J51" s="284"/>
    </row>
    <row r="52" spans="1:9" ht="12.75">
      <c r="A52" s="284" t="s">
        <v>418</v>
      </c>
      <c r="B52" s="284"/>
      <c r="C52" s="284"/>
      <c r="D52" s="255"/>
      <c r="E52" s="255"/>
      <c r="F52" s="255"/>
      <c r="G52" s="255"/>
      <c r="H52" s="255"/>
      <c r="I52" s="150"/>
    </row>
    <row r="53" spans="1:4" ht="15">
      <c r="A53" s="5"/>
      <c r="D53" s="151"/>
    </row>
    <row r="54" ht="15">
      <c r="A54" s="5"/>
    </row>
    <row r="55" ht="15">
      <c r="A55" s="5"/>
    </row>
    <row r="56" ht="15">
      <c r="A56" s="5"/>
    </row>
    <row r="57" ht="15">
      <c r="A57" s="5"/>
    </row>
    <row r="58" ht="15">
      <c r="A58" s="5"/>
    </row>
    <row r="59" ht="15">
      <c r="A59" s="5"/>
    </row>
    <row r="60" ht="15">
      <c r="A60" s="5"/>
    </row>
    <row r="61" ht="15">
      <c r="A61" s="5"/>
    </row>
    <row r="62" ht="15">
      <c r="A62" s="5"/>
    </row>
    <row r="63" ht="15">
      <c r="A63" s="5"/>
    </row>
    <row r="64" ht="15">
      <c r="A64" s="5"/>
    </row>
    <row r="65" ht="15">
      <c r="A65" s="5"/>
    </row>
    <row r="66" ht="15">
      <c r="A66" s="5"/>
    </row>
    <row r="67" ht="15">
      <c r="A67" s="5"/>
    </row>
    <row r="68" ht="15">
      <c r="A68" s="5"/>
    </row>
    <row r="69" ht="15">
      <c r="A69" s="5"/>
    </row>
    <row r="70" ht="15">
      <c r="A70" s="5"/>
    </row>
    <row r="71" ht="12.75">
      <c r="A71" s="6"/>
    </row>
    <row r="72" ht="12.75">
      <c r="A72" s="6"/>
    </row>
    <row r="73" ht="12.75">
      <c r="A73" s="6"/>
    </row>
    <row r="74" ht="12.75">
      <c r="A74" s="6"/>
    </row>
    <row r="75" ht="12.75">
      <c r="A75" s="6"/>
    </row>
    <row r="76" ht="12.75">
      <c r="A76" s="6"/>
    </row>
    <row r="77" ht="12.75">
      <c r="A77" s="6"/>
    </row>
    <row r="78" ht="12.75">
      <c r="A78" s="6"/>
    </row>
    <row r="79" ht="12.75">
      <c r="A79" s="6"/>
    </row>
    <row r="80" ht="12.75">
      <c r="A80" s="6"/>
    </row>
    <row r="81" ht="12.75">
      <c r="A81" s="6"/>
    </row>
    <row r="82" ht="12.75">
      <c r="A82" s="6"/>
    </row>
    <row r="83" ht="12.75">
      <c r="A83" s="6"/>
    </row>
    <row r="84" ht="12.75">
      <c r="A84" s="6"/>
    </row>
    <row r="85" ht="12.75">
      <c r="A85" s="6"/>
    </row>
    <row r="86" ht="12.75">
      <c r="A86" s="6"/>
    </row>
    <row r="87" ht="12.75">
      <c r="A87" s="6"/>
    </row>
    <row r="88" ht="12.75">
      <c r="A88" s="6"/>
    </row>
    <row r="89" ht="12.75">
      <c r="A89" s="6"/>
    </row>
    <row r="90" ht="12.75">
      <c r="A90" s="6"/>
    </row>
    <row r="91" ht="12.75">
      <c r="A91" s="6"/>
    </row>
    <row r="92" ht="12.75">
      <c r="A92" s="6"/>
    </row>
    <row r="93" ht="12.75">
      <c r="A93" s="6"/>
    </row>
    <row r="94" ht="12.75">
      <c r="A94" s="6"/>
    </row>
    <row r="95" ht="12.75">
      <c r="A95" s="6"/>
    </row>
    <row r="96" ht="12.75">
      <c r="A96" s="6"/>
    </row>
    <row r="97" ht="12.75">
      <c r="A97" s="6"/>
    </row>
    <row r="98" ht="12.75">
      <c r="A98" s="6"/>
    </row>
    <row r="99" ht="12.75">
      <c r="A99" s="6"/>
    </row>
    <row r="100" ht="12.75">
      <c r="A100" s="6"/>
    </row>
    <row r="101" ht="12.75">
      <c r="A101" s="6"/>
    </row>
    <row r="102" ht="12.75">
      <c r="A102" s="6"/>
    </row>
    <row r="103" ht="12.75">
      <c r="A103" s="6"/>
    </row>
    <row r="104" ht="12.75">
      <c r="A104" s="6"/>
    </row>
    <row r="105" ht="12.75">
      <c r="A105" s="6"/>
    </row>
    <row r="106" ht="12.75">
      <c r="A106" s="6"/>
    </row>
    <row r="107" ht="12.75">
      <c r="A107" s="6"/>
    </row>
    <row r="108" ht="12.75">
      <c r="A108" s="6"/>
    </row>
    <row r="109" ht="12.75">
      <c r="A109" s="6"/>
    </row>
    <row r="110" ht="12.75">
      <c r="A110" s="6"/>
    </row>
    <row r="111" ht="12.75">
      <c r="A111" s="6"/>
    </row>
    <row r="112" ht="12.75">
      <c r="A112" s="6"/>
    </row>
    <row r="113" ht="12.75">
      <c r="A113" s="6"/>
    </row>
    <row r="114" ht="12.75">
      <c r="A114" s="6"/>
    </row>
    <row r="115" ht="12.75">
      <c r="A115" s="6"/>
    </row>
    <row r="116" ht="12.75">
      <c r="A116" s="6"/>
    </row>
    <row r="117" ht="12.75">
      <c r="A117" s="6"/>
    </row>
    <row r="118" ht="12.75">
      <c r="A118" s="6"/>
    </row>
    <row r="119" ht="12.75">
      <c r="A119" s="6"/>
    </row>
    <row r="120" ht="12.75">
      <c r="A120" s="6"/>
    </row>
    <row r="121" ht="12.75">
      <c r="A121" s="6"/>
    </row>
    <row r="122" ht="12.75">
      <c r="A122" s="6"/>
    </row>
    <row r="123" ht="12.75">
      <c r="A123" s="6"/>
    </row>
    <row r="124" ht="12.75">
      <c r="A124" s="6"/>
    </row>
    <row r="125" ht="12.75">
      <c r="A125" s="6"/>
    </row>
    <row r="126" ht="12.75">
      <c r="A126" s="6"/>
    </row>
    <row r="127" ht="12.75">
      <c r="A127" s="6"/>
    </row>
    <row r="128" ht="12.75">
      <c r="A128" s="6"/>
    </row>
    <row r="129" ht="12.75">
      <c r="A129" s="6"/>
    </row>
    <row r="130" ht="12.75">
      <c r="A130" s="6"/>
    </row>
    <row r="131" ht="12.75">
      <c r="A131" s="6"/>
    </row>
    <row r="132" ht="12.75">
      <c r="A132" s="6"/>
    </row>
    <row r="133" ht="12.75">
      <c r="A133" s="6"/>
    </row>
    <row r="134" ht="12.75">
      <c r="A134" s="6"/>
    </row>
    <row r="135" ht="12.75">
      <c r="A135" s="6"/>
    </row>
    <row r="136" ht="12.75">
      <c r="A136" s="6"/>
    </row>
    <row r="137" ht="12.75">
      <c r="A137" s="6"/>
    </row>
    <row r="138" ht="12.75">
      <c r="A138" s="6"/>
    </row>
    <row r="139" ht="12.75">
      <c r="A139" s="6"/>
    </row>
    <row r="140" ht="12.75">
      <c r="A140" s="6"/>
    </row>
  </sheetData>
  <sheetProtection/>
  <mergeCells count="8">
    <mergeCell ref="A52:C52"/>
    <mergeCell ref="A1:J1"/>
    <mergeCell ref="A46:H46"/>
    <mergeCell ref="A47:H47"/>
    <mergeCell ref="A48:H48"/>
    <mergeCell ref="A49:H49"/>
    <mergeCell ref="A50:J50"/>
    <mergeCell ref="A51:J5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7" r:id="rId1"/>
  <headerFooter alignWithMargins="0">
    <oddFooter>&amp;C14</oddFooter>
  </headerFooter>
  <ignoredErrors>
    <ignoredError sqref="D4:J4" numberStoredAsText="1"/>
  </ignoredErrors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0"/>
  <sheetViews>
    <sheetView zoomScale="85" zoomScaleNormal="85" workbookViewId="0" topLeftCell="A1">
      <selection activeCell="A3" sqref="A3"/>
    </sheetView>
  </sheetViews>
  <sheetFormatPr defaultColWidth="10.75390625" defaultRowHeight="12.75"/>
  <cols>
    <col min="1" max="1" width="23.00390625" style="81" customWidth="1"/>
    <col min="2" max="19" width="13.75390625" style="81" customWidth="1"/>
    <col min="20" max="16384" width="10.75390625" style="81" customWidth="1"/>
  </cols>
  <sheetData>
    <row r="1" spans="1:19" s="104" customFormat="1" ht="60" customHeight="1">
      <c r="A1" s="337" t="s">
        <v>385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  <c r="P1" s="337"/>
      <c r="Q1" s="337"/>
      <c r="R1" s="337"/>
      <c r="S1" s="337"/>
    </row>
    <row r="2" spans="1:19" s="104" customFormat="1" ht="15.75" customHeight="1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</row>
    <row r="3" ht="12.75">
      <c r="D3" s="89"/>
    </row>
    <row r="4" spans="1:19" s="95" customFormat="1" ht="15">
      <c r="A4" s="350"/>
      <c r="B4" s="346" t="s">
        <v>178</v>
      </c>
      <c r="C4" s="348"/>
      <c r="D4" s="349" t="s">
        <v>179</v>
      </c>
      <c r="E4" s="349"/>
      <c r="F4" s="349" t="s">
        <v>180</v>
      </c>
      <c r="G4" s="349"/>
      <c r="H4" s="349" t="s">
        <v>181</v>
      </c>
      <c r="I4" s="349"/>
      <c r="J4" s="349" t="s">
        <v>182</v>
      </c>
      <c r="K4" s="349"/>
      <c r="L4" s="349" t="s">
        <v>183</v>
      </c>
      <c r="M4" s="349"/>
      <c r="N4" s="349" t="s">
        <v>209</v>
      </c>
      <c r="O4" s="349"/>
      <c r="P4" s="349" t="s">
        <v>210</v>
      </c>
      <c r="Q4" s="349"/>
      <c r="R4" s="349" t="s">
        <v>234</v>
      </c>
      <c r="S4" s="349"/>
    </row>
    <row r="5" spans="1:19" s="95" customFormat="1" ht="63.75">
      <c r="A5" s="351"/>
      <c r="B5" s="114" t="s">
        <v>298</v>
      </c>
      <c r="C5" s="114" t="s">
        <v>371</v>
      </c>
      <c r="D5" s="114" t="s">
        <v>298</v>
      </c>
      <c r="E5" s="114" t="s">
        <v>371</v>
      </c>
      <c r="F5" s="114" t="s">
        <v>298</v>
      </c>
      <c r="G5" s="114" t="s">
        <v>371</v>
      </c>
      <c r="H5" s="114" t="s">
        <v>298</v>
      </c>
      <c r="I5" s="114" t="s">
        <v>371</v>
      </c>
      <c r="J5" s="114" t="s">
        <v>298</v>
      </c>
      <c r="K5" s="114" t="s">
        <v>371</v>
      </c>
      <c r="L5" s="114" t="s">
        <v>298</v>
      </c>
      <c r="M5" s="114" t="s">
        <v>371</v>
      </c>
      <c r="N5" s="114" t="s">
        <v>298</v>
      </c>
      <c r="O5" s="114" t="s">
        <v>371</v>
      </c>
      <c r="P5" s="114" t="s">
        <v>298</v>
      </c>
      <c r="Q5" s="114" t="s">
        <v>371</v>
      </c>
      <c r="R5" s="114" t="s">
        <v>298</v>
      </c>
      <c r="S5" s="114" t="s">
        <v>371</v>
      </c>
    </row>
    <row r="6" spans="1:19" s="85" customFormat="1" ht="38.25">
      <c r="A6" s="76" t="s">
        <v>233</v>
      </c>
      <c r="B6" s="229">
        <v>146.3</v>
      </c>
      <c r="C6" s="282">
        <v>11.7</v>
      </c>
      <c r="D6" s="229">
        <v>171.9</v>
      </c>
      <c r="E6" s="282">
        <v>11.5</v>
      </c>
      <c r="F6" s="229">
        <v>184.6</v>
      </c>
      <c r="G6" s="282">
        <v>11</v>
      </c>
      <c r="H6" s="229">
        <v>198.7</v>
      </c>
      <c r="I6" s="282">
        <v>11</v>
      </c>
      <c r="J6" s="229">
        <v>116.5</v>
      </c>
      <c r="K6" s="282">
        <v>13</v>
      </c>
      <c r="L6" s="229">
        <v>138.3</v>
      </c>
      <c r="M6" s="282">
        <v>11.23</v>
      </c>
      <c r="N6" s="229">
        <v>130.8</v>
      </c>
      <c r="O6" s="282">
        <v>9.76</v>
      </c>
      <c r="P6" s="229">
        <v>116.5</v>
      </c>
      <c r="Q6" s="282">
        <v>9.91</v>
      </c>
      <c r="R6" s="229">
        <v>128</v>
      </c>
      <c r="S6" s="282">
        <v>9.66</v>
      </c>
    </row>
    <row r="7" spans="1:19" s="85" customFormat="1" ht="25.5">
      <c r="A7" s="78" t="s">
        <v>88</v>
      </c>
      <c r="B7" s="229">
        <v>146.8</v>
      </c>
      <c r="C7" s="282">
        <v>11.7</v>
      </c>
      <c r="D7" s="229">
        <v>170.2</v>
      </c>
      <c r="E7" s="282">
        <v>11.5</v>
      </c>
      <c r="F7" s="229">
        <v>180.4</v>
      </c>
      <c r="G7" s="282">
        <v>11.1</v>
      </c>
      <c r="H7" s="229">
        <v>193.2</v>
      </c>
      <c r="I7" s="282">
        <v>11.2</v>
      </c>
      <c r="J7" s="229">
        <v>117.3</v>
      </c>
      <c r="K7" s="282">
        <v>13.1</v>
      </c>
      <c r="L7" s="229">
        <v>136.4</v>
      </c>
      <c r="M7" s="282">
        <v>11.31</v>
      </c>
      <c r="N7" s="229">
        <v>128.2</v>
      </c>
      <c r="O7" s="282">
        <v>9.8</v>
      </c>
      <c r="P7" s="229">
        <v>108</v>
      </c>
      <c r="Q7" s="282">
        <v>10.2</v>
      </c>
      <c r="R7" s="229">
        <v>122</v>
      </c>
      <c r="S7" s="282">
        <v>9.74</v>
      </c>
    </row>
    <row r="8" spans="1:19" ht="12.75">
      <c r="A8" s="77" t="s">
        <v>89</v>
      </c>
      <c r="B8" s="230">
        <v>158.7</v>
      </c>
      <c r="C8" s="252">
        <v>11.5</v>
      </c>
      <c r="D8" s="230">
        <v>177.4</v>
      </c>
      <c r="E8" s="252">
        <v>10.8</v>
      </c>
      <c r="F8" s="230">
        <v>224.1</v>
      </c>
      <c r="G8" s="252">
        <v>10.5</v>
      </c>
      <c r="H8" s="230">
        <v>223</v>
      </c>
      <c r="I8" s="252">
        <v>9.1</v>
      </c>
      <c r="J8" s="230">
        <v>221.6</v>
      </c>
      <c r="K8" s="252">
        <v>12</v>
      </c>
      <c r="L8" s="230">
        <v>220.7</v>
      </c>
      <c r="M8" s="252">
        <v>10.76</v>
      </c>
      <c r="N8" s="230">
        <v>193.7</v>
      </c>
      <c r="O8" s="252">
        <v>9.91</v>
      </c>
      <c r="P8" s="230">
        <v>253.3</v>
      </c>
      <c r="Q8" s="252">
        <v>10.3</v>
      </c>
      <c r="R8" s="230">
        <v>208.4</v>
      </c>
      <c r="S8" s="252">
        <v>8.96</v>
      </c>
    </row>
    <row r="9" spans="1:19" ht="12.75">
      <c r="A9" s="77" t="s">
        <v>90</v>
      </c>
      <c r="B9" s="230">
        <v>166.2</v>
      </c>
      <c r="C9" s="252">
        <v>11.5</v>
      </c>
      <c r="D9" s="230">
        <v>198.3</v>
      </c>
      <c r="E9" s="252">
        <v>11.1</v>
      </c>
      <c r="F9" s="230">
        <v>202.2</v>
      </c>
      <c r="G9" s="252">
        <v>10.8</v>
      </c>
      <c r="H9" s="230">
        <v>223.4</v>
      </c>
      <c r="I9" s="252">
        <v>10.9</v>
      </c>
      <c r="J9" s="230">
        <v>217.3</v>
      </c>
      <c r="K9" s="252">
        <v>11</v>
      </c>
      <c r="L9" s="230">
        <v>240.5</v>
      </c>
      <c r="M9" s="252">
        <v>9.99</v>
      </c>
      <c r="N9" s="230">
        <v>203</v>
      </c>
      <c r="O9" s="252">
        <v>9.44</v>
      </c>
      <c r="P9" s="230">
        <v>279.4</v>
      </c>
      <c r="Q9" s="252">
        <v>10.31</v>
      </c>
      <c r="R9" s="230">
        <v>191.9</v>
      </c>
      <c r="S9" s="252">
        <v>10.11</v>
      </c>
    </row>
    <row r="10" spans="1:19" ht="12.75">
      <c r="A10" s="77" t="s">
        <v>91</v>
      </c>
      <c r="B10" s="230">
        <v>156.1</v>
      </c>
      <c r="C10" s="252">
        <v>11.5</v>
      </c>
      <c r="D10" s="230">
        <v>193.2</v>
      </c>
      <c r="E10" s="252">
        <v>11.5</v>
      </c>
      <c r="F10" s="230">
        <v>190.9</v>
      </c>
      <c r="G10" s="252">
        <v>10.9</v>
      </c>
      <c r="H10" s="230">
        <v>230.3</v>
      </c>
      <c r="I10" s="252">
        <v>10.8</v>
      </c>
      <c r="J10" s="230">
        <v>229</v>
      </c>
      <c r="K10" s="252">
        <v>10.4</v>
      </c>
      <c r="L10" s="230">
        <v>223.7</v>
      </c>
      <c r="M10" s="252">
        <v>10.78</v>
      </c>
      <c r="N10" s="230">
        <v>205.3</v>
      </c>
      <c r="O10" s="252">
        <v>9.39</v>
      </c>
      <c r="P10" s="230">
        <v>197.8</v>
      </c>
      <c r="Q10" s="252">
        <v>9.87</v>
      </c>
      <c r="R10" s="230">
        <v>223.7</v>
      </c>
      <c r="S10" s="252">
        <v>9.96</v>
      </c>
    </row>
    <row r="11" spans="1:19" ht="12.75">
      <c r="A11" s="77" t="s">
        <v>92</v>
      </c>
      <c r="B11" s="230">
        <v>168</v>
      </c>
      <c r="C11" s="252">
        <v>11.5</v>
      </c>
      <c r="D11" s="230">
        <v>192.5</v>
      </c>
      <c r="E11" s="252">
        <v>11.5</v>
      </c>
      <c r="F11" s="230">
        <v>217.8</v>
      </c>
      <c r="G11" s="252">
        <v>11</v>
      </c>
      <c r="H11" s="230">
        <v>239.9</v>
      </c>
      <c r="I11" s="252">
        <v>10.7</v>
      </c>
      <c r="J11" s="230">
        <v>177.2</v>
      </c>
      <c r="K11" s="252">
        <v>10.6</v>
      </c>
      <c r="L11" s="230">
        <v>147.3</v>
      </c>
      <c r="M11" s="252">
        <v>12.43</v>
      </c>
      <c r="N11" s="230">
        <v>224.9</v>
      </c>
      <c r="O11" s="252">
        <v>9.93</v>
      </c>
      <c r="P11" s="230">
        <v>289</v>
      </c>
      <c r="Q11" s="252">
        <v>9.54</v>
      </c>
      <c r="R11" s="230">
        <v>202</v>
      </c>
      <c r="S11" s="252">
        <v>10.07</v>
      </c>
    </row>
    <row r="12" spans="1:19" ht="12.75">
      <c r="A12" s="77" t="s">
        <v>93</v>
      </c>
      <c r="B12" s="230">
        <v>180.9</v>
      </c>
      <c r="C12" s="252">
        <v>11.6</v>
      </c>
      <c r="D12" s="230">
        <v>186.2</v>
      </c>
      <c r="E12" s="252">
        <v>11.3</v>
      </c>
      <c r="F12" s="230">
        <v>206.5</v>
      </c>
      <c r="G12" s="252">
        <v>11</v>
      </c>
      <c r="H12" s="230">
        <v>182.3</v>
      </c>
      <c r="I12" s="252">
        <v>11</v>
      </c>
      <c r="J12" s="230">
        <v>138.1</v>
      </c>
      <c r="K12" s="252">
        <v>13.4</v>
      </c>
      <c r="L12" s="230">
        <v>226.6</v>
      </c>
      <c r="M12" s="252">
        <v>10.28</v>
      </c>
      <c r="N12" s="230">
        <v>198.2</v>
      </c>
      <c r="O12" s="252">
        <v>8.93</v>
      </c>
      <c r="P12" s="230">
        <v>197.7</v>
      </c>
      <c r="Q12" s="252">
        <v>10.08</v>
      </c>
      <c r="R12" s="230">
        <v>247.8</v>
      </c>
      <c r="S12" s="252">
        <v>11.11</v>
      </c>
    </row>
    <row r="13" spans="1:19" ht="12.75">
      <c r="A13" s="77" t="s">
        <v>94</v>
      </c>
      <c r="B13" s="230">
        <v>160.1</v>
      </c>
      <c r="C13" s="252">
        <v>11.8</v>
      </c>
      <c r="D13" s="230">
        <v>186.8</v>
      </c>
      <c r="E13" s="252">
        <v>11.7</v>
      </c>
      <c r="F13" s="230">
        <v>198.9</v>
      </c>
      <c r="G13" s="252">
        <v>11.1</v>
      </c>
      <c r="H13" s="230">
        <v>236.2</v>
      </c>
      <c r="I13" s="252">
        <v>11.2</v>
      </c>
      <c r="J13" s="230">
        <v>143</v>
      </c>
      <c r="K13" s="252">
        <v>12.1</v>
      </c>
      <c r="L13" s="230">
        <v>150.8</v>
      </c>
      <c r="M13" s="252">
        <v>11.33</v>
      </c>
      <c r="N13" s="230">
        <v>164.5</v>
      </c>
      <c r="O13" s="252">
        <v>10.58</v>
      </c>
      <c r="P13" s="230">
        <v>252.8</v>
      </c>
      <c r="Q13" s="252">
        <v>9.9</v>
      </c>
      <c r="R13" s="230">
        <v>218.3</v>
      </c>
      <c r="S13" s="252">
        <v>10.48</v>
      </c>
    </row>
    <row r="14" spans="1:19" ht="12.75">
      <c r="A14" s="77" t="s">
        <v>95</v>
      </c>
      <c r="B14" s="230">
        <v>142.3</v>
      </c>
      <c r="C14" s="252">
        <v>12.5</v>
      </c>
      <c r="D14" s="230">
        <v>202.8</v>
      </c>
      <c r="E14" s="252">
        <v>11.1</v>
      </c>
      <c r="F14" s="230">
        <v>190.6</v>
      </c>
      <c r="G14" s="252">
        <v>10.8</v>
      </c>
      <c r="H14" s="230">
        <v>214.8</v>
      </c>
      <c r="I14" s="252">
        <v>10.6</v>
      </c>
      <c r="J14" s="230">
        <v>219.5</v>
      </c>
      <c r="K14" s="252">
        <v>10.9</v>
      </c>
      <c r="L14" s="230">
        <v>240.9</v>
      </c>
      <c r="M14" s="252">
        <v>10.49</v>
      </c>
      <c r="N14" s="230">
        <v>203.1</v>
      </c>
      <c r="O14" s="252">
        <v>9.4</v>
      </c>
      <c r="P14" s="230">
        <v>242</v>
      </c>
      <c r="Q14" s="252">
        <v>8.5</v>
      </c>
      <c r="R14" s="230">
        <v>215.5</v>
      </c>
      <c r="S14" s="252">
        <v>10.25</v>
      </c>
    </row>
    <row r="15" spans="1:19" ht="12.75">
      <c r="A15" s="77" t="s">
        <v>96</v>
      </c>
      <c r="B15" s="230">
        <v>158.6</v>
      </c>
      <c r="C15" s="252">
        <v>11.6</v>
      </c>
      <c r="D15" s="230">
        <v>174.8</v>
      </c>
      <c r="E15" s="252">
        <v>11.3</v>
      </c>
      <c r="F15" s="230">
        <v>211.2</v>
      </c>
      <c r="G15" s="252">
        <v>10.2</v>
      </c>
      <c r="H15" s="230">
        <v>247.4</v>
      </c>
      <c r="I15" s="252">
        <v>10.3</v>
      </c>
      <c r="J15" s="230">
        <v>186.4</v>
      </c>
      <c r="K15" s="252">
        <v>11.8</v>
      </c>
      <c r="L15" s="230">
        <v>206.5</v>
      </c>
      <c r="M15" s="252">
        <v>11.14</v>
      </c>
      <c r="N15" s="230">
        <v>125.4</v>
      </c>
      <c r="O15" s="252">
        <v>9.6</v>
      </c>
      <c r="P15" s="230">
        <v>212.1</v>
      </c>
      <c r="Q15" s="252">
        <v>9.13</v>
      </c>
      <c r="R15" s="230">
        <v>239.1</v>
      </c>
      <c r="S15" s="252">
        <v>8.72</v>
      </c>
    </row>
    <row r="16" spans="1:19" ht="12.75">
      <c r="A16" s="77" t="s">
        <v>97</v>
      </c>
      <c r="B16" s="230">
        <v>162.6</v>
      </c>
      <c r="C16" s="252">
        <v>11.6</v>
      </c>
      <c r="D16" s="230">
        <v>186.5</v>
      </c>
      <c r="E16" s="252">
        <v>10.9</v>
      </c>
      <c r="F16" s="230">
        <v>205.1</v>
      </c>
      <c r="G16" s="252">
        <v>10.4</v>
      </c>
      <c r="H16" s="230">
        <v>215.5</v>
      </c>
      <c r="I16" s="252">
        <v>9.8</v>
      </c>
      <c r="J16" s="230">
        <v>245</v>
      </c>
      <c r="K16" s="252">
        <v>10.4</v>
      </c>
      <c r="L16" s="230">
        <v>198.4</v>
      </c>
      <c r="M16" s="252">
        <v>10.78</v>
      </c>
      <c r="N16" s="230">
        <v>225.9</v>
      </c>
      <c r="O16" s="252">
        <v>9.84</v>
      </c>
      <c r="P16" s="230">
        <v>275.8</v>
      </c>
      <c r="Q16" s="252">
        <v>11.74</v>
      </c>
      <c r="R16" s="230">
        <v>216.9</v>
      </c>
      <c r="S16" s="252">
        <v>12.12</v>
      </c>
    </row>
    <row r="17" spans="1:19" ht="12.75">
      <c r="A17" s="77" t="s">
        <v>98</v>
      </c>
      <c r="B17" s="230">
        <v>163.8</v>
      </c>
      <c r="C17" s="252">
        <v>11.5</v>
      </c>
      <c r="D17" s="230">
        <v>187.1</v>
      </c>
      <c r="E17" s="252">
        <v>11.7</v>
      </c>
      <c r="F17" s="230">
        <v>193.3</v>
      </c>
      <c r="G17" s="252">
        <v>11.1</v>
      </c>
      <c r="H17" s="230">
        <v>205.5</v>
      </c>
      <c r="I17" s="252">
        <v>11</v>
      </c>
      <c r="J17" s="230">
        <v>157.5</v>
      </c>
      <c r="K17" s="252">
        <v>12.6</v>
      </c>
      <c r="L17" s="230">
        <v>150</v>
      </c>
      <c r="M17" s="252">
        <v>11.29</v>
      </c>
      <c r="N17" s="230">
        <v>148.4</v>
      </c>
      <c r="O17" s="252">
        <v>9.63</v>
      </c>
      <c r="P17" s="230">
        <v>130.3</v>
      </c>
      <c r="Q17" s="252">
        <v>9.88</v>
      </c>
      <c r="R17" s="230">
        <v>147.9</v>
      </c>
      <c r="S17" s="252">
        <v>9.66</v>
      </c>
    </row>
    <row r="18" spans="1:19" ht="12.75">
      <c r="A18" s="77" t="s">
        <v>99</v>
      </c>
      <c r="B18" s="230">
        <v>150.1</v>
      </c>
      <c r="C18" s="252">
        <v>12</v>
      </c>
      <c r="D18" s="230">
        <v>178.7</v>
      </c>
      <c r="E18" s="252">
        <v>11.2</v>
      </c>
      <c r="F18" s="230">
        <v>219.1</v>
      </c>
      <c r="G18" s="252">
        <v>10.3</v>
      </c>
      <c r="H18" s="230">
        <v>253.5</v>
      </c>
      <c r="I18" s="252">
        <v>10.9</v>
      </c>
      <c r="J18" s="230">
        <v>229</v>
      </c>
      <c r="K18" s="252">
        <v>13.1</v>
      </c>
      <c r="L18" s="230">
        <v>190.1</v>
      </c>
      <c r="M18" s="252">
        <v>9.85</v>
      </c>
      <c r="N18" s="230">
        <v>191.4</v>
      </c>
      <c r="O18" s="252">
        <v>10.01</v>
      </c>
      <c r="P18" s="230">
        <v>282.6</v>
      </c>
      <c r="Q18" s="252">
        <v>8.93</v>
      </c>
      <c r="R18" s="230">
        <v>263.4</v>
      </c>
      <c r="S18" s="252">
        <v>9.65</v>
      </c>
    </row>
    <row r="19" spans="1:19" ht="12.75">
      <c r="A19" s="77" t="s">
        <v>100</v>
      </c>
      <c r="B19" s="230">
        <v>169.6</v>
      </c>
      <c r="C19" s="252">
        <v>11.8</v>
      </c>
      <c r="D19" s="230">
        <v>189.2</v>
      </c>
      <c r="E19" s="252">
        <v>11.3</v>
      </c>
      <c r="F19" s="230">
        <v>195.9</v>
      </c>
      <c r="G19" s="252">
        <v>10.8</v>
      </c>
      <c r="H19" s="230">
        <v>239.6</v>
      </c>
      <c r="I19" s="252">
        <v>10.7</v>
      </c>
      <c r="J19" s="230">
        <v>176.1</v>
      </c>
      <c r="K19" s="252">
        <v>10.8</v>
      </c>
      <c r="L19" s="230">
        <v>149.6</v>
      </c>
      <c r="M19" s="252">
        <v>10.38</v>
      </c>
      <c r="N19" s="230">
        <v>190.7</v>
      </c>
      <c r="O19" s="252">
        <v>9.41</v>
      </c>
      <c r="P19" s="230">
        <v>216.1</v>
      </c>
      <c r="Q19" s="252">
        <v>9.6</v>
      </c>
      <c r="R19" s="230">
        <v>139</v>
      </c>
      <c r="S19" s="252">
        <v>10.64</v>
      </c>
    </row>
    <row r="20" spans="1:19" ht="12.75">
      <c r="A20" s="77" t="s">
        <v>101</v>
      </c>
      <c r="B20" s="230">
        <v>166.3</v>
      </c>
      <c r="C20" s="252">
        <v>11.2</v>
      </c>
      <c r="D20" s="230">
        <v>196.9</v>
      </c>
      <c r="E20" s="252">
        <v>11.2</v>
      </c>
      <c r="F20" s="230">
        <v>208.8</v>
      </c>
      <c r="G20" s="252">
        <v>10.8</v>
      </c>
      <c r="H20" s="230">
        <v>187.1</v>
      </c>
      <c r="I20" s="252">
        <v>11.8</v>
      </c>
      <c r="J20" s="230">
        <v>251.5</v>
      </c>
      <c r="K20" s="252">
        <v>8.6</v>
      </c>
      <c r="L20" s="230">
        <v>165</v>
      </c>
      <c r="M20" s="252">
        <v>10.02</v>
      </c>
      <c r="N20" s="230">
        <v>223.7</v>
      </c>
      <c r="O20" s="252">
        <v>9.18</v>
      </c>
      <c r="P20" s="230">
        <v>219.6</v>
      </c>
      <c r="Q20" s="252">
        <v>11.69</v>
      </c>
      <c r="R20" s="230">
        <v>236.1</v>
      </c>
      <c r="S20" s="252">
        <v>9.31</v>
      </c>
    </row>
    <row r="21" spans="1:19" ht="12.75">
      <c r="A21" s="77" t="s">
        <v>102</v>
      </c>
      <c r="B21" s="230">
        <v>180.2</v>
      </c>
      <c r="C21" s="252">
        <v>11.5</v>
      </c>
      <c r="D21" s="230">
        <v>188.9</v>
      </c>
      <c r="E21" s="252">
        <v>11.7</v>
      </c>
      <c r="F21" s="230">
        <v>217.9</v>
      </c>
      <c r="G21" s="252">
        <v>10.6</v>
      </c>
      <c r="H21" s="230">
        <v>248.9</v>
      </c>
      <c r="I21" s="252">
        <v>10.5</v>
      </c>
      <c r="J21" s="230">
        <v>185.8</v>
      </c>
      <c r="K21" s="252">
        <v>11.9</v>
      </c>
      <c r="L21" s="230">
        <v>186.7</v>
      </c>
      <c r="M21" s="252">
        <v>10.47</v>
      </c>
      <c r="N21" s="230">
        <v>208.8</v>
      </c>
      <c r="O21" s="252">
        <v>9.64</v>
      </c>
      <c r="P21" s="230">
        <v>237.1</v>
      </c>
      <c r="Q21" s="252">
        <v>9.94</v>
      </c>
      <c r="R21" s="230">
        <v>222.4</v>
      </c>
      <c r="S21" s="252">
        <v>9.98</v>
      </c>
    </row>
    <row r="22" spans="1:19" ht="12.75">
      <c r="A22" s="77" t="s">
        <v>103</v>
      </c>
      <c r="B22" s="230">
        <v>157.5</v>
      </c>
      <c r="C22" s="252">
        <v>12.1</v>
      </c>
      <c r="D22" s="230">
        <v>192.7</v>
      </c>
      <c r="E22" s="252">
        <v>11.3</v>
      </c>
      <c r="F22" s="230">
        <v>200.1</v>
      </c>
      <c r="G22" s="252">
        <v>10.6</v>
      </c>
      <c r="H22" s="230">
        <v>219.7</v>
      </c>
      <c r="I22" s="252">
        <v>11</v>
      </c>
      <c r="J22" s="230">
        <v>210.9</v>
      </c>
      <c r="K22" s="252">
        <v>12.6</v>
      </c>
      <c r="L22" s="230">
        <v>157.3</v>
      </c>
      <c r="M22" s="252">
        <v>10.4</v>
      </c>
      <c r="N22" s="230">
        <v>194.2</v>
      </c>
      <c r="O22" s="252">
        <v>9.72</v>
      </c>
      <c r="P22" s="230">
        <v>227.8</v>
      </c>
      <c r="Q22" s="252">
        <v>9.83</v>
      </c>
      <c r="R22" s="230">
        <v>138.6</v>
      </c>
      <c r="S22" s="252">
        <v>10.54</v>
      </c>
    </row>
    <row r="23" spans="1:19" ht="12.75">
      <c r="A23" s="77" t="s">
        <v>104</v>
      </c>
      <c r="B23" s="230">
        <v>158.4</v>
      </c>
      <c r="C23" s="252">
        <v>11.5</v>
      </c>
      <c r="D23" s="230">
        <v>192</v>
      </c>
      <c r="E23" s="252">
        <v>11.6</v>
      </c>
      <c r="F23" s="230">
        <v>207.6</v>
      </c>
      <c r="G23" s="252">
        <v>10.8</v>
      </c>
      <c r="H23" s="230">
        <v>226.3</v>
      </c>
      <c r="I23" s="252">
        <v>11</v>
      </c>
      <c r="J23" s="230">
        <v>185.5</v>
      </c>
      <c r="K23" s="252">
        <v>9.7</v>
      </c>
      <c r="L23" s="230">
        <v>224.4</v>
      </c>
      <c r="M23" s="252">
        <v>10.71</v>
      </c>
      <c r="N23" s="230">
        <v>236.6</v>
      </c>
      <c r="O23" s="252">
        <v>9.39</v>
      </c>
      <c r="P23" s="230">
        <v>212.6</v>
      </c>
      <c r="Q23" s="252">
        <v>9.83</v>
      </c>
      <c r="R23" s="230">
        <v>250.7</v>
      </c>
      <c r="S23" s="252">
        <v>10.16</v>
      </c>
    </row>
    <row r="24" spans="1:19" ht="12.75">
      <c r="A24" s="77" t="s">
        <v>105</v>
      </c>
      <c r="B24" s="230">
        <v>144.4</v>
      </c>
      <c r="C24" s="252">
        <v>11.9</v>
      </c>
      <c r="D24" s="230">
        <v>182.7</v>
      </c>
      <c r="E24" s="252">
        <v>11.6</v>
      </c>
      <c r="F24" s="230">
        <v>215.2</v>
      </c>
      <c r="G24" s="252">
        <v>10.8</v>
      </c>
      <c r="H24" s="230">
        <v>227.1</v>
      </c>
      <c r="I24" s="252">
        <v>10.4</v>
      </c>
      <c r="J24" s="230">
        <v>24.1</v>
      </c>
      <c r="K24" s="252">
        <v>16</v>
      </c>
      <c r="L24" s="230">
        <v>209.9</v>
      </c>
      <c r="M24" s="252">
        <v>11.33</v>
      </c>
      <c r="N24" s="230">
        <v>66.7</v>
      </c>
      <c r="O24" s="252">
        <v>11.4</v>
      </c>
      <c r="P24" s="230">
        <v>224.7</v>
      </c>
      <c r="Q24" s="252">
        <v>10.01</v>
      </c>
      <c r="R24" s="230">
        <v>207.9</v>
      </c>
      <c r="S24" s="252">
        <v>8.14</v>
      </c>
    </row>
    <row r="25" spans="1:19" ht="12.75">
      <c r="A25" s="77" t="s">
        <v>106</v>
      </c>
      <c r="B25" s="230">
        <v>140.5</v>
      </c>
      <c r="C25" s="252">
        <v>11.7</v>
      </c>
      <c r="D25" s="230">
        <v>162.9</v>
      </c>
      <c r="E25" s="252">
        <v>11.5</v>
      </c>
      <c r="F25" s="230">
        <v>174.3</v>
      </c>
      <c r="G25" s="252">
        <v>11.1</v>
      </c>
      <c r="H25" s="230">
        <v>185.7</v>
      </c>
      <c r="I25" s="252">
        <v>11.3</v>
      </c>
      <c r="J25" s="230">
        <v>106.7</v>
      </c>
      <c r="K25" s="252">
        <v>13.3</v>
      </c>
      <c r="L25" s="230">
        <v>130.8</v>
      </c>
      <c r="M25" s="252">
        <v>11.34</v>
      </c>
      <c r="N25" s="230">
        <v>120</v>
      </c>
      <c r="O25" s="252">
        <v>9.85</v>
      </c>
      <c r="P25" s="230">
        <v>97.2</v>
      </c>
      <c r="Q25" s="252">
        <v>10.34</v>
      </c>
      <c r="R25" s="230">
        <v>112.2</v>
      </c>
      <c r="S25" s="252">
        <v>9.73</v>
      </c>
    </row>
    <row r="26" spans="1:19" s="85" customFormat="1" ht="25.5">
      <c r="A26" s="78" t="s">
        <v>107</v>
      </c>
      <c r="B26" s="229">
        <v>144.9</v>
      </c>
      <c r="C26" s="282">
        <v>11.7</v>
      </c>
      <c r="D26" s="229">
        <v>175.8</v>
      </c>
      <c r="E26" s="282">
        <v>11.4</v>
      </c>
      <c r="F26" s="229">
        <v>190.2</v>
      </c>
      <c r="G26" s="282">
        <v>11</v>
      </c>
      <c r="H26" s="229">
        <v>203.2</v>
      </c>
      <c r="I26" s="282">
        <v>10.9</v>
      </c>
      <c r="J26" s="229">
        <v>77.7</v>
      </c>
      <c r="K26" s="282">
        <v>13.1</v>
      </c>
      <c r="L26" s="229">
        <v>118.1</v>
      </c>
      <c r="M26" s="282">
        <v>11.06</v>
      </c>
      <c r="N26" s="229">
        <v>162.5</v>
      </c>
      <c r="O26" s="282">
        <v>9.61</v>
      </c>
      <c r="P26" s="229">
        <v>155.7</v>
      </c>
      <c r="Q26" s="282">
        <v>8.41</v>
      </c>
      <c r="R26" s="229">
        <v>134.4</v>
      </c>
      <c r="S26" s="282">
        <v>9.03</v>
      </c>
    </row>
    <row r="27" spans="1:19" ht="12.75">
      <c r="A27" s="77" t="s">
        <v>108</v>
      </c>
      <c r="B27" s="230">
        <v>146.7</v>
      </c>
      <c r="C27" s="252">
        <v>11.6</v>
      </c>
      <c r="D27" s="230">
        <v>207.9</v>
      </c>
      <c r="E27" s="252">
        <v>11.2</v>
      </c>
      <c r="F27" s="230">
        <v>204.2</v>
      </c>
      <c r="G27" s="252">
        <v>10</v>
      </c>
      <c r="H27" s="230">
        <v>223.7</v>
      </c>
      <c r="I27" s="252">
        <v>10.1</v>
      </c>
      <c r="J27" s="230">
        <v>300</v>
      </c>
      <c r="K27" s="252">
        <v>11.1</v>
      </c>
      <c r="L27" s="230">
        <v>126.3</v>
      </c>
      <c r="M27" s="252">
        <v>12.13</v>
      </c>
      <c r="N27" s="230">
        <v>117.2</v>
      </c>
      <c r="O27" s="252">
        <v>9.21</v>
      </c>
      <c r="P27" s="230">
        <v>140.8</v>
      </c>
      <c r="Q27" s="252">
        <v>9.7</v>
      </c>
      <c r="R27" s="230">
        <v>279.9</v>
      </c>
      <c r="S27" s="252">
        <v>8.17</v>
      </c>
    </row>
    <row r="28" spans="1:19" ht="12.75">
      <c r="A28" s="77" t="s">
        <v>109</v>
      </c>
      <c r="B28" s="230">
        <v>153.7</v>
      </c>
      <c r="C28" s="252">
        <v>12.2</v>
      </c>
      <c r="D28" s="230">
        <v>197.4</v>
      </c>
      <c r="E28" s="252">
        <v>11.4</v>
      </c>
      <c r="F28" s="230">
        <v>203.6</v>
      </c>
      <c r="G28" s="252">
        <v>10.6</v>
      </c>
      <c r="H28" s="230">
        <v>227</v>
      </c>
      <c r="I28" s="252">
        <v>10.3</v>
      </c>
      <c r="J28" s="230">
        <v>221.9</v>
      </c>
      <c r="K28" s="252">
        <v>11.2</v>
      </c>
      <c r="L28" s="230">
        <v>158.3</v>
      </c>
      <c r="M28" s="252">
        <v>10.2</v>
      </c>
      <c r="N28" s="230">
        <v>220.7</v>
      </c>
      <c r="O28" s="252">
        <v>6.75</v>
      </c>
      <c r="P28" s="230">
        <v>211.3</v>
      </c>
      <c r="Q28" s="252">
        <v>7.91</v>
      </c>
      <c r="R28" s="230">
        <v>266.2</v>
      </c>
      <c r="S28" s="252">
        <v>9.3</v>
      </c>
    </row>
    <row r="29" spans="1:19" ht="12.75">
      <c r="A29" s="77" t="s">
        <v>110</v>
      </c>
      <c r="B29" s="230">
        <v>148.4</v>
      </c>
      <c r="C29" s="252">
        <v>11.9</v>
      </c>
      <c r="D29" s="230">
        <v>170.6</v>
      </c>
      <c r="E29" s="252">
        <v>11.2</v>
      </c>
      <c r="F29" s="230">
        <v>212.7</v>
      </c>
      <c r="G29" s="252">
        <v>10.6</v>
      </c>
      <c r="H29" s="230">
        <v>218</v>
      </c>
      <c r="I29" s="252">
        <v>10.3</v>
      </c>
      <c r="J29" s="230">
        <v>140.6</v>
      </c>
      <c r="K29" s="252">
        <v>11.5</v>
      </c>
      <c r="L29" s="230">
        <v>201</v>
      </c>
      <c r="M29" s="252">
        <v>11.9</v>
      </c>
      <c r="N29" s="230">
        <v>114.7</v>
      </c>
      <c r="O29" s="252">
        <v>10.48</v>
      </c>
      <c r="P29" s="230">
        <v>119.9</v>
      </c>
      <c r="Q29" s="252">
        <v>11.05</v>
      </c>
      <c r="R29" s="230">
        <v>204</v>
      </c>
      <c r="S29" s="252">
        <v>8.2</v>
      </c>
    </row>
    <row r="30" spans="1:19" ht="25.5">
      <c r="A30" s="77" t="s">
        <v>111</v>
      </c>
      <c r="B30" s="230">
        <v>0</v>
      </c>
      <c r="C30" s="252">
        <v>0</v>
      </c>
      <c r="D30" s="230">
        <v>0</v>
      </c>
      <c r="E30" s="252">
        <v>0</v>
      </c>
      <c r="F30" s="230">
        <v>0</v>
      </c>
      <c r="G30" s="252">
        <v>0</v>
      </c>
      <c r="H30" s="230">
        <v>300</v>
      </c>
      <c r="I30" s="252">
        <v>7</v>
      </c>
      <c r="J30" s="230">
        <v>0</v>
      </c>
      <c r="K30" s="252">
        <v>0</v>
      </c>
      <c r="L30" s="230">
        <v>0</v>
      </c>
      <c r="M30" s="252">
        <v>0</v>
      </c>
      <c r="N30" s="230">
        <v>0</v>
      </c>
      <c r="O30" s="252">
        <v>0</v>
      </c>
      <c r="P30" s="230">
        <v>96.1</v>
      </c>
      <c r="Q30" s="252">
        <v>11.5</v>
      </c>
      <c r="R30" s="230">
        <v>0</v>
      </c>
      <c r="S30" s="252">
        <v>0</v>
      </c>
    </row>
    <row r="31" spans="1:19" ht="12.75">
      <c r="A31" s="77" t="s">
        <v>112</v>
      </c>
      <c r="B31" s="230">
        <v>163.7</v>
      </c>
      <c r="C31" s="252">
        <v>11.4</v>
      </c>
      <c r="D31" s="230">
        <v>189</v>
      </c>
      <c r="E31" s="252">
        <v>11.4</v>
      </c>
      <c r="F31" s="230">
        <v>221.8</v>
      </c>
      <c r="G31" s="252">
        <v>9.9</v>
      </c>
      <c r="H31" s="230">
        <v>273.7</v>
      </c>
      <c r="I31" s="252">
        <v>8.8</v>
      </c>
      <c r="J31" s="230">
        <v>119</v>
      </c>
      <c r="K31" s="252">
        <v>14</v>
      </c>
      <c r="L31" s="230">
        <v>212</v>
      </c>
      <c r="M31" s="252">
        <v>12</v>
      </c>
      <c r="N31" s="230">
        <v>205.3</v>
      </c>
      <c r="O31" s="252">
        <v>9.66</v>
      </c>
      <c r="P31" s="230">
        <v>178.7</v>
      </c>
      <c r="Q31" s="252">
        <v>9.1</v>
      </c>
      <c r="R31" s="230">
        <v>204.9</v>
      </c>
      <c r="S31" s="252">
        <v>10.76</v>
      </c>
    </row>
    <row r="32" spans="1:19" ht="25.5">
      <c r="A32" s="77" t="s">
        <v>113</v>
      </c>
      <c r="B32" s="230">
        <v>162</v>
      </c>
      <c r="C32" s="252">
        <v>11.4</v>
      </c>
      <c r="D32" s="230">
        <v>194.8</v>
      </c>
      <c r="E32" s="252">
        <v>11.2</v>
      </c>
      <c r="F32" s="230">
        <v>188.1</v>
      </c>
      <c r="G32" s="252">
        <v>11.1</v>
      </c>
      <c r="H32" s="230">
        <v>209.9</v>
      </c>
      <c r="I32" s="252">
        <v>10.6</v>
      </c>
      <c r="J32" s="230">
        <v>105.4</v>
      </c>
      <c r="K32" s="252">
        <v>13.8</v>
      </c>
      <c r="L32" s="230">
        <v>80.7</v>
      </c>
      <c r="M32" s="252">
        <v>13.57</v>
      </c>
      <c r="N32" s="230">
        <v>141.3</v>
      </c>
      <c r="O32" s="252">
        <v>10.37</v>
      </c>
      <c r="P32" s="230">
        <v>141.9</v>
      </c>
      <c r="Q32" s="252">
        <v>10.82</v>
      </c>
      <c r="R32" s="230">
        <v>160.2</v>
      </c>
      <c r="S32" s="252">
        <v>10.1</v>
      </c>
    </row>
    <row r="33" spans="1:19" ht="12.75">
      <c r="A33" s="77" t="s">
        <v>114</v>
      </c>
      <c r="B33" s="230">
        <v>149.1</v>
      </c>
      <c r="C33" s="252">
        <v>11.3</v>
      </c>
      <c r="D33" s="230">
        <v>178.2</v>
      </c>
      <c r="E33" s="252">
        <v>11.3</v>
      </c>
      <c r="F33" s="230">
        <v>202.9</v>
      </c>
      <c r="G33" s="252">
        <v>11</v>
      </c>
      <c r="H33" s="230">
        <v>225</v>
      </c>
      <c r="I33" s="252">
        <v>10.7</v>
      </c>
      <c r="J33" s="230">
        <v>200.7</v>
      </c>
      <c r="K33" s="252">
        <v>11.5</v>
      </c>
      <c r="L33" s="230">
        <v>68.4</v>
      </c>
      <c r="M33" s="252">
        <v>9.13</v>
      </c>
      <c r="N33" s="230">
        <v>152</v>
      </c>
      <c r="O33" s="252">
        <v>9.32</v>
      </c>
      <c r="P33" s="230">
        <v>138.7</v>
      </c>
      <c r="Q33" s="252">
        <v>9.49</v>
      </c>
      <c r="R33" s="230">
        <v>171.2</v>
      </c>
      <c r="S33" s="252">
        <v>9.31</v>
      </c>
    </row>
    <row r="34" spans="1:19" ht="12.75">
      <c r="A34" s="77" t="s">
        <v>115</v>
      </c>
      <c r="B34" s="230">
        <v>131.7</v>
      </c>
      <c r="C34" s="252">
        <v>11</v>
      </c>
      <c r="D34" s="230">
        <v>177.4</v>
      </c>
      <c r="E34" s="252">
        <v>11.3</v>
      </c>
      <c r="F34" s="230">
        <v>206.6</v>
      </c>
      <c r="G34" s="252">
        <v>10.8</v>
      </c>
      <c r="H34" s="230">
        <v>225.7</v>
      </c>
      <c r="I34" s="252">
        <v>10.4</v>
      </c>
      <c r="J34" s="230">
        <v>143.2</v>
      </c>
      <c r="K34" s="252">
        <v>11.6</v>
      </c>
      <c r="L34" s="230">
        <v>232.1</v>
      </c>
      <c r="M34" s="252">
        <v>10.56</v>
      </c>
      <c r="N34" s="230">
        <v>109</v>
      </c>
      <c r="O34" s="252">
        <v>10.05</v>
      </c>
      <c r="P34" s="230">
        <v>180.8</v>
      </c>
      <c r="Q34" s="252">
        <v>10.41</v>
      </c>
      <c r="R34" s="230">
        <v>182</v>
      </c>
      <c r="S34" s="252">
        <v>9.5</v>
      </c>
    </row>
    <row r="35" spans="1:19" ht="12.75">
      <c r="A35" s="77" t="s">
        <v>116</v>
      </c>
      <c r="B35" s="230">
        <v>148.2</v>
      </c>
      <c r="C35" s="252">
        <v>11.7</v>
      </c>
      <c r="D35" s="230">
        <v>186</v>
      </c>
      <c r="E35" s="252">
        <v>11.7</v>
      </c>
      <c r="F35" s="230">
        <v>204.7</v>
      </c>
      <c r="G35" s="252">
        <v>11.3</v>
      </c>
      <c r="H35" s="230">
        <v>244.6</v>
      </c>
      <c r="I35" s="252">
        <v>11.5</v>
      </c>
      <c r="J35" s="230">
        <v>217.1</v>
      </c>
      <c r="K35" s="252">
        <v>11</v>
      </c>
      <c r="L35" s="230">
        <v>154.4</v>
      </c>
      <c r="M35" s="252">
        <v>11.83</v>
      </c>
      <c r="N35" s="230">
        <v>242</v>
      </c>
      <c r="O35" s="252">
        <v>9.3</v>
      </c>
      <c r="P35" s="230">
        <v>153.4</v>
      </c>
      <c r="Q35" s="252">
        <v>9.94</v>
      </c>
      <c r="R35" s="230">
        <v>302</v>
      </c>
      <c r="S35" s="252">
        <v>11.2</v>
      </c>
    </row>
    <row r="36" spans="1:19" ht="12.75">
      <c r="A36" s="77" t="s">
        <v>117</v>
      </c>
      <c r="B36" s="230">
        <v>173.7</v>
      </c>
      <c r="C36" s="252">
        <v>11.8</v>
      </c>
      <c r="D36" s="230">
        <v>217.5</v>
      </c>
      <c r="E36" s="252">
        <v>11.2</v>
      </c>
      <c r="F36" s="230">
        <v>174.6</v>
      </c>
      <c r="G36" s="252">
        <v>11.5</v>
      </c>
      <c r="H36" s="230">
        <v>228</v>
      </c>
      <c r="I36" s="252">
        <v>10</v>
      </c>
      <c r="J36" s="230">
        <v>220.9</v>
      </c>
      <c r="K36" s="252">
        <v>12.8</v>
      </c>
      <c r="L36" s="230">
        <v>218.4</v>
      </c>
      <c r="M36" s="252">
        <v>9.68</v>
      </c>
      <c r="N36" s="230">
        <v>176</v>
      </c>
      <c r="O36" s="252">
        <v>11.21</v>
      </c>
      <c r="P36" s="230">
        <v>263.6</v>
      </c>
      <c r="Q36" s="252">
        <v>10.31</v>
      </c>
      <c r="R36" s="230">
        <v>215.2</v>
      </c>
      <c r="S36" s="252">
        <v>8.68</v>
      </c>
    </row>
    <row r="37" spans="1:19" ht="12.75">
      <c r="A37" s="77" t="s">
        <v>118</v>
      </c>
      <c r="B37" s="230">
        <v>142.9</v>
      </c>
      <c r="C37" s="252">
        <v>11.8</v>
      </c>
      <c r="D37" s="230">
        <v>173.2</v>
      </c>
      <c r="E37" s="252">
        <v>11.4</v>
      </c>
      <c r="F37" s="230">
        <v>187.1</v>
      </c>
      <c r="G37" s="252">
        <v>11.1</v>
      </c>
      <c r="H37" s="230">
        <v>195.7</v>
      </c>
      <c r="I37" s="252">
        <v>11.1</v>
      </c>
      <c r="J37" s="230">
        <v>63.5</v>
      </c>
      <c r="K37" s="252">
        <v>13.2</v>
      </c>
      <c r="L37" s="230">
        <v>132.8</v>
      </c>
      <c r="M37" s="252">
        <v>10.93</v>
      </c>
      <c r="N37" s="230">
        <v>164.8</v>
      </c>
      <c r="O37" s="252">
        <v>9.62</v>
      </c>
      <c r="P37" s="230">
        <v>157</v>
      </c>
      <c r="Q37" s="252">
        <v>8.13</v>
      </c>
      <c r="R37" s="230">
        <v>123.4</v>
      </c>
      <c r="S37" s="252">
        <v>8.92</v>
      </c>
    </row>
    <row r="38" spans="1:19" s="85" customFormat="1" ht="30" customHeight="1">
      <c r="A38" s="78" t="s">
        <v>237</v>
      </c>
      <c r="B38" s="229">
        <v>148.9</v>
      </c>
      <c r="C38" s="282">
        <v>11.7</v>
      </c>
      <c r="D38" s="229">
        <v>188.5</v>
      </c>
      <c r="E38" s="282">
        <v>11.4</v>
      </c>
      <c r="F38" s="229">
        <v>202.6</v>
      </c>
      <c r="G38" s="282">
        <v>10.6</v>
      </c>
      <c r="H38" s="229">
        <v>217.7</v>
      </c>
      <c r="I38" s="282">
        <v>10.4</v>
      </c>
      <c r="J38" s="229">
        <v>158.8</v>
      </c>
      <c r="K38" s="282">
        <v>12.7</v>
      </c>
      <c r="L38" s="229">
        <v>162.9</v>
      </c>
      <c r="M38" s="282">
        <v>11.55</v>
      </c>
      <c r="N38" s="229">
        <v>150.4</v>
      </c>
      <c r="O38" s="282">
        <v>9.79</v>
      </c>
      <c r="P38" s="229">
        <v>167.4</v>
      </c>
      <c r="Q38" s="282">
        <v>9.96</v>
      </c>
      <c r="R38" s="229">
        <v>182.6</v>
      </c>
      <c r="S38" s="282">
        <v>9.65</v>
      </c>
    </row>
    <row r="39" spans="1:19" ht="25.5">
      <c r="A39" s="77" t="s">
        <v>119</v>
      </c>
      <c r="B39" s="230">
        <v>156.7</v>
      </c>
      <c r="C39" s="252">
        <v>12.8</v>
      </c>
      <c r="D39" s="230">
        <v>193.9</v>
      </c>
      <c r="E39" s="252">
        <v>11.8</v>
      </c>
      <c r="F39" s="230">
        <v>207.9</v>
      </c>
      <c r="G39" s="252">
        <v>10</v>
      </c>
      <c r="H39" s="230">
        <v>250.7</v>
      </c>
      <c r="I39" s="252">
        <v>9.1</v>
      </c>
      <c r="J39" s="230">
        <v>182</v>
      </c>
      <c r="K39" s="252">
        <v>11.5</v>
      </c>
      <c r="L39" s="230">
        <v>253.4</v>
      </c>
      <c r="M39" s="252">
        <v>12.18</v>
      </c>
      <c r="N39" s="230">
        <v>202.9</v>
      </c>
      <c r="O39" s="252">
        <v>9.21</v>
      </c>
      <c r="P39" s="230">
        <v>47.9</v>
      </c>
      <c r="Q39" s="252">
        <v>10.54</v>
      </c>
      <c r="R39" s="230">
        <v>242</v>
      </c>
      <c r="S39" s="252">
        <v>9.8</v>
      </c>
    </row>
    <row r="40" spans="1:19" ht="12.75">
      <c r="A40" s="77" t="s">
        <v>123</v>
      </c>
      <c r="B40" s="230">
        <v>148.8</v>
      </c>
      <c r="C40" s="252">
        <v>10.8</v>
      </c>
      <c r="D40" s="230">
        <v>187.9</v>
      </c>
      <c r="E40" s="252">
        <v>11</v>
      </c>
      <c r="F40" s="230">
        <v>218</v>
      </c>
      <c r="G40" s="252">
        <v>11</v>
      </c>
      <c r="H40" s="230">
        <v>215</v>
      </c>
      <c r="I40" s="252">
        <v>10.8</v>
      </c>
      <c r="J40" s="230">
        <v>147.4</v>
      </c>
      <c r="K40" s="252">
        <v>10.2</v>
      </c>
      <c r="L40" s="230">
        <v>233.6</v>
      </c>
      <c r="M40" s="252">
        <v>10.24</v>
      </c>
      <c r="N40" s="230">
        <v>170</v>
      </c>
      <c r="O40" s="252">
        <v>10.3</v>
      </c>
      <c r="P40" s="230">
        <v>182</v>
      </c>
      <c r="Q40" s="252">
        <v>9.3</v>
      </c>
      <c r="R40" s="230">
        <v>213.1</v>
      </c>
      <c r="S40" s="252">
        <v>7.99</v>
      </c>
    </row>
    <row r="41" spans="1:19" ht="12.75">
      <c r="A41" s="77" t="s">
        <v>127</v>
      </c>
      <c r="B41" s="230">
        <v>126.5</v>
      </c>
      <c r="C41" s="252">
        <v>12.1</v>
      </c>
      <c r="D41" s="230">
        <v>178.7</v>
      </c>
      <c r="E41" s="252">
        <v>11.4</v>
      </c>
      <c r="F41" s="230">
        <v>202.4</v>
      </c>
      <c r="G41" s="252">
        <v>10.7</v>
      </c>
      <c r="H41" s="230">
        <v>206.6</v>
      </c>
      <c r="I41" s="252">
        <v>10.6</v>
      </c>
      <c r="J41" s="230">
        <v>163.7</v>
      </c>
      <c r="K41" s="252">
        <v>13.4</v>
      </c>
      <c r="L41" s="230">
        <v>155.5</v>
      </c>
      <c r="M41" s="252">
        <v>11.5</v>
      </c>
      <c r="N41" s="230">
        <v>123.7</v>
      </c>
      <c r="O41" s="252">
        <v>10.18</v>
      </c>
      <c r="P41" s="230">
        <v>165.3</v>
      </c>
      <c r="Q41" s="252">
        <v>9.98</v>
      </c>
      <c r="R41" s="230">
        <v>166.2</v>
      </c>
      <c r="S41" s="252">
        <v>10.09</v>
      </c>
    </row>
    <row r="42" spans="1:19" ht="12.75">
      <c r="A42" s="77" t="s">
        <v>129</v>
      </c>
      <c r="B42" s="230">
        <v>161.6</v>
      </c>
      <c r="C42" s="252">
        <v>11.4</v>
      </c>
      <c r="D42" s="230">
        <v>193.2</v>
      </c>
      <c r="E42" s="252">
        <v>11.4</v>
      </c>
      <c r="F42" s="230">
        <v>205.9</v>
      </c>
      <c r="G42" s="252">
        <v>11</v>
      </c>
      <c r="H42" s="230">
        <v>210.8</v>
      </c>
      <c r="I42" s="252">
        <v>10.4</v>
      </c>
      <c r="J42" s="230">
        <v>161.3</v>
      </c>
      <c r="K42" s="252">
        <v>10</v>
      </c>
      <c r="L42" s="230">
        <v>205.2</v>
      </c>
      <c r="M42" s="252">
        <v>10.24</v>
      </c>
      <c r="N42" s="230">
        <v>175.5</v>
      </c>
      <c r="O42" s="252">
        <v>9.06</v>
      </c>
      <c r="P42" s="230">
        <v>160.7</v>
      </c>
      <c r="Q42" s="252">
        <v>10.8</v>
      </c>
      <c r="R42" s="230">
        <v>140.4</v>
      </c>
      <c r="S42" s="252">
        <v>9.55</v>
      </c>
    </row>
    <row r="43" spans="1:19" ht="12.75">
      <c r="A43" s="77" t="s">
        <v>130</v>
      </c>
      <c r="B43" s="230">
        <v>160</v>
      </c>
      <c r="C43" s="252">
        <v>11.4</v>
      </c>
      <c r="D43" s="230">
        <v>195.6</v>
      </c>
      <c r="E43" s="252">
        <v>11.3</v>
      </c>
      <c r="F43" s="230">
        <v>200.3</v>
      </c>
      <c r="G43" s="252">
        <v>11</v>
      </c>
      <c r="H43" s="230">
        <v>230.5</v>
      </c>
      <c r="I43" s="252">
        <v>10.7</v>
      </c>
      <c r="J43" s="230">
        <v>145.5</v>
      </c>
      <c r="K43" s="252">
        <v>12.8</v>
      </c>
      <c r="L43" s="230">
        <v>165.1</v>
      </c>
      <c r="M43" s="252">
        <v>11.43</v>
      </c>
      <c r="N43" s="230">
        <v>181.1</v>
      </c>
      <c r="O43" s="252">
        <v>9.55</v>
      </c>
      <c r="P43" s="230">
        <v>191.6</v>
      </c>
      <c r="Q43" s="252">
        <v>9.63</v>
      </c>
      <c r="R43" s="230">
        <v>204.3</v>
      </c>
      <c r="S43" s="252">
        <v>9.54</v>
      </c>
    </row>
    <row r="44" spans="1:19" ht="12.75">
      <c r="A44" s="77" t="s">
        <v>131</v>
      </c>
      <c r="B44" s="230">
        <v>148</v>
      </c>
      <c r="C44" s="252">
        <v>11.8</v>
      </c>
      <c r="D44" s="230">
        <v>189.1</v>
      </c>
      <c r="E44" s="252">
        <v>11.6</v>
      </c>
      <c r="F44" s="230">
        <v>190.1</v>
      </c>
      <c r="G44" s="252">
        <v>10.6</v>
      </c>
      <c r="H44" s="230">
        <v>212.7</v>
      </c>
      <c r="I44" s="252">
        <v>10.7</v>
      </c>
      <c r="J44" s="230">
        <v>127.4</v>
      </c>
      <c r="K44" s="252">
        <v>13.2</v>
      </c>
      <c r="L44" s="230">
        <v>143.8</v>
      </c>
      <c r="M44" s="252">
        <v>12.13</v>
      </c>
      <c r="N44" s="230">
        <v>173</v>
      </c>
      <c r="O44" s="252">
        <v>9.52</v>
      </c>
      <c r="P44" s="230">
        <v>218.8</v>
      </c>
      <c r="Q44" s="252">
        <v>9.97</v>
      </c>
      <c r="R44" s="230">
        <v>195</v>
      </c>
      <c r="S44" s="252">
        <v>9.51</v>
      </c>
    </row>
    <row r="45" spans="1:19" s="85" customFormat="1" ht="27.75" customHeight="1">
      <c r="A45" s="78" t="s">
        <v>357</v>
      </c>
      <c r="B45" s="229" t="s">
        <v>297</v>
      </c>
      <c r="C45" s="282" t="s">
        <v>297</v>
      </c>
      <c r="D45" s="229" t="s">
        <v>297</v>
      </c>
      <c r="E45" s="282" t="s">
        <v>297</v>
      </c>
      <c r="F45" s="229" t="s">
        <v>297</v>
      </c>
      <c r="G45" s="229" t="s">
        <v>297</v>
      </c>
      <c r="H45" s="282" t="s">
        <v>297</v>
      </c>
      <c r="I45" s="229" t="s">
        <v>297</v>
      </c>
      <c r="J45" s="282" t="s">
        <v>297</v>
      </c>
      <c r="K45" s="229" t="s">
        <v>297</v>
      </c>
      <c r="L45" s="229">
        <v>114.9</v>
      </c>
      <c r="M45" s="282">
        <v>11.48</v>
      </c>
      <c r="N45" s="229">
        <v>93.7</v>
      </c>
      <c r="O45" s="282">
        <v>10.32</v>
      </c>
      <c r="P45" s="229">
        <v>47.3</v>
      </c>
      <c r="Q45" s="282">
        <v>9.91</v>
      </c>
      <c r="R45" s="229">
        <v>176.8</v>
      </c>
      <c r="S45" s="282">
        <v>9.86</v>
      </c>
    </row>
    <row r="46" spans="1:19" ht="12.75">
      <c r="A46" s="77" t="s">
        <v>120</v>
      </c>
      <c r="B46" s="230">
        <v>158.4</v>
      </c>
      <c r="C46" s="252">
        <v>11.5</v>
      </c>
      <c r="D46" s="230">
        <v>162.6</v>
      </c>
      <c r="E46" s="252">
        <v>11.3</v>
      </c>
      <c r="F46" s="230">
        <v>201.7</v>
      </c>
      <c r="G46" s="252">
        <v>11</v>
      </c>
      <c r="H46" s="230">
        <v>236.1</v>
      </c>
      <c r="I46" s="252">
        <v>10.9</v>
      </c>
      <c r="J46" s="230">
        <v>193.1</v>
      </c>
      <c r="K46" s="252">
        <v>10.9</v>
      </c>
      <c r="L46" s="230">
        <v>242.8</v>
      </c>
      <c r="M46" s="252">
        <v>10.25</v>
      </c>
      <c r="N46" s="230">
        <v>135.3</v>
      </c>
      <c r="O46" s="252">
        <v>9.6</v>
      </c>
      <c r="P46" s="230">
        <v>145.7</v>
      </c>
      <c r="Q46" s="252">
        <v>10.42</v>
      </c>
      <c r="R46" s="230">
        <v>302</v>
      </c>
      <c r="S46" s="252">
        <v>11.3</v>
      </c>
    </row>
    <row r="47" spans="1:19" ht="12.75">
      <c r="A47" s="77" t="s">
        <v>121</v>
      </c>
      <c r="B47" s="230">
        <v>181.2</v>
      </c>
      <c r="C47" s="252">
        <v>11</v>
      </c>
      <c r="D47" s="230">
        <v>151.7</v>
      </c>
      <c r="E47" s="252">
        <v>10.4</v>
      </c>
      <c r="F47" s="230">
        <v>240</v>
      </c>
      <c r="G47" s="252">
        <v>9.7</v>
      </c>
      <c r="H47" s="230">
        <v>181.1</v>
      </c>
      <c r="I47" s="252">
        <v>12.2</v>
      </c>
      <c r="J47" s="230">
        <v>0</v>
      </c>
      <c r="K47" s="252">
        <v>0</v>
      </c>
      <c r="L47" s="230">
        <v>12</v>
      </c>
      <c r="M47" s="252">
        <v>14</v>
      </c>
      <c r="N47" s="230">
        <v>0</v>
      </c>
      <c r="O47" s="252">
        <v>0</v>
      </c>
      <c r="P47" s="230">
        <v>0</v>
      </c>
      <c r="Q47" s="252">
        <v>0</v>
      </c>
      <c r="R47" s="230">
        <v>0</v>
      </c>
      <c r="S47" s="252">
        <v>0</v>
      </c>
    </row>
    <row r="48" spans="1:19" ht="25.5">
      <c r="A48" s="77" t="s">
        <v>122</v>
      </c>
      <c r="B48" s="230">
        <v>164</v>
      </c>
      <c r="C48" s="252">
        <v>11.6</v>
      </c>
      <c r="D48" s="230">
        <v>194.4</v>
      </c>
      <c r="E48" s="252">
        <v>11.2</v>
      </c>
      <c r="F48" s="230">
        <v>198.4</v>
      </c>
      <c r="G48" s="252">
        <v>10.5</v>
      </c>
      <c r="H48" s="230">
        <v>212</v>
      </c>
      <c r="I48" s="252">
        <v>10.5</v>
      </c>
      <c r="J48" s="230">
        <v>302</v>
      </c>
      <c r="K48" s="252">
        <v>9.8</v>
      </c>
      <c r="L48" s="230">
        <v>251.7</v>
      </c>
      <c r="M48" s="252">
        <v>9.94</v>
      </c>
      <c r="N48" s="230">
        <v>55.7</v>
      </c>
      <c r="O48" s="252">
        <v>10.09</v>
      </c>
      <c r="P48" s="230">
        <v>181.4</v>
      </c>
      <c r="Q48" s="252">
        <v>9.41</v>
      </c>
      <c r="R48" s="230">
        <v>246.2</v>
      </c>
      <c r="S48" s="252">
        <v>10.15</v>
      </c>
    </row>
    <row r="49" spans="1:19" ht="25.5">
      <c r="A49" s="77" t="s">
        <v>124</v>
      </c>
      <c r="B49" s="230">
        <v>173.1</v>
      </c>
      <c r="C49" s="252">
        <v>12.2</v>
      </c>
      <c r="D49" s="230">
        <v>206.1</v>
      </c>
      <c r="E49" s="252">
        <v>11.4</v>
      </c>
      <c r="F49" s="230">
        <v>211.1</v>
      </c>
      <c r="G49" s="252">
        <v>9.7</v>
      </c>
      <c r="H49" s="230">
        <v>210.9</v>
      </c>
      <c r="I49" s="252">
        <v>9.6</v>
      </c>
      <c r="J49" s="230">
        <v>241.1</v>
      </c>
      <c r="K49" s="252">
        <v>11.1</v>
      </c>
      <c r="L49" s="230">
        <v>274</v>
      </c>
      <c r="M49" s="252">
        <v>10</v>
      </c>
      <c r="N49" s="230">
        <v>242</v>
      </c>
      <c r="O49" s="252">
        <v>9.5</v>
      </c>
      <c r="P49" s="230">
        <v>290.8</v>
      </c>
      <c r="Q49" s="252">
        <v>10.83</v>
      </c>
      <c r="R49" s="230">
        <v>242</v>
      </c>
      <c r="S49" s="252">
        <v>8</v>
      </c>
    </row>
    <row r="50" spans="1:19" ht="25.5">
      <c r="A50" s="77" t="s">
        <v>125</v>
      </c>
      <c r="B50" s="230">
        <v>152.3</v>
      </c>
      <c r="C50" s="252">
        <v>11.4</v>
      </c>
      <c r="D50" s="230">
        <v>198.1</v>
      </c>
      <c r="E50" s="252">
        <v>11.2</v>
      </c>
      <c r="F50" s="230">
        <v>205</v>
      </c>
      <c r="G50" s="252">
        <v>10.7</v>
      </c>
      <c r="H50" s="230">
        <v>227.2</v>
      </c>
      <c r="I50" s="252">
        <v>11</v>
      </c>
      <c r="J50" s="230">
        <v>242</v>
      </c>
      <c r="K50" s="252">
        <v>11.3</v>
      </c>
      <c r="L50" s="230">
        <v>114.2</v>
      </c>
      <c r="M50" s="252">
        <v>12.6</v>
      </c>
      <c r="N50" s="230">
        <v>212.7</v>
      </c>
      <c r="O50" s="252">
        <v>9.3</v>
      </c>
      <c r="P50" s="230">
        <v>272.5</v>
      </c>
      <c r="Q50" s="252">
        <v>8.93</v>
      </c>
      <c r="R50" s="230">
        <v>217.9</v>
      </c>
      <c r="S50" s="252">
        <v>10.28</v>
      </c>
    </row>
    <row r="51" spans="1:19" ht="12.75">
      <c r="A51" s="77" t="s">
        <v>126</v>
      </c>
      <c r="B51" s="230">
        <v>2</v>
      </c>
      <c r="C51" s="252">
        <v>18</v>
      </c>
      <c r="D51" s="230">
        <v>76.6</v>
      </c>
      <c r="E51" s="252">
        <v>10.4</v>
      </c>
      <c r="F51" s="230">
        <v>121.4</v>
      </c>
      <c r="G51" s="252">
        <v>7.8</v>
      </c>
      <c r="H51" s="230">
        <v>254.6</v>
      </c>
      <c r="I51" s="252">
        <v>11.4</v>
      </c>
      <c r="J51" s="230">
        <v>0</v>
      </c>
      <c r="K51" s="252">
        <v>0</v>
      </c>
      <c r="L51" s="230">
        <v>23.8</v>
      </c>
      <c r="M51" s="252">
        <v>12.86</v>
      </c>
      <c r="N51" s="230">
        <v>24</v>
      </c>
      <c r="O51" s="252">
        <v>13.5</v>
      </c>
      <c r="P51" s="230">
        <v>3</v>
      </c>
      <c r="Q51" s="252">
        <v>12</v>
      </c>
      <c r="R51" s="230">
        <v>23</v>
      </c>
      <c r="S51" s="252">
        <v>12</v>
      </c>
    </row>
    <row r="52" spans="1:19" ht="12.75">
      <c r="A52" s="77" t="s">
        <v>128</v>
      </c>
      <c r="B52" s="230">
        <v>164.9</v>
      </c>
      <c r="C52" s="252">
        <v>11.3</v>
      </c>
      <c r="D52" s="230">
        <v>193.7</v>
      </c>
      <c r="E52" s="252">
        <v>11.2</v>
      </c>
      <c r="F52" s="230">
        <v>220.9</v>
      </c>
      <c r="G52" s="252">
        <v>10.3</v>
      </c>
      <c r="H52" s="230">
        <v>222.7</v>
      </c>
      <c r="I52" s="252">
        <v>9.6</v>
      </c>
      <c r="J52" s="230">
        <v>195</v>
      </c>
      <c r="K52" s="252">
        <v>12.8</v>
      </c>
      <c r="L52" s="230">
        <v>135.6</v>
      </c>
      <c r="M52" s="252">
        <v>10.06</v>
      </c>
      <c r="N52" s="230">
        <v>225.7</v>
      </c>
      <c r="O52" s="252">
        <v>10.24</v>
      </c>
      <c r="P52" s="230">
        <v>211.5</v>
      </c>
      <c r="Q52" s="252">
        <v>9.77</v>
      </c>
      <c r="R52" s="230">
        <v>218.7</v>
      </c>
      <c r="S52" s="252">
        <v>8.72</v>
      </c>
    </row>
    <row r="53" spans="1:19" s="85" customFormat="1" ht="25.5">
      <c r="A53" s="78" t="s">
        <v>132</v>
      </c>
      <c r="B53" s="229">
        <v>149.4</v>
      </c>
      <c r="C53" s="282">
        <v>11.9</v>
      </c>
      <c r="D53" s="229">
        <v>184.1</v>
      </c>
      <c r="E53" s="282">
        <v>11.3</v>
      </c>
      <c r="F53" s="229">
        <v>202.2</v>
      </c>
      <c r="G53" s="282">
        <v>10.6</v>
      </c>
      <c r="H53" s="229">
        <v>228.2</v>
      </c>
      <c r="I53" s="282">
        <v>10.2</v>
      </c>
      <c r="J53" s="229">
        <v>187.4</v>
      </c>
      <c r="K53" s="282">
        <v>11.2</v>
      </c>
      <c r="L53" s="229">
        <v>179.3</v>
      </c>
      <c r="M53" s="282">
        <v>10.84</v>
      </c>
      <c r="N53" s="229">
        <v>124</v>
      </c>
      <c r="O53" s="282">
        <v>9.69</v>
      </c>
      <c r="P53" s="229">
        <v>189</v>
      </c>
      <c r="Q53" s="282">
        <v>9.44</v>
      </c>
      <c r="R53" s="229">
        <v>175.9</v>
      </c>
      <c r="S53" s="282">
        <v>9.65</v>
      </c>
    </row>
    <row r="54" spans="1:19" ht="25.5">
      <c r="A54" s="77" t="s">
        <v>133</v>
      </c>
      <c r="B54" s="230">
        <v>132.5</v>
      </c>
      <c r="C54" s="252">
        <v>11.9</v>
      </c>
      <c r="D54" s="230">
        <v>189.1</v>
      </c>
      <c r="E54" s="252">
        <v>10.7</v>
      </c>
      <c r="F54" s="230">
        <v>185.5</v>
      </c>
      <c r="G54" s="252">
        <v>10.7</v>
      </c>
      <c r="H54" s="230">
        <v>215.9</v>
      </c>
      <c r="I54" s="252">
        <v>9.9</v>
      </c>
      <c r="J54" s="230">
        <v>194.7</v>
      </c>
      <c r="K54" s="252">
        <v>10.3</v>
      </c>
      <c r="L54" s="230">
        <v>192.5</v>
      </c>
      <c r="M54" s="252">
        <v>10.42</v>
      </c>
      <c r="N54" s="230">
        <v>223</v>
      </c>
      <c r="O54" s="252">
        <v>9.45</v>
      </c>
      <c r="P54" s="230">
        <v>184.8</v>
      </c>
      <c r="Q54" s="252">
        <v>9.83</v>
      </c>
      <c r="R54" s="230">
        <v>142.1</v>
      </c>
      <c r="S54" s="252">
        <v>8.98</v>
      </c>
    </row>
    <row r="55" spans="1:19" ht="12.75">
      <c r="A55" s="77" t="s">
        <v>134</v>
      </c>
      <c r="B55" s="230">
        <v>162.6</v>
      </c>
      <c r="C55" s="252">
        <v>11.1</v>
      </c>
      <c r="D55" s="230">
        <v>182.4</v>
      </c>
      <c r="E55" s="252">
        <v>11.2</v>
      </c>
      <c r="F55" s="230">
        <v>210.3</v>
      </c>
      <c r="G55" s="252">
        <v>10.2</v>
      </c>
      <c r="H55" s="230">
        <v>264.5</v>
      </c>
      <c r="I55" s="252">
        <v>11</v>
      </c>
      <c r="J55" s="230">
        <v>77.2</v>
      </c>
      <c r="K55" s="252">
        <v>11.8</v>
      </c>
      <c r="L55" s="230">
        <v>182.6</v>
      </c>
      <c r="M55" s="252">
        <v>9.9</v>
      </c>
      <c r="N55" s="230">
        <v>262.2</v>
      </c>
      <c r="O55" s="252">
        <v>9.8</v>
      </c>
      <c r="P55" s="230">
        <v>233.2</v>
      </c>
      <c r="Q55" s="252">
        <v>10.16</v>
      </c>
      <c r="R55" s="230">
        <v>233.8</v>
      </c>
      <c r="S55" s="252">
        <v>10.29</v>
      </c>
    </row>
    <row r="56" spans="1:19" ht="12.75">
      <c r="A56" s="77" t="s">
        <v>135</v>
      </c>
      <c r="B56" s="230">
        <v>169.9</v>
      </c>
      <c r="C56" s="252">
        <v>12.1</v>
      </c>
      <c r="D56" s="230">
        <v>211.2</v>
      </c>
      <c r="E56" s="252">
        <v>11.4</v>
      </c>
      <c r="F56" s="230">
        <v>225.2</v>
      </c>
      <c r="G56" s="252">
        <v>10.8</v>
      </c>
      <c r="H56" s="230">
        <v>242.1</v>
      </c>
      <c r="I56" s="252">
        <v>10.8</v>
      </c>
      <c r="J56" s="230">
        <v>268.4</v>
      </c>
      <c r="K56" s="252">
        <v>10.3</v>
      </c>
      <c r="L56" s="230">
        <v>202.2</v>
      </c>
      <c r="M56" s="252">
        <v>10.21</v>
      </c>
      <c r="N56" s="230">
        <v>204.9</v>
      </c>
      <c r="O56" s="252">
        <v>9.18</v>
      </c>
      <c r="P56" s="230">
        <v>305.4</v>
      </c>
      <c r="Q56" s="252">
        <v>8.86</v>
      </c>
      <c r="R56" s="230">
        <v>237.3</v>
      </c>
      <c r="S56" s="252">
        <v>10.27</v>
      </c>
    </row>
    <row r="57" spans="1:19" ht="25.5">
      <c r="A57" s="77" t="s">
        <v>136</v>
      </c>
      <c r="B57" s="230">
        <v>149.6</v>
      </c>
      <c r="C57" s="252">
        <v>11.8</v>
      </c>
      <c r="D57" s="230">
        <v>189.6</v>
      </c>
      <c r="E57" s="252">
        <v>11.3</v>
      </c>
      <c r="F57" s="230">
        <v>193.9</v>
      </c>
      <c r="G57" s="252">
        <v>11.4</v>
      </c>
      <c r="H57" s="230">
        <v>243.2</v>
      </c>
      <c r="I57" s="252">
        <v>10.4</v>
      </c>
      <c r="J57" s="230">
        <v>201.7</v>
      </c>
      <c r="K57" s="252">
        <v>9</v>
      </c>
      <c r="L57" s="230">
        <v>125.4</v>
      </c>
      <c r="M57" s="252">
        <v>12.49</v>
      </c>
      <c r="N57" s="230">
        <v>58.7</v>
      </c>
      <c r="O57" s="252">
        <v>9.85</v>
      </c>
      <c r="P57" s="230">
        <v>96</v>
      </c>
      <c r="Q57" s="252">
        <v>9.85</v>
      </c>
      <c r="R57" s="230">
        <v>150.8</v>
      </c>
      <c r="S57" s="252">
        <v>10.19</v>
      </c>
    </row>
    <row r="58" spans="1:19" ht="12.75">
      <c r="A58" s="77" t="s">
        <v>137</v>
      </c>
      <c r="B58" s="230">
        <v>164</v>
      </c>
      <c r="C58" s="252">
        <v>11.8</v>
      </c>
      <c r="D58" s="230">
        <v>210.6</v>
      </c>
      <c r="E58" s="252">
        <v>11</v>
      </c>
      <c r="F58" s="230">
        <v>187.3</v>
      </c>
      <c r="G58" s="252">
        <v>10.2</v>
      </c>
      <c r="H58" s="230">
        <v>218.5</v>
      </c>
      <c r="I58" s="252">
        <v>8.8</v>
      </c>
      <c r="J58" s="230">
        <v>217.3</v>
      </c>
      <c r="K58" s="252">
        <v>10.6</v>
      </c>
      <c r="L58" s="230">
        <v>188.6</v>
      </c>
      <c r="M58" s="252">
        <v>10.21</v>
      </c>
      <c r="N58" s="230">
        <v>219.3</v>
      </c>
      <c r="O58" s="252">
        <v>9.28</v>
      </c>
      <c r="P58" s="230">
        <v>242</v>
      </c>
      <c r="Q58" s="252">
        <v>9.5</v>
      </c>
      <c r="R58" s="230">
        <v>230.6</v>
      </c>
      <c r="S58" s="252">
        <v>9.44</v>
      </c>
    </row>
    <row r="59" spans="1:19" ht="25.5">
      <c r="A59" s="77" t="s">
        <v>138</v>
      </c>
      <c r="B59" s="230">
        <v>163.4</v>
      </c>
      <c r="C59" s="252">
        <v>11.4</v>
      </c>
      <c r="D59" s="230">
        <v>203.7</v>
      </c>
      <c r="E59" s="252">
        <v>11.2</v>
      </c>
      <c r="F59" s="230">
        <v>211</v>
      </c>
      <c r="G59" s="252">
        <v>10.4</v>
      </c>
      <c r="H59" s="230">
        <v>233.8</v>
      </c>
      <c r="I59" s="252">
        <v>10</v>
      </c>
      <c r="J59" s="230">
        <v>184</v>
      </c>
      <c r="K59" s="252">
        <v>11.6</v>
      </c>
      <c r="L59" s="230">
        <v>251.6</v>
      </c>
      <c r="M59" s="252">
        <v>10.52</v>
      </c>
      <c r="N59" s="230">
        <v>243.8</v>
      </c>
      <c r="O59" s="252">
        <v>9.11</v>
      </c>
      <c r="P59" s="230">
        <v>254.7</v>
      </c>
      <c r="Q59" s="252">
        <v>9.55</v>
      </c>
      <c r="R59" s="230">
        <v>196.9</v>
      </c>
      <c r="S59" s="252">
        <v>10.03</v>
      </c>
    </row>
    <row r="60" spans="1:19" ht="12.75">
      <c r="A60" s="77" t="s">
        <v>139</v>
      </c>
      <c r="B60" s="230">
        <v>157.8</v>
      </c>
      <c r="C60" s="252">
        <v>11.2</v>
      </c>
      <c r="D60" s="230">
        <v>192</v>
      </c>
      <c r="E60" s="252">
        <v>11</v>
      </c>
      <c r="F60" s="230">
        <v>203.4</v>
      </c>
      <c r="G60" s="252">
        <v>10.7</v>
      </c>
      <c r="H60" s="230">
        <v>215.5</v>
      </c>
      <c r="I60" s="252">
        <v>10.3</v>
      </c>
      <c r="J60" s="230">
        <v>150.8</v>
      </c>
      <c r="K60" s="252">
        <v>13</v>
      </c>
      <c r="L60" s="230">
        <v>164.8</v>
      </c>
      <c r="M60" s="252">
        <v>9.77</v>
      </c>
      <c r="N60" s="230">
        <v>200</v>
      </c>
      <c r="O60" s="252">
        <v>9.31</v>
      </c>
      <c r="P60" s="230">
        <v>218.3</v>
      </c>
      <c r="Q60" s="252">
        <v>9.43</v>
      </c>
      <c r="R60" s="230">
        <v>253.3</v>
      </c>
      <c r="S60" s="252">
        <v>9.11</v>
      </c>
    </row>
    <row r="61" spans="1:19" ht="12.75">
      <c r="A61" s="77" t="s">
        <v>140</v>
      </c>
      <c r="B61" s="230">
        <v>171.2</v>
      </c>
      <c r="C61" s="252">
        <v>11.5</v>
      </c>
      <c r="D61" s="230">
        <v>203.9</v>
      </c>
      <c r="E61" s="252">
        <v>11.1</v>
      </c>
      <c r="F61" s="230">
        <v>193.7</v>
      </c>
      <c r="G61" s="252">
        <v>10.7</v>
      </c>
      <c r="H61" s="230">
        <v>242</v>
      </c>
      <c r="I61" s="252">
        <v>10</v>
      </c>
      <c r="J61" s="230">
        <v>114.1</v>
      </c>
      <c r="K61" s="252">
        <v>11.2</v>
      </c>
      <c r="L61" s="230">
        <v>176.5</v>
      </c>
      <c r="M61" s="252">
        <v>10.23</v>
      </c>
      <c r="N61" s="230">
        <v>174.9</v>
      </c>
      <c r="O61" s="252">
        <v>10.65</v>
      </c>
      <c r="P61" s="230">
        <v>220.7</v>
      </c>
      <c r="Q61" s="252">
        <v>9</v>
      </c>
      <c r="R61" s="230">
        <v>191.4</v>
      </c>
      <c r="S61" s="252">
        <v>9.03</v>
      </c>
    </row>
    <row r="62" spans="1:19" ht="12.75">
      <c r="A62" s="77" t="s">
        <v>141</v>
      </c>
      <c r="B62" s="230">
        <v>132.4</v>
      </c>
      <c r="C62" s="252">
        <v>11.8</v>
      </c>
      <c r="D62" s="230">
        <v>171.6</v>
      </c>
      <c r="E62" s="252">
        <v>11.3</v>
      </c>
      <c r="F62" s="230">
        <v>195.3</v>
      </c>
      <c r="G62" s="252">
        <v>10.9</v>
      </c>
      <c r="H62" s="230">
        <v>216.8</v>
      </c>
      <c r="I62" s="252">
        <v>10.6</v>
      </c>
      <c r="J62" s="230">
        <v>215.5</v>
      </c>
      <c r="K62" s="252">
        <v>12.1</v>
      </c>
      <c r="L62" s="230">
        <v>178.8</v>
      </c>
      <c r="M62" s="252">
        <v>10.24</v>
      </c>
      <c r="N62" s="230">
        <v>187.4</v>
      </c>
      <c r="O62" s="252">
        <v>9.74</v>
      </c>
      <c r="P62" s="230">
        <v>198.3</v>
      </c>
      <c r="Q62" s="252">
        <v>9.57</v>
      </c>
      <c r="R62" s="230">
        <v>138.8</v>
      </c>
      <c r="S62" s="252">
        <v>10.28</v>
      </c>
    </row>
    <row r="63" spans="1:19" ht="12.75">
      <c r="A63" s="77" t="s">
        <v>142</v>
      </c>
      <c r="B63" s="230">
        <v>154.2</v>
      </c>
      <c r="C63" s="252">
        <v>12.7</v>
      </c>
      <c r="D63" s="230">
        <v>189.4</v>
      </c>
      <c r="E63" s="252">
        <v>11.2</v>
      </c>
      <c r="F63" s="230">
        <v>215.6</v>
      </c>
      <c r="G63" s="252">
        <v>10.5</v>
      </c>
      <c r="H63" s="230">
        <v>235.1</v>
      </c>
      <c r="I63" s="252">
        <v>10</v>
      </c>
      <c r="J63" s="230">
        <v>177.7</v>
      </c>
      <c r="K63" s="252">
        <v>10</v>
      </c>
      <c r="L63" s="230">
        <v>178</v>
      </c>
      <c r="M63" s="252">
        <v>10.24</v>
      </c>
      <c r="N63" s="230">
        <v>217.8</v>
      </c>
      <c r="O63" s="252">
        <v>8.88</v>
      </c>
      <c r="P63" s="230">
        <v>237.1</v>
      </c>
      <c r="Q63" s="252">
        <v>7.24</v>
      </c>
      <c r="R63" s="230">
        <v>221.5</v>
      </c>
      <c r="S63" s="252">
        <v>9.46</v>
      </c>
    </row>
    <row r="64" spans="1:19" ht="12.75">
      <c r="A64" s="77" t="s">
        <v>143</v>
      </c>
      <c r="B64" s="230">
        <v>177.5</v>
      </c>
      <c r="C64" s="252">
        <v>11.8</v>
      </c>
      <c r="D64" s="230">
        <v>199.1</v>
      </c>
      <c r="E64" s="252">
        <v>11.4</v>
      </c>
      <c r="F64" s="230">
        <v>230.1</v>
      </c>
      <c r="G64" s="252">
        <v>10.4</v>
      </c>
      <c r="H64" s="230">
        <v>247.7</v>
      </c>
      <c r="I64" s="252">
        <v>10.8</v>
      </c>
      <c r="J64" s="230">
        <v>137.3</v>
      </c>
      <c r="K64" s="252">
        <v>11.2</v>
      </c>
      <c r="L64" s="230">
        <v>196.6</v>
      </c>
      <c r="M64" s="252">
        <v>10.05</v>
      </c>
      <c r="N64" s="230">
        <v>228.7</v>
      </c>
      <c r="O64" s="252">
        <v>9.71</v>
      </c>
      <c r="P64" s="230">
        <v>204</v>
      </c>
      <c r="Q64" s="252">
        <v>9.58</v>
      </c>
      <c r="R64" s="230">
        <v>191.2</v>
      </c>
      <c r="S64" s="252">
        <v>9.41</v>
      </c>
    </row>
    <row r="65" spans="1:19" ht="12.75">
      <c r="A65" s="77" t="s">
        <v>144</v>
      </c>
      <c r="B65" s="230">
        <v>143.9</v>
      </c>
      <c r="C65" s="252">
        <v>12</v>
      </c>
      <c r="D65" s="230">
        <v>156.6</v>
      </c>
      <c r="E65" s="252">
        <v>11.7</v>
      </c>
      <c r="F65" s="230">
        <v>200</v>
      </c>
      <c r="G65" s="252">
        <v>10.2</v>
      </c>
      <c r="H65" s="230">
        <v>221.1</v>
      </c>
      <c r="I65" s="252">
        <v>10.6</v>
      </c>
      <c r="J65" s="230">
        <v>179.5</v>
      </c>
      <c r="K65" s="252">
        <v>10.8</v>
      </c>
      <c r="L65" s="230">
        <v>193</v>
      </c>
      <c r="M65" s="252">
        <v>11.08</v>
      </c>
      <c r="N65" s="230">
        <v>198.7</v>
      </c>
      <c r="O65" s="252">
        <v>9.74</v>
      </c>
      <c r="P65" s="230">
        <v>207.5</v>
      </c>
      <c r="Q65" s="252">
        <v>9.24</v>
      </c>
      <c r="R65" s="230">
        <v>121.3</v>
      </c>
      <c r="S65" s="252">
        <v>8.84</v>
      </c>
    </row>
    <row r="66" spans="1:19" ht="12.75">
      <c r="A66" s="77" t="s">
        <v>145</v>
      </c>
      <c r="B66" s="230">
        <v>143.8</v>
      </c>
      <c r="C66" s="252">
        <v>12.5</v>
      </c>
      <c r="D66" s="230">
        <v>176.9</v>
      </c>
      <c r="E66" s="252">
        <v>11.6</v>
      </c>
      <c r="F66" s="230">
        <v>214.9</v>
      </c>
      <c r="G66" s="252">
        <v>10.1</v>
      </c>
      <c r="H66" s="230">
        <v>238.5</v>
      </c>
      <c r="I66" s="252">
        <v>9.8</v>
      </c>
      <c r="J66" s="230">
        <v>237.3</v>
      </c>
      <c r="K66" s="252">
        <v>10.7</v>
      </c>
      <c r="L66" s="230">
        <v>215.3</v>
      </c>
      <c r="M66" s="252">
        <v>10.48</v>
      </c>
      <c r="N66" s="230">
        <v>94.4</v>
      </c>
      <c r="O66" s="252">
        <v>10.7</v>
      </c>
      <c r="P66" s="230">
        <v>210.5</v>
      </c>
      <c r="Q66" s="252">
        <v>9.74</v>
      </c>
      <c r="R66" s="230">
        <v>237.8</v>
      </c>
      <c r="S66" s="252">
        <v>10.12</v>
      </c>
    </row>
    <row r="67" spans="1:19" ht="12.75">
      <c r="A67" s="77" t="s">
        <v>146</v>
      </c>
      <c r="B67" s="230">
        <v>170.7</v>
      </c>
      <c r="C67" s="252">
        <v>11.9</v>
      </c>
      <c r="D67" s="230">
        <v>193.5</v>
      </c>
      <c r="E67" s="252">
        <v>11.2</v>
      </c>
      <c r="F67" s="230">
        <v>208</v>
      </c>
      <c r="G67" s="252">
        <v>10.4</v>
      </c>
      <c r="H67" s="230">
        <v>231.3</v>
      </c>
      <c r="I67" s="252">
        <v>10.3</v>
      </c>
      <c r="J67" s="230">
        <v>190</v>
      </c>
      <c r="K67" s="252">
        <v>9.9</v>
      </c>
      <c r="L67" s="230">
        <v>182.7</v>
      </c>
      <c r="M67" s="252">
        <v>10.03</v>
      </c>
      <c r="N67" s="230">
        <v>206.6</v>
      </c>
      <c r="O67" s="252">
        <v>9.62</v>
      </c>
      <c r="P67" s="230">
        <v>218.5</v>
      </c>
      <c r="Q67" s="252">
        <v>9.03</v>
      </c>
      <c r="R67" s="230">
        <v>232.8</v>
      </c>
      <c r="S67" s="252">
        <v>10.41</v>
      </c>
    </row>
    <row r="68" spans="1:19" s="85" customFormat="1" ht="25.5">
      <c r="A68" s="78" t="s">
        <v>147</v>
      </c>
      <c r="B68" s="229">
        <v>131.7</v>
      </c>
      <c r="C68" s="282">
        <v>11.5</v>
      </c>
      <c r="D68" s="229">
        <v>166.6</v>
      </c>
      <c r="E68" s="282">
        <v>11</v>
      </c>
      <c r="F68" s="229">
        <v>180.5</v>
      </c>
      <c r="G68" s="282">
        <v>10.9</v>
      </c>
      <c r="H68" s="229">
        <v>192.2</v>
      </c>
      <c r="I68" s="282">
        <v>10.5</v>
      </c>
      <c r="J68" s="229">
        <v>173</v>
      </c>
      <c r="K68" s="282">
        <v>11.9</v>
      </c>
      <c r="L68" s="229">
        <v>197</v>
      </c>
      <c r="M68" s="282">
        <v>10.15</v>
      </c>
      <c r="N68" s="229">
        <v>116.8</v>
      </c>
      <c r="O68" s="282">
        <v>8.96</v>
      </c>
      <c r="P68" s="229">
        <v>138.6</v>
      </c>
      <c r="Q68" s="282">
        <v>9.2</v>
      </c>
      <c r="R68" s="229">
        <v>141.3</v>
      </c>
      <c r="S68" s="282">
        <v>9.77</v>
      </c>
    </row>
    <row r="69" spans="1:19" ht="12.75">
      <c r="A69" s="77" t="s">
        <v>148</v>
      </c>
      <c r="B69" s="230">
        <v>168.2</v>
      </c>
      <c r="C69" s="252">
        <v>11.5</v>
      </c>
      <c r="D69" s="230">
        <v>183.4</v>
      </c>
      <c r="E69" s="252">
        <v>11</v>
      </c>
      <c r="F69" s="230">
        <v>190.1</v>
      </c>
      <c r="G69" s="252">
        <v>11.4</v>
      </c>
      <c r="H69" s="230">
        <v>204.9</v>
      </c>
      <c r="I69" s="252">
        <v>12.2</v>
      </c>
      <c r="J69" s="230">
        <v>242</v>
      </c>
      <c r="K69" s="252">
        <v>14.8</v>
      </c>
      <c r="L69" s="230">
        <v>182</v>
      </c>
      <c r="M69" s="252">
        <v>9.86</v>
      </c>
      <c r="N69" s="230">
        <v>266</v>
      </c>
      <c r="O69" s="252">
        <v>9.7</v>
      </c>
      <c r="P69" s="230">
        <v>302.1</v>
      </c>
      <c r="Q69" s="252">
        <v>13.2</v>
      </c>
      <c r="R69" s="230">
        <v>242</v>
      </c>
      <c r="S69" s="252">
        <v>9.8</v>
      </c>
    </row>
    <row r="70" spans="1:19" ht="12.75">
      <c r="A70" s="77" t="s">
        <v>149</v>
      </c>
      <c r="B70" s="230">
        <v>131.1</v>
      </c>
      <c r="C70" s="252">
        <v>11.5</v>
      </c>
      <c r="D70" s="230">
        <v>160</v>
      </c>
      <c r="E70" s="252">
        <v>11.2</v>
      </c>
      <c r="F70" s="230">
        <v>178.5</v>
      </c>
      <c r="G70" s="252">
        <v>11.2</v>
      </c>
      <c r="H70" s="230">
        <v>200.5</v>
      </c>
      <c r="I70" s="252">
        <v>10.9</v>
      </c>
      <c r="J70" s="230">
        <v>188.2</v>
      </c>
      <c r="K70" s="252">
        <v>12</v>
      </c>
      <c r="L70" s="230">
        <v>230.2</v>
      </c>
      <c r="M70" s="252">
        <v>10.17</v>
      </c>
      <c r="N70" s="230">
        <v>107</v>
      </c>
      <c r="O70" s="252">
        <v>9.54</v>
      </c>
      <c r="P70" s="230">
        <v>229.5</v>
      </c>
      <c r="Q70" s="252">
        <v>9.69</v>
      </c>
      <c r="R70" s="230">
        <v>128.4</v>
      </c>
      <c r="S70" s="252">
        <v>10.12</v>
      </c>
    </row>
    <row r="71" spans="1:19" ht="12.75">
      <c r="A71" s="77" t="s">
        <v>150</v>
      </c>
      <c r="B71" s="230">
        <v>135.4</v>
      </c>
      <c r="C71" s="252">
        <v>11.5</v>
      </c>
      <c r="D71" s="230">
        <v>190.5</v>
      </c>
      <c r="E71" s="252">
        <v>11</v>
      </c>
      <c r="F71" s="230">
        <v>198.5</v>
      </c>
      <c r="G71" s="252">
        <v>10.6</v>
      </c>
      <c r="H71" s="230">
        <v>204.3</v>
      </c>
      <c r="I71" s="252">
        <v>10.5</v>
      </c>
      <c r="J71" s="230">
        <v>153.5</v>
      </c>
      <c r="K71" s="252">
        <v>11.9</v>
      </c>
      <c r="L71" s="230">
        <v>166.2</v>
      </c>
      <c r="M71" s="252">
        <v>9.92</v>
      </c>
      <c r="N71" s="230">
        <v>166.6</v>
      </c>
      <c r="O71" s="252">
        <v>8.53</v>
      </c>
      <c r="P71" s="230">
        <v>227.8</v>
      </c>
      <c r="Q71" s="252">
        <v>8.99</v>
      </c>
      <c r="R71" s="230">
        <v>206.5</v>
      </c>
      <c r="S71" s="252">
        <v>9.61</v>
      </c>
    </row>
    <row r="72" spans="1:19" ht="38.25">
      <c r="A72" s="77" t="s">
        <v>151</v>
      </c>
      <c r="B72" s="230">
        <v>153.8</v>
      </c>
      <c r="C72" s="252">
        <v>11.4</v>
      </c>
      <c r="D72" s="230">
        <v>187.9</v>
      </c>
      <c r="E72" s="252">
        <v>11</v>
      </c>
      <c r="F72" s="230">
        <v>180.7</v>
      </c>
      <c r="G72" s="252">
        <v>11</v>
      </c>
      <c r="H72" s="230">
        <v>216.3</v>
      </c>
      <c r="I72" s="252">
        <v>11</v>
      </c>
      <c r="J72" s="230">
        <v>53.7</v>
      </c>
      <c r="K72" s="252">
        <v>12</v>
      </c>
      <c r="L72" s="230">
        <v>227.3</v>
      </c>
      <c r="M72" s="252">
        <v>10.17</v>
      </c>
      <c r="N72" s="230">
        <v>212.5</v>
      </c>
      <c r="O72" s="252">
        <v>9.14</v>
      </c>
      <c r="P72" s="230">
        <v>229.1</v>
      </c>
      <c r="Q72" s="252">
        <v>8.47</v>
      </c>
      <c r="R72" s="230">
        <v>191.1</v>
      </c>
      <c r="S72" s="252">
        <v>9</v>
      </c>
    </row>
    <row r="73" spans="1:19" ht="38.25">
      <c r="A73" s="77" t="s">
        <v>152</v>
      </c>
      <c r="B73" s="230">
        <v>180</v>
      </c>
      <c r="C73" s="252">
        <v>11</v>
      </c>
      <c r="D73" s="230">
        <v>178.7</v>
      </c>
      <c r="E73" s="252">
        <v>11.2</v>
      </c>
      <c r="F73" s="230">
        <v>203.7</v>
      </c>
      <c r="G73" s="252">
        <v>10.3</v>
      </c>
      <c r="H73" s="230">
        <v>213.5</v>
      </c>
      <c r="I73" s="252">
        <v>10.9</v>
      </c>
      <c r="J73" s="230">
        <v>263.6</v>
      </c>
      <c r="K73" s="252">
        <v>8</v>
      </c>
      <c r="L73" s="230">
        <v>122</v>
      </c>
      <c r="M73" s="252">
        <v>8.7</v>
      </c>
      <c r="N73" s="230">
        <v>0</v>
      </c>
      <c r="O73" s="252">
        <v>0</v>
      </c>
      <c r="P73" s="230">
        <v>0</v>
      </c>
      <c r="Q73" s="252">
        <v>0</v>
      </c>
      <c r="R73" s="230">
        <v>182</v>
      </c>
      <c r="S73" s="252">
        <v>8.3</v>
      </c>
    </row>
    <row r="74" spans="1:19" ht="12.75">
      <c r="A74" s="77" t="s">
        <v>153</v>
      </c>
      <c r="B74" s="230">
        <v>124.3</v>
      </c>
      <c r="C74" s="252">
        <v>11.4</v>
      </c>
      <c r="D74" s="230">
        <v>147.1</v>
      </c>
      <c r="E74" s="252">
        <v>10.4</v>
      </c>
      <c r="F74" s="230">
        <v>167.2</v>
      </c>
      <c r="G74" s="252">
        <v>10.6</v>
      </c>
      <c r="H74" s="230">
        <v>171.9</v>
      </c>
      <c r="I74" s="252">
        <v>10</v>
      </c>
      <c r="J74" s="230">
        <v>183.7</v>
      </c>
      <c r="K74" s="252">
        <v>11.5</v>
      </c>
      <c r="L74" s="230">
        <v>182.7</v>
      </c>
      <c r="M74" s="252">
        <v>10.36</v>
      </c>
      <c r="N74" s="230">
        <v>111</v>
      </c>
      <c r="O74" s="252">
        <v>8.61</v>
      </c>
      <c r="P74" s="230">
        <v>92.2</v>
      </c>
      <c r="Q74" s="252">
        <v>8.62</v>
      </c>
      <c r="R74" s="230">
        <v>104</v>
      </c>
      <c r="S74" s="252">
        <v>9.14</v>
      </c>
    </row>
    <row r="75" spans="1:19" s="85" customFormat="1" ht="25.5">
      <c r="A75" s="78" t="s">
        <v>154</v>
      </c>
      <c r="B75" s="229">
        <v>145.8</v>
      </c>
      <c r="C75" s="282">
        <v>11.8</v>
      </c>
      <c r="D75" s="229">
        <v>171.7</v>
      </c>
      <c r="E75" s="282">
        <v>11</v>
      </c>
      <c r="F75" s="229">
        <v>197.3</v>
      </c>
      <c r="G75" s="282">
        <v>10.5</v>
      </c>
      <c r="H75" s="229">
        <v>220.6</v>
      </c>
      <c r="I75" s="282">
        <v>10.1</v>
      </c>
      <c r="J75" s="229">
        <v>146.2</v>
      </c>
      <c r="K75" s="282">
        <v>12.3</v>
      </c>
      <c r="L75" s="229">
        <v>170.1</v>
      </c>
      <c r="M75" s="282">
        <v>10.43</v>
      </c>
      <c r="N75" s="229">
        <v>164.3</v>
      </c>
      <c r="O75" s="282">
        <v>9.8</v>
      </c>
      <c r="P75" s="229">
        <v>210.1</v>
      </c>
      <c r="Q75" s="282">
        <v>8.57</v>
      </c>
      <c r="R75" s="229">
        <v>216.1</v>
      </c>
      <c r="S75" s="282">
        <v>8.63</v>
      </c>
    </row>
    <row r="76" spans="1:19" ht="12.75">
      <c r="A76" s="77" t="s">
        <v>155</v>
      </c>
      <c r="B76" s="230">
        <v>130.4</v>
      </c>
      <c r="C76" s="252">
        <v>11.3</v>
      </c>
      <c r="D76" s="230">
        <v>220.1</v>
      </c>
      <c r="E76" s="252">
        <v>13.1</v>
      </c>
      <c r="F76" s="230">
        <v>170.4</v>
      </c>
      <c r="G76" s="252">
        <v>10.1</v>
      </c>
      <c r="H76" s="230">
        <v>302.2</v>
      </c>
      <c r="I76" s="252">
        <v>10.8</v>
      </c>
      <c r="J76" s="230">
        <v>0</v>
      </c>
      <c r="K76" s="252">
        <v>0</v>
      </c>
      <c r="L76" s="230">
        <v>0</v>
      </c>
      <c r="M76" s="252">
        <v>0</v>
      </c>
      <c r="N76" s="230">
        <v>0</v>
      </c>
      <c r="O76" s="252">
        <v>0</v>
      </c>
      <c r="P76" s="230">
        <v>0</v>
      </c>
      <c r="Q76" s="252">
        <v>0</v>
      </c>
      <c r="R76" s="230">
        <v>0</v>
      </c>
      <c r="S76" s="252">
        <v>0</v>
      </c>
    </row>
    <row r="77" spans="1:19" ht="12.75">
      <c r="A77" s="77" t="s">
        <v>156</v>
      </c>
      <c r="B77" s="230">
        <v>150.9</v>
      </c>
      <c r="C77" s="252">
        <v>13.9</v>
      </c>
      <c r="D77" s="230">
        <v>200.1</v>
      </c>
      <c r="E77" s="252">
        <v>11.4</v>
      </c>
      <c r="F77" s="230">
        <v>222.4</v>
      </c>
      <c r="G77" s="252">
        <v>10.3</v>
      </c>
      <c r="H77" s="230">
        <v>238.3</v>
      </c>
      <c r="I77" s="252">
        <v>9.4</v>
      </c>
      <c r="J77" s="230">
        <v>279.3</v>
      </c>
      <c r="K77" s="252">
        <v>11.5</v>
      </c>
      <c r="L77" s="230">
        <v>160.8</v>
      </c>
      <c r="M77" s="252">
        <v>11.09</v>
      </c>
      <c r="N77" s="230">
        <v>193.9</v>
      </c>
      <c r="O77" s="252">
        <v>8.17</v>
      </c>
      <c r="P77" s="230">
        <v>240.9</v>
      </c>
      <c r="Q77" s="252">
        <v>9.76</v>
      </c>
      <c r="R77" s="230">
        <v>242</v>
      </c>
      <c r="S77" s="252">
        <v>9.6</v>
      </c>
    </row>
    <row r="78" spans="1:19" ht="12.75">
      <c r="A78" s="77" t="s">
        <v>157</v>
      </c>
      <c r="B78" s="230">
        <v>164</v>
      </c>
      <c r="C78" s="252">
        <v>12</v>
      </c>
      <c r="D78" s="230">
        <v>23</v>
      </c>
      <c r="E78" s="252">
        <v>10</v>
      </c>
      <c r="F78" s="230">
        <v>242.1</v>
      </c>
      <c r="G78" s="252">
        <v>13.3</v>
      </c>
      <c r="H78" s="230">
        <v>242</v>
      </c>
      <c r="I78" s="252">
        <v>9.8</v>
      </c>
      <c r="J78" s="230">
        <v>242</v>
      </c>
      <c r="K78" s="252">
        <v>8.8</v>
      </c>
      <c r="L78" s="230">
        <v>0</v>
      </c>
      <c r="M78" s="252">
        <v>0</v>
      </c>
      <c r="N78" s="230">
        <v>0</v>
      </c>
      <c r="O78" s="252">
        <v>0</v>
      </c>
      <c r="P78" s="230">
        <v>0</v>
      </c>
      <c r="Q78" s="252">
        <v>0</v>
      </c>
      <c r="R78" s="230">
        <v>0</v>
      </c>
      <c r="S78" s="252">
        <v>0</v>
      </c>
    </row>
    <row r="79" spans="1:19" ht="12.75">
      <c r="A79" s="77" t="s">
        <v>158</v>
      </c>
      <c r="B79" s="230">
        <v>161.1</v>
      </c>
      <c r="C79" s="252">
        <v>11.8</v>
      </c>
      <c r="D79" s="230">
        <v>194.4</v>
      </c>
      <c r="E79" s="252">
        <v>8.9</v>
      </c>
      <c r="F79" s="230">
        <v>191.2</v>
      </c>
      <c r="G79" s="252">
        <v>10.7</v>
      </c>
      <c r="H79" s="230">
        <v>139.4</v>
      </c>
      <c r="I79" s="252">
        <v>11.1</v>
      </c>
      <c r="J79" s="230">
        <v>0</v>
      </c>
      <c r="K79" s="252">
        <v>0</v>
      </c>
      <c r="L79" s="230">
        <v>130.3</v>
      </c>
      <c r="M79" s="252">
        <v>9.81</v>
      </c>
      <c r="N79" s="230">
        <v>174.4</v>
      </c>
      <c r="O79" s="252">
        <v>10.12</v>
      </c>
      <c r="P79" s="230">
        <v>302</v>
      </c>
      <c r="Q79" s="252">
        <v>9.8</v>
      </c>
      <c r="R79" s="230">
        <v>146</v>
      </c>
      <c r="S79" s="252">
        <v>8</v>
      </c>
    </row>
    <row r="80" spans="1:19" ht="12.75">
      <c r="A80" s="77" t="s">
        <v>159</v>
      </c>
      <c r="B80" s="230">
        <v>146.2</v>
      </c>
      <c r="C80" s="252">
        <v>11.1</v>
      </c>
      <c r="D80" s="230">
        <v>195</v>
      </c>
      <c r="E80" s="252">
        <v>10.9</v>
      </c>
      <c r="F80" s="230">
        <v>160.4</v>
      </c>
      <c r="G80" s="252">
        <v>10.3</v>
      </c>
      <c r="H80" s="230">
        <v>235.7</v>
      </c>
      <c r="I80" s="252">
        <v>9.9</v>
      </c>
      <c r="J80" s="230">
        <v>305.7</v>
      </c>
      <c r="K80" s="252">
        <v>11.5</v>
      </c>
      <c r="L80" s="230">
        <v>137.6</v>
      </c>
      <c r="M80" s="252">
        <v>10.87</v>
      </c>
      <c r="N80" s="230">
        <v>192.3</v>
      </c>
      <c r="O80" s="252">
        <v>9.44</v>
      </c>
      <c r="P80" s="230">
        <v>215.7</v>
      </c>
      <c r="Q80" s="252">
        <v>9.5</v>
      </c>
      <c r="R80" s="230">
        <v>177.7</v>
      </c>
      <c r="S80" s="252">
        <v>9.78</v>
      </c>
    </row>
    <row r="81" spans="1:19" ht="12.75">
      <c r="A81" s="77" t="s">
        <v>160</v>
      </c>
      <c r="B81" s="230">
        <v>173.4</v>
      </c>
      <c r="C81" s="252">
        <v>11.6</v>
      </c>
      <c r="D81" s="230">
        <v>175.3</v>
      </c>
      <c r="E81" s="252">
        <v>10.9</v>
      </c>
      <c r="F81" s="230">
        <v>224.6</v>
      </c>
      <c r="G81" s="252">
        <v>11.7</v>
      </c>
      <c r="H81" s="230">
        <v>262</v>
      </c>
      <c r="I81" s="252">
        <v>10.7</v>
      </c>
      <c r="J81" s="230">
        <v>169</v>
      </c>
      <c r="K81" s="252">
        <v>12.4</v>
      </c>
      <c r="L81" s="230">
        <v>110.5</v>
      </c>
      <c r="M81" s="252">
        <v>10.42</v>
      </c>
      <c r="N81" s="230">
        <v>0</v>
      </c>
      <c r="O81" s="252">
        <v>0</v>
      </c>
      <c r="P81" s="230">
        <v>0</v>
      </c>
      <c r="Q81" s="252">
        <v>0</v>
      </c>
      <c r="R81" s="230">
        <v>0</v>
      </c>
      <c r="S81" s="252">
        <v>0</v>
      </c>
    </row>
    <row r="82" spans="1:19" ht="12.75">
      <c r="A82" s="77" t="s">
        <v>161</v>
      </c>
      <c r="B82" s="230">
        <v>148.3</v>
      </c>
      <c r="C82" s="252">
        <v>11.5</v>
      </c>
      <c r="D82" s="230">
        <v>175.4</v>
      </c>
      <c r="E82" s="252">
        <v>10.9</v>
      </c>
      <c r="F82" s="230">
        <v>209.9</v>
      </c>
      <c r="G82" s="252">
        <v>10.2</v>
      </c>
      <c r="H82" s="230">
        <v>239.9</v>
      </c>
      <c r="I82" s="252">
        <v>9.6</v>
      </c>
      <c r="J82" s="230">
        <v>55.9</v>
      </c>
      <c r="K82" s="252">
        <v>14.7</v>
      </c>
      <c r="L82" s="230">
        <v>192.9</v>
      </c>
      <c r="M82" s="252">
        <v>10.14</v>
      </c>
      <c r="N82" s="230">
        <v>112.4</v>
      </c>
      <c r="O82" s="252">
        <v>10.81</v>
      </c>
      <c r="P82" s="230">
        <v>116.2</v>
      </c>
      <c r="Q82" s="252">
        <v>9.07</v>
      </c>
      <c r="R82" s="230">
        <v>39.4</v>
      </c>
      <c r="S82" s="252">
        <v>8.75</v>
      </c>
    </row>
    <row r="83" spans="1:19" ht="12.75">
      <c r="A83" s="77" t="s">
        <v>162</v>
      </c>
      <c r="B83" s="230">
        <v>124.8</v>
      </c>
      <c r="C83" s="252">
        <v>12.4</v>
      </c>
      <c r="D83" s="230">
        <v>186</v>
      </c>
      <c r="E83" s="252">
        <v>10.9</v>
      </c>
      <c r="F83" s="230">
        <v>200.6</v>
      </c>
      <c r="G83" s="252">
        <v>10.8</v>
      </c>
      <c r="H83" s="230">
        <v>226</v>
      </c>
      <c r="I83" s="252">
        <v>9.4</v>
      </c>
      <c r="J83" s="230">
        <v>230.6</v>
      </c>
      <c r="K83" s="252">
        <v>10.7</v>
      </c>
      <c r="L83" s="230">
        <v>158.9</v>
      </c>
      <c r="M83" s="252">
        <v>10.4</v>
      </c>
      <c r="N83" s="230">
        <v>173</v>
      </c>
      <c r="O83" s="252">
        <v>9.63</v>
      </c>
      <c r="P83" s="230">
        <v>262.2</v>
      </c>
      <c r="Q83" s="252">
        <v>6.94</v>
      </c>
      <c r="R83" s="230">
        <v>122</v>
      </c>
      <c r="S83" s="252">
        <v>9</v>
      </c>
    </row>
    <row r="84" spans="1:19" ht="12.75">
      <c r="A84" s="77" t="s">
        <v>163</v>
      </c>
      <c r="B84" s="230">
        <v>113.8</v>
      </c>
      <c r="C84" s="252">
        <v>12.1</v>
      </c>
      <c r="D84" s="230">
        <v>129.1</v>
      </c>
      <c r="E84" s="252">
        <v>10.4</v>
      </c>
      <c r="F84" s="230">
        <v>177</v>
      </c>
      <c r="G84" s="252">
        <v>9.9</v>
      </c>
      <c r="H84" s="230">
        <v>205.1</v>
      </c>
      <c r="I84" s="252">
        <v>9.9</v>
      </c>
      <c r="J84" s="230">
        <v>226.5</v>
      </c>
      <c r="K84" s="252">
        <v>10.7</v>
      </c>
      <c r="L84" s="230">
        <v>243.5</v>
      </c>
      <c r="M84" s="252">
        <v>9.82</v>
      </c>
      <c r="N84" s="230">
        <v>209.9</v>
      </c>
      <c r="O84" s="252">
        <v>10.01</v>
      </c>
      <c r="P84" s="230">
        <v>222.2</v>
      </c>
      <c r="Q84" s="252">
        <v>8.6</v>
      </c>
      <c r="R84" s="230">
        <v>227.8</v>
      </c>
      <c r="S84" s="252">
        <v>8.76</v>
      </c>
    </row>
    <row r="85" spans="1:19" ht="12.75">
      <c r="A85" s="77" t="s">
        <v>164</v>
      </c>
      <c r="B85" s="230">
        <v>149</v>
      </c>
      <c r="C85" s="252">
        <v>11.3</v>
      </c>
      <c r="D85" s="230">
        <v>178.7</v>
      </c>
      <c r="E85" s="252">
        <v>11.3</v>
      </c>
      <c r="F85" s="230">
        <v>197</v>
      </c>
      <c r="G85" s="252">
        <v>10.4</v>
      </c>
      <c r="H85" s="230">
        <v>211.7</v>
      </c>
      <c r="I85" s="252">
        <v>10.4</v>
      </c>
      <c r="J85" s="230">
        <v>184.3</v>
      </c>
      <c r="K85" s="252">
        <v>10.5</v>
      </c>
      <c r="L85" s="230">
        <v>154.7</v>
      </c>
      <c r="M85" s="252">
        <v>10.65</v>
      </c>
      <c r="N85" s="230">
        <v>173.4</v>
      </c>
      <c r="O85" s="252">
        <v>9.93</v>
      </c>
      <c r="P85" s="230">
        <v>216.2</v>
      </c>
      <c r="Q85" s="252">
        <v>8.34</v>
      </c>
      <c r="R85" s="230">
        <v>231.6</v>
      </c>
      <c r="S85" s="252">
        <v>8.46</v>
      </c>
    </row>
    <row r="86" spans="1:19" ht="12.75">
      <c r="A86" s="77" t="s">
        <v>165</v>
      </c>
      <c r="B86" s="230">
        <v>172.9</v>
      </c>
      <c r="C86" s="252">
        <v>12</v>
      </c>
      <c r="D86" s="230">
        <v>170.3</v>
      </c>
      <c r="E86" s="252">
        <v>11.6</v>
      </c>
      <c r="F86" s="230">
        <v>210.7</v>
      </c>
      <c r="G86" s="252">
        <v>11.3</v>
      </c>
      <c r="H86" s="230">
        <v>215.9</v>
      </c>
      <c r="I86" s="252">
        <v>10.8</v>
      </c>
      <c r="J86" s="230">
        <v>197.2</v>
      </c>
      <c r="K86" s="252">
        <v>10.8</v>
      </c>
      <c r="L86" s="230">
        <v>159.1</v>
      </c>
      <c r="M86" s="252">
        <v>10.31</v>
      </c>
      <c r="N86" s="230">
        <v>218.4</v>
      </c>
      <c r="O86" s="252">
        <v>9.15</v>
      </c>
      <c r="P86" s="230">
        <v>219.3</v>
      </c>
      <c r="Q86" s="252">
        <v>9.01</v>
      </c>
      <c r="R86" s="230">
        <v>195.2</v>
      </c>
      <c r="S86" s="252">
        <v>9.52</v>
      </c>
    </row>
    <row r="87" spans="1:19" ht="12.75">
      <c r="A87" s="77" t="s">
        <v>166</v>
      </c>
      <c r="B87" s="230">
        <v>158.5</v>
      </c>
      <c r="C87" s="252">
        <v>11.5</v>
      </c>
      <c r="D87" s="230">
        <v>197</v>
      </c>
      <c r="E87" s="252">
        <v>11</v>
      </c>
      <c r="F87" s="230">
        <v>209.8</v>
      </c>
      <c r="G87" s="252">
        <v>10.6</v>
      </c>
      <c r="H87" s="230">
        <v>202.3</v>
      </c>
      <c r="I87" s="252">
        <v>10.2</v>
      </c>
      <c r="J87" s="230">
        <v>148.5</v>
      </c>
      <c r="K87" s="252">
        <v>10.3</v>
      </c>
      <c r="L87" s="230">
        <v>228.1</v>
      </c>
      <c r="M87" s="252">
        <v>10.44</v>
      </c>
      <c r="N87" s="230">
        <v>90</v>
      </c>
      <c r="O87" s="252">
        <v>8.8</v>
      </c>
      <c r="P87" s="230">
        <v>305.2</v>
      </c>
      <c r="Q87" s="252">
        <v>7.6</v>
      </c>
      <c r="R87" s="230">
        <v>343.4</v>
      </c>
      <c r="S87" s="252">
        <v>6.32</v>
      </c>
    </row>
    <row r="88" spans="1:19" s="85" customFormat="1" ht="25.5">
      <c r="A88" s="78" t="s">
        <v>167</v>
      </c>
      <c r="B88" s="229">
        <v>140.4</v>
      </c>
      <c r="C88" s="282">
        <v>11.3</v>
      </c>
      <c r="D88" s="229">
        <v>150.9</v>
      </c>
      <c r="E88" s="282">
        <v>11.7</v>
      </c>
      <c r="F88" s="229">
        <v>178.2</v>
      </c>
      <c r="G88" s="282">
        <v>10.4</v>
      </c>
      <c r="H88" s="229">
        <v>201.2</v>
      </c>
      <c r="I88" s="282">
        <v>10.2</v>
      </c>
      <c r="J88" s="229">
        <v>111.3</v>
      </c>
      <c r="K88" s="282">
        <v>12.3</v>
      </c>
      <c r="L88" s="229">
        <v>166.1</v>
      </c>
      <c r="M88" s="282">
        <v>10.38</v>
      </c>
      <c r="N88" s="229">
        <v>142.4</v>
      </c>
      <c r="O88" s="282">
        <v>9.46</v>
      </c>
      <c r="P88" s="229">
        <v>182.5</v>
      </c>
      <c r="Q88" s="282">
        <v>10.47</v>
      </c>
      <c r="R88" s="229">
        <v>154.2</v>
      </c>
      <c r="S88" s="282">
        <v>9.36</v>
      </c>
    </row>
    <row r="89" spans="1:19" ht="25.5">
      <c r="A89" s="77" t="s">
        <v>168</v>
      </c>
      <c r="B89" s="230">
        <v>159.9</v>
      </c>
      <c r="C89" s="252">
        <v>11.7</v>
      </c>
      <c r="D89" s="230">
        <v>168.5</v>
      </c>
      <c r="E89" s="252">
        <v>11.4</v>
      </c>
      <c r="F89" s="230">
        <v>180.9</v>
      </c>
      <c r="G89" s="252">
        <v>10.3</v>
      </c>
      <c r="H89" s="230">
        <v>191.3</v>
      </c>
      <c r="I89" s="252">
        <v>10.1</v>
      </c>
      <c r="J89" s="230">
        <v>134.7</v>
      </c>
      <c r="K89" s="252">
        <v>10.7</v>
      </c>
      <c r="L89" s="230">
        <v>118.4</v>
      </c>
      <c r="M89" s="252">
        <v>9.09</v>
      </c>
      <c r="N89" s="230">
        <v>23.6</v>
      </c>
      <c r="O89" s="252">
        <v>10.9</v>
      </c>
      <c r="P89" s="230">
        <v>188.4</v>
      </c>
      <c r="Q89" s="252">
        <v>12</v>
      </c>
      <c r="R89" s="230">
        <v>240.1</v>
      </c>
      <c r="S89" s="252">
        <v>6.8</v>
      </c>
    </row>
    <row r="90" spans="1:19" ht="12.75">
      <c r="A90" s="77" t="s">
        <v>169</v>
      </c>
      <c r="B90" s="230">
        <v>127.2</v>
      </c>
      <c r="C90" s="252">
        <v>12.5</v>
      </c>
      <c r="D90" s="230">
        <v>234.9</v>
      </c>
      <c r="E90" s="252">
        <v>11.2</v>
      </c>
      <c r="F90" s="230">
        <v>200.2</v>
      </c>
      <c r="G90" s="252">
        <v>9.3</v>
      </c>
      <c r="H90" s="230">
        <v>229.9</v>
      </c>
      <c r="I90" s="252">
        <v>9.3</v>
      </c>
      <c r="J90" s="230">
        <v>153.4</v>
      </c>
      <c r="K90" s="252">
        <v>10.9</v>
      </c>
      <c r="L90" s="230">
        <v>144.2</v>
      </c>
      <c r="M90" s="252">
        <v>9.83</v>
      </c>
      <c r="N90" s="230">
        <v>200.9</v>
      </c>
      <c r="O90" s="252">
        <v>8.96</v>
      </c>
      <c r="P90" s="230">
        <v>182</v>
      </c>
      <c r="Q90" s="252">
        <v>9</v>
      </c>
      <c r="R90" s="230">
        <v>41.8</v>
      </c>
      <c r="S90" s="252">
        <v>8.21</v>
      </c>
    </row>
    <row r="91" spans="1:19" ht="12.75">
      <c r="A91" s="77" t="s">
        <v>170</v>
      </c>
      <c r="B91" s="230">
        <v>136.5</v>
      </c>
      <c r="C91" s="252">
        <v>13.1</v>
      </c>
      <c r="D91" s="230">
        <v>165.8</v>
      </c>
      <c r="E91" s="252">
        <v>11.5</v>
      </c>
      <c r="F91" s="230">
        <v>182.2</v>
      </c>
      <c r="G91" s="252">
        <v>10.8</v>
      </c>
      <c r="H91" s="230">
        <v>184.9</v>
      </c>
      <c r="I91" s="252">
        <v>10.6</v>
      </c>
      <c r="J91" s="230">
        <v>143.3</v>
      </c>
      <c r="K91" s="252">
        <v>11.4</v>
      </c>
      <c r="L91" s="230">
        <v>176.1</v>
      </c>
      <c r="M91" s="252">
        <v>10.6</v>
      </c>
      <c r="N91" s="230">
        <v>148</v>
      </c>
      <c r="O91" s="252">
        <v>9.5</v>
      </c>
      <c r="P91" s="230">
        <v>179.1</v>
      </c>
      <c r="Q91" s="252">
        <v>10.31</v>
      </c>
      <c r="R91" s="230">
        <v>167.3</v>
      </c>
      <c r="S91" s="252">
        <v>9.32</v>
      </c>
    </row>
    <row r="92" spans="1:19" ht="12.75">
      <c r="A92" s="77" t="s">
        <v>171</v>
      </c>
      <c r="B92" s="230">
        <v>153.6</v>
      </c>
      <c r="C92" s="252">
        <v>9.4</v>
      </c>
      <c r="D92" s="230">
        <v>115.4</v>
      </c>
      <c r="E92" s="252">
        <v>12.7</v>
      </c>
      <c r="F92" s="230">
        <v>169.6</v>
      </c>
      <c r="G92" s="252">
        <v>10</v>
      </c>
      <c r="H92" s="230">
        <v>241.8</v>
      </c>
      <c r="I92" s="252">
        <v>9.7</v>
      </c>
      <c r="J92" s="230">
        <v>28.4</v>
      </c>
      <c r="K92" s="252">
        <v>15.5</v>
      </c>
      <c r="L92" s="230">
        <v>148.4</v>
      </c>
      <c r="M92" s="252">
        <v>10.37</v>
      </c>
      <c r="N92" s="230">
        <v>180.7</v>
      </c>
      <c r="O92" s="252">
        <v>8.9</v>
      </c>
      <c r="P92" s="230">
        <v>222.8</v>
      </c>
      <c r="Q92" s="252">
        <v>11.05</v>
      </c>
      <c r="R92" s="230">
        <v>164.9</v>
      </c>
      <c r="S92" s="252">
        <v>9.61</v>
      </c>
    </row>
    <row r="93" spans="1:19" ht="12.75">
      <c r="A93" s="77" t="s">
        <v>172</v>
      </c>
      <c r="B93" s="230">
        <v>156.2</v>
      </c>
      <c r="C93" s="252">
        <v>11.4</v>
      </c>
      <c r="D93" s="230">
        <v>215.3</v>
      </c>
      <c r="E93" s="252">
        <v>11.5</v>
      </c>
      <c r="F93" s="230">
        <v>236.7</v>
      </c>
      <c r="G93" s="252">
        <v>10.3</v>
      </c>
      <c r="H93" s="230">
        <v>236.8</v>
      </c>
      <c r="I93" s="252">
        <v>8.8</v>
      </c>
      <c r="J93" s="230">
        <v>0</v>
      </c>
      <c r="K93" s="252">
        <v>0</v>
      </c>
      <c r="L93" s="230">
        <v>218.1</v>
      </c>
      <c r="M93" s="252">
        <v>10.46</v>
      </c>
      <c r="N93" s="230">
        <v>0</v>
      </c>
      <c r="O93" s="252">
        <v>0</v>
      </c>
      <c r="P93" s="230">
        <v>12</v>
      </c>
      <c r="Q93" s="252">
        <v>9.5</v>
      </c>
      <c r="R93" s="230">
        <v>0</v>
      </c>
      <c r="S93" s="252">
        <v>0</v>
      </c>
    </row>
    <row r="94" spans="1:19" ht="12.75">
      <c r="A94" s="77" t="s">
        <v>173</v>
      </c>
      <c r="B94" s="230">
        <v>164.9</v>
      </c>
      <c r="C94" s="252">
        <v>11.3</v>
      </c>
      <c r="D94" s="230">
        <v>174.1</v>
      </c>
      <c r="E94" s="252">
        <v>10.7</v>
      </c>
      <c r="F94" s="230">
        <v>163.7</v>
      </c>
      <c r="G94" s="252">
        <v>10.8</v>
      </c>
      <c r="H94" s="230">
        <v>229.2</v>
      </c>
      <c r="I94" s="252">
        <v>11.3</v>
      </c>
      <c r="J94" s="230">
        <v>240</v>
      </c>
      <c r="K94" s="252">
        <v>10.8</v>
      </c>
      <c r="L94" s="230">
        <v>156</v>
      </c>
      <c r="M94" s="252">
        <v>11</v>
      </c>
      <c r="N94" s="230">
        <v>242</v>
      </c>
      <c r="O94" s="252">
        <v>9.3</v>
      </c>
      <c r="P94" s="230">
        <v>302.1</v>
      </c>
      <c r="Q94" s="252">
        <v>10.9</v>
      </c>
      <c r="R94" s="230">
        <v>0</v>
      </c>
      <c r="S94" s="252">
        <v>0</v>
      </c>
    </row>
    <row r="95" spans="1:19" ht="12.75">
      <c r="A95" s="77" t="s">
        <v>174</v>
      </c>
      <c r="B95" s="230">
        <v>104.8</v>
      </c>
      <c r="C95" s="252">
        <v>9.4</v>
      </c>
      <c r="D95" s="230">
        <v>125.7</v>
      </c>
      <c r="E95" s="252">
        <v>9.1</v>
      </c>
      <c r="F95" s="230">
        <v>185.7</v>
      </c>
      <c r="G95" s="252">
        <v>9.7</v>
      </c>
      <c r="H95" s="230">
        <v>166.5</v>
      </c>
      <c r="I95" s="252">
        <v>8.6</v>
      </c>
      <c r="J95" s="230">
        <v>122</v>
      </c>
      <c r="K95" s="252">
        <v>10.8</v>
      </c>
      <c r="L95" s="230">
        <v>137.2</v>
      </c>
      <c r="M95" s="252">
        <v>9.71</v>
      </c>
      <c r="N95" s="230">
        <v>182</v>
      </c>
      <c r="O95" s="252">
        <v>10.3</v>
      </c>
      <c r="P95" s="230">
        <v>0</v>
      </c>
      <c r="Q95" s="252">
        <v>0</v>
      </c>
      <c r="R95" s="230">
        <v>213.4</v>
      </c>
      <c r="S95" s="252">
        <v>10.78</v>
      </c>
    </row>
    <row r="96" spans="1:19" ht="25.5">
      <c r="A96" s="77" t="s">
        <v>175</v>
      </c>
      <c r="B96" s="230">
        <v>205.2</v>
      </c>
      <c r="C96" s="252">
        <v>11.8</v>
      </c>
      <c r="D96" s="230">
        <v>150.9</v>
      </c>
      <c r="E96" s="252">
        <v>11</v>
      </c>
      <c r="F96" s="230">
        <v>221.7</v>
      </c>
      <c r="G96" s="252">
        <v>10.5</v>
      </c>
      <c r="H96" s="230">
        <v>253.5</v>
      </c>
      <c r="I96" s="252">
        <v>10</v>
      </c>
      <c r="J96" s="230">
        <v>0</v>
      </c>
      <c r="K96" s="252">
        <v>0</v>
      </c>
      <c r="L96" s="230">
        <v>0</v>
      </c>
      <c r="M96" s="252">
        <v>0</v>
      </c>
      <c r="N96" s="230">
        <v>122</v>
      </c>
      <c r="O96" s="252">
        <v>9.5</v>
      </c>
      <c r="P96" s="230">
        <v>0</v>
      </c>
      <c r="Q96" s="252">
        <v>0</v>
      </c>
      <c r="R96" s="230">
        <v>0</v>
      </c>
      <c r="S96" s="252">
        <v>0</v>
      </c>
    </row>
    <row r="97" spans="1:19" ht="25.5">
      <c r="A97" s="77" t="s">
        <v>176</v>
      </c>
      <c r="B97" s="230">
        <v>118.9</v>
      </c>
      <c r="C97" s="252">
        <v>13.2</v>
      </c>
      <c r="D97" s="230">
        <v>150.8</v>
      </c>
      <c r="E97" s="252">
        <v>11.3</v>
      </c>
      <c r="F97" s="230">
        <v>184.1</v>
      </c>
      <c r="G97" s="252">
        <v>10.2</v>
      </c>
      <c r="H97" s="230">
        <v>301.9</v>
      </c>
      <c r="I97" s="252">
        <v>12</v>
      </c>
      <c r="J97" s="230">
        <v>0</v>
      </c>
      <c r="K97" s="252">
        <v>0</v>
      </c>
      <c r="L97" s="230">
        <v>0</v>
      </c>
      <c r="M97" s="252">
        <v>0</v>
      </c>
      <c r="N97" s="230">
        <v>0</v>
      </c>
      <c r="O97" s="252">
        <v>0</v>
      </c>
      <c r="P97" s="230">
        <v>0</v>
      </c>
      <c r="Q97" s="252">
        <v>0</v>
      </c>
      <c r="R97" s="230">
        <v>0</v>
      </c>
      <c r="S97" s="252">
        <v>0</v>
      </c>
    </row>
    <row r="98" spans="1:19" ht="12.75">
      <c r="A98" s="274"/>
      <c r="B98" s="272"/>
      <c r="C98" s="275"/>
      <c r="D98" s="272"/>
      <c r="E98" s="275"/>
      <c r="F98" s="272"/>
      <c r="G98" s="275"/>
      <c r="H98" s="272"/>
      <c r="I98" s="275"/>
      <c r="J98" s="272"/>
      <c r="K98" s="275"/>
      <c r="L98" s="272"/>
      <c r="M98" s="275"/>
      <c r="N98" s="272"/>
      <c r="O98" s="275"/>
      <c r="P98" s="272"/>
      <c r="Q98" s="275"/>
      <c r="R98" s="272"/>
      <c r="S98" s="275"/>
    </row>
    <row r="100" spans="1:13" ht="12.75" customHeight="1">
      <c r="A100" s="335" t="s">
        <v>413</v>
      </c>
      <c r="B100" s="335"/>
      <c r="C100" s="335"/>
      <c r="D100" s="335"/>
      <c r="E100" s="335"/>
      <c r="F100" s="335"/>
      <c r="G100" s="335"/>
      <c r="H100" s="335"/>
      <c r="I100" s="335"/>
      <c r="J100" s="335"/>
      <c r="K100" s="335"/>
      <c r="L100" s="335"/>
      <c r="M100" s="335"/>
    </row>
  </sheetData>
  <sheetProtection/>
  <mergeCells count="12">
    <mergeCell ref="D4:E4"/>
    <mergeCell ref="F4:G4"/>
    <mergeCell ref="A100:M100"/>
    <mergeCell ref="H4:I4"/>
    <mergeCell ref="R4:S4"/>
    <mergeCell ref="A4:A5"/>
    <mergeCell ref="A1:S1"/>
    <mergeCell ref="N4:O4"/>
    <mergeCell ref="P4:Q4"/>
    <mergeCell ref="L4:M4"/>
    <mergeCell ref="J4:K4"/>
    <mergeCell ref="B4:C4"/>
  </mergeCells>
  <printOptions/>
  <pageMargins left="0.7874015748031497" right="0.3937007874015748" top="0.56" bottom="0.35" header="0.5118110236220472" footer="0.31496062992125984"/>
  <pageSetup fitToHeight="1" fitToWidth="1" horizontalDpi="600" verticalDpi="600" orientation="landscape" paperSize="8" scale="44" r:id="rId1"/>
  <headerFooter alignWithMargins="0">
    <oddFooter>&amp;C41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0"/>
  <sheetViews>
    <sheetView zoomScalePageLayoutView="96" workbookViewId="0" topLeftCell="A1">
      <selection activeCell="A3" sqref="A3"/>
    </sheetView>
  </sheetViews>
  <sheetFormatPr defaultColWidth="10.75390625" defaultRowHeight="12.75"/>
  <cols>
    <col min="1" max="1" width="23.00390625" style="81" customWidth="1"/>
    <col min="2" max="19" width="13.75390625" style="81" customWidth="1"/>
    <col min="20" max="16384" width="10.75390625" style="81" customWidth="1"/>
  </cols>
  <sheetData>
    <row r="1" spans="1:19" s="104" customFormat="1" ht="51" customHeight="1">
      <c r="A1" s="337" t="s">
        <v>386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  <c r="P1" s="337"/>
      <c r="Q1" s="337"/>
      <c r="R1" s="337"/>
      <c r="S1" s="337"/>
    </row>
    <row r="2" ht="12.75">
      <c r="D2" s="89"/>
    </row>
    <row r="3" ht="12.75">
      <c r="D3" s="89"/>
    </row>
    <row r="4" spans="1:19" s="95" customFormat="1" ht="15">
      <c r="A4" s="350"/>
      <c r="B4" s="346" t="s">
        <v>178</v>
      </c>
      <c r="C4" s="348"/>
      <c r="D4" s="346" t="s">
        <v>179</v>
      </c>
      <c r="E4" s="347"/>
      <c r="F4" s="347" t="s">
        <v>180</v>
      </c>
      <c r="G4" s="348"/>
      <c r="H4" s="346" t="s">
        <v>181</v>
      </c>
      <c r="I4" s="347"/>
      <c r="J4" s="347" t="s">
        <v>182</v>
      </c>
      <c r="K4" s="348"/>
      <c r="L4" s="347" t="s">
        <v>183</v>
      </c>
      <c r="M4" s="348"/>
      <c r="N4" s="347" t="s">
        <v>209</v>
      </c>
      <c r="O4" s="348"/>
      <c r="P4" s="347" t="s">
        <v>210</v>
      </c>
      <c r="Q4" s="348"/>
      <c r="R4" s="347" t="s">
        <v>234</v>
      </c>
      <c r="S4" s="348"/>
    </row>
    <row r="5" spans="1:19" s="95" customFormat="1" ht="66.75" customHeight="1">
      <c r="A5" s="351"/>
      <c r="B5" s="114" t="s">
        <v>298</v>
      </c>
      <c r="C5" s="114" t="s">
        <v>371</v>
      </c>
      <c r="D5" s="114" t="s">
        <v>298</v>
      </c>
      <c r="E5" s="114" t="s">
        <v>371</v>
      </c>
      <c r="F5" s="114" t="s">
        <v>298</v>
      </c>
      <c r="G5" s="114" t="s">
        <v>371</v>
      </c>
      <c r="H5" s="114" t="s">
        <v>298</v>
      </c>
      <c r="I5" s="114" t="s">
        <v>371</v>
      </c>
      <c r="J5" s="114" t="s">
        <v>298</v>
      </c>
      <c r="K5" s="114" t="s">
        <v>371</v>
      </c>
      <c r="L5" s="114" t="s">
        <v>298</v>
      </c>
      <c r="M5" s="114" t="s">
        <v>371</v>
      </c>
      <c r="N5" s="114" t="s">
        <v>298</v>
      </c>
      <c r="O5" s="114" t="s">
        <v>371</v>
      </c>
      <c r="P5" s="114" t="s">
        <v>298</v>
      </c>
      <c r="Q5" s="114" t="s">
        <v>371</v>
      </c>
      <c r="R5" s="114" t="s">
        <v>298</v>
      </c>
      <c r="S5" s="114" t="s">
        <v>371</v>
      </c>
    </row>
    <row r="6" spans="1:19" s="85" customFormat="1" ht="38.25">
      <c r="A6" s="76" t="s">
        <v>233</v>
      </c>
      <c r="B6" s="229">
        <v>174.6</v>
      </c>
      <c r="C6" s="282">
        <v>14.9</v>
      </c>
      <c r="D6" s="229">
        <v>182.2</v>
      </c>
      <c r="E6" s="282">
        <v>13.7</v>
      </c>
      <c r="F6" s="229">
        <v>198.6</v>
      </c>
      <c r="G6" s="282">
        <v>12.6</v>
      </c>
      <c r="H6" s="229">
        <v>215.3</v>
      </c>
      <c r="I6" s="282">
        <v>12.9</v>
      </c>
      <c r="J6" s="229">
        <v>197.5</v>
      </c>
      <c r="K6" s="282">
        <v>14.3</v>
      </c>
      <c r="L6" s="229">
        <v>196.3</v>
      </c>
      <c r="M6" s="282">
        <v>13.05</v>
      </c>
      <c r="N6" s="229">
        <v>178.9</v>
      </c>
      <c r="O6" s="282">
        <v>11.9</v>
      </c>
      <c r="P6" s="229">
        <v>179.5</v>
      </c>
      <c r="Q6" s="282">
        <v>12.29</v>
      </c>
      <c r="R6" s="229">
        <v>176.4</v>
      </c>
      <c r="S6" s="282">
        <v>12.44</v>
      </c>
    </row>
    <row r="7" spans="1:19" s="85" customFormat="1" ht="25.5">
      <c r="A7" s="78" t="s">
        <v>88</v>
      </c>
      <c r="B7" s="229">
        <v>168.8</v>
      </c>
      <c r="C7" s="282">
        <v>15.1</v>
      </c>
      <c r="D7" s="229">
        <v>171</v>
      </c>
      <c r="E7" s="282">
        <v>14</v>
      </c>
      <c r="F7" s="229">
        <v>197.1</v>
      </c>
      <c r="G7" s="282">
        <v>12.5</v>
      </c>
      <c r="H7" s="229">
        <v>210.1</v>
      </c>
      <c r="I7" s="282">
        <v>13</v>
      </c>
      <c r="J7" s="229">
        <v>183.8</v>
      </c>
      <c r="K7" s="282">
        <v>14.6</v>
      </c>
      <c r="L7" s="229">
        <v>186.5</v>
      </c>
      <c r="M7" s="282">
        <v>13.22</v>
      </c>
      <c r="N7" s="229">
        <v>170.2</v>
      </c>
      <c r="O7" s="282">
        <v>11.93</v>
      </c>
      <c r="P7" s="229">
        <v>174.4</v>
      </c>
      <c r="Q7" s="282">
        <v>12.32</v>
      </c>
      <c r="R7" s="229">
        <v>170.6</v>
      </c>
      <c r="S7" s="282">
        <v>12.52</v>
      </c>
    </row>
    <row r="8" spans="1:19" ht="12.75">
      <c r="A8" s="77" t="s">
        <v>89</v>
      </c>
      <c r="B8" s="230">
        <v>164.3</v>
      </c>
      <c r="C8" s="252">
        <v>15.4</v>
      </c>
      <c r="D8" s="230">
        <v>186.6</v>
      </c>
      <c r="E8" s="252">
        <v>14.5</v>
      </c>
      <c r="F8" s="230">
        <v>199.6</v>
      </c>
      <c r="G8" s="252">
        <v>12.3</v>
      </c>
      <c r="H8" s="230">
        <v>227</v>
      </c>
      <c r="I8" s="252">
        <v>12.6</v>
      </c>
      <c r="J8" s="230">
        <v>193.3</v>
      </c>
      <c r="K8" s="252">
        <v>14.6</v>
      </c>
      <c r="L8" s="230">
        <v>194.8</v>
      </c>
      <c r="M8" s="252">
        <v>13.09</v>
      </c>
      <c r="N8" s="230">
        <v>173.9</v>
      </c>
      <c r="O8" s="252">
        <v>11.88</v>
      </c>
      <c r="P8" s="230">
        <v>182.5</v>
      </c>
      <c r="Q8" s="252">
        <v>12.3</v>
      </c>
      <c r="R8" s="230">
        <v>179.2</v>
      </c>
      <c r="S8" s="252">
        <v>12.46</v>
      </c>
    </row>
    <row r="9" spans="1:19" ht="12.75">
      <c r="A9" s="77" t="s">
        <v>90</v>
      </c>
      <c r="B9" s="230">
        <v>191.6</v>
      </c>
      <c r="C9" s="252">
        <v>15.3</v>
      </c>
      <c r="D9" s="230">
        <v>182.6</v>
      </c>
      <c r="E9" s="252">
        <v>13.4</v>
      </c>
      <c r="F9" s="230">
        <v>215.3</v>
      </c>
      <c r="G9" s="252">
        <v>12.5</v>
      </c>
      <c r="H9" s="230">
        <v>229.6</v>
      </c>
      <c r="I9" s="252">
        <v>12.8</v>
      </c>
      <c r="J9" s="230">
        <v>223</v>
      </c>
      <c r="K9" s="252">
        <v>15.1</v>
      </c>
      <c r="L9" s="230">
        <v>207.9</v>
      </c>
      <c r="M9" s="252">
        <v>13.97</v>
      </c>
      <c r="N9" s="230">
        <v>175.2</v>
      </c>
      <c r="O9" s="252">
        <v>12.11</v>
      </c>
      <c r="P9" s="230">
        <v>181.8</v>
      </c>
      <c r="Q9" s="252">
        <v>12.49</v>
      </c>
      <c r="R9" s="230">
        <v>174.6</v>
      </c>
      <c r="S9" s="252">
        <v>12.48</v>
      </c>
    </row>
    <row r="10" spans="1:19" ht="12.75">
      <c r="A10" s="77" t="s">
        <v>91</v>
      </c>
      <c r="B10" s="230">
        <v>131.6</v>
      </c>
      <c r="C10" s="252">
        <v>16.8</v>
      </c>
      <c r="D10" s="230">
        <v>184.7</v>
      </c>
      <c r="E10" s="252">
        <v>14</v>
      </c>
      <c r="F10" s="230">
        <v>190</v>
      </c>
      <c r="G10" s="252">
        <v>12.4</v>
      </c>
      <c r="H10" s="230">
        <v>254.1</v>
      </c>
      <c r="I10" s="252">
        <v>13.1</v>
      </c>
      <c r="J10" s="230">
        <v>186.8</v>
      </c>
      <c r="K10" s="252">
        <v>14.7</v>
      </c>
      <c r="L10" s="230">
        <v>183</v>
      </c>
      <c r="M10" s="252">
        <v>13.3</v>
      </c>
      <c r="N10" s="230">
        <v>174.1</v>
      </c>
      <c r="O10" s="252">
        <v>12.65</v>
      </c>
      <c r="P10" s="230">
        <v>174.1</v>
      </c>
      <c r="Q10" s="252">
        <v>12.66</v>
      </c>
      <c r="R10" s="230">
        <v>171.9</v>
      </c>
      <c r="S10" s="252">
        <v>12.57</v>
      </c>
    </row>
    <row r="11" spans="1:19" ht="12.75">
      <c r="A11" s="77" t="s">
        <v>92</v>
      </c>
      <c r="B11" s="230">
        <v>126.3</v>
      </c>
      <c r="C11" s="252">
        <v>15.4</v>
      </c>
      <c r="D11" s="230">
        <v>152.3</v>
      </c>
      <c r="E11" s="252">
        <v>14.6</v>
      </c>
      <c r="F11" s="230">
        <v>195.9</v>
      </c>
      <c r="G11" s="252">
        <v>12.5</v>
      </c>
      <c r="H11" s="230">
        <v>222.3</v>
      </c>
      <c r="I11" s="252">
        <v>13</v>
      </c>
      <c r="J11" s="230">
        <v>205.9</v>
      </c>
      <c r="K11" s="252">
        <v>14.7</v>
      </c>
      <c r="L11" s="230">
        <v>202</v>
      </c>
      <c r="M11" s="252">
        <v>13.13</v>
      </c>
      <c r="N11" s="230">
        <v>183.3</v>
      </c>
      <c r="O11" s="252">
        <v>11.95</v>
      </c>
      <c r="P11" s="230">
        <v>183.6</v>
      </c>
      <c r="Q11" s="252">
        <v>12.38</v>
      </c>
      <c r="R11" s="230">
        <v>179.2</v>
      </c>
      <c r="S11" s="252">
        <v>12.55</v>
      </c>
    </row>
    <row r="12" spans="1:19" ht="12.75">
      <c r="A12" s="77" t="s">
        <v>93</v>
      </c>
      <c r="B12" s="230">
        <v>149.8</v>
      </c>
      <c r="C12" s="252">
        <v>16.1</v>
      </c>
      <c r="D12" s="230">
        <v>169.8</v>
      </c>
      <c r="E12" s="252">
        <v>14.1</v>
      </c>
      <c r="F12" s="230">
        <v>189.8</v>
      </c>
      <c r="G12" s="252">
        <v>12.9</v>
      </c>
      <c r="H12" s="230">
        <v>206.5</v>
      </c>
      <c r="I12" s="252">
        <v>12.9</v>
      </c>
      <c r="J12" s="230">
        <v>194.8</v>
      </c>
      <c r="K12" s="252">
        <v>13.9</v>
      </c>
      <c r="L12" s="230">
        <v>184.6</v>
      </c>
      <c r="M12" s="252">
        <v>13.35</v>
      </c>
      <c r="N12" s="230">
        <v>162.9</v>
      </c>
      <c r="O12" s="252">
        <v>12.14</v>
      </c>
      <c r="P12" s="230">
        <v>169.6</v>
      </c>
      <c r="Q12" s="252">
        <v>12.53</v>
      </c>
      <c r="R12" s="230">
        <v>165.5</v>
      </c>
      <c r="S12" s="252">
        <v>12.48</v>
      </c>
    </row>
    <row r="13" spans="1:19" ht="12.75">
      <c r="A13" s="77" t="s">
        <v>94</v>
      </c>
      <c r="B13" s="230">
        <v>217.6</v>
      </c>
      <c r="C13" s="252">
        <v>14.2</v>
      </c>
      <c r="D13" s="230">
        <v>193.7</v>
      </c>
      <c r="E13" s="252">
        <v>13.4</v>
      </c>
      <c r="F13" s="230">
        <v>207.3</v>
      </c>
      <c r="G13" s="252">
        <v>12.2</v>
      </c>
      <c r="H13" s="230">
        <v>221.3</v>
      </c>
      <c r="I13" s="252">
        <v>12.9</v>
      </c>
      <c r="J13" s="230">
        <v>205.3</v>
      </c>
      <c r="K13" s="252">
        <v>14</v>
      </c>
      <c r="L13" s="230">
        <v>208.4</v>
      </c>
      <c r="M13" s="252">
        <v>13.1</v>
      </c>
      <c r="N13" s="230">
        <v>178</v>
      </c>
      <c r="O13" s="252">
        <v>11.9</v>
      </c>
      <c r="P13" s="230">
        <v>184.9</v>
      </c>
      <c r="Q13" s="252">
        <v>12.27</v>
      </c>
      <c r="R13" s="230">
        <v>175.7</v>
      </c>
      <c r="S13" s="252">
        <v>12.44</v>
      </c>
    </row>
    <row r="14" spans="1:19" ht="12.75">
      <c r="A14" s="77" t="s">
        <v>95</v>
      </c>
      <c r="B14" s="230">
        <v>185.2</v>
      </c>
      <c r="C14" s="252">
        <v>15.6</v>
      </c>
      <c r="D14" s="230">
        <v>166.5</v>
      </c>
      <c r="E14" s="252">
        <v>13.7</v>
      </c>
      <c r="F14" s="230">
        <v>187.2</v>
      </c>
      <c r="G14" s="252">
        <v>12.9</v>
      </c>
      <c r="H14" s="230">
        <v>194.6</v>
      </c>
      <c r="I14" s="252">
        <v>12.6</v>
      </c>
      <c r="J14" s="230">
        <v>190.2</v>
      </c>
      <c r="K14" s="252">
        <v>14.6</v>
      </c>
      <c r="L14" s="230">
        <v>184.8</v>
      </c>
      <c r="M14" s="252">
        <v>13.14</v>
      </c>
      <c r="N14" s="230">
        <v>159</v>
      </c>
      <c r="O14" s="252">
        <v>11.94</v>
      </c>
      <c r="P14" s="230">
        <v>160</v>
      </c>
      <c r="Q14" s="252">
        <v>12.45</v>
      </c>
      <c r="R14" s="230">
        <v>161.8</v>
      </c>
      <c r="S14" s="252">
        <v>12.6</v>
      </c>
    </row>
    <row r="15" spans="1:19" ht="12.75">
      <c r="A15" s="77" t="s">
        <v>96</v>
      </c>
      <c r="B15" s="230">
        <v>173.3</v>
      </c>
      <c r="C15" s="252">
        <v>15.3</v>
      </c>
      <c r="D15" s="230">
        <v>163.5</v>
      </c>
      <c r="E15" s="252">
        <v>14.7</v>
      </c>
      <c r="F15" s="230">
        <v>180.8</v>
      </c>
      <c r="G15" s="252">
        <v>12.3</v>
      </c>
      <c r="H15" s="230">
        <v>217.3</v>
      </c>
      <c r="I15" s="252">
        <v>13</v>
      </c>
      <c r="J15" s="230">
        <v>210.4</v>
      </c>
      <c r="K15" s="252">
        <v>14.4</v>
      </c>
      <c r="L15" s="230">
        <v>216.4</v>
      </c>
      <c r="M15" s="252">
        <v>13.36</v>
      </c>
      <c r="N15" s="230">
        <v>175.7</v>
      </c>
      <c r="O15" s="252">
        <v>12.23</v>
      </c>
      <c r="P15" s="230">
        <v>180.3</v>
      </c>
      <c r="Q15" s="252">
        <v>12.52</v>
      </c>
      <c r="R15" s="230">
        <v>181.4</v>
      </c>
      <c r="S15" s="252">
        <v>12.57</v>
      </c>
    </row>
    <row r="16" spans="1:19" ht="12.75">
      <c r="A16" s="77" t="s">
        <v>97</v>
      </c>
      <c r="B16" s="230">
        <v>208.7</v>
      </c>
      <c r="C16" s="252">
        <v>14.9</v>
      </c>
      <c r="D16" s="230">
        <v>191.2</v>
      </c>
      <c r="E16" s="252">
        <v>13.7</v>
      </c>
      <c r="F16" s="230">
        <v>200.9</v>
      </c>
      <c r="G16" s="252">
        <v>12.2</v>
      </c>
      <c r="H16" s="230">
        <v>186.8</v>
      </c>
      <c r="I16" s="252">
        <v>12.8</v>
      </c>
      <c r="J16" s="230">
        <v>228</v>
      </c>
      <c r="K16" s="252">
        <v>14.6</v>
      </c>
      <c r="L16" s="230">
        <v>213</v>
      </c>
      <c r="M16" s="252">
        <v>13.15</v>
      </c>
      <c r="N16" s="230">
        <v>186.6</v>
      </c>
      <c r="O16" s="252">
        <v>12.17</v>
      </c>
      <c r="P16" s="230">
        <v>189.6</v>
      </c>
      <c r="Q16" s="252">
        <v>12.52</v>
      </c>
      <c r="R16" s="230">
        <v>185.9</v>
      </c>
      <c r="S16" s="252">
        <v>12.58</v>
      </c>
    </row>
    <row r="17" spans="1:19" ht="12.75">
      <c r="A17" s="77" t="s">
        <v>98</v>
      </c>
      <c r="B17" s="230">
        <v>190.2</v>
      </c>
      <c r="C17" s="252">
        <v>15.5</v>
      </c>
      <c r="D17" s="230">
        <v>179.5</v>
      </c>
      <c r="E17" s="252">
        <v>14</v>
      </c>
      <c r="F17" s="230">
        <v>202</v>
      </c>
      <c r="G17" s="252">
        <v>12.4</v>
      </c>
      <c r="H17" s="230">
        <v>214.8</v>
      </c>
      <c r="I17" s="252">
        <v>12.7</v>
      </c>
      <c r="J17" s="230">
        <v>188.8</v>
      </c>
      <c r="K17" s="252">
        <v>14.9</v>
      </c>
      <c r="L17" s="230">
        <v>189.3</v>
      </c>
      <c r="M17" s="252">
        <v>13.33</v>
      </c>
      <c r="N17" s="230">
        <v>172</v>
      </c>
      <c r="O17" s="252">
        <v>11.97</v>
      </c>
      <c r="P17" s="230">
        <v>176.9</v>
      </c>
      <c r="Q17" s="252">
        <v>12.39</v>
      </c>
      <c r="R17" s="230">
        <v>172.2</v>
      </c>
      <c r="S17" s="252">
        <v>12.53</v>
      </c>
    </row>
    <row r="18" spans="1:19" ht="12.75">
      <c r="A18" s="77" t="s">
        <v>99</v>
      </c>
      <c r="B18" s="230">
        <v>98.1</v>
      </c>
      <c r="C18" s="252">
        <v>17.3</v>
      </c>
      <c r="D18" s="230">
        <v>154.1</v>
      </c>
      <c r="E18" s="252">
        <v>12.7</v>
      </c>
      <c r="F18" s="230">
        <v>197.7</v>
      </c>
      <c r="G18" s="252">
        <v>11.9</v>
      </c>
      <c r="H18" s="230">
        <v>217.6</v>
      </c>
      <c r="I18" s="252">
        <v>12.9</v>
      </c>
      <c r="J18" s="230">
        <v>194.3</v>
      </c>
      <c r="K18" s="252">
        <v>14.7</v>
      </c>
      <c r="L18" s="230">
        <v>190</v>
      </c>
      <c r="M18" s="252">
        <v>13.34</v>
      </c>
      <c r="N18" s="230">
        <v>174.7</v>
      </c>
      <c r="O18" s="252">
        <v>12.11</v>
      </c>
      <c r="P18" s="230">
        <v>176.6</v>
      </c>
      <c r="Q18" s="252">
        <v>12.5</v>
      </c>
      <c r="R18" s="230">
        <v>173.5</v>
      </c>
      <c r="S18" s="252">
        <v>12.62</v>
      </c>
    </row>
    <row r="19" spans="1:19" ht="12.75">
      <c r="A19" s="77" t="s">
        <v>100</v>
      </c>
      <c r="B19" s="230">
        <v>201.9</v>
      </c>
      <c r="C19" s="252">
        <v>15</v>
      </c>
      <c r="D19" s="230">
        <v>190.2</v>
      </c>
      <c r="E19" s="252">
        <v>14</v>
      </c>
      <c r="F19" s="230">
        <v>204.9</v>
      </c>
      <c r="G19" s="252">
        <v>12.6</v>
      </c>
      <c r="H19" s="230">
        <v>223.2</v>
      </c>
      <c r="I19" s="252">
        <v>13</v>
      </c>
      <c r="J19" s="230">
        <v>211.4</v>
      </c>
      <c r="K19" s="252">
        <v>14.6</v>
      </c>
      <c r="L19" s="230">
        <v>192.1</v>
      </c>
      <c r="M19" s="252">
        <v>13.28</v>
      </c>
      <c r="N19" s="230">
        <v>175.7</v>
      </c>
      <c r="O19" s="252">
        <v>12.09</v>
      </c>
      <c r="P19" s="230">
        <v>181.4</v>
      </c>
      <c r="Q19" s="252">
        <v>12.35</v>
      </c>
      <c r="R19" s="230">
        <v>172.6</v>
      </c>
      <c r="S19" s="252">
        <v>12.54</v>
      </c>
    </row>
    <row r="20" spans="1:19" ht="12.75">
      <c r="A20" s="77" t="s">
        <v>101</v>
      </c>
      <c r="B20" s="230">
        <v>170.3</v>
      </c>
      <c r="C20" s="252">
        <v>16.2</v>
      </c>
      <c r="D20" s="230">
        <v>206.1</v>
      </c>
      <c r="E20" s="252">
        <v>14.4</v>
      </c>
      <c r="F20" s="230">
        <v>233.5</v>
      </c>
      <c r="G20" s="252">
        <v>12.6</v>
      </c>
      <c r="H20" s="230">
        <v>235.9</v>
      </c>
      <c r="I20" s="252">
        <v>12.8</v>
      </c>
      <c r="J20" s="230">
        <v>230.1</v>
      </c>
      <c r="K20" s="252">
        <v>14.9</v>
      </c>
      <c r="L20" s="230">
        <v>222.2</v>
      </c>
      <c r="M20" s="252">
        <v>13.64</v>
      </c>
      <c r="N20" s="230">
        <v>188.8</v>
      </c>
      <c r="O20" s="252">
        <v>12.3</v>
      </c>
      <c r="P20" s="230">
        <v>192.4</v>
      </c>
      <c r="Q20" s="252">
        <v>12.5</v>
      </c>
      <c r="R20" s="230">
        <v>180.6</v>
      </c>
      <c r="S20" s="252">
        <v>12.67</v>
      </c>
    </row>
    <row r="21" spans="1:19" ht="12.75">
      <c r="A21" s="77" t="s">
        <v>102</v>
      </c>
      <c r="B21" s="230">
        <v>226.7</v>
      </c>
      <c r="C21" s="252">
        <v>14.1</v>
      </c>
      <c r="D21" s="230">
        <v>206.2</v>
      </c>
      <c r="E21" s="252">
        <v>13.4</v>
      </c>
      <c r="F21" s="230">
        <v>208.7</v>
      </c>
      <c r="G21" s="252">
        <v>12.4</v>
      </c>
      <c r="H21" s="230">
        <v>231.9</v>
      </c>
      <c r="I21" s="252">
        <v>12.8</v>
      </c>
      <c r="J21" s="230">
        <v>215.2</v>
      </c>
      <c r="K21" s="252">
        <v>15.1</v>
      </c>
      <c r="L21" s="230">
        <v>210.3</v>
      </c>
      <c r="M21" s="252">
        <v>13.77</v>
      </c>
      <c r="N21" s="230">
        <v>181.3</v>
      </c>
      <c r="O21" s="252">
        <v>12.23</v>
      </c>
      <c r="P21" s="230">
        <v>184.8</v>
      </c>
      <c r="Q21" s="252">
        <v>12.56</v>
      </c>
      <c r="R21" s="230">
        <v>178.4</v>
      </c>
      <c r="S21" s="252">
        <v>12.64</v>
      </c>
    </row>
    <row r="22" spans="1:19" ht="12.75">
      <c r="A22" s="77" t="s">
        <v>103</v>
      </c>
      <c r="B22" s="230">
        <v>183.5</v>
      </c>
      <c r="C22" s="252">
        <v>15.5</v>
      </c>
      <c r="D22" s="230">
        <v>190</v>
      </c>
      <c r="E22" s="252">
        <v>14.2</v>
      </c>
      <c r="F22" s="230">
        <v>222.3</v>
      </c>
      <c r="G22" s="252">
        <v>12.5</v>
      </c>
      <c r="H22" s="230">
        <v>224.1</v>
      </c>
      <c r="I22" s="252">
        <v>12.9</v>
      </c>
      <c r="J22" s="230">
        <v>206.9</v>
      </c>
      <c r="K22" s="252">
        <v>14.9</v>
      </c>
      <c r="L22" s="230">
        <v>201.3</v>
      </c>
      <c r="M22" s="252">
        <v>13.35</v>
      </c>
      <c r="N22" s="230">
        <v>182.8</v>
      </c>
      <c r="O22" s="252">
        <v>12.09</v>
      </c>
      <c r="P22" s="230">
        <v>187</v>
      </c>
      <c r="Q22" s="252">
        <v>12.38</v>
      </c>
      <c r="R22" s="230">
        <v>183.2</v>
      </c>
      <c r="S22" s="252">
        <v>12.5</v>
      </c>
    </row>
    <row r="23" spans="1:19" ht="12.75">
      <c r="A23" s="77" t="s">
        <v>104</v>
      </c>
      <c r="B23" s="230">
        <v>193.3</v>
      </c>
      <c r="C23" s="252">
        <v>14.6</v>
      </c>
      <c r="D23" s="230">
        <v>188.2</v>
      </c>
      <c r="E23" s="252">
        <v>13.9</v>
      </c>
      <c r="F23" s="230">
        <v>221.4</v>
      </c>
      <c r="G23" s="252">
        <v>13.3</v>
      </c>
      <c r="H23" s="230">
        <v>229.1</v>
      </c>
      <c r="I23" s="252">
        <v>12.8</v>
      </c>
      <c r="J23" s="230">
        <v>225.5</v>
      </c>
      <c r="K23" s="252">
        <v>15</v>
      </c>
      <c r="L23" s="230">
        <v>202.3</v>
      </c>
      <c r="M23" s="252">
        <v>13.85</v>
      </c>
      <c r="N23" s="230">
        <v>175.6</v>
      </c>
      <c r="O23" s="252">
        <v>12.25</v>
      </c>
      <c r="P23" s="230">
        <v>181.4</v>
      </c>
      <c r="Q23" s="252">
        <v>12.52</v>
      </c>
      <c r="R23" s="230">
        <v>173</v>
      </c>
      <c r="S23" s="252">
        <v>12.63</v>
      </c>
    </row>
    <row r="24" spans="1:19" ht="12.75">
      <c r="A24" s="77" t="s">
        <v>105</v>
      </c>
      <c r="B24" s="230">
        <v>192.8</v>
      </c>
      <c r="C24" s="252">
        <v>16.4</v>
      </c>
      <c r="D24" s="230">
        <v>173.1</v>
      </c>
      <c r="E24" s="252">
        <v>13.6</v>
      </c>
      <c r="F24" s="230">
        <v>195.7</v>
      </c>
      <c r="G24" s="252">
        <v>12.6</v>
      </c>
      <c r="H24" s="230">
        <v>194.6</v>
      </c>
      <c r="I24" s="252">
        <v>12.7</v>
      </c>
      <c r="J24" s="230">
        <v>193.9</v>
      </c>
      <c r="K24" s="252">
        <v>14.1</v>
      </c>
      <c r="L24" s="230">
        <v>181.8</v>
      </c>
      <c r="M24" s="252">
        <v>13.14</v>
      </c>
      <c r="N24" s="230">
        <v>155.5</v>
      </c>
      <c r="O24" s="252">
        <v>11.81</v>
      </c>
      <c r="P24" s="230">
        <v>163</v>
      </c>
      <c r="Q24" s="252">
        <v>12.35</v>
      </c>
      <c r="R24" s="230">
        <v>162.1</v>
      </c>
      <c r="S24" s="252">
        <v>12.48</v>
      </c>
    </row>
    <row r="25" spans="1:19" ht="12.75">
      <c r="A25" s="77" t="s">
        <v>106</v>
      </c>
      <c r="B25" s="230">
        <v>132.3</v>
      </c>
      <c r="C25" s="252">
        <v>14.4</v>
      </c>
      <c r="D25" s="230">
        <v>152.4</v>
      </c>
      <c r="E25" s="252">
        <v>14</v>
      </c>
      <c r="F25" s="230">
        <v>181.9</v>
      </c>
      <c r="G25" s="252">
        <v>12.5</v>
      </c>
      <c r="H25" s="230">
        <v>196</v>
      </c>
      <c r="I25" s="252">
        <v>13.4</v>
      </c>
      <c r="J25" s="230">
        <v>152.4</v>
      </c>
      <c r="K25" s="252">
        <v>14.5</v>
      </c>
      <c r="L25" s="230">
        <v>171.2</v>
      </c>
      <c r="M25" s="252">
        <v>13.03</v>
      </c>
      <c r="N25" s="230">
        <v>163.6</v>
      </c>
      <c r="O25" s="252">
        <v>11.74</v>
      </c>
      <c r="P25" s="230">
        <v>166.7</v>
      </c>
      <c r="Q25" s="252">
        <v>12.15</v>
      </c>
      <c r="R25" s="230">
        <v>164.7</v>
      </c>
      <c r="S25" s="252">
        <v>12.49</v>
      </c>
    </row>
    <row r="26" spans="1:19" s="85" customFormat="1" ht="25.5">
      <c r="A26" s="78" t="s">
        <v>107</v>
      </c>
      <c r="B26" s="229">
        <v>191</v>
      </c>
      <c r="C26" s="282">
        <v>14.8</v>
      </c>
      <c r="D26" s="229">
        <v>182.3</v>
      </c>
      <c r="E26" s="282">
        <v>13.6</v>
      </c>
      <c r="F26" s="229">
        <v>199.3</v>
      </c>
      <c r="G26" s="282">
        <v>12.3</v>
      </c>
      <c r="H26" s="229">
        <v>211.4</v>
      </c>
      <c r="I26" s="282">
        <v>12.8</v>
      </c>
      <c r="J26" s="229">
        <v>196.3</v>
      </c>
      <c r="K26" s="282">
        <v>14.4</v>
      </c>
      <c r="L26" s="229">
        <v>187.3</v>
      </c>
      <c r="M26" s="282">
        <v>13.01</v>
      </c>
      <c r="N26" s="229">
        <v>169.5</v>
      </c>
      <c r="O26" s="282">
        <v>11.86</v>
      </c>
      <c r="P26" s="229">
        <v>170</v>
      </c>
      <c r="Q26" s="282">
        <v>12.26</v>
      </c>
      <c r="R26" s="229">
        <v>167.3</v>
      </c>
      <c r="S26" s="282">
        <v>12.36</v>
      </c>
    </row>
    <row r="27" spans="1:19" ht="12.75">
      <c r="A27" s="77" t="s">
        <v>108</v>
      </c>
      <c r="B27" s="230">
        <v>184.4</v>
      </c>
      <c r="C27" s="252">
        <v>14.9</v>
      </c>
      <c r="D27" s="230">
        <v>190.2</v>
      </c>
      <c r="E27" s="252">
        <v>13</v>
      </c>
      <c r="F27" s="230">
        <v>207.2</v>
      </c>
      <c r="G27" s="252">
        <v>11.7</v>
      </c>
      <c r="H27" s="230">
        <v>220.9</v>
      </c>
      <c r="I27" s="252">
        <v>12.6</v>
      </c>
      <c r="J27" s="230">
        <v>214.4</v>
      </c>
      <c r="K27" s="252">
        <v>14.2</v>
      </c>
      <c r="L27" s="230">
        <v>208.8</v>
      </c>
      <c r="M27" s="252">
        <v>12.51</v>
      </c>
      <c r="N27" s="230">
        <v>184.2</v>
      </c>
      <c r="O27" s="252">
        <v>11.61</v>
      </c>
      <c r="P27" s="230">
        <v>178.7</v>
      </c>
      <c r="Q27" s="252">
        <v>12.29</v>
      </c>
      <c r="R27" s="230">
        <v>173.5</v>
      </c>
      <c r="S27" s="252">
        <v>11.98</v>
      </c>
    </row>
    <row r="28" spans="1:19" ht="12.75">
      <c r="A28" s="77" t="s">
        <v>109</v>
      </c>
      <c r="B28" s="230">
        <v>196.8</v>
      </c>
      <c r="C28" s="252">
        <v>15</v>
      </c>
      <c r="D28" s="230">
        <v>183</v>
      </c>
      <c r="E28" s="252">
        <v>13.7</v>
      </c>
      <c r="F28" s="230">
        <v>211.4</v>
      </c>
      <c r="G28" s="252">
        <v>12.3</v>
      </c>
      <c r="H28" s="230">
        <v>216.6</v>
      </c>
      <c r="I28" s="252">
        <v>12.6</v>
      </c>
      <c r="J28" s="230">
        <v>202.2</v>
      </c>
      <c r="K28" s="252">
        <v>14.3</v>
      </c>
      <c r="L28" s="230">
        <v>195</v>
      </c>
      <c r="M28" s="252">
        <v>13.08</v>
      </c>
      <c r="N28" s="230">
        <v>181</v>
      </c>
      <c r="O28" s="252">
        <v>11.74</v>
      </c>
      <c r="P28" s="230">
        <v>183.4</v>
      </c>
      <c r="Q28" s="252">
        <v>12.37</v>
      </c>
      <c r="R28" s="230">
        <v>165.8</v>
      </c>
      <c r="S28" s="252">
        <v>12.73</v>
      </c>
    </row>
    <row r="29" spans="1:19" ht="12.75">
      <c r="A29" s="77" t="s">
        <v>110</v>
      </c>
      <c r="B29" s="230">
        <v>184</v>
      </c>
      <c r="C29" s="252">
        <v>15</v>
      </c>
      <c r="D29" s="230">
        <v>187.3</v>
      </c>
      <c r="E29" s="252">
        <v>14</v>
      </c>
      <c r="F29" s="230">
        <v>213.1</v>
      </c>
      <c r="G29" s="252">
        <v>12.4</v>
      </c>
      <c r="H29" s="230">
        <v>224</v>
      </c>
      <c r="I29" s="252">
        <v>11.9</v>
      </c>
      <c r="J29" s="230">
        <v>209.6</v>
      </c>
      <c r="K29" s="252">
        <v>14.7</v>
      </c>
      <c r="L29" s="230">
        <v>202</v>
      </c>
      <c r="M29" s="252">
        <v>13.25</v>
      </c>
      <c r="N29" s="230">
        <v>170.4</v>
      </c>
      <c r="O29" s="252">
        <v>11.74</v>
      </c>
      <c r="P29" s="230">
        <v>175.4</v>
      </c>
      <c r="Q29" s="252">
        <v>12.27</v>
      </c>
      <c r="R29" s="230">
        <v>172.8</v>
      </c>
      <c r="S29" s="252">
        <v>12.42</v>
      </c>
    </row>
    <row r="30" spans="1:19" ht="25.5">
      <c r="A30" s="77" t="s">
        <v>111</v>
      </c>
      <c r="B30" s="230">
        <v>0</v>
      </c>
      <c r="C30" s="252">
        <v>0</v>
      </c>
      <c r="D30" s="230">
        <v>0</v>
      </c>
      <c r="E30" s="252">
        <v>0</v>
      </c>
      <c r="F30" s="230">
        <v>0</v>
      </c>
      <c r="G30" s="252">
        <v>0</v>
      </c>
      <c r="H30" s="230">
        <v>239.2</v>
      </c>
      <c r="I30" s="252">
        <v>11.5</v>
      </c>
      <c r="J30" s="230">
        <v>238.8</v>
      </c>
      <c r="K30" s="252">
        <v>14.7</v>
      </c>
      <c r="L30" s="230">
        <v>226.3</v>
      </c>
      <c r="M30" s="252">
        <v>12.9</v>
      </c>
      <c r="N30" s="230">
        <v>191.5</v>
      </c>
      <c r="O30" s="252">
        <v>11.64</v>
      </c>
      <c r="P30" s="230">
        <v>203.8</v>
      </c>
      <c r="Q30" s="252">
        <v>11.46</v>
      </c>
      <c r="R30" s="230">
        <v>196.5</v>
      </c>
      <c r="S30" s="252">
        <v>11.73</v>
      </c>
    </row>
    <row r="31" spans="1:19" ht="12.75">
      <c r="A31" s="77" t="s">
        <v>112</v>
      </c>
      <c r="B31" s="230">
        <v>208.7</v>
      </c>
      <c r="C31" s="252">
        <v>14.5</v>
      </c>
      <c r="D31" s="230">
        <v>192.5</v>
      </c>
      <c r="E31" s="252">
        <v>13.4</v>
      </c>
      <c r="F31" s="230">
        <v>215.5</v>
      </c>
      <c r="G31" s="252">
        <v>12.1</v>
      </c>
      <c r="H31" s="230">
        <v>215</v>
      </c>
      <c r="I31" s="252">
        <v>12.5</v>
      </c>
      <c r="J31" s="230">
        <v>204.1</v>
      </c>
      <c r="K31" s="252">
        <v>13.6</v>
      </c>
      <c r="L31" s="230">
        <v>204.3</v>
      </c>
      <c r="M31" s="252">
        <v>12.89</v>
      </c>
      <c r="N31" s="230">
        <v>164.1</v>
      </c>
      <c r="O31" s="252">
        <v>11.8</v>
      </c>
      <c r="P31" s="230">
        <v>175.9</v>
      </c>
      <c r="Q31" s="252">
        <v>12.26</v>
      </c>
      <c r="R31" s="230">
        <v>170.2</v>
      </c>
      <c r="S31" s="252">
        <v>12.33</v>
      </c>
    </row>
    <row r="32" spans="1:19" ht="25.5">
      <c r="A32" s="77" t="s">
        <v>113</v>
      </c>
      <c r="B32" s="230">
        <v>155.7</v>
      </c>
      <c r="C32" s="252">
        <v>14.5</v>
      </c>
      <c r="D32" s="230">
        <v>180.2</v>
      </c>
      <c r="E32" s="252">
        <v>13.8</v>
      </c>
      <c r="F32" s="230">
        <v>199</v>
      </c>
      <c r="G32" s="252">
        <v>12.7</v>
      </c>
      <c r="H32" s="230">
        <v>210.5</v>
      </c>
      <c r="I32" s="252">
        <v>12.8</v>
      </c>
      <c r="J32" s="230">
        <v>198.5</v>
      </c>
      <c r="K32" s="252">
        <v>14.5</v>
      </c>
      <c r="L32" s="230">
        <v>190.2</v>
      </c>
      <c r="M32" s="252">
        <v>12.48</v>
      </c>
      <c r="N32" s="230">
        <v>184</v>
      </c>
      <c r="O32" s="252">
        <v>11.91</v>
      </c>
      <c r="P32" s="230">
        <v>176.9</v>
      </c>
      <c r="Q32" s="252">
        <v>11.98</v>
      </c>
      <c r="R32" s="230">
        <v>172.6</v>
      </c>
      <c r="S32" s="252">
        <v>12.24</v>
      </c>
    </row>
    <row r="33" spans="1:19" ht="12.75">
      <c r="A33" s="77" t="s">
        <v>114</v>
      </c>
      <c r="B33" s="230">
        <v>167.8</v>
      </c>
      <c r="C33" s="252">
        <v>15.3</v>
      </c>
      <c r="D33" s="230">
        <v>196.8</v>
      </c>
      <c r="E33" s="252">
        <v>13.8</v>
      </c>
      <c r="F33" s="230">
        <v>185.5</v>
      </c>
      <c r="G33" s="252">
        <v>12.4</v>
      </c>
      <c r="H33" s="230">
        <v>219.6</v>
      </c>
      <c r="I33" s="252">
        <v>12.6</v>
      </c>
      <c r="J33" s="230">
        <v>208.7</v>
      </c>
      <c r="K33" s="252">
        <v>14.4</v>
      </c>
      <c r="L33" s="230">
        <v>190.5</v>
      </c>
      <c r="M33" s="252">
        <v>13.06</v>
      </c>
      <c r="N33" s="230">
        <v>168.7</v>
      </c>
      <c r="O33" s="252">
        <v>12.05</v>
      </c>
      <c r="P33" s="230">
        <v>170.3</v>
      </c>
      <c r="Q33" s="252">
        <v>12.34</v>
      </c>
      <c r="R33" s="230">
        <v>168.3</v>
      </c>
      <c r="S33" s="252">
        <v>12.05</v>
      </c>
    </row>
    <row r="34" spans="1:19" ht="12.75">
      <c r="A34" s="77" t="s">
        <v>115</v>
      </c>
      <c r="B34" s="230">
        <v>154.6</v>
      </c>
      <c r="C34" s="252">
        <v>16.4</v>
      </c>
      <c r="D34" s="230">
        <v>179.3</v>
      </c>
      <c r="E34" s="252">
        <v>13.9</v>
      </c>
      <c r="F34" s="230">
        <v>194.9</v>
      </c>
      <c r="G34" s="252">
        <v>12.4</v>
      </c>
      <c r="H34" s="230">
        <v>205</v>
      </c>
      <c r="I34" s="252">
        <v>12.3</v>
      </c>
      <c r="J34" s="230">
        <v>182.4</v>
      </c>
      <c r="K34" s="252">
        <v>14.3</v>
      </c>
      <c r="L34" s="230">
        <v>179</v>
      </c>
      <c r="M34" s="252">
        <v>12.93</v>
      </c>
      <c r="N34" s="230">
        <v>163.5</v>
      </c>
      <c r="O34" s="252">
        <v>11.66</v>
      </c>
      <c r="P34" s="230">
        <v>162.4</v>
      </c>
      <c r="Q34" s="252">
        <v>11.85</v>
      </c>
      <c r="R34" s="230">
        <v>167.1</v>
      </c>
      <c r="S34" s="252">
        <v>11.88</v>
      </c>
    </row>
    <row r="35" spans="1:19" ht="12.75">
      <c r="A35" s="77" t="s">
        <v>116</v>
      </c>
      <c r="B35" s="230">
        <v>262</v>
      </c>
      <c r="C35" s="252">
        <v>14.5</v>
      </c>
      <c r="D35" s="230">
        <v>178.1</v>
      </c>
      <c r="E35" s="252">
        <v>13</v>
      </c>
      <c r="F35" s="230">
        <v>185.3</v>
      </c>
      <c r="G35" s="252">
        <v>12.5</v>
      </c>
      <c r="H35" s="230">
        <v>214.9</v>
      </c>
      <c r="I35" s="252">
        <v>12.6</v>
      </c>
      <c r="J35" s="230">
        <v>219.7</v>
      </c>
      <c r="K35" s="252">
        <v>14</v>
      </c>
      <c r="L35" s="230">
        <v>198.2</v>
      </c>
      <c r="M35" s="252">
        <v>12.98</v>
      </c>
      <c r="N35" s="230">
        <v>183.7</v>
      </c>
      <c r="O35" s="252">
        <v>12.11</v>
      </c>
      <c r="P35" s="230">
        <v>174</v>
      </c>
      <c r="Q35" s="252">
        <v>12.5</v>
      </c>
      <c r="R35" s="230">
        <v>176.8</v>
      </c>
      <c r="S35" s="252">
        <v>12.38</v>
      </c>
    </row>
    <row r="36" spans="1:19" ht="12.75">
      <c r="A36" s="77" t="s">
        <v>117</v>
      </c>
      <c r="B36" s="230">
        <v>168.2</v>
      </c>
      <c r="C36" s="252">
        <v>14.9</v>
      </c>
      <c r="D36" s="230">
        <v>195.9</v>
      </c>
      <c r="E36" s="252">
        <v>14.1</v>
      </c>
      <c r="F36" s="230">
        <v>215</v>
      </c>
      <c r="G36" s="252">
        <v>12</v>
      </c>
      <c r="H36" s="230">
        <v>221.5</v>
      </c>
      <c r="I36" s="252">
        <v>12.1</v>
      </c>
      <c r="J36" s="230">
        <v>191.2</v>
      </c>
      <c r="K36" s="252">
        <v>14.4</v>
      </c>
      <c r="L36" s="230">
        <v>184</v>
      </c>
      <c r="M36" s="252">
        <v>12.52</v>
      </c>
      <c r="N36" s="230">
        <v>167.3</v>
      </c>
      <c r="O36" s="252">
        <v>11.72</v>
      </c>
      <c r="P36" s="230">
        <v>164.8</v>
      </c>
      <c r="Q36" s="252">
        <v>12.17</v>
      </c>
      <c r="R36" s="230">
        <v>167.8</v>
      </c>
      <c r="S36" s="252">
        <v>11.92</v>
      </c>
    </row>
    <row r="37" spans="1:19" ht="12.75">
      <c r="A37" s="77" t="s">
        <v>118</v>
      </c>
      <c r="B37" s="230">
        <v>178.9</v>
      </c>
      <c r="C37" s="252">
        <v>15.1</v>
      </c>
      <c r="D37" s="230">
        <v>176.9</v>
      </c>
      <c r="E37" s="252">
        <v>13.7</v>
      </c>
      <c r="F37" s="230">
        <v>195.5</v>
      </c>
      <c r="G37" s="252">
        <v>12.3</v>
      </c>
      <c r="H37" s="230">
        <v>206</v>
      </c>
      <c r="I37" s="252">
        <v>13.2</v>
      </c>
      <c r="J37" s="230">
        <v>181.5</v>
      </c>
      <c r="K37" s="252">
        <v>14.7</v>
      </c>
      <c r="L37" s="230">
        <v>174.1</v>
      </c>
      <c r="M37" s="252">
        <v>13.09</v>
      </c>
      <c r="N37" s="230">
        <v>165.7</v>
      </c>
      <c r="O37" s="252">
        <v>11.9</v>
      </c>
      <c r="P37" s="230">
        <v>164.6</v>
      </c>
      <c r="Q37" s="252">
        <v>12.27</v>
      </c>
      <c r="R37" s="230">
        <v>163.9</v>
      </c>
      <c r="S37" s="252">
        <v>12.51</v>
      </c>
    </row>
    <row r="38" spans="1:19" s="85" customFormat="1" ht="38.25">
      <c r="A38" s="78" t="s">
        <v>237</v>
      </c>
      <c r="B38" s="229">
        <v>163</v>
      </c>
      <c r="C38" s="282">
        <v>15.2</v>
      </c>
      <c r="D38" s="229">
        <v>187.3</v>
      </c>
      <c r="E38" s="282">
        <v>13.7</v>
      </c>
      <c r="F38" s="229">
        <v>203.2</v>
      </c>
      <c r="G38" s="282">
        <v>12.7</v>
      </c>
      <c r="H38" s="229">
        <v>220.3</v>
      </c>
      <c r="I38" s="282">
        <v>12.9</v>
      </c>
      <c r="J38" s="229">
        <v>207.1</v>
      </c>
      <c r="K38" s="282">
        <v>14.4</v>
      </c>
      <c r="L38" s="229">
        <v>209.6</v>
      </c>
      <c r="M38" s="282">
        <v>13.02</v>
      </c>
      <c r="N38" s="229">
        <v>195.3</v>
      </c>
      <c r="O38" s="282">
        <v>12.04</v>
      </c>
      <c r="P38" s="229">
        <v>190</v>
      </c>
      <c r="Q38" s="282">
        <v>12.26</v>
      </c>
      <c r="R38" s="229">
        <v>190.4</v>
      </c>
      <c r="S38" s="282">
        <v>12.15</v>
      </c>
    </row>
    <row r="39" spans="1:19" ht="25.5">
      <c r="A39" s="77" t="s">
        <v>119</v>
      </c>
      <c r="B39" s="230">
        <v>146.3</v>
      </c>
      <c r="C39" s="252">
        <v>13.2</v>
      </c>
      <c r="D39" s="230">
        <v>227.7</v>
      </c>
      <c r="E39" s="252">
        <v>13.9</v>
      </c>
      <c r="F39" s="230">
        <v>205.1</v>
      </c>
      <c r="G39" s="252">
        <v>12.7</v>
      </c>
      <c r="H39" s="230">
        <v>230.4</v>
      </c>
      <c r="I39" s="252">
        <v>13.2</v>
      </c>
      <c r="J39" s="230">
        <v>216.8</v>
      </c>
      <c r="K39" s="252">
        <v>14</v>
      </c>
      <c r="L39" s="230">
        <v>192</v>
      </c>
      <c r="M39" s="252">
        <v>14.12</v>
      </c>
      <c r="N39" s="230">
        <v>190</v>
      </c>
      <c r="O39" s="252">
        <v>12.87</v>
      </c>
      <c r="P39" s="230">
        <v>189.5</v>
      </c>
      <c r="Q39" s="252">
        <v>12.64</v>
      </c>
      <c r="R39" s="230">
        <v>191.2</v>
      </c>
      <c r="S39" s="252">
        <v>12.24</v>
      </c>
    </row>
    <row r="40" spans="1:19" ht="12.75">
      <c r="A40" s="77" t="s">
        <v>123</v>
      </c>
      <c r="B40" s="230">
        <v>19.1</v>
      </c>
      <c r="C40" s="252">
        <v>26.6</v>
      </c>
      <c r="D40" s="230">
        <v>173.9</v>
      </c>
      <c r="E40" s="252">
        <v>13.8</v>
      </c>
      <c r="F40" s="230">
        <v>187.5</v>
      </c>
      <c r="G40" s="252">
        <v>13.1</v>
      </c>
      <c r="H40" s="230">
        <v>192.2</v>
      </c>
      <c r="I40" s="252">
        <v>12.9</v>
      </c>
      <c r="J40" s="230">
        <v>173.3</v>
      </c>
      <c r="K40" s="252">
        <v>15.6</v>
      </c>
      <c r="L40" s="230">
        <v>201.7</v>
      </c>
      <c r="M40" s="252">
        <v>13.01</v>
      </c>
      <c r="N40" s="230">
        <v>197.4</v>
      </c>
      <c r="O40" s="252">
        <v>12.52</v>
      </c>
      <c r="P40" s="230">
        <v>198.9</v>
      </c>
      <c r="Q40" s="252">
        <v>12.93</v>
      </c>
      <c r="R40" s="230">
        <v>188.3</v>
      </c>
      <c r="S40" s="252">
        <v>12.85</v>
      </c>
    </row>
    <row r="41" spans="1:19" ht="12.75">
      <c r="A41" s="77" t="s">
        <v>127</v>
      </c>
      <c r="B41" s="230">
        <v>151.2</v>
      </c>
      <c r="C41" s="252">
        <v>14</v>
      </c>
      <c r="D41" s="230">
        <v>170.2</v>
      </c>
      <c r="E41" s="252">
        <v>13.4</v>
      </c>
      <c r="F41" s="230">
        <v>202.5</v>
      </c>
      <c r="G41" s="252">
        <v>12.6</v>
      </c>
      <c r="H41" s="230">
        <v>221.3</v>
      </c>
      <c r="I41" s="252">
        <v>13.1</v>
      </c>
      <c r="J41" s="230">
        <v>203.3</v>
      </c>
      <c r="K41" s="252">
        <v>14.4</v>
      </c>
      <c r="L41" s="230">
        <v>223</v>
      </c>
      <c r="M41" s="252">
        <v>13.1</v>
      </c>
      <c r="N41" s="230">
        <v>203.2</v>
      </c>
      <c r="O41" s="252">
        <v>12.19</v>
      </c>
      <c r="P41" s="230">
        <v>193.2</v>
      </c>
      <c r="Q41" s="252">
        <v>12.41</v>
      </c>
      <c r="R41" s="230">
        <v>191.8</v>
      </c>
      <c r="S41" s="252">
        <v>12.15</v>
      </c>
    </row>
    <row r="42" spans="1:19" ht="12.75">
      <c r="A42" s="77" t="s">
        <v>129</v>
      </c>
      <c r="B42" s="230">
        <v>165.2</v>
      </c>
      <c r="C42" s="252">
        <v>14.6</v>
      </c>
      <c r="D42" s="230">
        <v>199.6</v>
      </c>
      <c r="E42" s="252">
        <v>13.7</v>
      </c>
      <c r="F42" s="230">
        <v>203.1</v>
      </c>
      <c r="G42" s="252">
        <v>12.6</v>
      </c>
      <c r="H42" s="230">
        <v>218.7</v>
      </c>
      <c r="I42" s="252">
        <v>12.7</v>
      </c>
      <c r="J42" s="230">
        <v>200.5</v>
      </c>
      <c r="K42" s="252">
        <v>14.3</v>
      </c>
      <c r="L42" s="230">
        <v>209.5</v>
      </c>
      <c r="M42" s="252">
        <v>12.8</v>
      </c>
      <c r="N42" s="230">
        <v>193</v>
      </c>
      <c r="O42" s="252">
        <v>11.48</v>
      </c>
      <c r="P42" s="230">
        <v>196.4</v>
      </c>
      <c r="Q42" s="252">
        <v>11.63</v>
      </c>
      <c r="R42" s="230">
        <v>192.7</v>
      </c>
      <c r="S42" s="252">
        <v>11.9</v>
      </c>
    </row>
    <row r="43" spans="1:19" ht="12.75">
      <c r="A43" s="77" t="s">
        <v>130</v>
      </c>
      <c r="B43" s="230">
        <v>221.8</v>
      </c>
      <c r="C43" s="252">
        <v>14.1</v>
      </c>
      <c r="D43" s="230">
        <v>203.9</v>
      </c>
      <c r="E43" s="252">
        <v>13.3</v>
      </c>
      <c r="F43" s="230">
        <v>208.2</v>
      </c>
      <c r="G43" s="252">
        <v>12.8</v>
      </c>
      <c r="H43" s="230">
        <v>228.3</v>
      </c>
      <c r="I43" s="252">
        <v>12.8</v>
      </c>
      <c r="J43" s="230">
        <v>215.9</v>
      </c>
      <c r="K43" s="252">
        <v>14.3</v>
      </c>
      <c r="L43" s="230">
        <v>211.6</v>
      </c>
      <c r="M43" s="252">
        <v>12.76</v>
      </c>
      <c r="N43" s="230">
        <v>192.9</v>
      </c>
      <c r="O43" s="252">
        <v>11.94</v>
      </c>
      <c r="P43" s="230">
        <v>181.8</v>
      </c>
      <c r="Q43" s="252">
        <v>12.29</v>
      </c>
      <c r="R43" s="230">
        <v>177.9</v>
      </c>
      <c r="S43" s="252">
        <v>12.44</v>
      </c>
    </row>
    <row r="44" spans="1:19" ht="12.75">
      <c r="A44" s="77" t="s">
        <v>131</v>
      </c>
      <c r="B44" s="230">
        <v>133.5</v>
      </c>
      <c r="C44" s="252">
        <v>16.6</v>
      </c>
      <c r="D44" s="230">
        <v>186</v>
      </c>
      <c r="E44" s="252">
        <v>14</v>
      </c>
      <c r="F44" s="230">
        <v>192.1</v>
      </c>
      <c r="G44" s="252">
        <v>12.8</v>
      </c>
      <c r="H44" s="230">
        <v>209.4</v>
      </c>
      <c r="I44" s="252">
        <v>12.8</v>
      </c>
      <c r="J44" s="230">
        <v>193.5</v>
      </c>
      <c r="K44" s="252">
        <v>14.4</v>
      </c>
      <c r="L44" s="230">
        <v>194.4</v>
      </c>
      <c r="M44" s="252">
        <v>13.07</v>
      </c>
      <c r="N44" s="230">
        <v>187.6</v>
      </c>
      <c r="O44" s="252">
        <v>11.95</v>
      </c>
      <c r="P44" s="230">
        <v>188.7</v>
      </c>
      <c r="Q44" s="252">
        <v>12.14</v>
      </c>
      <c r="R44" s="230">
        <v>195.4</v>
      </c>
      <c r="S44" s="252">
        <v>12.01</v>
      </c>
    </row>
    <row r="45" spans="1:19" s="85" customFormat="1" ht="26.25" customHeight="1">
      <c r="A45" s="78" t="s">
        <v>357</v>
      </c>
      <c r="B45" s="229" t="s">
        <v>297</v>
      </c>
      <c r="C45" s="282" t="s">
        <v>297</v>
      </c>
      <c r="D45" s="229" t="s">
        <v>297</v>
      </c>
      <c r="E45" s="282" t="s">
        <v>297</v>
      </c>
      <c r="F45" s="229" t="s">
        <v>297</v>
      </c>
      <c r="G45" s="282" t="s">
        <v>297</v>
      </c>
      <c r="H45" s="229" t="s">
        <v>423</v>
      </c>
      <c r="I45" s="282" t="s">
        <v>423</v>
      </c>
      <c r="J45" s="229" t="s">
        <v>423</v>
      </c>
      <c r="K45" s="282" t="s">
        <v>423</v>
      </c>
      <c r="L45" s="229">
        <v>218.7</v>
      </c>
      <c r="M45" s="282">
        <v>13.39</v>
      </c>
      <c r="N45" s="229">
        <v>194.7</v>
      </c>
      <c r="O45" s="282">
        <v>12.06</v>
      </c>
      <c r="P45" s="229">
        <v>197.9</v>
      </c>
      <c r="Q45" s="282">
        <v>12.47</v>
      </c>
      <c r="R45" s="229">
        <v>187.2</v>
      </c>
      <c r="S45" s="282">
        <v>12.42</v>
      </c>
    </row>
    <row r="46" spans="1:19" ht="12.75">
      <c r="A46" s="77" t="s">
        <v>120</v>
      </c>
      <c r="B46" s="230">
        <v>272.8</v>
      </c>
      <c r="C46" s="252">
        <v>14</v>
      </c>
      <c r="D46" s="230">
        <v>182.4</v>
      </c>
      <c r="E46" s="252">
        <v>13.9</v>
      </c>
      <c r="F46" s="230">
        <v>215.3</v>
      </c>
      <c r="G46" s="252">
        <v>12.1</v>
      </c>
      <c r="H46" s="230">
        <v>250.1</v>
      </c>
      <c r="I46" s="252">
        <v>12.7</v>
      </c>
      <c r="J46" s="230">
        <v>246.7</v>
      </c>
      <c r="K46" s="252">
        <v>14.9</v>
      </c>
      <c r="L46" s="230">
        <v>231.5</v>
      </c>
      <c r="M46" s="252">
        <v>12.93</v>
      </c>
      <c r="N46" s="230">
        <v>210.4</v>
      </c>
      <c r="O46" s="252">
        <v>11.63</v>
      </c>
      <c r="P46" s="230">
        <v>212.9</v>
      </c>
      <c r="Q46" s="252">
        <v>12.18</v>
      </c>
      <c r="R46" s="230">
        <v>188.9</v>
      </c>
      <c r="S46" s="252">
        <v>11.94</v>
      </c>
    </row>
    <row r="47" spans="1:19" ht="12.75">
      <c r="A47" s="77" t="s">
        <v>121</v>
      </c>
      <c r="B47" s="230">
        <v>0</v>
      </c>
      <c r="C47" s="252">
        <v>0</v>
      </c>
      <c r="D47" s="230">
        <v>0</v>
      </c>
      <c r="E47" s="252">
        <v>0</v>
      </c>
      <c r="F47" s="230">
        <v>220.9</v>
      </c>
      <c r="G47" s="252">
        <v>12.6</v>
      </c>
      <c r="H47" s="230">
        <v>190.1</v>
      </c>
      <c r="I47" s="252">
        <v>13.3</v>
      </c>
      <c r="J47" s="230">
        <v>182.6</v>
      </c>
      <c r="K47" s="252">
        <v>15.8</v>
      </c>
      <c r="L47" s="230">
        <v>187.4</v>
      </c>
      <c r="M47" s="252">
        <v>13.63</v>
      </c>
      <c r="N47" s="230">
        <v>196.5</v>
      </c>
      <c r="O47" s="252">
        <v>12.19</v>
      </c>
      <c r="P47" s="230">
        <v>168.5</v>
      </c>
      <c r="Q47" s="252">
        <v>12.31</v>
      </c>
      <c r="R47" s="230">
        <v>171</v>
      </c>
      <c r="S47" s="252">
        <v>12.02</v>
      </c>
    </row>
    <row r="48" spans="1:19" ht="25.5">
      <c r="A48" s="77" t="s">
        <v>122</v>
      </c>
      <c r="B48" s="230">
        <v>192.3</v>
      </c>
      <c r="C48" s="252">
        <v>15</v>
      </c>
      <c r="D48" s="230">
        <v>208.9</v>
      </c>
      <c r="E48" s="252">
        <v>15.4</v>
      </c>
      <c r="F48" s="230">
        <v>217.6</v>
      </c>
      <c r="G48" s="252">
        <v>12.9</v>
      </c>
      <c r="H48" s="230">
        <v>232.5</v>
      </c>
      <c r="I48" s="252">
        <v>13.2</v>
      </c>
      <c r="J48" s="230">
        <v>212</v>
      </c>
      <c r="K48" s="252">
        <v>12.1</v>
      </c>
      <c r="L48" s="230">
        <v>230.9</v>
      </c>
      <c r="M48" s="252">
        <v>13.6</v>
      </c>
      <c r="N48" s="230">
        <v>212</v>
      </c>
      <c r="O48" s="252">
        <v>12.53</v>
      </c>
      <c r="P48" s="230">
        <v>220</v>
      </c>
      <c r="Q48" s="252">
        <v>13.08</v>
      </c>
      <c r="R48" s="230">
        <v>204.1</v>
      </c>
      <c r="S48" s="252">
        <v>12.73</v>
      </c>
    </row>
    <row r="49" spans="1:19" ht="25.5">
      <c r="A49" s="77" t="s">
        <v>124</v>
      </c>
      <c r="B49" s="230">
        <v>180</v>
      </c>
      <c r="C49" s="252">
        <v>13</v>
      </c>
      <c r="D49" s="230">
        <v>212.1</v>
      </c>
      <c r="E49" s="252">
        <v>15</v>
      </c>
      <c r="F49" s="230">
        <v>207.7</v>
      </c>
      <c r="G49" s="252">
        <v>13</v>
      </c>
      <c r="H49" s="230">
        <v>235.1</v>
      </c>
      <c r="I49" s="252">
        <v>13.1</v>
      </c>
      <c r="J49" s="230">
        <v>230.5</v>
      </c>
      <c r="K49" s="252">
        <v>14.9</v>
      </c>
      <c r="L49" s="230">
        <v>214.7</v>
      </c>
      <c r="M49" s="252">
        <v>13.14</v>
      </c>
      <c r="N49" s="230">
        <v>199.2</v>
      </c>
      <c r="O49" s="252">
        <v>12.3</v>
      </c>
      <c r="P49" s="230">
        <v>211.8</v>
      </c>
      <c r="Q49" s="252">
        <v>12.73</v>
      </c>
      <c r="R49" s="230">
        <v>190.3</v>
      </c>
      <c r="S49" s="252">
        <v>12.88</v>
      </c>
    </row>
    <row r="50" spans="1:19" ht="25.5">
      <c r="A50" s="77" t="s">
        <v>125</v>
      </c>
      <c r="B50" s="230">
        <v>180.9</v>
      </c>
      <c r="C50" s="252">
        <v>17.7</v>
      </c>
      <c r="D50" s="230">
        <v>211.6</v>
      </c>
      <c r="E50" s="252">
        <v>15.4</v>
      </c>
      <c r="F50" s="230">
        <v>227.1</v>
      </c>
      <c r="G50" s="252">
        <v>13.2</v>
      </c>
      <c r="H50" s="230">
        <v>129.5</v>
      </c>
      <c r="I50" s="252">
        <v>13.5</v>
      </c>
      <c r="J50" s="230">
        <v>190.5</v>
      </c>
      <c r="K50" s="252">
        <v>15.2</v>
      </c>
      <c r="L50" s="230">
        <v>209.7</v>
      </c>
      <c r="M50" s="252">
        <v>13.18</v>
      </c>
      <c r="N50" s="230">
        <v>207.3</v>
      </c>
      <c r="O50" s="252">
        <v>12.05</v>
      </c>
      <c r="P50" s="230">
        <v>190</v>
      </c>
      <c r="Q50" s="252">
        <v>12.23</v>
      </c>
      <c r="R50" s="230">
        <v>179</v>
      </c>
      <c r="S50" s="252">
        <v>12.41</v>
      </c>
    </row>
    <row r="51" spans="1:19" ht="12.75">
      <c r="A51" s="77" t="s">
        <v>126</v>
      </c>
      <c r="B51" s="230">
        <v>0</v>
      </c>
      <c r="C51" s="252">
        <v>0</v>
      </c>
      <c r="D51" s="230">
        <v>175.4</v>
      </c>
      <c r="E51" s="252">
        <v>13.7</v>
      </c>
      <c r="F51" s="230">
        <v>166.4</v>
      </c>
      <c r="G51" s="252">
        <v>13.1</v>
      </c>
      <c r="H51" s="230">
        <v>211.8</v>
      </c>
      <c r="I51" s="252">
        <v>14</v>
      </c>
      <c r="J51" s="230">
        <v>176.1</v>
      </c>
      <c r="K51" s="252">
        <v>15.9</v>
      </c>
      <c r="L51" s="230">
        <v>184.4</v>
      </c>
      <c r="M51" s="252">
        <v>13.29</v>
      </c>
      <c r="N51" s="230">
        <v>147.1</v>
      </c>
      <c r="O51" s="252">
        <v>11.16</v>
      </c>
      <c r="P51" s="230">
        <v>170.9</v>
      </c>
      <c r="Q51" s="252">
        <v>12.67</v>
      </c>
      <c r="R51" s="230">
        <v>177.6</v>
      </c>
      <c r="S51" s="252">
        <v>11.99</v>
      </c>
    </row>
    <row r="52" spans="1:19" ht="12.75">
      <c r="A52" s="77" t="s">
        <v>128</v>
      </c>
      <c r="B52" s="230">
        <v>191.8</v>
      </c>
      <c r="C52" s="252">
        <v>15</v>
      </c>
      <c r="D52" s="230">
        <v>185.3</v>
      </c>
      <c r="E52" s="252">
        <v>13.4</v>
      </c>
      <c r="F52" s="230">
        <v>215.5</v>
      </c>
      <c r="G52" s="252">
        <v>12.8</v>
      </c>
      <c r="H52" s="230">
        <v>230.3</v>
      </c>
      <c r="I52" s="252">
        <v>12.7</v>
      </c>
      <c r="J52" s="230">
        <v>228.1</v>
      </c>
      <c r="K52" s="252">
        <v>14.8</v>
      </c>
      <c r="L52" s="230">
        <v>216.9</v>
      </c>
      <c r="M52" s="252">
        <v>13.44</v>
      </c>
      <c r="N52" s="230">
        <v>188</v>
      </c>
      <c r="O52" s="252">
        <v>12.05</v>
      </c>
      <c r="P52" s="230">
        <v>190.5</v>
      </c>
      <c r="Q52" s="252">
        <v>12.39</v>
      </c>
      <c r="R52" s="230">
        <v>185</v>
      </c>
      <c r="S52" s="252">
        <v>12.43</v>
      </c>
    </row>
    <row r="53" spans="1:19" s="85" customFormat="1" ht="25.5">
      <c r="A53" s="78" t="s">
        <v>132</v>
      </c>
      <c r="B53" s="229">
        <v>187.6</v>
      </c>
      <c r="C53" s="282">
        <v>14.6</v>
      </c>
      <c r="D53" s="229">
        <v>181.5</v>
      </c>
      <c r="E53" s="282">
        <v>13.6</v>
      </c>
      <c r="F53" s="229">
        <v>199.3</v>
      </c>
      <c r="G53" s="282">
        <v>12.6</v>
      </c>
      <c r="H53" s="229">
        <v>212.5</v>
      </c>
      <c r="I53" s="282">
        <v>12.9</v>
      </c>
      <c r="J53" s="229">
        <v>202.4</v>
      </c>
      <c r="K53" s="282">
        <v>13.9</v>
      </c>
      <c r="L53" s="229">
        <v>191.6</v>
      </c>
      <c r="M53" s="282">
        <v>12.56</v>
      </c>
      <c r="N53" s="229">
        <v>175.8</v>
      </c>
      <c r="O53" s="282">
        <v>11.7</v>
      </c>
      <c r="P53" s="229">
        <v>178.4</v>
      </c>
      <c r="Q53" s="282">
        <v>12.23</v>
      </c>
      <c r="R53" s="229">
        <v>174.8</v>
      </c>
      <c r="S53" s="282">
        <v>12.46</v>
      </c>
    </row>
    <row r="54" spans="1:19" ht="25.5">
      <c r="A54" s="77" t="s">
        <v>133</v>
      </c>
      <c r="B54" s="230">
        <v>188.8</v>
      </c>
      <c r="C54" s="252">
        <v>14.9</v>
      </c>
      <c r="D54" s="230">
        <v>179.2</v>
      </c>
      <c r="E54" s="252">
        <v>13.3</v>
      </c>
      <c r="F54" s="230">
        <v>187.5</v>
      </c>
      <c r="G54" s="252">
        <v>12.5</v>
      </c>
      <c r="H54" s="230">
        <v>197.3</v>
      </c>
      <c r="I54" s="252">
        <v>12.8</v>
      </c>
      <c r="J54" s="230">
        <v>186.5</v>
      </c>
      <c r="K54" s="252">
        <v>14.2</v>
      </c>
      <c r="L54" s="230">
        <v>187.8</v>
      </c>
      <c r="M54" s="252">
        <v>13.16</v>
      </c>
      <c r="N54" s="230">
        <v>166.1</v>
      </c>
      <c r="O54" s="252">
        <v>11.92</v>
      </c>
      <c r="P54" s="230">
        <v>171.8</v>
      </c>
      <c r="Q54" s="252">
        <v>12.68</v>
      </c>
      <c r="R54" s="230">
        <v>174.2</v>
      </c>
      <c r="S54" s="252">
        <v>12.87</v>
      </c>
    </row>
    <row r="55" spans="1:19" ht="12.75">
      <c r="A55" s="77" t="s">
        <v>134</v>
      </c>
      <c r="B55" s="230">
        <v>167.2</v>
      </c>
      <c r="C55" s="252">
        <v>16.4</v>
      </c>
      <c r="D55" s="230">
        <v>169.3</v>
      </c>
      <c r="E55" s="252">
        <v>14</v>
      </c>
      <c r="F55" s="230">
        <v>213.7</v>
      </c>
      <c r="G55" s="252">
        <v>12.5</v>
      </c>
      <c r="H55" s="230">
        <v>225.4</v>
      </c>
      <c r="I55" s="252">
        <v>12.9</v>
      </c>
      <c r="J55" s="230">
        <v>218.3</v>
      </c>
      <c r="K55" s="252">
        <v>14.9</v>
      </c>
      <c r="L55" s="230">
        <v>206.1</v>
      </c>
      <c r="M55" s="252">
        <v>12.97</v>
      </c>
      <c r="N55" s="230">
        <v>177.7</v>
      </c>
      <c r="O55" s="252">
        <v>11.57</v>
      </c>
      <c r="P55" s="230">
        <v>178.5</v>
      </c>
      <c r="Q55" s="252">
        <v>12.25</v>
      </c>
      <c r="R55" s="230">
        <v>177.4</v>
      </c>
      <c r="S55" s="252">
        <v>12.3</v>
      </c>
    </row>
    <row r="56" spans="1:19" ht="12.75">
      <c r="A56" s="77" t="s">
        <v>135</v>
      </c>
      <c r="B56" s="230">
        <v>221.1</v>
      </c>
      <c r="C56" s="252">
        <v>13.7</v>
      </c>
      <c r="D56" s="230">
        <v>221.7</v>
      </c>
      <c r="E56" s="252">
        <v>12.6</v>
      </c>
      <c r="F56" s="230">
        <v>232.6</v>
      </c>
      <c r="G56" s="252">
        <v>12.7</v>
      </c>
      <c r="H56" s="230">
        <v>243.3</v>
      </c>
      <c r="I56" s="252">
        <v>13</v>
      </c>
      <c r="J56" s="230">
        <v>235.3</v>
      </c>
      <c r="K56" s="252">
        <v>14.7</v>
      </c>
      <c r="L56" s="230">
        <v>215.8</v>
      </c>
      <c r="M56" s="252">
        <v>13.93</v>
      </c>
      <c r="N56" s="230">
        <v>183.8</v>
      </c>
      <c r="O56" s="252">
        <v>11.89</v>
      </c>
      <c r="P56" s="230">
        <v>194.8</v>
      </c>
      <c r="Q56" s="252">
        <v>12.45</v>
      </c>
      <c r="R56" s="230">
        <v>184.6</v>
      </c>
      <c r="S56" s="252">
        <v>12.49</v>
      </c>
    </row>
    <row r="57" spans="1:19" ht="25.5">
      <c r="A57" s="77" t="s">
        <v>136</v>
      </c>
      <c r="B57" s="230">
        <v>177.9</v>
      </c>
      <c r="C57" s="252">
        <v>14.2</v>
      </c>
      <c r="D57" s="230">
        <v>168.6</v>
      </c>
      <c r="E57" s="252">
        <v>13.4</v>
      </c>
      <c r="F57" s="230">
        <v>190.8</v>
      </c>
      <c r="G57" s="252">
        <v>12.6</v>
      </c>
      <c r="H57" s="230">
        <v>197.6</v>
      </c>
      <c r="I57" s="252">
        <v>13.1</v>
      </c>
      <c r="J57" s="230">
        <v>165.6</v>
      </c>
      <c r="K57" s="252">
        <v>13.8</v>
      </c>
      <c r="L57" s="230">
        <v>131.1</v>
      </c>
      <c r="M57" s="252">
        <v>12.64</v>
      </c>
      <c r="N57" s="230">
        <v>141.5</v>
      </c>
      <c r="O57" s="252">
        <v>11.89</v>
      </c>
      <c r="P57" s="230">
        <v>154</v>
      </c>
      <c r="Q57" s="252">
        <v>12.37</v>
      </c>
      <c r="R57" s="230">
        <v>159</v>
      </c>
      <c r="S57" s="252">
        <v>12.48</v>
      </c>
    </row>
    <row r="58" spans="1:19" ht="12.75">
      <c r="A58" s="77" t="s">
        <v>137</v>
      </c>
      <c r="B58" s="230">
        <v>188.9</v>
      </c>
      <c r="C58" s="252">
        <v>15</v>
      </c>
      <c r="D58" s="230">
        <v>160.5</v>
      </c>
      <c r="E58" s="252">
        <v>13.8</v>
      </c>
      <c r="F58" s="230">
        <v>190.1</v>
      </c>
      <c r="G58" s="252">
        <v>12.8</v>
      </c>
      <c r="H58" s="230">
        <v>209</v>
      </c>
      <c r="I58" s="252">
        <v>13.1</v>
      </c>
      <c r="J58" s="230">
        <v>225.6</v>
      </c>
      <c r="K58" s="252">
        <v>10.7</v>
      </c>
      <c r="L58" s="230">
        <v>215.1</v>
      </c>
      <c r="M58" s="252">
        <v>9.85</v>
      </c>
      <c r="N58" s="230">
        <v>188.1</v>
      </c>
      <c r="O58" s="252">
        <v>10.49</v>
      </c>
      <c r="P58" s="230">
        <v>178.5</v>
      </c>
      <c r="Q58" s="252">
        <v>12.31</v>
      </c>
      <c r="R58" s="230">
        <v>158.2</v>
      </c>
      <c r="S58" s="252">
        <v>12.64</v>
      </c>
    </row>
    <row r="59" spans="1:19" ht="25.5">
      <c r="A59" s="77" t="s">
        <v>138</v>
      </c>
      <c r="B59" s="230">
        <v>176.9</v>
      </c>
      <c r="C59" s="252">
        <v>14.2</v>
      </c>
      <c r="D59" s="230">
        <v>199.6</v>
      </c>
      <c r="E59" s="252">
        <v>13.4</v>
      </c>
      <c r="F59" s="230">
        <v>216.3</v>
      </c>
      <c r="G59" s="252">
        <v>12.3</v>
      </c>
      <c r="H59" s="230">
        <v>220.5</v>
      </c>
      <c r="I59" s="252">
        <v>12.8</v>
      </c>
      <c r="J59" s="230">
        <v>203.6</v>
      </c>
      <c r="K59" s="252">
        <v>14.7</v>
      </c>
      <c r="L59" s="230">
        <v>202.6</v>
      </c>
      <c r="M59" s="252">
        <v>12.73</v>
      </c>
      <c r="N59" s="230">
        <v>173</v>
      </c>
      <c r="O59" s="252">
        <v>11.28</v>
      </c>
      <c r="P59" s="230">
        <v>185.4</v>
      </c>
      <c r="Q59" s="252">
        <v>11.98</v>
      </c>
      <c r="R59" s="230">
        <v>184.7</v>
      </c>
      <c r="S59" s="252">
        <v>11.93</v>
      </c>
    </row>
    <row r="60" spans="1:19" ht="12.75">
      <c r="A60" s="77" t="s">
        <v>139</v>
      </c>
      <c r="B60" s="230">
        <v>179.9</v>
      </c>
      <c r="C60" s="252">
        <v>13.7</v>
      </c>
      <c r="D60" s="230">
        <v>188.3</v>
      </c>
      <c r="E60" s="252">
        <v>13.8</v>
      </c>
      <c r="F60" s="230">
        <v>204.3</v>
      </c>
      <c r="G60" s="252">
        <v>12.7</v>
      </c>
      <c r="H60" s="230">
        <v>222.2</v>
      </c>
      <c r="I60" s="252">
        <v>13</v>
      </c>
      <c r="J60" s="230">
        <v>205.5</v>
      </c>
      <c r="K60" s="252">
        <v>13.9</v>
      </c>
      <c r="L60" s="230">
        <v>199.8</v>
      </c>
      <c r="M60" s="252">
        <v>12.92</v>
      </c>
      <c r="N60" s="230">
        <v>181.5</v>
      </c>
      <c r="O60" s="252">
        <v>12.06</v>
      </c>
      <c r="P60" s="230">
        <v>185.1</v>
      </c>
      <c r="Q60" s="252">
        <v>12.45</v>
      </c>
      <c r="R60" s="230">
        <v>171.9</v>
      </c>
      <c r="S60" s="252">
        <v>12.75</v>
      </c>
    </row>
    <row r="61" spans="1:19" ht="12.75">
      <c r="A61" s="77" t="s">
        <v>140</v>
      </c>
      <c r="B61" s="230">
        <v>194.2</v>
      </c>
      <c r="C61" s="252">
        <v>14.5</v>
      </c>
      <c r="D61" s="230">
        <v>191.6</v>
      </c>
      <c r="E61" s="252">
        <v>13.3</v>
      </c>
      <c r="F61" s="230">
        <v>209.2</v>
      </c>
      <c r="G61" s="252">
        <v>12.4</v>
      </c>
      <c r="H61" s="230">
        <v>215.7</v>
      </c>
      <c r="I61" s="252">
        <v>12.7</v>
      </c>
      <c r="J61" s="230">
        <v>202.8</v>
      </c>
      <c r="K61" s="252">
        <v>13.7</v>
      </c>
      <c r="L61" s="230">
        <v>217.9</v>
      </c>
      <c r="M61" s="252">
        <v>12.55</v>
      </c>
      <c r="N61" s="230">
        <v>182.7</v>
      </c>
      <c r="O61" s="252">
        <v>11.94</v>
      </c>
      <c r="P61" s="230">
        <v>188.2</v>
      </c>
      <c r="Q61" s="252">
        <v>12.41</v>
      </c>
      <c r="R61" s="230">
        <v>187.1</v>
      </c>
      <c r="S61" s="252">
        <v>12.51</v>
      </c>
    </row>
    <row r="62" spans="1:19" ht="12.75">
      <c r="A62" s="77" t="s">
        <v>141</v>
      </c>
      <c r="B62" s="230">
        <v>135.4</v>
      </c>
      <c r="C62" s="252">
        <v>15.9</v>
      </c>
      <c r="D62" s="230">
        <v>193.2</v>
      </c>
      <c r="E62" s="252">
        <v>14.3</v>
      </c>
      <c r="F62" s="230">
        <v>194.6</v>
      </c>
      <c r="G62" s="252">
        <v>12.8</v>
      </c>
      <c r="H62" s="230">
        <v>210.8</v>
      </c>
      <c r="I62" s="252">
        <v>12.6</v>
      </c>
      <c r="J62" s="230">
        <v>194.6</v>
      </c>
      <c r="K62" s="252">
        <v>14.9</v>
      </c>
      <c r="L62" s="230">
        <v>192.6</v>
      </c>
      <c r="M62" s="252">
        <v>12.9</v>
      </c>
      <c r="N62" s="230">
        <v>173.8</v>
      </c>
      <c r="O62" s="252">
        <v>11.58</v>
      </c>
      <c r="P62" s="230">
        <v>175.3</v>
      </c>
      <c r="Q62" s="252">
        <v>12.23</v>
      </c>
      <c r="R62" s="230">
        <v>172.7</v>
      </c>
      <c r="S62" s="252">
        <v>12.24</v>
      </c>
    </row>
    <row r="63" spans="1:19" ht="12.75">
      <c r="A63" s="77" t="s">
        <v>142</v>
      </c>
      <c r="B63" s="230">
        <v>211.9</v>
      </c>
      <c r="C63" s="252">
        <v>13.2</v>
      </c>
      <c r="D63" s="230">
        <v>187.3</v>
      </c>
      <c r="E63" s="252">
        <v>12.6</v>
      </c>
      <c r="F63" s="230">
        <v>213.8</v>
      </c>
      <c r="G63" s="252">
        <v>12.4</v>
      </c>
      <c r="H63" s="230">
        <v>232.3</v>
      </c>
      <c r="I63" s="252">
        <v>13</v>
      </c>
      <c r="J63" s="230">
        <v>217.7</v>
      </c>
      <c r="K63" s="252">
        <v>13.3</v>
      </c>
      <c r="L63" s="230">
        <v>223.8</v>
      </c>
      <c r="M63" s="252">
        <v>11.84</v>
      </c>
      <c r="N63" s="230">
        <v>218.1</v>
      </c>
      <c r="O63" s="252">
        <v>11.54</v>
      </c>
      <c r="P63" s="230">
        <v>208.3</v>
      </c>
      <c r="Q63" s="252">
        <v>10.96</v>
      </c>
      <c r="R63" s="230">
        <v>196.7</v>
      </c>
      <c r="S63" s="252">
        <v>11.85</v>
      </c>
    </row>
    <row r="64" spans="1:19" ht="12.75">
      <c r="A64" s="77" t="s">
        <v>143</v>
      </c>
      <c r="B64" s="230">
        <v>221.7</v>
      </c>
      <c r="C64" s="252">
        <v>14.5</v>
      </c>
      <c r="D64" s="230">
        <v>183.8</v>
      </c>
      <c r="E64" s="252">
        <v>13</v>
      </c>
      <c r="F64" s="230">
        <v>203.3</v>
      </c>
      <c r="G64" s="252">
        <v>12.3</v>
      </c>
      <c r="H64" s="230">
        <v>223.2</v>
      </c>
      <c r="I64" s="252">
        <v>12.6</v>
      </c>
      <c r="J64" s="230">
        <v>195.9</v>
      </c>
      <c r="K64" s="252">
        <v>13.9</v>
      </c>
      <c r="L64" s="230">
        <v>207</v>
      </c>
      <c r="M64" s="252">
        <v>12.61</v>
      </c>
      <c r="N64" s="230">
        <v>196.5</v>
      </c>
      <c r="O64" s="252">
        <v>12.15</v>
      </c>
      <c r="P64" s="230">
        <v>187</v>
      </c>
      <c r="Q64" s="252">
        <v>11.91</v>
      </c>
      <c r="R64" s="230">
        <v>181.5</v>
      </c>
      <c r="S64" s="252">
        <v>12.5</v>
      </c>
    </row>
    <row r="65" spans="1:19" ht="12.75">
      <c r="A65" s="77" t="s">
        <v>144</v>
      </c>
      <c r="B65" s="230">
        <v>194.3</v>
      </c>
      <c r="C65" s="252">
        <v>14.9</v>
      </c>
      <c r="D65" s="230">
        <v>179.2</v>
      </c>
      <c r="E65" s="252">
        <v>14</v>
      </c>
      <c r="F65" s="230">
        <v>199</v>
      </c>
      <c r="G65" s="252">
        <v>12.8</v>
      </c>
      <c r="H65" s="230">
        <v>209.3</v>
      </c>
      <c r="I65" s="252">
        <v>13</v>
      </c>
      <c r="J65" s="230">
        <v>212.4</v>
      </c>
      <c r="K65" s="252">
        <v>13.9</v>
      </c>
      <c r="L65" s="230">
        <v>206</v>
      </c>
      <c r="M65" s="252">
        <v>12.82</v>
      </c>
      <c r="N65" s="230">
        <v>181</v>
      </c>
      <c r="O65" s="252">
        <v>11.68</v>
      </c>
      <c r="P65" s="230">
        <v>179</v>
      </c>
      <c r="Q65" s="252">
        <v>12.21</v>
      </c>
      <c r="R65" s="230">
        <v>177.7</v>
      </c>
      <c r="S65" s="252">
        <v>12.51</v>
      </c>
    </row>
    <row r="66" spans="1:19" ht="12.75">
      <c r="A66" s="77" t="s">
        <v>145</v>
      </c>
      <c r="B66" s="230">
        <v>197.8</v>
      </c>
      <c r="C66" s="252">
        <v>15.2</v>
      </c>
      <c r="D66" s="230">
        <v>199</v>
      </c>
      <c r="E66" s="252">
        <v>14.2</v>
      </c>
      <c r="F66" s="230">
        <v>205.9</v>
      </c>
      <c r="G66" s="252">
        <v>12.7</v>
      </c>
      <c r="H66" s="230">
        <v>212.4</v>
      </c>
      <c r="I66" s="252">
        <v>12.3</v>
      </c>
      <c r="J66" s="230">
        <v>200.9</v>
      </c>
      <c r="K66" s="252">
        <v>14.6</v>
      </c>
      <c r="L66" s="230">
        <v>198.6</v>
      </c>
      <c r="M66" s="252">
        <v>12.7</v>
      </c>
      <c r="N66" s="230">
        <v>190.8</v>
      </c>
      <c r="O66" s="252">
        <v>11.9</v>
      </c>
      <c r="P66" s="230">
        <v>188.6</v>
      </c>
      <c r="Q66" s="252">
        <v>12.39</v>
      </c>
      <c r="R66" s="230">
        <v>185.6</v>
      </c>
      <c r="S66" s="252">
        <v>12.42</v>
      </c>
    </row>
    <row r="67" spans="1:19" ht="12.75">
      <c r="A67" s="77" t="s">
        <v>146</v>
      </c>
      <c r="B67" s="230">
        <v>146.9</v>
      </c>
      <c r="C67" s="252">
        <v>14.7</v>
      </c>
      <c r="D67" s="230">
        <v>174.2</v>
      </c>
      <c r="E67" s="252">
        <v>13.7</v>
      </c>
      <c r="F67" s="230">
        <v>198.8</v>
      </c>
      <c r="G67" s="252">
        <v>12.8</v>
      </c>
      <c r="H67" s="230">
        <v>217.1</v>
      </c>
      <c r="I67" s="252">
        <v>12.8</v>
      </c>
      <c r="J67" s="230">
        <v>198.5</v>
      </c>
      <c r="K67" s="252">
        <v>14.6</v>
      </c>
      <c r="L67" s="230">
        <v>193.6</v>
      </c>
      <c r="M67" s="252">
        <v>12.76</v>
      </c>
      <c r="N67" s="230">
        <v>173.5</v>
      </c>
      <c r="O67" s="252">
        <v>11.63</v>
      </c>
      <c r="P67" s="230">
        <v>178</v>
      </c>
      <c r="Q67" s="252">
        <v>12.31</v>
      </c>
      <c r="R67" s="230">
        <v>170.8</v>
      </c>
      <c r="S67" s="252">
        <v>12.52</v>
      </c>
    </row>
    <row r="68" spans="1:19" s="85" customFormat="1" ht="25.5">
      <c r="A68" s="78" t="s">
        <v>147</v>
      </c>
      <c r="B68" s="229">
        <v>158</v>
      </c>
      <c r="C68" s="282">
        <v>14.7</v>
      </c>
      <c r="D68" s="229">
        <v>191.7</v>
      </c>
      <c r="E68" s="282">
        <v>13.4</v>
      </c>
      <c r="F68" s="229">
        <v>200.6</v>
      </c>
      <c r="G68" s="282">
        <v>12.4</v>
      </c>
      <c r="H68" s="229">
        <v>227.3</v>
      </c>
      <c r="I68" s="282">
        <v>12.9</v>
      </c>
      <c r="J68" s="229">
        <v>210</v>
      </c>
      <c r="K68" s="282">
        <v>14.4</v>
      </c>
      <c r="L68" s="229">
        <v>214.9</v>
      </c>
      <c r="M68" s="282">
        <v>12.95</v>
      </c>
      <c r="N68" s="229">
        <v>198.5</v>
      </c>
      <c r="O68" s="282">
        <v>11.87</v>
      </c>
      <c r="P68" s="229">
        <v>195.4</v>
      </c>
      <c r="Q68" s="282">
        <v>12.14</v>
      </c>
      <c r="R68" s="229">
        <v>191.2</v>
      </c>
      <c r="S68" s="282">
        <v>12.36</v>
      </c>
    </row>
    <row r="69" spans="1:19" ht="12.75">
      <c r="A69" s="77" t="s">
        <v>148</v>
      </c>
      <c r="B69" s="230">
        <v>223.6</v>
      </c>
      <c r="C69" s="252">
        <v>14.1</v>
      </c>
      <c r="D69" s="230">
        <v>181.6</v>
      </c>
      <c r="E69" s="252">
        <v>13.3</v>
      </c>
      <c r="F69" s="230">
        <v>198.9</v>
      </c>
      <c r="G69" s="252">
        <v>12.4</v>
      </c>
      <c r="H69" s="230">
        <v>240.2</v>
      </c>
      <c r="I69" s="252">
        <v>12.7</v>
      </c>
      <c r="J69" s="230">
        <v>266.2</v>
      </c>
      <c r="K69" s="252">
        <v>14.7</v>
      </c>
      <c r="L69" s="230">
        <v>253.4</v>
      </c>
      <c r="M69" s="252">
        <v>13.11</v>
      </c>
      <c r="N69" s="230">
        <v>228.2</v>
      </c>
      <c r="O69" s="252">
        <v>10.51</v>
      </c>
      <c r="P69" s="230">
        <v>224.8</v>
      </c>
      <c r="Q69" s="252">
        <v>10.49</v>
      </c>
      <c r="R69" s="230">
        <v>214.3</v>
      </c>
      <c r="S69" s="252">
        <v>11.71</v>
      </c>
    </row>
    <row r="70" spans="1:19" ht="12.75">
      <c r="A70" s="77" t="s">
        <v>149</v>
      </c>
      <c r="B70" s="230">
        <v>163.3</v>
      </c>
      <c r="C70" s="252">
        <v>15.3</v>
      </c>
      <c r="D70" s="230">
        <v>183.3</v>
      </c>
      <c r="E70" s="252">
        <v>13.7</v>
      </c>
      <c r="F70" s="230">
        <v>196.6</v>
      </c>
      <c r="G70" s="252">
        <v>12.8</v>
      </c>
      <c r="H70" s="230">
        <v>207.6</v>
      </c>
      <c r="I70" s="252">
        <v>12.7</v>
      </c>
      <c r="J70" s="230">
        <v>187.2</v>
      </c>
      <c r="K70" s="252">
        <v>14.3</v>
      </c>
      <c r="L70" s="230">
        <v>201.7</v>
      </c>
      <c r="M70" s="252">
        <v>12.67</v>
      </c>
      <c r="N70" s="230">
        <v>177.5</v>
      </c>
      <c r="O70" s="252">
        <v>11.68</v>
      </c>
      <c r="P70" s="230">
        <v>179.2</v>
      </c>
      <c r="Q70" s="252">
        <v>12.26</v>
      </c>
      <c r="R70" s="230">
        <v>182.9</v>
      </c>
      <c r="S70" s="252">
        <v>12.46</v>
      </c>
    </row>
    <row r="71" spans="1:19" ht="12.75">
      <c r="A71" s="77" t="s">
        <v>150</v>
      </c>
      <c r="B71" s="230">
        <v>155.5</v>
      </c>
      <c r="C71" s="252">
        <v>14.2</v>
      </c>
      <c r="D71" s="230">
        <v>200.9</v>
      </c>
      <c r="E71" s="252">
        <v>13.2</v>
      </c>
      <c r="F71" s="230">
        <v>209.1</v>
      </c>
      <c r="G71" s="252">
        <v>12</v>
      </c>
      <c r="H71" s="230">
        <v>243.5</v>
      </c>
      <c r="I71" s="252">
        <v>12.8</v>
      </c>
      <c r="J71" s="230">
        <v>227.8</v>
      </c>
      <c r="K71" s="252">
        <v>14.4</v>
      </c>
      <c r="L71" s="230">
        <v>237.3</v>
      </c>
      <c r="M71" s="252">
        <v>12.96</v>
      </c>
      <c r="N71" s="230">
        <v>221.8</v>
      </c>
      <c r="O71" s="252">
        <v>12.01</v>
      </c>
      <c r="P71" s="230">
        <v>217.3</v>
      </c>
      <c r="Q71" s="252">
        <v>12.14</v>
      </c>
      <c r="R71" s="230">
        <v>206.1</v>
      </c>
      <c r="S71" s="252">
        <v>12.27</v>
      </c>
    </row>
    <row r="72" spans="1:19" ht="38.25">
      <c r="A72" s="77" t="s">
        <v>151</v>
      </c>
      <c r="B72" s="230">
        <v>145.6</v>
      </c>
      <c r="C72" s="252">
        <v>12.9</v>
      </c>
      <c r="D72" s="230">
        <v>211.5</v>
      </c>
      <c r="E72" s="252">
        <v>13.1</v>
      </c>
      <c r="F72" s="230">
        <v>222.3</v>
      </c>
      <c r="G72" s="252">
        <v>11.4</v>
      </c>
      <c r="H72" s="230">
        <v>228</v>
      </c>
      <c r="I72" s="252">
        <v>11.8</v>
      </c>
      <c r="J72" s="230">
        <v>219.6</v>
      </c>
      <c r="K72" s="252">
        <v>14.3</v>
      </c>
      <c r="L72" s="230">
        <v>229.9</v>
      </c>
      <c r="M72" s="252">
        <v>12.82</v>
      </c>
      <c r="N72" s="230">
        <v>221.9</v>
      </c>
      <c r="O72" s="252">
        <v>12.08</v>
      </c>
      <c r="P72" s="230">
        <v>221.6</v>
      </c>
      <c r="Q72" s="252">
        <v>12.27</v>
      </c>
      <c r="R72" s="230">
        <v>222.1</v>
      </c>
      <c r="S72" s="252">
        <v>12.29</v>
      </c>
    </row>
    <row r="73" spans="1:19" ht="38.25">
      <c r="A73" s="77" t="s">
        <v>152</v>
      </c>
      <c r="B73" s="230">
        <v>157.6</v>
      </c>
      <c r="C73" s="252">
        <v>14.9</v>
      </c>
      <c r="D73" s="230">
        <v>176.7</v>
      </c>
      <c r="E73" s="252">
        <v>13.4</v>
      </c>
      <c r="F73" s="230">
        <v>186.6</v>
      </c>
      <c r="G73" s="252">
        <v>12.3</v>
      </c>
      <c r="H73" s="230">
        <v>228.8</v>
      </c>
      <c r="I73" s="252">
        <v>12.6</v>
      </c>
      <c r="J73" s="230">
        <v>248.4</v>
      </c>
      <c r="K73" s="252">
        <v>14.5</v>
      </c>
      <c r="L73" s="230">
        <v>244.9</v>
      </c>
      <c r="M73" s="252">
        <v>13.02</v>
      </c>
      <c r="N73" s="230">
        <v>232.1</v>
      </c>
      <c r="O73" s="252">
        <v>11.62</v>
      </c>
      <c r="P73" s="230">
        <v>233.8</v>
      </c>
      <c r="Q73" s="252">
        <v>11.85</v>
      </c>
      <c r="R73" s="230">
        <v>220.7</v>
      </c>
      <c r="S73" s="252">
        <v>11.78</v>
      </c>
    </row>
    <row r="74" spans="1:19" ht="12.75">
      <c r="A74" s="77" t="s">
        <v>153</v>
      </c>
      <c r="B74" s="230">
        <v>153.6</v>
      </c>
      <c r="C74" s="252">
        <v>15.1</v>
      </c>
      <c r="D74" s="230">
        <v>174.5</v>
      </c>
      <c r="E74" s="252">
        <v>13.8</v>
      </c>
      <c r="F74" s="230">
        <v>188.7</v>
      </c>
      <c r="G74" s="252">
        <v>12.7</v>
      </c>
      <c r="H74" s="230">
        <v>212.7</v>
      </c>
      <c r="I74" s="252">
        <v>13.6</v>
      </c>
      <c r="J74" s="230">
        <v>168.4</v>
      </c>
      <c r="K74" s="252">
        <v>14.6</v>
      </c>
      <c r="L74" s="230">
        <v>152.1</v>
      </c>
      <c r="M74" s="252">
        <v>13.21</v>
      </c>
      <c r="N74" s="230">
        <v>152.5</v>
      </c>
      <c r="O74" s="252">
        <v>11.91</v>
      </c>
      <c r="P74" s="230">
        <v>159.8</v>
      </c>
      <c r="Q74" s="252">
        <v>12.44</v>
      </c>
      <c r="R74" s="230">
        <v>162</v>
      </c>
      <c r="S74" s="252">
        <v>12.66</v>
      </c>
    </row>
    <row r="75" spans="1:19" s="85" customFormat="1" ht="25.5">
      <c r="A75" s="78" t="s">
        <v>154</v>
      </c>
      <c r="B75" s="229">
        <v>172.7</v>
      </c>
      <c r="C75" s="282">
        <v>15.3</v>
      </c>
      <c r="D75" s="229">
        <v>182.6</v>
      </c>
      <c r="E75" s="282">
        <v>13.8</v>
      </c>
      <c r="F75" s="229">
        <v>196.1</v>
      </c>
      <c r="G75" s="282">
        <v>12.8</v>
      </c>
      <c r="H75" s="229">
        <v>218.3</v>
      </c>
      <c r="I75" s="282">
        <v>12.9</v>
      </c>
      <c r="J75" s="229">
        <v>202.1</v>
      </c>
      <c r="K75" s="282">
        <v>14.1</v>
      </c>
      <c r="L75" s="229">
        <v>198.8</v>
      </c>
      <c r="M75" s="282">
        <v>13.37</v>
      </c>
      <c r="N75" s="229">
        <v>177.3</v>
      </c>
      <c r="O75" s="282">
        <v>11.93</v>
      </c>
      <c r="P75" s="229">
        <v>178.2</v>
      </c>
      <c r="Q75" s="282">
        <v>12.43</v>
      </c>
      <c r="R75" s="229">
        <v>176.8</v>
      </c>
      <c r="S75" s="282">
        <v>12.5</v>
      </c>
    </row>
    <row r="76" spans="1:19" ht="12.75">
      <c r="A76" s="77" t="s">
        <v>155</v>
      </c>
      <c r="B76" s="230">
        <v>292</v>
      </c>
      <c r="C76" s="252">
        <v>14</v>
      </c>
      <c r="D76" s="230">
        <v>186.2</v>
      </c>
      <c r="E76" s="252">
        <v>14.1</v>
      </c>
      <c r="F76" s="230">
        <v>201.6</v>
      </c>
      <c r="G76" s="252">
        <v>12.6</v>
      </c>
      <c r="H76" s="230">
        <v>225.9</v>
      </c>
      <c r="I76" s="252">
        <v>13</v>
      </c>
      <c r="J76" s="230">
        <v>216.5</v>
      </c>
      <c r="K76" s="252">
        <v>14.1</v>
      </c>
      <c r="L76" s="230">
        <v>66.8</v>
      </c>
      <c r="M76" s="252">
        <v>19.23</v>
      </c>
      <c r="N76" s="230">
        <v>203.4</v>
      </c>
      <c r="O76" s="252">
        <v>12.45</v>
      </c>
      <c r="P76" s="230">
        <v>191</v>
      </c>
      <c r="Q76" s="252">
        <v>12.32</v>
      </c>
      <c r="R76" s="230">
        <v>192</v>
      </c>
      <c r="S76" s="252">
        <v>12.89</v>
      </c>
    </row>
    <row r="77" spans="1:19" ht="12.75">
      <c r="A77" s="77" t="s">
        <v>156</v>
      </c>
      <c r="B77" s="230">
        <v>164.7</v>
      </c>
      <c r="C77" s="252">
        <v>13.9</v>
      </c>
      <c r="D77" s="230">
        <v>171.3</v>
      </c>
      <c r="E77" s="252">
        <v>13.1</v>
      </c>
      <c r="F77" s="230">
        <v>192.8</v>
      </c>
      <c r="G77" s="252">
        <v>12.4</v>
      </c>
      <c r="H77" s="230">
        <v>212.8</v>
      </c>
      <c r="I77" s="252">
        <v>12.6</v>
      </c>
      <c r="J77" s="230">
        <v>190.1</v>
      </c>
      <c r="K77" s="252">
        <v>14</v>
      </c>
      <c r="L77" s="230">
        <v>189.8</v>
      </c>
      <c r="M77" s="252">
        <v>13.31</v>
      </c>
      <c r="N77" s="230">
        <v>174.9</v>
      </c>
      <c r="O77" s="252">
        <v>12</v>
      </c>
      <c r="P77" s="230">
        <v>182.4</v>
      </c>
      <c r="Q77" s="252">
        <v>12.84</v>
      </c>
      <c r="R77" s="230">
        <v>180.4</v>
      </c>
      <c r="S77" s="252">
        <v>12.34</v>
      </c>
    </row>
    <row r="78" spans="1:19" ht="12.75">
      <c r="A78" s="77" t="s">
        <v>157</v>
      </c>
      <c r="B78" s="230">
        <v>149</v>
      </c>
      <c r="C78" s="252">
        <v>14.1</v>
      </c>
      <c r="D78" s="230">
        <v>202.1</v>
      </c>
      <c r="E78" s="252">
        <v>14.7</v>
      </c>
      <c r="F78" s="230">
        <v>246.3</v>
      </c>
      <c r="G78" s="252">
        <v>12.8</v>
      </c>
      <c r="H78" s="230">
        <v>279.4</v>
      </c>
      <c r="I78" s="252">
        <v>12.9</v>
      </c>
      <c r="J78" s="230">
        <v>282.5</v>
      </c>
      <c r="K78" s="252">
        <v>14.9</v>
      </c>
      <c r="L78" s="230">
        <v>249.1</v>
      </c>
      <c r="M78" s="252">
        <v>13.84</v>
      </c>
      <c r="N78" s="230">
        <v>195.2</v>
      </c>
      <c r="O78" s="252">
        <v>12.88</v>
      </c>
      <c r="P78" s="230">
        <v>225.2</v>
      </c>
      <c r="Q78" s="252">
        <v>12.78</v>
      </c>
      <c r="R78" s="230">
        <v>202.5</v>
      </c>
      <c r="S78" s="252">
        <v>12.76</v>
      </c>
    </row>
    <row r="79" spans="1:19" ht="12.75">
      <c r="A79" s="77" t="s">
        <v>158</v>
      </c>
      <c r="B79" s="230">
        <v>107</v>
      </c>
      <c r="C79" s="252">
        <v>17.2</v>
      </c>
      <c r="D79" s="230">
        <v>165.1</v>
      </c>
      <c r="E79" s="252">
        <v>14.7</v>
      </c>
      <c r="F79" s="230">
        <v>209.2</v>
      </c>
      <c r="G79" s="252">
        <v>13.1</v>
      </c>
      <c r="H79" s="230">
        <v>218.5</v>
      </c>
      <c r="I79" s="252">
        <v>12.8</v>
      </c>
      <c r="J79" s="230">
        <v>200.8</v>
      </c>
      <c r="K79" s="252">
        <v>14.6</v>
      </c>
      <c r="L79" s="230">
        <v>185.9</v>
      </c>
      <c r="M79" s="252">
        <v>13.77</v>
      </c>
      <c r="N79" s="230">
        <v>160.3</v>
      </c>
      <c r="O79" s="252">
        <v>12.47</v>
      </c>
      <c r="P79" s="230">
        <v>168.2</v>
      </c>
      <c r="Q79" s="252">
        <v>12.9</v>
      </c>
      <c r="R79" s="230">
        <v>166.9</v>
      </c>
      <c r="S79" s="252">
        <v>12.82</v>
      </c>
    </row>
    <row r="80" spans="1:19" ht="12.75">
      <c r="A80" s="77" t="s">
        <v>159</v>
      </c>
      <c r="B80" s="230">
        <v>215.2</v>
      </c>
      <c r="C80" s="252">
        <v>15.4</v>
      </c>
      <c r="D80" s="230">
        <v>196</v>
      </c>
      <c r="E80" s="252">
        <v>13.8</v>
      </c>
      <c r="F80" s="230">
        <v>163.4</v>
      </c>
      <c r="G80" s="252">
        <v>13.1</v>
      </c>
      <c r="H80" s="230">
        <v>219.6</v>
      </c>
      <c r="I80" s="252">
        <v>12.6</v>
      </c>
      <c r="J80" s="230">
        <v>205.3</v>
      </c>
      <c r="K80" s="252">
        <v>13.4</v>
      </c>
      <c r="L80" s="230">
        <v>198.6</v>
      </c>
      <c r="M80" s="252">
        <v>12.74</v>
      </c>
      <c r="N80" s="230">
        <v>187.1</v>
      </c>
      <c r="O80" s="252">
        <v>12.09</v>
      </c>
      <c r="P80" s="230">
        <v>175.4</v>
      </c>
      <c r="Q80" s="252">
        <v>12.14</v>
      </c>
      <c r="R80" s="230">
        <v>179.1</v>
      </c>
      <c r="S80" s="252">
        <v>12.27</v>
      </c>
    </row>
    <row r="81" spans="1:19" ht="12.75">
      <c r="A81" s="77" t="s">
        <v>160</v>
      </c>
      <c r="B81" s="230">
        <v>136.6</v>
      </c>
      <c r="C81" s="252">
        <v>17.5</v>
      </c>
      <c r="D81" s="230">
        <v>183.9</v>
      </c>
      <c r="E81" s="252">
        <v>13.6</v>
      </c>
      <c r="F81" s="230">
        <v>179.7</v>
      </c>
      <c r="G81" s="252">
        <v>12.4</v>
      </c>
      <c r="H81" s="230">
        <v>206</v>
      </c>
      <c r="I81" s="252">
        <v>12.6</v>
      </c>
      <c r="J81" s="230">
        <v>173</v>
      </c>
      <c r="K81" s="252">
        <v>12</v>
      </c>
      <c r="L81" s="230">
        <v>193.8</v>
      </c>
      <c r="M81" s="252">
        <v>14.27</v>
      </c>
      <c r="N81" s="230">
        <v>167.1</v>
      </c>
      <c r="O81" s="252">
        <v>11.96</v>
      </c>
      <c r="P81" s="230">
        <v>178.2</v>
      </c>
      <c r="Q81" s="252">
        <v>12.87</v>
      </c>
      <c r="R81" s="230">
        <v>178</v>
      </c>
      <c r="S81" s="252">
        <v>12.22</v>
      </c>
    </row>
    <row r="82" spans="1:19" ht="12.75">
      <c r="A82" s="77" t="s">
        <v>161</v>
      </c>
      <c r="B82" s="230">
        <v>196.5</v>
      </c>
      <c r="C82" s="252">
        <v>14.9</v>
      </c>
      <c r="D82" s="230">
        <v>179.3</v>
      </c>
      <c r="E82" s="252">
        <v>13.6</v>
      </c>
      <c r="F82" s="230">
        <v>212.4</v>
      </c>
      <c r="G82" s="252">
        <v>12.5</v>
      </c>
      <c r="H82" s="230">
        <v>220</v>
      </c>
      <c r="I82" s="252">
        <v>13.2</v>
      </c>
      <c r="J82" s="230">
        <v>204.2</v>
      </c>
      <c r="K82" s="252">
        <v>14.1</v>
      </c>
      <c r="L82" s="230">
        <v>202.6</v>
      </c>
      <c r="M82" s="252">
        <v>12.98</v>
      </c>
      <c r="N82" s="230">
        <v>176.6</v>
      </c>
      <c r="O82" s="252">
        <v>11.94</v>
      </c>
      <c r="P82" s="230">
        <v>175.3</v>
      </c>
      <c r="Q82" s="252">
        <v>12.46</v>
      </c>
      <c r="R82" s="230">
        <v>172.8</v>
      </c>
      <c r="S82" s="252">
        <v>12.77</v>
      </c>
    </row>
    <row r="83" spans="1:19" ht="12.75">
      <c r="A83" s="77" t="s">
        <v>162</v>
      </c>
      <c r="B83" s="230">
        <v>144.9</v>
      </c>
      <c r="C83" s="252">
        <v>17</v>
      </c>
      <c r="D83" s="230">
        <v>183.6</v>
      </c>
      <c r="E83" s="252">
        <v>14</v>
      </c>
      <c r="F83" s="230">
        <v>192.7</v>
      </c>
      <c r="G83" s="252">
        <v>12.5</v>
      </c>
      <c r="H83" s="230">
        <v>202.5</v>
      </c>
      <c r="I83" s="252">
        <v>12.6</v>
      </c>
      <c r="J83" s="230">
        <v>183.6</v>
      </c>
      <c r="K83" s="252">
        <v>13.9</v>
      </c>
      <c r="L83" s="230">
        <v>187.5</v>
      </c>
      <c r="M83" s="252">
        <v>13.3</v>
      </c>
      <c r="N83" s="230">
        <v>160.2</v>
      </c>
      <c r="O83" s="252">
        <v>11.74</v>
      </c>
      <c r="P83" s="230">
        <v>168.7</v>
      </c>
      <c r="Q83" s="252">
        <v>13</v>
      </c>
      <c r="R83" s="230">
        <v>168</v>
      </c>
      <c r="S83" s="252">
        <v>12.39</v>
      </c>
    </row>
    <row r="84" spans="1:19" ht="12.75">
      <c r="A84" s="77" t="s">
        <v>163</v>
      </c>
      <c r="B84" s="230">
        <v>146.4</v>
      </c>
      <c r="C84" s="252">
        <v>16</v>
      </c>
      <c r="D84" s="230">
        <v>173.9</v>
      </c>
      <c r="E84" s="252">
        <v>13.9</v>
      </c>
      <c r="F84" s="230">
        <v>191.8</v>
      </c>
      <c r="G84" s="252">
        <v>12.5</v>
      </c>
      <c r="H84" s="230">
        <v>203.7</v>
      </c>
      <c r="I84" s="252">
        <v>12.7</v>
      </c>
      <c r="J84" s="230">
        <v>194.2</v>
      </c>
      <c r="K84" s="252">
        <v>14.3</v>
      </c>
      <c r="L84" s="230">
        <v>184.6</v>
      </c>
      <c r="M84" s="252">
        <v>13.63</v>
      </c>
      <c r="N84" s="230">
        <v>172.1</v>
      </c>
      <c r="O84" s="252">
        <v>11.87</v>
      </c>
      <c r="P84" s="230">
        <v>168.5</v>
      </c>
      <c r="Q84" s="252">
        <v>12.29</v>
      </c>
      <c r="R84" s="230">
        <v>173.6</v>
      </c>
      <c r="S84" s="252">
        <v>12.52</v>
      </c>
    </row>
    <row r="85" spans="1:19" ht="12.75">
      <c r="A85" s="77" t="s">
        <v>164</v>
      </c>
      <c r="B85" s="230">
        <v>166.2</v>
      </c>
      <c r="C85" s="252">
        <v>14.6</v>
      </c>
      <c r="D85" s="230">
        <v>189.1</v>
      </c>
      <c r="E85" s="252">
        <v>13.7</v>
      </c>
      <c r="F85" s="230">
        <v>207.7</v>
      </c>
      <c r="G85" s="252">
        <v>13.2</v>
      </c>
      <c r="H85" s="230">
        <v>231</v>
      </c>
      <c r="I85" s="252">
        <v>13.2</v>
      </c>
      <c r="J85" s="230">
        <v>209.6</v>
      </c>
      <c r="K85" s="252">
        <v>14.8</v>
      </c>
      <c r="L85" s="230">
        <v>216</v>
      </c>
      <c r="M85" s="252">
        <v>13.81</v>
      </c>
      <c r="N85" s="230">
        <v>188</v>
      </c>
      <c r="O85" s="252">
        <v>12.06</v>
      </c>
      <c r="P85" s="230">
        <v>186.4</v>
      </c>
      <c r="Q85" s="252">
        <v>12.38</v>
      </c>
      <c r="R85" s="230">
        <v>181.1</v>
      </c>
      <c r="S85" s="252">
        <v>12.69</v>
      </c>
    </row>
    <row r="86" spans="1:19" ht="12.75">
      <c r="A86" s="77" t="s">
        <v>165</v>
      </c>
      <c r="B86" s="230">
        <v>205.4</v>
      </c>
      <c r="C86" s="252">
        <v>15</v>
      </c>
      <c r="D86" s="230">
        <v>182.1</v>
      </c>
      <c r="E86" s="252">
        <v>14.1</v>
      </c>
      <c r="F86" s="230">
        <v>191.7</v>
      </c>
      <c r="G86" s="252">
        <v>12.8</v>
      </c>
      <c r="H86" s="230">
        <v>215.3</v>
      </c>
      <c r="I86" s="252">
        <v>13.3</v>
      </c>
      <c r="J86" s="230">
        <v>208.8</v>
      </c>
      <c r="K86" s="252">
        <v>14.3</v>
      </c>
      <c r="L86" s="230">
        <v>204.3</v>
      </c>
      <c r="M86" s="252">
        <v>12.67</v>
      </c>
      <c r="N86" s="230">
        <v>185.5</v>
      </c>
      <c r="O86" s="252">
        <v>11.76</v>
      </c>
      <c r="P86" s="230">
        <v>191.1</v>
      </c>
      <c r="Q86" s="252">
        <v>12.14</v>
      </c>
      <c r="R86" s="230">
        <v>190.3</v>
      </c>
      <c r="S86" s="252">
        <v>12.46</v>
      </c>
    </row>
    <row r="87" spans="1:19" ht="12.75">
      <c r="A87" s="77" t="s">
        <v>166</v>
      </c>
      <c r="B87" s="230">
        <v>112.4</v>
      </c>
      <c r="C87" s="252">
        <v>14.6</v>
      </c>
      <c r="D87" s="230">
        <v>153.5</v>
      </c>
      <c r="E87" s="252">
        <v>13.6</v>
      </c>
      <c r="F87" s="230">
        <v>201.9</v>
      </c>
      <c r="G87" s="252">
        <v>12.6</v>
      </c>
      <c r="H87" s="230">
        <v>237.1</v>
      </c>
      <c r="I87" s="252">
        <v>12.5</v>
      </c>
      <c r="J87" s="230">
        <v>222.5</v>
      </c>
      <c r="K87" s="252">
        <v>14.9</v>
      </c>
      <c r="L87" s="230">
        <v>213.2</v>
      </c>
      <c r="M87" s="252">
        <v>13.01</v>
      </c>
      <c r="N87" s="230">
        <v>187.3</v>
      </c>
      <c r="O87" s="252">
        <v>11.69</v>
      </c>
      <c r="P87" s="230">
        <v>179.2</v>
      </c>
      <c r="Q87" s="252">
        <v>11.71</v>
      </c>
      <c r="R87" s="230">
        <v>173.8</v>
      </c>
      <c r="S87" s="252">
        <v>11.88</v>
      </c>
    </row>
    <row r="88" spans="1:19" s="85" customFormat="1" ht="25.5">
      <c r="A88" s="78" t="s">
        <v>167</v>
      </c>
      <c r="B88" s="229">
        <v>168.1</v>
      </c>
      <c r="C88" s="282">
        <v>15.6</v>
      </c>
      <c r="D88" s="229">
        <v>165.3</v>
      </c>
      <c r="E88" s="282">
        <v>13.6</v>
      </c>
      <c r="F88" s="229">
        <v>195.7</v>
      </c>
      <c r="G88" s="282">
        <v>12.8</v>
      </c>
      <c r="H88" s="229">
        <v>204.8</v>
      </c>
      <c r="I88" s="282">
        <v>12.5</v>
      </c>
      <c r="J88" s="229">
        <v>181.5</v>
      </c>
      <c r="K88" s="282">
        <v>14.6</v>
      </c>
      <c r="L88" s="229">
        <v>191.2</v>
      </c>
      <c r="M88" s="282">
        <v>13.37</v>
      </c>
      <c r="N88" s="229">
        <v>181.9</v>
      </c>
      <c r="O88" s="282">
        <v>12.3</v>
      </c>
      <c r="P88" s="229">
        <v>175.6</v>
      </c>
      <c r="Q88" s="282">
        <v>12.3</v>
      </c>
      <c r="R88" s="229">
        <v>175.4</v>
      </c>
      <c r="S88" s="282">
        <v>12.42</v>
      </c>
    </row>
    <row r="89" spans="1:19" ht="25.5">
      <c r="A89" s="77" t="s">
        <v>168</v>
      </c>
      <c r="B89" s="230">
        <v>183.6</v>
      </c>
      <c r="C89" s="252">
        <v>15.3</v>
      </c>
      <c r="D89" s="230">
        <v>141.9</v>
      </c>
      <c r="E89" s="252">
        <v>13.3</v>
      </c>
      <c r="F89" s="230">
        <v>193.2</v>
      </c>
      <c r="G89" s="252">
        <v>12.4</v>
      </c>
      <c r="H89" s="230">
        <v>205.7</v>
      </c>
      <c r="I89" s="252">
        <v>12.9</v>
      </c>
      <c r="J89" s="230">
        <v>198.5</v>
      </c>
      <c r="K89" s="252">
        <v>15</v>
      </c>
      <c r="L89" s="230">
        <v>193.9</v>
      </c>
      <c r="M89" s="252">
        <v>13.66</v>
      </c>
      <c r="N89" s="230">
        <v>177</v>
      </c>
      <c r="O89" s="252">
        <v>11.74</v>
      </c>
      <c r="P89" s="230">
        <v>177</v>
      </c>
      <c r="Q89" s="252">
        <v>12.32</v>
      </c>
      <c r="R89" s="230">
        <v>173.7</v>
      </c>
      <c r="S89" s="252">
        <v>12.68</v>
      </c>
    </row>
    <row r="90" spans="1:19" ht="12.75">
      <c r="A90" s="77" t="s">
        <v>169</v>
      </c>
      <c r="B90" s="230">
        <v>152.4</v>
      </c>
      <c r="C90" s="252">
        <v>21.7</v>
      </c>
      <c r="D90" s="230">
        <v>171.5</v>
      </c>
      <c r="E90" s="252">
        <v>13.5</v>
      </c>
      <c r="F90" s="230">
        <v>187.5</v>
      </c>
      <c r="G90" s="252">
        <v>12.4</v>
      </c>
      <c r="H90" s="230">
        <v>193.8</v>
      </c>
      <c r="I90" s="252">
        <v>12.4</v>
      </c>
      <c r="J90" s="230">
        <v>180.5</v>
      </c>
      <c r="K90" s="252">
        <v>14.3</v>
      </c>
      <c r="L90" s="230">
        <v>204.3</v>
      </c>
      <c r="M90" s="252">
        <v>13.56</v>
      </c>
      <c r="N90" s="230">
        <v>168.8</v>
      </c>
      <c r="O90" s="252">
        <v>12.19</v>
      </c>
      <c r="P90" s="230">
        <v>174.3</v>
      </c>
      <c r="Q90" s="252">
        <v>12.19</v>
      </c>
      <c r="R90" s="230">
        <v>170.6</v>
      </c>
      <c r="S90" s="252">
        <v>12.08</v>
      </c>
    </row>
    <row r="91" spans="1:19" ht="12.75">
      <c r="A91" s="77" t="s">
        <v>170</v>
      </c>
      <c r="B91" s="230">
        <v>160.4</v>
      </c>
      <c r="C91" s="252">
        <v>15.8</v>
      </c>
      <c r="D91" s="230">
        <v>167.1</v>
      </c>
      <c r="E91" s="252">
        <v>13.6</v>
      </c>
      <c r="F91" s="230">
        <v>196.5</v>
      </c>
      <c r="G91" s="252">
        <v>13</v>
      </c>
      <c r="H91" s="230">
        <v>215.5</v>
      </c>
      <c r="I91" s="252">
        <v>12.5</v>
      </c>
      <c r="J91" s="230">
        <v>169.8</v>
      </c>
      <c r="K91" s="252">
        <v>15</v>
      </c>
      <c r="L91" s="230">
        <v>183.5</v>
      </c>
      <c r="M91" s="252">
        <v>13.17</v>
      </c>
      <c r="N91" s="230">
        <v>181.5</v>
      </c>
      <c r="O91" s="252">
        <v>12.29</v>
      </c>
      <c r="P91" s="230">
        <v>166.7</v>
      </c>
      <c r="Q91" s="252">
        <v>12.21</v>
      </c>
      <c r="R91" s="230">
        <v>171.4</v>
      </c>
      <c r="S91" s="252">
        <v>12.29</v>
      </c>
    </row>
    <row r="92" spans="1:19" ht="12.75">
      <c r="A92" s="77" t="s">
        <v>171</v>
      </c>
      <c r="B92" s="230">
        <v>159.6</v>
      </c>
      <c r="C92" s="252">
        <v>15.5</v>
      </c>
      <c r="D92" s="230">
        <v>168.1</v>
      </c>
      <c r="E92" s="252">
        <v>13.5</v>
      </c>
      <c r="F92" s="230">
        <v>194.8</v>
      </c>
      <c r="G92" s="252">
        <v>12.4</v>
      </c>
      <c r="H92" s="230">
        <v>205.8</v>
      </c>
      <c r="I92" s="252">
        <v>12.4</v>
      </c>
      <c r="J92" s="230">
        <v>179.7</v>
      </c>
      <c r="K92" s="252">
        <v>14.2</v>
      </c>
      <c r="L92" s="230">
        <v>192.7</v>
      </c>
      <c r="M92" s="252">
        <v>13.2</v>
      </c>
      <c r="N92" s="230">
        <v>181.4</v>
      </c>
      <c r="O92" s="252">
        <v>12.47</v>
      </c>
      <c r="P92" s="230">
        <v>177.5</v>
      </c>
      <c r="Q92" s="252">
        <v>12.2</v>
      </c>
      <c r="R92" s="230">
        <v>178.2</v>
      </c>
      <c r="S92" s="252">
        <v>12.31</v>
      </c>
    </row>
    <row r="93" spans="1:19" ht="12.75">
      <c r="A93" s="77" t="s">
        <v>172</v>
      </c>
      <c r="B93" s="230">
        <v>186.8</v>
      </c>
      <c r="C93" s="252">
        <v>15.8</v>
      </c>
      <c r="D93" s="230">
        <v>173.4</v>
      </c>
      <c r="E93" s="252">
        <v>13.9</v>
      </c>
      <c r="F93" s="230">
        <v>195.5</v>
      </c>
      <c r="G93" s="252">
        <v>13.5</v>
      </c>
      <c r="H93" s="230">
        <v>215.4</v>
      </c>
      <c r="I93" s="252">
        <v>12.5</v>
      </c>
      <c r="J93" s="230">
        <v>188.7</v>
      </c>
      <c r="K93" s="252">
        <v>14.9</v>
      </c>
      <c r="L93" s="230">
        <v>198</v>
      </c>
      <c r="M93" s="252">
        <v>13.28</v>
      </c>
      <c r="N93" s="230">
        <v>193.9</v>
      </c>
      <c r="O93" s="252">
        <v>12.66</v>
      </c>
      <c r="P93" s="230">
        <v>183.9</v>
      </c>
      <c r="Q93" s="252">
        <v>12.59</v>
      </c>
      <c r="R93" s="230">
        <v>182</v>
      </c>
      <c r="S93" s="252">
        <v>12.45</v>
      </c>
    </row>
    <row r="94" spans="1:19" ht="12.75">
      <c r="A94" s="77" t="s">
        <v>173</v>
      </c>
      <c r="B94" s="230">
        <v>183.6</v>
      </c>
      <c r="C94" s="252">
        <v>12.4</v>
      </c>
      <c r="D94" s="230">
        <v>175.7</v>
      </c>
      <c r="E94" s="252">
        <v>13</v>
      </c>
      <c r="F94" s="230">
        <v>190.2</v>
      </c>
      <c r="G94" s="252">
        <v>12.9</v>
      </c>
      <c r="H94" s="230">
        <v>196.7</v>
      </c>
      <c r="I94" s="252">
        <v>12.8</v>
      </c>
      <c r="J94" s="230">
        <v>183.9</v>
      </c>
      <c r="K94" s="252">
        <v>14.8</v>
      </c>
      <c r="L94" s="230">
        <v>194.1</v>
      </c>
      <c r="M94" s="252">
        <v>13.22</v>
      </c>
      <c r="N94" s="230">
        <v>175.2</v>
      </c>
      <c r="O94" s="252">
        <v>12.35</v>
      </c>
      <c r="P94" s="230">
        <v>188</v>
      </c>
      <c r="Q94" s="252">
        <v>12.63</v>
      </c>
      <c r="R94" s="230">
        <v>179.7</v>
      </c>
      <c r="S94" s="252">
        <v>12.79</v>
      </c>
    </row>
    <row r="95" spans="1:19" ht="12.75">
      <c r="A95" s="77" t="s">
        <v>174</v>
      </c>
      <c r="B95" s="230">
        <v>106.5</v>
      </c>
      <c r="C95" s="252">
        <v>13.4</v>
      </c>
      <c r="D95" s="230">
        <v>190.5</v>
      </c>
      <c r="E95" s="252">
        <v>14.2</v>
      </c>
      <c r="F95" s="230">
        <v>212.2</v>
      </c>
      <c r="G95" s="252">
        <v>13.9</v>
      </c>
      <c r="H95" s="230">
        <v>171.4</v>
      </c>
      <c r="I95" s="252">
        <v>12.5</v>
      </c>
      <c r="J95" s="230">
        <v>178.5</v>
      </c>
      <c r="K95" s="252">
        <v>14</v>
      </c>
      <c r="L95" s="230">
        <v>183.2</v>
      </c>
      <c r="M95" s="252">
        <v>13.8</v>
      </c>
      <c r="N95" s="230">
        <v>188.8</v>
      </c>
      <c r="O95" s="252">
        <v>12.51</v>
      </c>
      <c r="P95" s="230">
        <v>173.4</v>
      </c>
      <c r="Q95" s="252">
        <v>12.24</v>
      </c>
      <c r="R95" s="230">
        <v>176.6</v>
      </c>
      <c r="S95" s="252">
        <v>12.39</v>
      </c>
    </row>
    <row r="96" spans="1:19" ht="25.5">
      <c r="A96" s="77" t="s">
        <v>175</v>
      </c>
      <c r="B96" s="230">
        <v>243</v>
      </c>
      <c r="C96" s="252">
        <v>14</v>
      </c>
      <c r="D96" s="230">
        <v>164.7</v>
      </c>
      <c r="E96" s="252">
        <v>13.6</v>
      </c>
      <c r="F96" s="230">
        <v>193.9</v>
      </c>
      <c r="G96" s="252">
        <v>12.8</v>
      </c>
      <c r="H96" s="230">
        <v>173.6</v>
      </c>
      <c r="I96" s="252">
        <v>12.3</v>
      </c>
      <c r="J96" s="230">
        <v>150.9</v>
      </c>
      <c r="K96" s="252">
        <v>16.6</v>
      </c>
      <c r="L96" s="230">
        <v>189.6</v>
      </c>
      <c r="M96" s="252">
        <v>13.29</v>
      </c>
      <c r="N96" s="230">
        <v>186.1</v>
      </c>
      <c r="O96" s="252">
        <v>12.55</v>
      </c>
      <c r="P96" s="230">
        <v>178.2</v>
      </c>
      <c r="Q96" s="252">
        <v>12.45</v>
      </c>
      <c r="R96" s="230">
        <v>176.6</v>
      </c>
      <c r="S96" s="252">
        <v>12.33</v>
      </c>
    </row>
    <row r="97" spans="1:19" ht="25.5">
      <c r="A97" s="77" t="s">
        <v>176</v>
      </c>
      <c r="B97" s="230">
        <v>36</v>
      </c>
      <c r="C97" s="252">
        <v>14</v>
      </c>
      <c r="D97" s="230">
        <v>125.9</v>
      </c>
      <c r="E97" s="252">
        <v>13.5</v>
      </c>
      <c r="F97" s="230">
        <v>186.3</v>
      </c>
      <c r="G97" s="252">
        <v>12.2</v>
      </c>
      <c r="H97" s="230">
        <v>213.6</v>
      </c>
      <c r="I97" s="252">
        <v>13.1</v>
      </c>
      <c r="J97" s="230">
        <v>194.8</v>
      </c>
      <c r="K97" s="252">
        <v>15.1</v>
      </c>
      <c r="L97" s="230">
        <v>180.8</v>
      </c>
      <c r="M97" s="252">
        <v>14.06</v>
      </c>
      <c r="N97" s="230">
        <v>160.5</v>
      </c>
      <c r="O97" s="252">
        <v>12.3</v>
      </c>
      <c r="P97" s="230">
        <v>178.1</v>
      </c>
      <c r="Q97" s="252">
        <v>12.96</v>
      </c>
      <c r="R97" s="230">
        <v>176.5</v>
      </c>
      <c r="S97" s="252">
        <v>12.66</v>
      </c>
    </row>
    <row r="98" spans="1:19" ht="12.75">
      <c r="A98" s="274"/>
      <c r="B98" s="272"/>
      <c r="C98" s="275"/>
      <c r="D98" s="272"/>
      <c r="E98" s="275"/>
      <c r="F98" s="272"/>
      <c r="G98" s="275"/>
      <c r="H98" s="272"/>
      <c r="I98" s="275"/>
      <c r="J98" s="272"/>
      <c r="K98" s="275"/>
      <c r="L98" s="272"/>
      <c r="M98" s="275"/>
      <c r="N98" s="272"/>
      <c r="O98" s="275"/>
      <c r="P98" s="272"/>
      <c r="Q98" s="275"/>
      <c r="R98" s="272"/>
      <c r="S98" s="275"/>
    </row>
    <row r="100" spans="1:13" ht="12.75" customHeight="1">
      <c r="A100" s="335" t="s">
        <v>413</v>
      </c>
      <c r="B100" s="335"/>
      <c r="C100" s="335"/>
      <c r="D100" s="335"/>
      <c r="E100" s="335"/>
      <c r="F100" s="335"/>
      <c r="G100" s="335"/>
      <c r="H100" s="335"/>
      <c r="I100" s="335"/>
      <c r="J100" s="335"/>
      <c r="K100" s="335"/>
      <c r="L100" s="335"/>
      <c r="M100" s="335"/>
    </row>
  </sheetData>
  <sheetProtection/>
  <mergeCells count="12">
    <mergeCell ref="D4:E4"/>
    <mergeCell ref="F4:G4"/>
    <mergeCell ref="H4:I4"/>
    <mergeCell ref="A100:M100"/>
    <mergeCell ref="R4:S4"/>
    <mergeCell ref="A1:S1"/>
    <mergeCell ref="A4:A5"/>
    <mergeCell ref="N4:O4"/>
    <mergeCell ref="P4:Q4"/>
    <mergeCell ref="L4:M4"/>
    <mergeCell ref="J4:K4"/>
    <mergeCell ref="B4:C4"/>
  </mergeCells>
  <printOptions/>
  <pageMargins left="0.7874015748031497" right="0.3937007874015748" top="0.59" bottom="0.35" header="0.5118110236220472" footer="0.31496062992125984"/>
  <pageSetup fitToHeight="1" fitToWidth="1" horizontalDpi="600" verticalDpi="600" orientation="portrait" paperSize="8" scale="50" r:id="rId1"/>
  <headerFooter alignWithMargins="0">
    <oddFooter>&amp;C42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0"/>
  <sheetViews>
    <sheetView workbookViewId="0" topLeftCell="A1">
      <selection activeCell="A3" sqref="A3"/>
    </sheetView>
  </sheetViews>
  <sheetFormatPr defaultColWidth="10.75390625" defaultRowHeight="12.75"/>
  <cols>
    <col min="1" max="1" width="25.875" style="105" customWidth="1"/>
    <col min="2" max="19" width="13.75390625" style="81" customWidth="1"/>
    <col min="20" max="16384" width="10.75390625" style="81" customWidth="1"/>
  </cols>
  <sheetData>
    <row r="1" spans="1:19" s="104" customFormat="1" ht="60" customHeight="1">
      <c r="A1" s="337" t="s">
        <v>337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  <c r="P1" s="337"/>
      <c r="Q1" s="337"/>
      <c r="R1" s="337"/>
      <c r="S1" s="337"/>
    </row>
    <row r="2" spans="1:13" s="101" customFormat="1" ht="13.5" customHeight="1">
      <c r="A2" s="97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ht="14.25" customHeight="1">
      <c r="D3" s="89"/>
    </row>
    <row r="4" spans="1:19" s="95" customFormat="1" ht="15">
      <c r="A4" s="315"/>
      <c r="B4" s="346" t="s">
        <v>178</v>
      </c>
      <c r="C4" s="348"/>
      <c r="D4" s="346" t="s">
        <v>179</v>
      </c>
      <c r="E4" s="347"/>
      <c r="F4" s="347" t="s">
        <v>180</v>
      </c>
      <c r="G4" s="348"/>
      <c r="H4" s="346" t="s">
        <v>181</v>
      </c>
      <c r="I4" s="347"/>
      <c r="J4" s="347" t="s">
        <v>182</v>
      </c>
      <c r="K4" s="348"/>
      <c r="L4" s="347" t="s">
        <v>183</v>
      </c>
      <c r="M4" s="348"/>
      <c r="N4" s="347" t="s">
        <v>209</v>
      </c>
      <c r="O4" s="348"/>
      <c r="P4" s="347" t="s">
        <v>210</v>
      </c>
      <c r="Q4" s="348"/>
      <c r="R4" s="347" t="s">
        <v>234</v>
      </c>
      <c r="S4" s="348"/>
    </row>
    <row r="5" spans="1:19" s="95" customFormat="1" ht="63.75">
      <c r="A5" s="315"/>
      <c r="B5" s="114" t="s">
        <v>298</v>
      </c>
      <c r="C5" s="114" t="s">
        <v>371</v>
      </c>
      <c r="D5" s="114" t="s">
        <v>298</v>
      </c>
      <c r="E5" s="114" t="s">
        <v>371</v>
      </c>
      <c r="F5" s="114" t="s">
        <v>298</v>
      </c>
      <c r="G5" s="114" t="s">
        <v>371</v>
      </c>
      <c r="H5" s="114" t="s">
        <v>298</v>
      </c>
      <c r="I5" s="114" t="s">
        <v>371</v>
      </c>
      <c r="J5" s="114" t="s">
        <v>298</v>
      </c>
      <c r="K5" s="114" t="s">
        <v>371</v>
      </c>
      <c r="L5" s="114" t="s">
        <v>298</v>
      </c>
      <c r="M5" s="114" t="s">
        <v>371</v>
      </c>
      <c r="N5" s="114" t="s">
        <v>298</v>
      </c>
      <c r="O5" s="114" t="s">
        <v>371</v>
      </c>
      <c r="P5" s="114" t="s">
        <v>298</v>
      </c>
      <c r="Q5" s="114" t="s">
        <v>371</v>
      </c>
      <c r="R5" s="114" t="s">
        <v>298</v>
      </c>
      <c r="S5" s="114" t="s">
        <v>371</v>
      </c>
    </row>
    <row r="6" spans="1:19" s="85" customFormat="1" ht="25.5">
      <c r="A6" s="76" t="s">
        <v>233</v>
      </c>
      <c r="B6" s="229">
        <v>147.7</v>
      </c>
      <c r="C6" s="282">
        <v>11.8</v>
      </c>
      <c r="D6" s="229">
        <v>180.1</v>
      </c>
      <c r="E6" s="282">
        <v>11.4</v>
      </c>
      <c r="F6" s="229">
        <v>189.3</v>
      </c>
      <c r="G6" s="282">
        <v>10.9</v>
      </c>
      <c r="H6" s="229">
        <v>207.2</v>
      </c>
      <c r="I6" s="282">
        <v>10.8</v>
      </c>
      <c r="J6" s="229">
        <v>139.5</v>
      </c>
      <c r="K6" s="282">
        <v>12.7</v>
      </c>
      <c r="L6" s="229">
        <v>155.3</v>
      </c>
      <c r="M6" s="282">
        <v>11.03</v>
      </c>
      <c r="N6" s="229">
        <v>148.4</v>
      </c>
      <c r="O6" s="282">
        <v>9.65</v>
      </c>
      <c r="P6" s="229">
        <v>135.1</v>
      </c>
      <c r="Q6" s="282">
        <v>9.82</v>
      </c>
      <c r="R6" s="229">
        <v>151.9</v>
      </c>
      <c r="S6" s="282">
        <v>9.57</v>
      </c>
    </row>
    <row r="7" spans="1:19" s="85" customFormat="1" ht="25.5">
      <c r="A7" s="78" t="s">
        <v>88</v>
      </c>
      <c r="B7" s="229">
        <v>146.8</v>
      </c>
      <c r="C7" s="282">
        <v>11.8</v>
      </c>
      <c r="D7" s="229">
        <v>179.5</v>
      </c>
      <c r="E7" s="282">
        <v>11.5</v>
      </c>
      <c r="F7" s="229">
        <v>186.2</v>
      </c>
      <c r="G7" s="282">
        <v>11</v>
      </c>
      <c r="H7" s="229">
        <v>203.4</v>
      </c>
      <c r="I7" s="282">
        <v>11</v>
      </c>
      <c r="J7" s="229">
        <v>138.5</v>
      </c>
      <c r="K7" s="282">
        <v>12.7</v>
      </c>
      <c r="L7" s="229">
        <v>153.5</v>
      </c>
      <c r="M7" s="282">
        <v>11.18</v>
      </c>
      <c r="N7" s="229">
        <v>149.9</v>
      </c>
      <c r="O7" s="282">
        <v>9.67</v>
      </c>
      <c r="P7" s="229">
        <v>128.2</v>
      </c>
      <c r="Q7" s="282">
        <v>10.11</v>
      </c>
      <c r="R7" s="229">
        <v>149.1</v>
      </c>
      <c r="S7" s="282">
        <v>9.63</v>
      </c>
    </row>
    <row r="8" spans="1:19" ht="12.75">
      <c r="A8" s="77" t="s">
        <v>89</v>
      </c>
      <c r="B8" s="230">
        <v>159.4</v>
      </c>
      <c r="C8" s="252">
        <v>11.5</v>
      </c>
      <c r="D8" s="230">
        <v>184.1</v>
      </c>
      <c r="E8" s="252">
        <v>10.8</v>
      </c>
      <c r="F8" s="230">
        <v>224.1</v>
      </c>
      <c r="G8" s="252">
        <v>10.5</v>
      </c>
      <c r="H8" s="230">
        <v>226.4</v>
      </c>
      <c r="I8" s="252">
        <v>9</v>
      </c>
      <c r="J8" s="230">
        <v>221.6</v>
      </c>
      <c r="K8" s="252">
        <v>12</v>
      </c>
      <c r="L8" s="230">
        <v>220.7</v>
      </c>
      <c r="M8" s="252">
        <v>10.76</v>
      </c>
      <c r="N8" s="230">
        <v>193.7</v>
      </c>
      <c r="O8" s="252">
        <v>9.91</v>
      </c>
      <c r="P8" s="230">
        <v>253.3</v>
      </c>
      <c r="Q8" s="252">
        <v>10.3</v>
      </c>
      <c r="R8" s="230">
        <v>208.4</v>
      </c>
      <c r="S8" s="252">
        <v>8.96</v>
      </c>
    </row>
    <row r="9" spans="1:19" ht="12.75">
      <c r="A9" s="77" t="s">
        <v>90</v>
      </c>
      <c r="B9" s="230">
        <v>162.4</v>
      </c>
      <c r="C9" s="252">
        <v>12</v>
      </c>
      <c r="D9" s="230">
        <v>197.1</v>
      </c>
      <c r="E9" s="252">
        <v>11</v>
      </c>
      <c r="F9" s="230">
        <v>201.9</v>
      </c>
      <c r="G9" s="252">
        <v>10.8</v>
      </c>
      <c r="H9" s="230">
        <v>228</v>
      </c>
      <c r="I9" s="252">
        <v>10.9</v>
      </c>
      <c r="J9" s="230">
        <v>217.3</v>
      </c>
      <c r="K9" s="252">
        <v>11</v>
      </c>
      <c r="L9" s="230">
        <v>240.5</v>
      </c>
      <c r="M9" s="252">
        <v>9.99</v>
      </c>
      <c r="N9" s="230">
        <v>203</v>
      </c>
      <c r="O9" s="252">
        <v>9.44</v>
      </c>
      <c r="P9" s="230">
        <v>279.4</v>
      </c>
      <c r="Q9" s="252">
        <v>10.31</v>
      </c>
      <c r="R9" s="230">
        <v>191.9</v>
      </c>
      <c r="S9" s="252">
        <v>10.11</v>
      </c>
    </row>
    <row r="10" spans="1:19" ht="12.75">
      <c r="A10" s="77" t="s">
        <v>91</v>
      </c>
      <c r="B10" s="230">
        <v>161.4</v>
      </c>
      <c r="C10" s="252">
        <v>11.6</v>
      </c>
      <c r="D10" s="230">
        <v>194.7</v>
      </c>
      <c r="E10" s="252">
        <v>11.4</v>
      </c>
      <c r="F10" s="230">
        <v>201.3</v>
      </c>
      <c r="G10" s="252">
        <v>10.8</v>
      </c>
      <c r="H10" s="230">
        <v>238.9</v>
      </c>
      <c r="I10" s="252">
        <v>10.7</v>
      </c>
      <c r="J10" s="230">
        <v>229</v>
      </c>
      <c r="K10" s="252">
        <v>10.4</v>
      </c>
      <c r="L10" s="230">
        <v>217.5</v>
      </c>
      <c r="M10" s="252">
        <v>10.52</v>
      </c>
      <c r="N10" s="230">
        <v>205.3</v>
      </c>
      <c r="O10" s="252">
        <v>9.39</v>
      </c>
      <c r="P10" s="230">
        <v>201.2</v>
      </c>
      <c r="Q10" s="252">
        <v>9.8</v>
      </c>
      <c r="R10" s="230">
        <v>223.7</v>
      </c>
      <c r="S10" s="252">
        <v>9.96</v>
      </c>
    </row>
    <row r="11" spans="1:19" ht="12.75">
      <c r="A11" s="77" t="s">
        <v>92</v>
      </c>
      <c r="B11" s="230">
        <v>168.4</v>
      </c>
      <c r="C11" s="252">
        <v>11.5</v>
      </c>
      <c r="D11" s="230">
        <v>193.4</v>
      </c>
      <c r="E11" s="252">
        <v>11.6</v>
      </c>
      <c r="F11" s="230">
        <v>217.8</v>
      </c>
      <c r="G11" s="252">
        <v>11</v>
      </c>
      <c r="H11" s="230">
        <v>242.7</v>
      </c>
      <c r="I11" s="252">
        <v>10.7</v>
      </c>
      <c r="J11" s="230">
        <v>177.2</v>
      </c>
      <c r="K11" s="252">
        <v>10.6</v>
      </c>
      <c r="L11" s="230">
        <v>224.8</v>
      </c>
      <c r="M11" s="252">
        <v>10.19</v>
      </c>
      <c r="N11" s="230">
        <v>224.9</v>
      </c>
      <c r="O11" s="252">
        <v>9.93</v>
      </c>
      <c r="P11" s="230">
        <v>289</v>
      </c>
      <c r="Q11" s="252">
        <v>9.54</v>
      </c>
      <c r="R11" s="230">
        <v>202</v>
      </c>
      <c r="S11" s="252">
        <v>10.07</v>
      </c>
    </row>
    <row r="12" spans="1:19" ht="12.75">
      <c r="A12" s="77" t="s">
        <v>93</v>
      </c>
      <c r="B12" s="230">
        <v>184.6</v>
      </c>
      <c r="C12" s="252">
        <v>11.5</v>
      </c>
      <c r="D12" s="230">
        <v>186.7</v>
      </c>
      <c r="E12" s="252">
        <v>11.3</v>
      </c>
      <c r="F12" s="230">
        <v>208.1</v>
      </c>
      <c r="G12" s="252">
        <v>10.9</v>
      </c>
      <c r="H12" s="230">
        <v>189.9</v>
      </c>
      <c r="I12" s="252">
        <v>10.9</v>
      </c>
      <c r="J12" s="230">
        <v>139.6</v>
      </c>
      <c r="K12" s="252">
        <v>13.4</v>
      </c>
      <c r="L12" s="230">
        <v>226.6</v>
      </c>
      <c r="M12" s="252">
        <v>10.28</v>
      </c>
      <c r="N12" s="230">
        <v>198.2</v>
      </c>
      <c r="O12" s="252">
        <v>8.93</v>
      </c>
      <c r="P12" s="230">
        <v>197.7</v>
      </c>
      <c r="Q12" s="252">
        <v>10.08</v>
      </c>
      <c r="R12" s="230">
        <v>247.8</v>
      </c>
      <c r="S12" s="252">
        <v>11.11</v>
      </c>
    </row>
    <row r="13" spans="1:19" ht="12.75">
      <c r="A13" s="77" t="s">
        <v>94</v>
      </c>
      <c r="B13" s="230">
        <v>156.9</v>
      </c>
      <c r="C13" s="252">
        <v>12.1</v>
      </c>
      <c r="D13" s="230">
        <v>193</v>
      </c>
      <c r="E13" s="252">
        <v>11.5</v>
      </c>
      <c r="F13" s="230">
        <v>203</v>
      </c>
      <c r="G13" s="252">
        <v>10.9</v>
      </c>
      <c r="H13" s="230">
        <v>241.1</v>
      </c>
      <c r="I13" s="252">
        <v>11.1</v>
      </c>
      <c r="J13" s="230">
        <v>144.9</v>
      </c>
      <c r="K13" s="252">
        <v>12</v>
      </c>
      <c r="L13" s="230">
        <v>168.5</v>
      </c>
      <c r="M13" s="252">
        <v>11.03</v>
      </c>
      <c r="N13" s="230">
        <v>180.6</v>
      </c>
      <c r="O13" s="252">
        <v>10.47</v>
      </c>
      <c r="P13" s="230">
        <v>252.8</v>
      </c>
      <c r="Q13" s="252">
        <v>9.9</v>
      </c>
      <c r="R13" s="230">
        <v>218.3</v>
      </c>
      <c r="S13" s="252">
        <v>10.48</v>
      </c>
    </row>
    <row r="14" spans="1:19" ht="12.75">
      <c r="A14" s="77" t="s">
        <v>95</v>
      </c>
      <c r="B14" s="230">
        <v>171.3</v>
      </c>
      <c r="C14" s="252">
        <v>12.1</v>
      </c>
      <c r="D14" s="230">
        <v>203.3</v>
      </c>
      <c r="E14" s="252">
        <v>11.1</v>
      </c>
      <c r="F14" s="230">
        <v>196.6</v>
      </c>
      <c r="G14" s="252">
        <v>10.7</v>
      </c>
      <c r="H14" s="230">
        <v>218.5</v>
      </c>
      <c r="I14" s="252">
        <v>10.6</v>
      </c>
      <c r="J14" s="230">
        <v>219.5</v>
      </c>
      <c r="K14" s="252">
        <v>10.9</v>
      </c>
      <c r="L14" s="230">
        <v>240.9</v>
      </c>
      <c r="M14" s="252">
        <v>10.49</v>
      </c>
      <c r="N14" s="230">
        <v>203.1</v>
      </c>
      <c r="O14" s="252">
        <v>9.4</v>
      </c>
      <c r="P14" s="230">
        <v>242</v>
      </c>
      <c r="Q14" s="252">
        <v>8.5</v>
      </c>
      <c r="R14" s="230">
        <v>215.5</v>
      </c>
      <c r="S14" s="252">
        <v>10.25</v>
      </c>
    </row>
    <row r="15" spans="1:19" ht="12.75">
      <c r="A15" s="77" t="s">
        <v>96</v>
      </c>
      <c r="B15" s="230">
        <v>178.1</v>
      </c>
      <c r="C15" s="252">
        <v>11.7</v>
      </c>
      <c r="D15" s="230">
        <v>185.1</v>
      </c>
      <c r="E15" s="252">
        <v>11.3</v>
      </c>
      <c r="F15" s="230">
        <v>218.3</v>
      </c>
      <c r="G15" s="252">
        <v>10.2</v>
      </c>
      <c r="H15" s="230">
        <v>248</v>
      </c>
      <c r="I15" s="252">
        <v>10.2</v>
      </c>
      <c r="J15" s="230">
        <v>186.4</v>
      </c>
      <c r="K15" s="252">
        <v>11.8</v>
      </c>
      <c r="L15" s="230">
        <v>206.5</v>
      </c>
      <c r="M15" s="252">
        <v>11.14</v>
      </c>
      <c r="N15" s="230">
        <v>199.3</v>
      </c>
      <c r="O15" s="252">
        <v>9.38</v>
      </c>
      <c r="P15" s="230">
        <v>212.1</v>
      </c>
      <c r="Q15" s="252">
        <v>9.13</v>
      </c>
      <c r="R15" s="230">
        <v>239.1</v>
      </c>
      <c r="S15" s="252">
        <v>8.72</v>
      </c>
    </row>
    <row r="16" spans="1:19" ht="12.75">
      <c r="A16" s="77" t="s">
        <v>97</v>
      </c>
      <c r="B16" s="230">
        <v>164.8</v>
      </c>
      <c r="C16" s="252">
        <v>12.2</v>
      </c>
      <c r="D16" s="230">
        <v>192</v>
      </c>
      <c r="E16" s="252">
        <v>11</v>
      </c>
      <c r="F16" s="230">
        <v>207.5</v>
      </c>
      <c r="G16" s="252">
        <v>10.3</v>
      </c>
      <c r="H16" s="230">
        <v>215.9</v>
      </c>
      <c r="I16" s="252">
        <v>9.8</v>
      </c>
      <c r="J16" s="230">
        <v>245</v>
      </c>
      <c r="K16" s="252">
        <v>10.4</v>
      </c>
      <c r="L16" s="230">
        <v>198.4</v>
      </c>
      <c r="M16" s="252">
        <v>10.78</v>
      </c>
      <c r="N16" s="230">
        <v>225.9</v>
      </c>
      <c r="O16" s="252">
        <v>9.84</v>
      </c>
      <c r="P16" s="230">
        <v>275.8</v>
      </c>
      <c r="Q16" s="252">
        <v>11.74</v>
      </c>
      <c r="R16" s="230">
        <v>280.5</v>
      </c>
      <c r="S16" s="252">
        <v>11.79</v>
      </c>
    </row>
    <row r="17" spans="1:19" ht="12.75">
      <c r="A17" s="77" t="s">
        <v>98</v>
      </c>
      <c r="B17" s="230">
        <v>161.5</v>
      </c>
      <c r="C17" s="252">
        <v>11.7</v>
      </c>
      <c r="D17" s="230">
        <v>192.5</v>
      </c>
      <c r="E17" s="252">
        <v>11.7</v>
      </c>
      <c r="F17" s="230">
        <v>196.9</v>
      </c>
      <c r="G17" s="252">
        <v>11</v>
      </c>
      <c r="H17" s="230">
        <v>209</v>
      </c>
      <c r="I17" s="252">
        <v>11</v>
      </c>
      <c r="J17" s="230">
        <v>188.7</v>
      </c>
      <c r="K17" s="252">
        <v>12.1</v>
      </c>
      <c r="L17" s="230">
        <v>176</v>
      </c>
      <c r="M17" s="252">
        <v>11.15</v>
      </c>
      <c r="N17" s="230">
        <v>156.1</v>
      </c>
      <c r="O17" s="252">
        <v>9.53</v>
      </c>
      <c r="P17" s="230">
        <v>150.7</v>
      </c>
      <c r="Q17" s="252">
        <v>9.86</v>
      </c>
      <c r="R17" s="230">
        <v>153.8</v>
      </c>
      <c r="S17" s="252">
        <v>9.67</v>
      </c>
    </row>
    <row r="18" spans="1:19" ht="12.75">
      <c r="A18" s="77" t="s">
        <v>99</v>
      </c>
      <c r="B18" s="230">
        <v>147</v>
      </c>
      <c r="C18" s="252">
        <v>12.2</v>
      </c>
      <c r="D18" s="230">
        <v>179.6</v>
      </c>
      <c r="E18" s="252">
        <v>11.2</v>
      </c>
      <c r="F18" s="230">
        <v>219.1</v>
      </c>
      <c r="G18" s="252">
        <v>10.3</v>
      </c>
      <c r="H18" s="230">
        <v>253.5</v>
      </c>
      <c r="I18" s="252">
        <v>10.9</v>
      </c>
      <c r="J18" s="230">
        <v>229</v>
      </c>
      <c r="K18" s="252">
        <v>13.1</v>
      </c>
      <c r="L18" s="230">
        <v>190.1</v>
      </c>
      <c r="M18" s="252">
        <v>9.85</v>
      </c>
      <c r="N18" s="230">
        <v>191.4</v>
      </c>
      <c r="O18" s="252">
        <v>10.01</v>
      </c>
      <c r="P18" s="230">
        <v>282.6</v>
      </c>
      <c r="Q18" s="252">
        <v>8.93</v>
      </c>
      <c r="R18" s="230">
        <v>263.4</v>
      </c>
      <c r="S18" s="252">
        <v>9.65</v>
      </c>
    </row>
    <row r="19" spans="1:19" ht="12.75">
      <c r="A19" s="77" t="s">
        <v>100</v>
      </c>
      <c r="B19" s="230">
        <v>172.2</v>
      </c>
      <c r="C19" s="252">
        <v>11.9</v>
      </c>
      <c r="D19" s="230">
        <v>190.7</v>
      </c>
      <c r="E19" s="252">
        <v>11.3</v>
      </c>
      <c r="F19" s="230">
        <v>197.4</v>
      </c>
      <c r="G19" s="252">
        <v>10.8</v>
      </c>
      <c r="H19" s="230">
        <v>239.6</v>
      </c>
      <c r="I19" s="252">
        <v>10.7</v>
      </c>
      <c r="J19" s="230">
        <v>176.1</v>
      </c>
      <c r="K19" s="252">
        <v>10.8</v>
      </c>
      <c r="L19" s="230">
        <v>149.6</v>
      </c>
      <c r="M19" s="252">
        <v>10.38</v>
      </c>
      <c r="N19" s="230">
        <v>190.7</v>
      </c>
      <c r="O19" s="252">
        <v>9.41</v>
      </c>
      <c r="P19" s="230">
        <v>216.1</v>
      </c>
      <c r="Q19" s="252">
        <v>9.6</v>
      </c>
      <c r="R19" s="230">
        <v>250.5</v>
      </c>
      <c r="S19" s="252">
        <v>10.59</v>
      </c>
    </row>
    <row r="20" spans="1:19" ht="12.75">
      <c r="A20" s="77" t="s">
        <v>101</v>
      </c>
      <c r="B20" s="230">
        <v>157.1</v>
      </c>
      <c r="C20" s="252">
        <v>11.7</v>
      </c>
      <c r="D20" s="230">
        <v>193.2</v>
      </c>
      <c r="E20" s="252">
        <v>11.2</v>
      </c>
      <c r="F20" s="230">
        <v>211.1</v>
      </c>
      <c r="G20" s="252">
        <v>10.8</v>
      </c>
      <c r="H20" s="230">
        <v>229.5</v>
      </c>
      <c r="I20" s="252">
        <v>10.9</v>
      </c>
      <c r="J20" s="230">
        <v>251.5</v>
      </c>
      <c r="K20" s="252">
        <v>8.6</v>
      </c>
      <c r="L20" s="230">
        <v>165</v>
      </c>
      <c r="M20" s="252">
        <v>10.02</v>
      </c>
      <c r="N20" s="230">
        <v>223.7</v>
      </c>
      <c r="O20" s="252">
        <v>9.18</v>
      </c>
      <c r="P20" s="230">
        <v>221.9</v>
      </c>
      <c r="Q20" s="252">
        <v>11.76</v>
      </c>
      <c r="R20" s="230">
        <v>236.1</v>
      </c>
      <c r="S20" s="252">
        <v>9.31</v>
      </c>
    </row>
    <row r="21" spans="1:19" ht="12.75">
      <c r="A21" s="77" t="s">
        <v>102</v>
      </c>
      <c r="B21" s="230">
        <v>184.9</v>
      </c>
      <c r="C21" s="252">
        <v>11.8</v>
      </c>
      <c r="D21" s="230">
        <v>196.4</v>
      </c>
      <c r="E21" s="252">
        <v>11.5</v>
      </c>
      <c r="F21" s="230">
        <v>219</v>
      </c>
      <c r="G21" s="252">
        <v>10.6</v>
      </c>
      <c r="H21" s="230">
        <v>248.9</v>
      </c>
      <c r="I21" s="252">
        <v>10.5</v>
      </c>
      <c r="J21" s="230">
        <v>185.8</v>
      </c>
      <c r="K21" s="252">
        <v>11.9</v>
      </c>
      <c r="L21" s="230">
        <v>186.7</v>
      </c>
      <c r="M21" s="252">
        <v>10.47</v>
      </c>
      <c r="N21" s="230">
        <v>208.8</v>
      </c>
      <c r="O21" s="252">
        <v>9.64</v>
      </c>
      <c r="P21" s="230">
        <v>237.1</v>
      </c>
      <c r="Q21" s="252">
        <v>9.94</v>
      </c>
      <c r="R21" s="230">
        <v>222.4</v>
      </c>
      <c r="S21" s="252">
        <v>9.98</v>
      </c>
    </row>
    <row r="22" spans="1:19" ht="12.75">
      <c r="A22" s="77" t="s">
        <v>103</v>
      </c>
      <c r="B22" s="230">
        <v>157.3</v>
      </c>
      <c r="C22" s="252">
        <v>12.4</v>
      </c>
      <c r="D22" s="230">
        <v>194.3</v>
      </c>
      <c r="E22" s="252">
        <v>11.3</v>
      </c>
      <c r="F22" s="230">
        <v>200.4</v>
      </c>
      <c r="G22" s="252">
        <v>10.6</v>
      </c>
      <c r="H22" s="230">
        <v>222.9</v>
      </c>
      <c r="I22" s="252">
        <v>10.9</v>
      </c>
      <c r="J22" s="230">
        <v>199.2</v>
      </c>
      <c r="K22" s="252">
        <v>13.1</v>
      </c>
      <c r="L22" s="230">
        <v>157.3</v>
      </c>
      <c r="M22" s="252">
        <v>10.4</v>
      </c>
      <c r="N22" s="230">
        <v>211.9</v>
      </c>
      <c r="O22" s="252">
        <v>9.41</v>
      </c>
      <c r="P22" s="230">
        <v>227.8</v>
      </c>
      <c r="Q22" s="252">
        <v>9.83</v>
      </c>
      <c r="R22" s="230">
        <v>138.6</v>
      </c>
      <c r="S22" s="252">
        <v>10.54</v>
      </c>
    </row>
    <row r="23" spans="1:19" ht="12.75">
      <c r="A23" s="77" t="s">
        <v>104</v>
      </c>
      <c r="B23" s="230">
        <v>159.8</v>
      </c>
      <c r="C23" s="252">
        <v>11.7</v>
      </c>
      <c r="D23" s="230">
        <v>200.2</v>
      </c>
      <c r="E23" s="252">
        <v>11.3</v>
      </c>
      <c r="F23" s="230">
        <v>207.6</v>
      </c>
      <c r="G23" s="252">
        <v>10.8</v>
      </c>
      <c r="H23" s="230">
        <v>227.1</v>
      </c>
      <c r="I23" s="252">
        <v>11</v>
      </c>
      <c r="J23" s="230">
        <v>185.5</v>
      </c>
      <c r="K23" s="252">
        <v>9.7</v>
      </c>
      <c r="L23" s="230">
        <v>218</v>
      </c>
      <c r="M23" s="252">
        <v>10.43</v>
      </c>
      <c r="N23" s="230">
        <v>236.6</v>
      </c>
      <c r="O23" s="252">
        <v>9.39</v>
      </c>
      <c r="P23" s="230">
        <v>239.2</v>
      </c>
      <c r="Q23" s="252">
        <v>9.69</v>
      </c>
      <c r="R23" s="230">
        <v>255.1</v>
      </c>
      <c r="S23" s="252">
        <v>10.15</v>
      </c>
    </row>
    <row r="24" spans="1:19" ht="12.75">
      <c r="A24" s="77" t="s">
        <v>105</v>
      </c>
      <c r="B24" s="230">
        <v>151.6</v>
      </c>
      <c r="C24" s="252">
        <v>11.8</v>
      </c>
      <c r="D24" s="230">
        <v>184</v>
      </c>
      <c r="E24" s="252">
        <v>11.6</v>
      </c>
      <c r="F24" s="230">
        <v>215.6</v>
      </c>
      <c r="G24" s="252">
        <v>10.8</v>
      </c>
      <c r="H24" s="230">
        <v>239.7</v>
      </c>
      <c r="I24" s="252">
        <v>10.2</v>
      </c>
      <c r="J24" s="230">
        <v>0</v>
      </c>
      <c r="K24" s="252">
        <v>0</v>
      </c>
      <c r="L24" s="230">
        <v>240</v>
      </c>
      <c r="M24" s="252">
        <v>10.62</v>
      </c>
      <c r="N24" s="230">
        <v>193</v>
      </c>
      <c r="O24" s="252">
        <v>9.66</v>
      </c>
      <c r="P24" s="230">
        <v>224.7</v>
      </c>
      <c r="Q24" s="252">
        <v>10.01</v>
      </c>
      <c r="R24" s="230">
        <v>207.9</v>
      </c>
      <c r="S24" s="252">
        <v>8.14</v>
      </c>
    </row>
    <row r="25" spans="1:19" ht="12.75">
      <c r="A25" s="77" t="s">
        <v>106</v>
      </c>
      <c r="B25" s="230">
        <v>141</v>
      </c>
      <c r="C25" s="252">
        <v>11.8</v>
      </c>
      <c r="D25" s="230">
        <v>174</v>
      </c>
      <c r="E25" s="252">
        <v>11.4</v>
      </c>
      <c r="F25" s="230">
        <v>180.8</v>
      </c>
      <c r="G25" s="252">
        <v>11</v>
      </c>
      <c r="H25" s="230">
        <v>198</v>
      </c>
      <c r="I25" s="252">
        <v>11.1</v>
      </c>
      <c r="J25" s="230">
        <v>126.4</v>
      </c>
      <c r="K25" s="252">
        <v>12.9</v>
      </c>
      <c r="L25" s="230">
        <v>145.7</v>
      </c>
      <c r="M25" s="252">
        <v>11.23</v>
      </c>
      <c r="N25" s="230">
        <v>144.3</v>
      </c>
      <c r="O25" s="252">
        <v>9.72</v>
      </c>
      <c r="P25" s="230">
        <v>115.9</v>
      </c>
      <c r="Q25" s="252">
        <v>10.22</v>
      </c>
      <c r="R25" s="230">
        <v>142.7</v>
      </c>
      <c r="S25" s="252">
        <v>9.57</v>
      </c>
    </row>
    <row r="26" spans="1:19" s="85" customFormat="1" ht="25.5">
      <c r="A26" s="78" t="s">
        <v>107</v>
      </c>
      <c r="B26" s="229">
        <v>148</v>
      </c>
      <c r="C26" s="282">
        <v>11.8</v>
      </c>
      <c r="D26" s="229">
        <v>179.8</v>
      </c>
      <c r="E26" s="282">
        <v>11.3</v>
      </c>
      <c r="F26" s="229">
        <v>192.3</v>
      </c>
      <c r="G26" s="282">
        <v>11</v>
      </c>
      <c r="H26" s="229">
        <v>208.2</v>
      </c>
      <c r="I26" s="282">
        <v>10.8</v>
      </c>
      <c r="J26" s="229">
        <v>114.9</v>
      </c>
      <c r="K26" s="282">
        <v>13.2</v>
      </c>
      <c r="L26" s="229">
        <v>140.4</v>
      </c>
      <c r="M26" s="282">
        <v>10.22</v>
      </c>
      <c r="N26" s="229">
        <v>169.9</v>
      </c>
      <c r="O26" s="282">
        <v>9.61</v>
      </c>
      <c r="P26" s="229">
        <v>158.4</v>
      </c>
      <c r="Q26" s="282">
        <v>8.37</v>
      </c>
      <c r="R26" s="229">
        <v>136.7</v>
      </c>
      <c r="S26" s="282">
        <v>9.02</v>
      </c>
    </row>
    <row r="27" spans="1:19" ht="12.75">
      <c r="A27" s="77" t="s">
        <v>108</v>
      </c>
      <c r="B27" s="230">
        <v>160.2</v>
      </c>
      <c r="C27" s="252">
        <v>11.5</v>
      </c>
      <c r="D27" s="230">
        <v>222.1</v>
      </c>
      <c r="E27" s="252">
        <v>11.1</v>
      </c>
      <c r="F27" s="230">
        <v>205.8</v>
      </c>
      <c r="G27" s="252">
        <v>9.9</v>
      </c>
      <c r="H27" s="230">
        <v>223.7</v>
      </c>
      <c r="I27" s="252">
        <v>10.1</v>
      </c>
      <c r="J27" s="230">
        <v>300</v>
      </c>
      <c r="K27" s="252">
        <v>11.1</v>
      </c>
      <c r="L27" s="230">
        <v>137.7</v>
      </c>
      <c r="M27" s="252">
        <v>11.59</v>
      </c>
      <c r="N27" s="230">
        <v>117.2</v>
      </c>
      <c r="O27" s="252">
        <v>9.21</v>
      </c>
      <c r="P27" s="230">
        <v>140.8</v>
      </c>
      <c r="Q27" s="252">
        <v>9.7</v>
      </c>
      <c r="R27" s="230">
        <v>279.9</v>
      </c>
      <c r="S27" s="252">
        <v>8.17</v>
      </c>
    </row>
    <row r="28" spans="1:19" ht="12.75">
      <c r="A28" s="77" t="s">
        <v>109</v>
      </c>
      <c r="B28" s="230">
        <v>188.6</v>
      </c>
      <c r="C28" s="252">
        <v>12.1</v>
      </c>
      <c r="D28" s="230">
        <v>202.1</v>
      </c>
      <c r="E28" s="252">
        <v>11.3</v>
      </c>
      <c r="F28" s="230">
        <v>212.2</v>
      </c>
      <c r="G28" s="252">
        <v>10.5</v>
      </c>
      <c r="H28" s="230">
        <v>239</v>
      </c>
      <c r="I28" s="252">
        <v>10.1</v>
      </c>
      <c r="J28" s="230">
        <v>221.9</v>
      </c>
      <c r="K28" s="252">
        <v>11.2</v>
      </c>
      <c r="L28" s="230">
        <v>158.3</v>
      </c>
      <c r="M28" s="252">
        <v>10.2</v>
      </c>
      <c r="N28" s="230">
        <v>220.7</v>
      </c>
      <c r="O28" s="252">
        <v>6.75</v>
      </c>
      <c r="P28" s="230">
        <v>211.3</v>
      </c>
      <c r="Q28" s="252">
        <v>7.91</v>
      </c>
      <c r="R28" s="230">
        <v>266.2</v>
      </c>
      <c r="S28" s="252">
        <v>9.3</v>
      </c>
    </row>
    <row r="29" spans="1:19" ht="12.75">
      <c r="A29" s="77" t="s">
        <v>110</v>
      </c>
      <c r="B29" s="230">
        <v>145.5</v>
      </c>
      <c r="C29" s="252">
        <v>12.1</v>
      </c>
      <c r="D29" s="230">
        <v>173.5</v>
      </c>
      <c r="E29" s="252">
        <v>11.2</v>
      </c>
      <c r="F29" s="230">
        <v>212.7</v>
      </c>
      <c r="G29" s="252">
        <v>10.6</v>
      </c>
      <c r="H29" s="230">
        <v>218.5</v>
      </c>
      <c r="I29" s="252">
        <v>10.3</v>
      </c>
      <c r="J29" s="230">
        <v>148.4</v>
      </c>
      <c r="K29" s="252">
        <v>10.7</v>
      </c>
      <c r="L29" s="230">
        <v>201</v>
      </c>
      <c r="M29" s="252">
        <v>11.9</v>
      </c>
      <c r="N29" s="230">
        <v>116.9</v>
      </c>
      <c r="O29" s="252">
        <v>10.46</v>
      </c>
      <c r="P29" s="230">
        <v>119.4</v>
      </c>
      <c r="Q29" s="252">
        <v>11.05</v>
      </c>
      <c r="R29" s="230">
        <v>204</v>
      </c>
      <c r="S29" s="252">
        <v>8.2</v>
      </c>
    </row>
    <row r="30" spans="1:19" ht="25.5">
      <c r="A30" s="77" t="s">
        <v>111</v>
      </c>
      <c r="B30" s="230">
        <v>0</v>
      </c>
      <c r="C30" s="252">
        <v>0</v>
      </c>
      <c r="D30" s="230">
        <v>0</v>
      </c>
      <c r="E30" s="252">
        <v>0</v>
      </c>
      <c r="F30" s="230">
        <v>0</v>
      </c>
      <c r="G30" s="252">
        <v>0</v>
      </c>
      <c r="H30" s="230">
        <v>300</v>
      </c>
      <c r="I30" s="252">
        <v>7</v>
      </c>
      <c r="J30" s="230">
        <v>0</v>
      </c>
      <c r="K30" s="252">
        <v>0</v>
      </c>
      <c r="L30" s="230">
        <v>0</v>
      </c>
      <c r="M30" s="252">
        <v>0</v>
      </c>
      <c r="N30" s="230">
        <v>0</v>
      </c>
      <c r="O30" s="252">
        <v>0</v>
      </c>
      <c r="P30" s="230">
        <v>96.1</v>
      </c>
      <c r="Q30" s="252">
        <v>11.5</v>
      </c>
      <c r="R30" s="230">
        <v>0</v>
      </c>
      <c r="S30" s="252">
        <v>0</v>
      </c>
    </row>
    <row r="31" spans="1:19" ht="12.75">
      <c r="A31" s="77" t="s">
        <v>112</v>
      </c>
      <c r="B31" s="230">
        <v>161.6</v>
      </c>
      <c r="C31" s="252">
        <v>11.5</v>
      </c>
      <c r="D31" s="230">
        <v>195.7</v>
      </c>
      <c r="E31" s="252">
        <v>11.4</v>
      </c>
      <c r="F31" s="230">
        <v>224.5</v>
      </c>
      <c r="G31" s="252">
        <v>9.8</v>
      </c>
      <c r="H31" s="230">
        <v>283.6</v>
      </c>
      <c r="I31" s="252">
        <v>8.6</v>
      </c>
      <c r="J31" s="230">
        <v>119</v>
      </c>
      <c r="K31" s="252">
        <v>14</v>
      </c>
      <c r="L31" s="230">
        <v>212</v>
      </c>
      <c r="M31" s="252">
        <v>12</v>
      </c>
      <c r="N31" s="230">
        <v>205.3</v>
      </c>
      <c r="O31" s="252">
        <v>9.66</v>
      </c>
      <c r="P31" s="230">
        <v>178.7</v>
      </c>
      <c r="Q31" s="252">
        <v>9.1</v>
      </c>
      <c r="R31" s="230">
        <v>204.9</v>
      </c>
      <c r="S31" s="252">
        <v>10.76</v>
      </c>
    </row>
    <row r="32" spans="1:19" ht="12.75">
      <c r="A32" s="77" t="s">
        <v>113</v>
      </c>
      <c r="B32" s="230">
        <v>176.6</v>
      </c>
      <c r="C32" s="252">
        <v>11.2</v>
      </c>
      <c r="D32" s="230">
        <v>196.6</v>
      </c>
      <c r="E32" s="252">
        <v>11.2</v>
      </c>
      <c r="F32" s="230">
        <v>192.3</v>
      </c>
      <c r="G32" s="252">
        <v>11</v>
      </c>
      <c r="H32" s="230">
        <v>218.7</v>
      </c>
      <c r="I32" s="252">
        <v>10.4</v>
      </c>
      <c r="J32" s="230">
        <v>159.7</v>
      </c>
      <c r="K32" s="252">
        <v>11.7</v>
      </c>
      <c r="L32" s="230">
        <v>177</v>
      </c>
      <c r="M32" s="252">
        <v>10.31</v>
      </c>
      <c r="N32" s="230">
        <v>137.4</v>
      </c>
      <c r="O32" s="252">
        <v>9.73</v>
      </c>
      <c r="P32" s="230">
        <v>138.2</v>
      </c>
      <c r="Q32" s="252">
        <v>10.79</v>
      </c>
      <c r="R32" s="230">
        <v>160.2</v>
      </c>
      <c r="S32" s="252">
        <v>10.1</v>
      </c>
    </row>
    <row r="33" spans="1:19" ht="12.75">
      <c r="A33" s="77" t="s">
        <v>114</v>
      </c>
      <c r="B33" s="230">
        <v>146.9</v>
      </c>
      <c r="C33" s="252">
        <v>11.5</v>
      </c>
      <c r="D33" s="230">
        <v>186.4</v>
      </c>
      <c r="E33" s="252">
        <v>11.2</v>
      </c>
      <c r="F33" s="230">
        <v>204.8</v>
      </c>
      <c r="G33" s="252">
        <v>11</v>
      </c>
      <c r="H33" s="230">
        <v>226.5</v>
      </c>
      <c r="I33" s="252">
        <v>10.7</v>
      </c>
      <c r="J33" s="230">
        <v>217.1</v>
      </c>
      <c r="K33" s="252">
        <v>11.2</v>
      </c>
      <c r="L33" s="230">
        <v>70.2</v>
      </c>
      <c r="M33" s="252">
        <v>9.01</v>
      </c>
      <c r="N33" s="230">
        <v>152</v>
      </c>
      <c r="O33" s="252">
        <v>9.32</v>
      </c>
      <c r="P33" s="230">
        <v>158.6</v>
      </c>
      <c r="Q33" s="252">
        <v>9.49</v>
      </c>
      <c r="R33" s="230">
        <v>215.4</v>
      </c>
      <c r="S33" s="252">
        <v>9.29</v>
      </c>
    </row>
    <row r="34" spans="1:19" ht="12.75">
      <c r="A34" s="77" t="s">
        <v>115</v>
      </c>
      <c r="B34" s="230">
        <v>135.2</v>
      </c>
      <c r="C34" s="252">
        <v>11.2</v>
      </c>
      <c r="D34" s="230">
        <v>188.2</v>
      </c>
      <c r="E34" s="252">
        <v>11.4</v>
      </c>
      <c r="F34" s="230">
        <v>206.3</v>
      </c>
      <c r="G34" s="252">
        <v>10.8</v>
      </c>
      <c r="H34" s="230">
        <v>229.8</v>
      </c>
      <c r="I34" s="252">
        <v>10.4</v>
      </c>
      <c r="J34" s="230">
        <v>143.2</v>
      </c>
      <c r="K34" s="252">
        <v>11.6</v>
      </c>
      <c r="L34" s="230">
        <v>232.1</v>
      </c>
      <c r="M34" s="252">
        <v>10.56</v>
      </c>
      <c r="N34" s="230">
        <v>109</v>
      </c>
      <c r="O34" s="252">
        <v>10.05</v>
      </c>
      <c r="P34" s="230">
        <v>180.8</v>
      </c>
      <c r="Q34" s="252">
        <v>10.41</v>
      </c>
      <c r="R34" s="230">
        <v>182</v>
      </c>
      <c r="S34" s="252">
        <v>9.5</v>
      </c>
    </row>
    <row r="35" spans="1:19" ht="12.75">
      <c r="A35" s="77" t="s">
        <v>116</v>
      </c>
      <c r="B35" s="230">
        <v>144.3</v>
      </c>
      <c r="C35" s="252">
        <v>12</v>
      </c>
      <c r="D35" s="230">
        <v>189.7</v>
      </c>
      <c r="E35" s="252">
        <v>11.7</v>
      </c>
      <c r="F35" s="230">
        <v>205.9</v>
      </c>
      <c r="G35" s="252">
        <v>11.3</v>
      </c>
      <c r="H35" s="230">
        <v>247.2</v>
      </c>
      <c r="I35" s="252">
        <v>11.4</v>
      </c>
      <c r="J35" s="230">
        <v>217.1</v>
      </c>
      <c r="K35" s="252">
        <v>11</v>
      </c>
      <c r="L35" s="230">
        <v>154.4</v>
      </c>
      <c r="M35" s="252">
        <v>11.83</v>
      </c>
      <c r="N35" s="230">
        <v>242</v>
      </c>
      <c r="O35" s="252">
        <v>9.3</v>
      </c>
      <c r="P35" s="230">
        <v>153.4</v>
      </c>
      <c r="Q35" s="252">
        <v>9.94</v>
      </c>
      <c r="R35" s="230">
        <v>302</v>
      </c>
      <c r="S35" s="252">
        <v>11.2</v>
      </c>
    </row>
    <row r="36" spans="1:19" ht="12.75">
      <c r="A36" s="77" t="s">
        <v>117</v>
      </c>
      <c r="B36" s="230">
        <v>178.7</v>
      </c>
      <c r="C36" s="252">
        <v>11.9</v>
      </c>
      <c r="D36" s="230">
        <v>223</v>
      </c>
      <c r="E36" s="252">
        <v>11.3</v>
      </c>
      <c r="F36" s="230">
        <v>209.6</v>
      </c>
      <c r="G36" s="252">
        <v>10.4</v>
      </c>
      <c r="H36" s="230">
        <v>228</v>
      </c>
      <c r="I36" s="252">
        <v>10</v>
      </c>
      <c r="J36" s="230">
        <v>220.9</v>
      </c>
      <c r="K36" s="252">
        <v>12.8</v>
      </c>
      <c r="L36" s="230">
        <v>218.4</v>
      </c>
      <c r="M36" s="252">
        <v>9.68</v>
      </c>
      <c r="N36" s="230">
        <v>176</v>
      </c>
      <c r="O36" s="252">
        <v>11.21</v>
      </c>
      <c r="P36" s="230">
        <v>263.6</v>
      </c>
      <c r="Q36" s="252">
        <v>10.31</v>
      </c>
      <c r="R36" s="230">
        <v>215.2</v>
      </c>
      <c r="S36" s="252">
        <v>8.68</v>
      </c>
    </row>
    <row r="37" spans="1:19" ht="12.75">
      <c r="A37" s="77" t="s">
        <v>118</v>
      </c>
      <c r="B37" s="230">
        <v>145.2</v>
      </c>
      <c r="C37" s="252">
        <v>11.9</v>
      </c>
      <c r="D37" s="230">
        <v>176.9</v>
      </c>
      <c r="E37" s="252">
        <v>11.4</v>
      </c>
      <c r="F37" s="230">
        <v>188.9</v>
      </c>
      <c r="G37" s="252">
        <v>11.1</v>
      </c>
      <c r="H37" s="230">
        <v>200.5</v>
      </c>
      <c r="I37" s="252">
        <v>10.9</v>
      </c>
      <c r="J37" s="230">
        <v>96.5</v>
      </c>
      <c r="K37" s="252">
        <v>13.6</v>
      </c>
      <c r="L37" s="230">
        <v>151.6</v>
      </c>
      <c r="M37" s="252">
        <v>10.44</v>
      </c>
      <c r="N37" s="230">
        <v>174.3</v>
      </c>
      <c r="O37" s="252">
        <v>9.64</v>
      </c>
      <c r="P37" s="230">
        <v>159</v>
      </c>
      <c r="Q37" s="252">
        <v>8.08</v>
      </c>
      <c r="R37" s="230">
        <v>123.4</v>
      </c>
      <c r="S37" s="252">
        <v>8.91</v>
      </c>
    </row>
    <row r="38" spans="1:19" s="85" customFormat="1" ht="25.5">
      <c r="A38" s="78" t="s">
        <v>237</v>
      </c>
      <c r="B38" s="229">
        <v>153.9</v>
      </c>
      <c r="C38" s="282">
        <v>11.8</v>
      </c>
      <c r="D38" s="229">
        <v>188.6</v>
      </c>
      <c r="E38" s="282">
        <v>11.3</v>
      </c>
      <c r="F38" s="229">
        <v>206.9</v>
      </c>
      <c r="G38" s="282">
        <v>10.6</v>
      </c>
      <c r="H38" s="229">
        <v>219.9</v>
      </c>
      <c r="I38" s="282">
        <v>10.4</v>
      </c>
      <c r="J38" s="229">
        <v>161.3</v>
      </c>
      <c r="K38" s="282">
        <v>12.6</v>
      </c>
      <c r="L38" s="229">
        <v>157.2</v>
      </c>
      <c r="M38" s="282">
        <v>11.52</v>
      </c>
      <c r="N38" s="229">
        <v>160.8</v>
      </c>
      <c r="O38" s="282">
        <v>9.72</v>
      </c>
      <c r="P38" s="229">
        <v>178.6</v>
      </c>
      <c r="Q38" s="282">
        <v>10.17</v>
      </c>
      <c r="R38" s="229">
        <v>212.1</v>
      </c>
      <c r="S38" s="282">
        <v>9.45</v>
      </c>
    </row>
    <row r="39" spans="1:19" ht="25.5">
      <c r="A39" s="77" t="s">
        <v>119</v>
      </c>
      <c r="B39" s="230">
        <v>149.5</v>
      </c>
      <c r="C39" s="252">
        <v>13.3</v>
      </c>
      <c r="D39" s="230">
        <v>221.6</v>
      </c>
      <c r="E39" s="252">
        <v>11.2</v>
      </c>
      <c r="F39" s="230">
        <v>208</v>
      </c>
      <c r="G39" s="252">
        <v>9.9</v>
      </c>
      <c r="H39" s="230">
        <v>250.7</v>
      </c>
      <c r="I39" s="252">
        <v>9.1</v>
      </c>
      <c r="J39" s="230">
        <v>182</v>
      </c>
      <c r="K39" s="252">
        <v>11.5</v>
      </c>
      <c r="L39" s="230">
        <v>215.5</v>
      </c>
      <c r="M39" s="252">
        <v>10.7</v>
      </c>
      <c r="N39" s="230">
        <v>202.9</v>
      </c>
      <c r="O39" s="252">
        <v>9.21</v>
      </c>
      <c r="P39" s="230">
        <v>47.9</v>
      </c>
      <c r="Q39" s="252">
        <v>10.54</v>
      </c>
      <c r="R39" s="230">
        <v>242</v>
      </c>
      <c r="S39" s="252">
        <v>9.8</v>
      </c>
    </row>
    <row r="40" spans="1:19" ht="12.75">
      <c r="A40" s="77" t="s">
        <v>123</v>
      </c>
      <c r="B40" s="230">
        <v>150</v>
      </c>
      <c r="C40" s="252">
        <v>11.1</v>
      </c>
      <c r="D40" s="230">
        <v>189.9</v>
      </c>
      <c r="E40" s="252">
        <v>10.9</v>
      </c>
      <c r="F40" s="230">
        <v>218</v>
      </c>
      <c r="G40" s="252">
        <v>11</v>
      </c>
      <c r="H40" s="230">
        <v>215</v>
      </c>
      <c r="I40" s="252">
        <v>10.8</v>
      </c>
      <c r="J40" s="230">
        <v>147.4</v>
      </c>
      <c r="K40" s="252">
        <v>10.2</v>
      </c>
      <c r="L40" s="230">
        <v>233.6</v>
      </c>
      <c r="M40" s="252">
        <v>10.24</v>
      </c>
      <c r="N40" s="230">
        <v>170</v>
      </c>
      <c r="O40" s="252">
        <v>10.3</v>
      </c>
      <c r="P40" s="230">
        <v>182</v>
      </c>
      <c r="Q40" s="252">
        <v>9.3</v>
      </c>
      <c r="R40" s="230">
        <v>213.1</v>
      </c>
      <c r="S40" s="252">
        <v>7.99</v>
      </c>
    </row>
    <row r="41" spans="1:19" ht="12.75">
      <c r="A41" s="77" t="s">
        <v>127</v>
      </c>
      <c r="B41" s="230">
        <v>144.5</v>
      </c>
      <c r="C41" s="252">
        <v>11.9</v>
      </c>
      <c r="D41" s="230">
        <v>171</v>
      </c>
      <c r="E41" s="252">
        <v>11.2</v>
      </c>
      <c r="F41" s="230">
        <v>202.8</v>
      </c>
      <c r="G41" s="252">
        <v>10.7</v>
      </c>
      <c r="H41" s="230">
        <v>210.4</v>
      </c>
      <c r="I41" s="252">
        <v>10.6</v>
      </c>
      <c r="J41" s="230">
        <v>163.7</v>
      </c>
      <c r="K41" s="252">
        <v>13.4</v>
      </c>
      <c r="L41" s="230">
        <v>150.8</v>
      </c>
      <c r="M41" s="252">
        <v>11.42</v>
      </c>
      <c r="N41" s="230">
        <v>123.8</v>
      </c>
      <c r="O41" s="252">
        <v>10.17</v>
      </c>
      <c r="P41" s="230">
        <v>182.3</v>
      </c>
      <c r="Q41" s="252">
        <v>10.38</v>
      </c>
      <c r="R41" s="230">
        <v>203.3</v>
      </c>
      <c r="S41" s="252">
        <v>9.88</v>
      </c>
    </row>
    <row r="42" spans="1:19" ht="12.75">
      <c r="A42" s="77" t="s">
        <v>129</v>
      </c>
      <c r="B42" s="230">
        <v>163.2</v>
      </c>
      <c r="C42" s="252">
        <v>11.3</v>
      </c>
      <c r="D42" s="230">
        <v>201.6</v>
      </c>
      <c r="E42" s="252">
        <v>11.4</v>
      </c>
      <c r="F42" s="230">
        <v>218.1</v>
      </c>
      <c r="G42" s="252">
        <v>10.6</v>
      </c>
      <c r="H42" s="230">
        <v>211.3</v>
      </c>
      <c r="I42" s="252">
        <v>10.4</v>
      </c>
      <c r="J42" s="230">
        <v>161.3</v>
      </c>
      <c r="K42" s="252">
        <v>10</v>
      </c>
      <c r="L42" s="230">
        <v>193.4</v>
      </c>
      <c r="M42" s="252">
        <v>10.64</v>
      </c>
      <c r="N42" s="230">
        <v>175.5</v>
      </c>
      <c r="O42" s="252">
        <v>9.06</v>
      </c>
      <c r="P42" s="230">
        <v>160.7</v>
      </c>
      <c r="Q42" s="252">
        <v>10.8</v>
      </c>
      <c r="R42" s="230">
        <v>198.6</v>
      </c>
      <c r="S42" s="252">
        <v>9.5</v>
      </c>
    </row>
    <row r="43" spans="1:19" ht="12.75">
      <c r="A43" s="77" t="s">
        <v>130</v>
      </c>
      <c r="B43" s="230">
        <v>163</v>
      </c>
      <c r="C43" s="252">
        <v>11.6</v>
      </c>
      <c r="D43" s="230">
        <v>197.8</v>
      </c>
      <c r="E43" s="252">
        <v>11.3</v>
      </c>
      <c r="F43" s="230">
        <v>208.8</v>
      </c>
      <c r="G43" s="252">
        <v>10.8</v>
      </c>
      <c r="H43" s="230">
        <v>230.8</v>
      </c>
      <c r="I43" s="252">
        <v>10.7</v>
      </c>
      <c r="J43" s="230">
        <v>160.4</v>
      </c>
      <c r="K43" s="252">
        <v>12.2</v>
      </c>
      <c r="L43" s="230">
        <v>165.1</v>
      </c>
      <c r="M43" s="252">
        <v>11.43</v>
      </c>
      <c r="N43" s="230">
        <v>181.1</v>
      </c>
      <c r="O43" s="252">
        <v>9.55</v>
      </c>
      <c r="P43" s="230">
        <v>223</v>
      </c>
      <c r="Q43" s="252">
        <v>9.62</v>
      </c>
      <c r="R43" s="230">
        <v>204.3</v>
      </c>
      <c r="S43" s="252">
        <v>9.54</v>
      </c>
    </row>
    <row r="44" spans="1:19" ht="12.75">
      <c r="A44" s="77" t="s">
        <v>131</v>
      </c>
      <c r="B44" s="230">
        <v>145.9</v>
      </c>
      <c r="C44" s="252">
        <v>12</v>
      </c>
      <c r="D44" s="230">
        <v>191.3</v>
      </c>
      <c r="E44" s="252">
        <v>11.6</v>
      </c>
      <c r="F44" s="230">
        <v>200.9</v>
      </c>
      <c r="G44" s="252">
        <v>10.5</v>
      </c>
      <c r="H44" s="230">
        <v>215.2</v>
      </c>
      <c r="I44" s="252">
        <v>10.6</v>
      </c>
      <c r="J44" s="230">
        <v>124.2</v>
      </c>
      <c r="K44" s="252">
        <v>13.2</v>
      </c>
      <c r="L44" s="230">
        <v>143.8</v>
      </c>
      <c r="M44" s="252">
        <v>12.13</v>
      </c>
      <c r="N44" s="230">
        <v>223.8</v>
      </c>
      <c r="O44" s="252">
        <v>9.32</v>
      </c>
      <c r="P44" s="230">
        <v>218.8</v>
      </c>
      <c r="Q44" s="252">
        <v>9.97</v>
      </c>
      <c r="R44" s="230">
        <v>233.1</v>
      </c>
      <c r="S44" s="252">
        <v>9.12</v>
      </c>
    </row>
    <row r="45" spans="1:19" s="85" customFormat="1" ht="25.5">
      <c r="A45" s="78" t="s">
        <v>357</v>
      </c>
      <c r="B45" s="229" t="s">
        <v>297</v>
      </c>
      <c r="C45" s="282" t="s">
        <v>297</v>
      </c>
      <c r="D45" s="229" t="s">
        <v>297</v>
      </c>
      <c r="E45" s="282" t="s">
        <v>297</v>
      </c>
      <c r="F45" s="229" t="s">
        <v>297</v>
      </c>
      <c r="G45" s="282" t="s">
        <v>297</v>
      </c>
      <c r="H45" s="229" t="s">
        <v>423</v>
      </c>
      <c r="I45" s="282" t="s">
        <v>423</v>
      </c>
      <c r="J45" s="229" t="s">
        <v>423</v>
      </c>
      <c r="K45" s="282" t="s">
        <v>423</v>
      </c>
      <c r="L45" s="229">
        <v>166.6</v>
      </c>
      <c r="M45" s="282">
        <v>11.18</v>
      </c>
      <c r="N45" s="229">
        <v>93.7</v>
      </c>
      <c r="O45" s="282">
        <v>10.32</v>
      </c>
      <c r="P45" s="229">
        <v>47.3</v>
      </c>
      <c r="Q45" s="282">
        <v>9.91</v>
      </c>
      <c r="R45" s="229">
        <v>176.8</v>
      </c>
      <c r="S45" s="282">
        <v>9.86</v>
      </c>
    </row>
    <row r="46" spans="1:19" ht="12.75">
      <c r="A46" s="77" t="s">
        <v>120</v>
      </c>
      <c r="B46" s="230">
        <v>158.4</v>
      </c>
      <c r="C46" s="252">
        <v>11.5</v>
      </c>
      <c r="D46" s="230">
        <v>158.9</v>
      </c>
      <c r="E46" s="252">
        <v>11.3</v>
      </c>
      <c r="F46" s="230">
        <v>201.7</v>
      </c>
      <c r="G46" s="252">
        <v>11</v>
      </c>
      <c r="H46" s="230">
        <v>240.5</v>
      </c>
      <c r="I46" s="252">
        <v>10.9</v>
      </c>
      <c r="J46" s="230">
        <v>193.1</v>
      </c>
      <c r="K46" s="252">
        <v>10.9</v>
      </c>
      <c r="L46" s="230">
        <v>242.8</v>
      </c>
      <c r="M46" s="252">
        <v>10.25</v>
      </c>
      <c r="N46" s="230">
        <v>135.3</v>
      </c>
      <c r="O46" s="252">
        <v>9.6</v>
      </c>
      <c r="P46" s="230">
        <v>145.7</v>
      </c>
      <c r="Q46" s="252">
        <v>10.42</v>
      </c>
      <c r="R46" s="230">
        <v>302</v>
      </c>
      <c r="S46" s="252">
        <v>11.3</v>
      </c>
    </row>
    <row r="47" spans="1:19" ht="12.75">
      <c r="A47" s="77" t="s">
        <v>121</v>
      </c>
      <c r="B47" s="230">
        <v>182</v>
      </c>
      <c r="C47" s="252">
        <v>11</v>
      </c>
      <c r="D47" s="230">
        <v>147.2</v>
      </c>
      <c r="E47" s="252">
        <v>10.2</v>
      </c>
      <c r="F47" s="230">
        <v>240</v>
      </c>
      <c r="G47" s="252">
        <v>9.7</v>
      </c>
      <c r="H47" s="230">
        <v>181.1</v>
      </c>
      <c r="I47" s="252">
        <v>12.2</v>
      </c>
      <c r="J47" s="230">
        <v>0</v>
      </c>
      <c r="K47" s="252">
        <v>0</v>
      </c>
      <c r="L47" s="230">
        <v>0</v>
      </c>
      <c r="M47" s="252">
        <v>0</v>
      </c>
      <c r="N47" s="230">
        <v>0</v>
      </c>
      <c r="O47" s="252">
        <v>0</v>
      </c>
      <c r="P47" s="230">
        <v>0</v>
      </c>
      <c r="Q47" s="252">
        <v>0</v>
      </c>
      <c r="R47" s="230">
        <v>0</v>
      </c>
      <c r="S47" s="252">
        <v>0</v>
      </c>
    </row>
    <row r="48" spans="1:19" ht="25.5">
      <c r="A48" s="77" t="s">
        <v>122</v>
      </c>
      <c r="B48" s="230">
        <v>162.3</v>
      </c>
      <c r="C48" s="252">
        <v>11.9</v>
      </c>
      <c r="D48" s="230">
        <v>197</v>
      </c>
      <c r="E48" s="252">
        <v>11.2</v>
      </c>
      <c r="F48" s="230">
        <v>198.4</v>
      </c>
      <c r="G48" s="252">
        <v>10.5</v>
      </c>
      <c r="H48" s="230">
        <v>211.8</v>
      </c>
      <c r="I48" s="252">
        <v>10.5</v>
      </c>
      <c r="J48" s="230">
        <v>302</v>
      </c>
      <c r="K48" s="252">
        <v>9.8</v>
      </c>
      <c r="L48" s="230">
        <v>251.7</v>
      </c>
      <c r="M48" s="252">
        <v>9.94</v>
      </c>
      <c r="N48" s="230">
        <v>55.7</v>
      </c>
      <c r="O48" s="252">
        <v>10.09</v>
      </c>
      <c r="P48" s="230">
        <v>181.4</v>
      </c>
      <c r="Q48" s="252">
        <v>9.41</v>
      </c>
      <c r="R48" s="230">
        <v>246.2</v>
      </c>
      <c r="S48" s="252">
        <v>10.15</v>
      </c>
    </row>
    <row r="49" spans="1:19" ht="25.5">
      <c r="A49" s="77" t="s">
        <v>124</v>
      </c>
      <c r="B49" s="230">
        <v>173.1</v>
      </c>
      <c r="C49" s="252">
        <v>12.2</v>
      </c>
      <c r="D49" s="230">
        <v>212.6</v>
      </c>
      <c r="E49" s="252">
        <v>11.4</v>
      </c>
      <c r="F49" s="230">
        <v>211.1</v>
      </c>
      <c r="G49" s="252">
        <v>9.7</v>
      </c>
      <c r="H49" s="230">
        <v>210.9</v>
      </c>
      <c r="I49" s="252">
        <v>9.6</v>
      </c>
      <c r="J49" s="230">
        <v>241.1</v>
      </c>
      <c r="K49" s="252">
        <v>11.1</v>
      </c>
      <c r="L49" s="230">
        <v>274</v>
      </c>
      <c r="M49" s="252">
        <v>10</v>
      </c>
      <c r="N49" s="230">
        <v>242</v>
      </c>
      <c r="O49" s="252">
        <v>9.5</v>
      </c>
      <c r="P49" s="230">
        <v>290.8</v>
      </c>
      <c r="Q49" s="252">
        <v>10.83</v>
      </c>
      <c r="R49" s="230">
        <v>242</v>
      </c>
      <c r="S49" s="252">
        <v>8</v>
      </c>
    </row>
    <row r="50" spans="1:19" ht="25.5">
      <c r="A50" s="77" t="s">
        <v>125</v>
      </c>
      <c r="B50" s="230">
        <v>128.6</v>
      </c>
      <c r="C50" s="252">
        <v>11.7</v>
      </c>
      <c r="D50" s="230">
        <v>196.2</v>
      </c>
      <c r="E50" s="252">
        <v>11.2</v>
      </c>
      <c r="F50" s="230">
        <v>206.5</v>
      </c>
      <c r="G50" s="252">
        <v>10.7</v>
      </c>
      <c r="H50" s="230">
        <v>227.2</v>
      </c>
      <c r="I50" s="252">
        <v>11</v>
      </c>
      <c r="J50" s="230">
        <v>242</v>
      </c>
      <c r="K50" s="252">
        <v>11.3</v>
      </c>
      <c r="L50" s="230">
        <v>208.7</v>
      </c>
      <c r="M50" s="252">
        <v>10.37</v>
      </c>
      <c r="N50" s="230">
        <v>212.7</v>
      </c>
      <c r="O50" s="252">
        <v>9.3</v>
      </c>
      <c r="P50" s="230">
        <v>272.5</v>
      </c>
      <c r="Q50" s="252">
        <v>8.93</v>
      </c>
      <c r="R50" s="230">
        <v>217.9</v>
      </c>
      <c r="S50" s="252">
        <v>10.28</v>
      </c>
    </row>
    <row r="51" spans="1:19" ht="12.75">
      <c r="A51" s="77" t="s">
        <v>126</v>
      </c>
      <c r="B51" s="230">
        <v>0</v>
      </c>
      <c r="C51" s="252">
        <v>0</v>
      </c>
      <c r="D51" s="230">
        <v>0</v>
      </c>
      <c r="E51" s="252">
        <v>0</v>
      </c>
      <c r="F51" s="230">
        <v>121.4</v>
      </c>
      <c r="G51" s="252">
        <v>7.8</v>
      </c>
      <c r="H51" s="230">
        <v>254.6</v>
      </c>
      <c r="I51" s="252">
        <v>11.4</v>
      </c>
      <c r="J51" s="230">
        <v>0</v>
      </c>
      <c r="K51" s="252">
        <v>0</v>
      </c>
      <c r="L51" s="230">
        <v>23.8</v>
      </c>
      <c r="M51" s="252">
        <v>12.86</v>
      </c>
      <c r="N51" s="230">
        <v>24</v>
      </c>
      <c r="O51" s="252">
        <v>13.5</v>
      </c>
      <c r="P51" s="230">
        <v>3</v>
      </c>
      <c r="Q51" s="252">
        <v>12</v>
      </c>
      <c r="R51" s="230">
        <v>23</v>
      </c>
      <c r="S51" s="252">
        <v>12</v>
      </c>
    </row>
    <row r="52" spans="1:19" ht="12.75">
      <c r="A52" s="77" t="s">
        <v>128</v>
      </c>
      <c r="B52" s="230">
        <v>170.3</v>
      </c>
      <c r="C52" s="252">
        <v>11.6</v>
      </c>
      <c r="D52" s="230">
        <v>199</v>
      </c>
      <c r="E52" s="252">
        <v>11.2</v>
      </c>
      <c r="F52" s="230">
        <v>221.8</v>
      </c>
      <c r="G52" s="252">
        <v>10.3</v>
      </c>
      <c r="H52" s="230">
        <v>224.7</v>
      </c>
      <c r="I52" s="252">
        <v>9.6</v>
      </c>
      <c r="J52" s="230">
        <v>195</v>
      </c>
      <c r="K52" s="252">
        <v>12.8</v>
      </c>
      <c r="L52" s="230">
        <v>221.7</v>
      </c>
      <c r="M52" s="252">
        <v>10.76</v>
      </c>
      <c r="N52" s="230">
        <v>225.7</v>
      </c>
      <c r="O52" s="252">
        <v>10.24</v>
      </c>
      <c r="P52" s="230">
        <v>211.5</v>
      </c>
      <c r="Q52" s="252">
        <v>9.77</v>
      </c>
      <c r="R52" s="230">
        <v>218.7</v>
      </c>
      <c r="S52" s="252">
        <v>8.72</v>
      </c>
    </row>
    <row r="53" spans="1:19" s="85" customFormat="1" ht="25.5">
      <c r="A53" s="78" t="s">
        <v>132</v>
      </c>
      <c r="B53" s="229">
        <v>159.8</v>
      </c>
      <c r="C53" s="282">
        <v>12</v>
      </c>
      <c r="D53" s="229">
        <v>188</v>
      </c>
      <c r="E53" s="282">
        <v>11.3</v>
      </c>
      <c r="F53" s="229">
        <v>203.9</v>
      </c>
      <c r="G53" s="282">
        <v>10.5</v>
      </c>
      <c r="H53" s="229">
        <v>230.6</v>
      </c>
      <c r="I53" s="282">
        <v>10.2</v>
      </c>
      <c r="J53" s="229">
        <v>195.2</v>
      </c>
      <c r="K53" s="282">
        <v>11.1</v>
      </c>
      <c r="L53" s="229">
        <v>184.2</v>
      </c>
      <c r="M53" s="282">
        <v>10.74</v>
      </c>
      <c r="N53" s="229">
        <v>123.9</v>
      </c>
      <c r="O53" s="282">
        <v>9.67</v>
      </c>
      <c r="P53" s="229">
        <v>220.2</v>
      </c>
      <c r="Q53" s="282">
        <v>9.44</v>
      </c>
      <c r="R53" s="229">
        <v>182.3</v>
      </c>
      <c r="S53" s="282">
        <v>9.66</v>
      </c>
    </row>
    <row r="54" spans="1:19" ht="12.75">
      <c r="A54" s="77" t="s">
        <v>133</v>
      </c>
      <c r="B54" s="230">
        <v>155.2</v>
      </c>
      <c r="C54" s="252">
        <v>11.8</v>
      </c>
      <c r="D54" s="230">
        <v>192.9</v>
      </c>
      <c r="E54" s="252">
        <v>10.7</v>
      </c>
      <c r="F54" s="230">
        <v>187.4</v>
      </c>
      <c r="G54" s="252">
        <v>10.7</v>
      </c>
      <c r="H54" s="230">
        <v>217.9</v>
      </c>
      <c r="I54" s="252">
        <v>9.8</v>
      </c>
      <c r="J54" s="230">
        <v>221.4</v>
      </c>
      <c r="K54" s="252">
        <v>10.4</v>
      </c>
      <c r="L54" s="230">
        <v>192.5</v>
      </c>
      <c r="M54" s="252">
        <v>10.42</v>
      </c>
      <c r="N54" s="230">
        <v>223</v>
      </c>
      <c r="O54" s="252">
        <v>9.45</v>
      </c>
      <c r="P54" s="230">
        <v>191.1</v>
      </c>
      <c r="Q54" s="252">
        <v>9.67</v>
      </c>
      <c r="R54" s="230">
        <v>142.1</v>
      </c>
      <c r="S54" s="252">
        <v>8.98</v>
      </c>
    </row>
    <row r="55" spans="1:19" ht="12.75">
      <c r="A55" s="77" t="s">
        <v>134</v>
      </c>
      <c r="B55" s="230">
        <v>174.9</v>
      </c>
      <c r="C55" s="252">
        <v>11.9</v>
      </c>
      <c r="D55" s="230">
        <v>182.6</v>
      </c>
      <c r="E55" s="252">
        <v>11.2</v>
      </c>
      <c r="F55" s="230">
        <v>210.3</v>
      </c>
      <c r="G55" s="252">
        <v>10.2</v>
      </c>
      <c r="H55" s="230">
        <v>264.5</v>
      </c>
      <c r="I55" s="252">
        <v>11</v>
      </c>
      <c r="J55" s="230">
        <v>182</v>
      </c>
      <c r="K55" s="252">
        <v>9.7</v>
      </c>
      <c r="L55" s="230">
        <v>182.6</v>
      </c>
      <c r="M55" s="252">
        <v>9.9</v>
      </c>
      <c r="N55" s="230">
        <v>262.2</v>
      </c>
      <c r="O55" s="252">
        <v>9.8</v>
      </c>
      <c r="P55" s="230">
        <v>233.2</v>
      </c>
      <c r="Q55" s="252">
        <v>10.16</v>
      </c>
      <c r="R55" s="230">
        <v>233.8</v>
      </c>
      <c r="S55" s="252">
        <v>10.29</v>
      </c>
    </row>
    <row r="56" spans="1:19" ht="12.75">
      <c r="A56" s="77" t="s">
        <v>135</v>
      </c>
      <c r="B56" s="230">
        <v>168.3</v>
      </c>
      <c r="C56" s="252">
        <v>12.2</v>
      </c>
      <c r="D56" s="230">
        <v>212.5</v>
      </c>
      <c r="E56" s="252">
        <v>11.4</v>
      </c>
      <c r="F56" s="230">
        <v>225.9</v>
      </c>
      <c r="G56" s="252">
        <v>10.8</v>
      </c>
      <c r="H56" s="230">
        <v>244.4</v>
      </c>
      <c r="I56" s="252">
        <v>10.8</v>
      </c>
      <c r="J56" s="230">
        <v>268.4</v>
      </c>
      <c r="K56" s="252">
        <v>10.3</v>
      </c>
      <c r="L56" s="230">
        <v>202.2</v>
      </c>
      <c r="M56" s="252">
        <v>10.21</v>
      </c>
      <c r="N56" s="230">
        <v>204.9</v>
      </c>
      <c r="O56" s="252">
        <v>9.18</v>
      </c>
      <c r="P56" s="230">
        <v>305.4</v>
      </c>
      <c r="Q56" s="252">
        <v>8.86</v>
      </c>
      <c r="R56" s="230">
        <v>237.3</v>
      </c>
      <c r="S56" s="252">
        <v>10.27</v>
      </c>
    </row>
    <row r="57" spans="1:19" ht="25.5">
      <c r="A57" s="77" t="s">
        <v>136</v>
      </c>
      <c r="B57" s="230">
        <v>165.3</v>
      </c>
      <c r="C57" s="252">
        <v>11.8</v>
      </c>
      <c r="D57" s="230">
        <v>205.4</v>
      </c>
      <c r="E57" s="252">
        <v>11.1</v>
      </c>
      <c r="F57" s="230">
        <v>194.2</v>
      </c>
      <c r="G57" s="252">
        <v>11.1</v>
      </c>
      <c r="H57" s="230">
        <v>246.2</v>
      </c>
      <c r="I57" s="252">
        <v>10.3</v>
      </c>
      <c r="J57" s="230">
        <v>201.7</v>
      </c>
      <c r="K57" s="252">
        <v>9</v>
      </c>
      <c r="L57" s="230">
        <v>125.4</v>
      </c>
      <c r="M57" s="252">
        <v>12.49</v>
      </c>
      <c r="N57" s="230">
        <v>58.4</v>
      </c>
      <c r="O57" s="252">
        <v>9.84</v>
      </c>
      <c r="P57" s="230">
        <v>231.3</v>
      </c>
      <c r="Q57" s="252">
        <v>9.97</v>
      </c>
      <c r="R57" s="230">
        <v>157.4</v>
      </c>
      <c r="S57" s="252">
        <v>10.41</v>
      </c>
    </row>
    <row r="58" spans="1:19" ht="12.75">
      <c r="A58" s="77" t="s">
        <v>137</v>
      </c>
      <c r="B58" s="230">
        <v>165.2</v>
      </c>
      <c r="C58" s="252">
        <v>12</v>
      </c>
      <c r="D58" s="230">
        <v>211.4</v>
      </c>
      <c r="E58" s="252">
        <v>11</v>
      </c>
      <c r="F58" s="230">
        <v>187.4</v>
      </c>
      <c r="G58" s="252">
        <v>10.1</v>
      </c>
      <c r="H58" s="230">
        <v>219.2</v>
      </c>
      <c r="I58" s="252">
        <v>8.8</v>
      </c>
      <c r="J58" s="230">
        <v>217.3</v>
      </c>
      <c r="K58" s="252">
        <v>10.6</v>
      </c>
      <c r="L58" s="230">
        <v>188.6</v>
      </c>
      <c r="M58" s="252">
        <v>10.21</v>
      </c>
      <c r="N58" s="230">
        <v>219.3</v>
      </c>
      <c r="O58" s="252">
        <v>9.28</v>
      </c>
      <c r="P58" s="230">
        <v>242</v>
      </c>
      <c r="Q58" s="252">
        <v>9.5</v>
      </c>
      <c r="R58" s="230">
        <v>230.6</v>
      </c>
      <c r="S58" s="252">
        <v>9.44</v>
      </c>
    </row>
    <row r="59" spans="1:19" ht="25.5">
      <c r="A59" s="77" t="s">
        <v>138</v>
      </c>
      <c r="B59" s="230">
        <v>162.7</v>
      </c>
      <c r="C59" s="252">
        <v>11.5</v>
      </c>
      <c r="D59" s="230">
        <v>207</v>
      </c>
      <c r="E59" s="252">
        <v>11.2</v>
      </c>
      <c r="F59" s="230">
        <v>211.6</v>
      </c>
      <c r="G59" s="252">
        <v>10.4</v>
      </c>
      <c r="H59" s="230">
        <v>236.1</v>
      </c>
      <c r="I59" s="252">
        <v>9.9</v>
      </c>
      <c r="J59" s="230">
        <v>184</v>
      </c>
      <c r="K59" s="252">
        <v>11.6</v>
      </c>
      <c r="L59" s="230">
        <v>251.6</v>
      </c>
      <c r="M59" s="252">
        <v>10.52</v>
      </c>
      <c r="N59" s="230">
        <v>243.8</v>
      </c>
      <c r="O59" s="252">
        <v>9.11</v>
      </c>
      <c r="P59" s="230">
        <v>254.7</v>
      </c>
      <c r="Q59" s="252">
        <v>9.55</v>
      </c>
      <c r="R59" s="230">
        <v>196.9</v>
      </c>
      <c r="S59" s="252">
        <v>10.03</v>
      </c>
    </row>
    <row r="60" spans="1:19" ht="12.75">
      <c r="A60" s="77" t="s">
        <v>139</v>
      </c>
      <c r="B60" s="230">
        <v>156.2</v>
      </c>
      <c r="C60" s="252">
        <v>11.4</v>
      </c>
      <c r="D60" s="230">
        <v>197.1</v>
      </c>
      <c r="E60" s="252">
        <v>11.1</v>
      </c>
      <c r="F60" s="230">
        <v>203.8</v>
      </c>
      <c r="G60" s="252">
        <v>10.6</v>
      </c>
      <c r="H60" s="230">
        <v>219.7</v>
      </c>
      <c r="I60" s="252">
        <v>10.2</v>
      </c>
      <c r="J60" s="230">
        <v>166.8</v>
      </c>
      <c r="K60" s="252">
        <v>12.8</v>
      </c>
      <c r="L60" s="230">
        <v>185.5</v>
      </c>
      <c r="M60" s="252">
        <v>9.7</v>
      </c>
      <c r="N60" s="230">
        <v>200</v>
      </c>
      <c r="O60" s="252">
        <v>9.31</v>
      </c>
      <c r="P60" s="230">
        <v>218.3</v>
      </c>
      <c r="Q60" s="252">
        <v>9.43</v>
      </c>
      <c r="R60" s="230">
        <v>253.3</v>
      </c>
      <c r="S60" s="252">
        <v>9.11</v>
      </c>
    </row>
    <row r="61" spans="1:19" ht="12.75">
      <c r="A61" s="77" t="s">
        <v>140</v>
      </c>
      <c r="B61" s="230">
        <v>169.7</v>
      </c>
      <c r="C61" s="252">
        <v>11.5</v>
      </c>
      <c r="D61" s="230">
        <v>207.9</v>
      </c>
      <c r="E61" s="252">
        <v>11.1</v>
      </c>
      <c r="F61" s="230">
        <v>201.6</v>
      </c>
      <c r="G61" s="252">
        <v>10.5</v>
      </c>
      <c r="H61" s="230">
        <v>244.3</v>
      </c>
      <c r="I61" s="252">
        <v>10</v>
      </c>
      <c r="J61" s="230">
        <v>114.1</v>
      </c>
      <c r="K61" s="252">
        <v>11.2</v>
      </c>
      <c r="L61" s="230">
        <v>176.5</v>
      </c>
      <c r="M61" s="252">
        <v>10.23</v>
      </c>
      <c r="N61" s="230">
        <v>174.9</v>
      </c>
      <c r="O61" s="252">
        <v>10.65</v>
      </c>
      <c r="P61" s="230">
        <v>220.7</v>
      </c>
      <c r="Q61" s="252">
        <v>9</v>
      </c>
      <c r="R61" s="230">
        <v>191.4</v>
      </c>
      <c r="S61" s="252">
        <v>9.03</v>
      </c>
    </row>
    <row r="62" spans="1:19" ht="12.75">
      <c r="A62" s="77" t="s">
        <v>141</v>
      </c>
      <c r="B62" s="230">
        <v>156.8</v>
      </c>
      <c r="C62" s="252">
        <v>11.7</v>
      </c>
      <c r="D62" s="230">
        <v>173.1</v>
      </c>
      <c r="E62" s="252">
        <v>11.3</v>
      </c>
      <c r="F62" s="230">
        <v>195.3</v>
      </c>
      <c r="G62" s="252">
        <v>10.8</v>
      </c>
      <c r="H62" s="230">
        <v>216.6</v>
      </c>
      <c r="I62" s="252">
        <v>10.6</v>
      </c>
      <c r="J62" s="230">
        <v>215.5</v>
      </c>
      <c r="K62" s="252">
        <v>12.1</v>
      </c>
      <c r="L62" s="230">
        <v>180.9</v>
      </c>
      <c r="M62" s="252">
        <v>10.23</v>
      </c>
      <c r="N62" s="230">
        <v>187.9</v>
      </c>
      <c r="O62" s="252">
        <v>9.65</v>
      </c>
      <c r="P62" s="230">
        <v>198.3</v>
      </c>
      <c r="Q62" s="252">
        <v>9.57</v>
      </c>
      <c r="R62" s="230">
        <v>193.4</v>
      </c>
      <c r="S62" s="252">
        <v>10.18</v>
      </c>
    </row>
    <row r="63" spans="1:19" ht="12.75">
      <c r="A63" s="77" t="s">
        <v>142</v>
      </c>
      <c r="B63" s="230">
        <v>151.9</v>
      </c>
      <c r="C63" s="252">
        <v>12.8</v>
      </c>
      <c r="D63" s="230">
        <v>192.7</v>
      </c>
      <c r="E63" s="252">
        <v>11.2</v>
      </c>
      <c r="F63" s="230">
        <v>221</v>
      </c>
      <c r="G63" s="252">
        <v>10.5</v>
      </c>
      <c r="H63" s="230">
        <v>242.4</v>
      </c>
      <c r="I63" s="252">
        <v>9.9</v>
      </c>
      <c r="J63" s="230">
        <v>177.7</v>
      </c>
      <c r="K63" s="252">
        <v>10</v>
      </c>
      <c r="L63" s="230">
        <v>178</v>
      </c>
      <c r="M63" s="252">
        <v>10.24</v>
      </c>
      <c r="N63" s="230">
        <v>217.8</v>
      </c>
      <c r="O63" s="252">
        <v>8.88</v>
      </c>
      <c r="P63" s="230">
        <v>237.1</v>
      </c>
      <c r="Q63" s="252">
        <v>7.24</v>
      </c>
      <c r="R63" s="230">
        <v>221.5</v>
      </c>
      <c r="S63" s="252">
        <v>9.46</v>
      </c>
    </row>
    <row r="64" spans="1:19" ht="12.75">
      <c r="A64" s="77" t="s">
        <v>143</v>
      </c>
      <c r="B64" s="230">
        <v>179.6</v>
      </c>
      <c r="C64" s="252">
        <v>11.9</v>
      </c>
      <c r="D64" s="230">
        <v>201.3</v>
      </c>
      <c r="E64" s="252">
        <v>11.4</v>
      </c>
      <c r="F64" s="230">
        <v>231.1</v>
      </c>
      <c r="G64" s="252">
        <v>10.4</v>
      </c>
      <c r="H64" s="230">
        <v>247.7</v>
      </c>
      <c r="I64" s="252">
        <v>10.8</v>
      </c>
      <c r="J64" s="230">
        <v>137.3</v>
      </c>
      <c r="K64" s="252">
        <v>11.2</v>
      </c>
      <c r="L64" s="230">
        <v>196.6</v>
      </c>
      <c r="M64" s="252">
        <v>10.05</v>
      </c>
      <c r="N64" s="230">
        <v>228.7</v>
      </c>
      <c r="O64" s="252">
        <v>9.71</v>
      </c>
      <c r="P64" s="230">
        <v>204</v>
      </c>
      <c r="Q64" s="252">
        <v>9.58</v>
      </c>
      <c r="R64" s="230">
        <v>191.2</v>
      </c>
      <c r="S64" s="252">
        <v>9.41</v>
      </c>
    </row>
    <row r="65" spans="1:19" ht="12.75">
      <c r="A65" s="77" t="s">
        <v>144</v>
      </c>
      <c r="B65" s="230">
        <v>157.9</v>
      </c>
      <c r="C65" s="252">
        <v>11.8</v>
      </c>
      <c r="D65" s="230">
        <v>156.1</v>
      </c>
      <c r="E65" s="252">
        <v>11.8</v>
      </c>
      <c r="F65" s="230">
        <v>203.3</v>
      </c>
      <c r="G65" s="252">
        <v>10.1</v>
      </c>
      <c r="H65" s="230">
        <v>223.4</v>
      </c>
      <c r="I65" s="252">
        <v>10.6</v>
      </c>
      <c r="J65" s="230">
        <v>180.5</v>
      </c>
      <c r="K65" s="252">
        <v>10.8</v>
      </c>
      <c r="L65" s="230">
        <v>210.5</v>
      </c>
      <c r="M65" s="252">
        <v>10.53</v>
      </c>
      <c r="N65" s="230">
        <v>198.7</v>
      </c>
      <c r="O65" s="252">
        <v>9.74</v>
      </c>
      <c r="P65" s="230">
        <v>207.5</v>
      </c>
      <c r="Q65" s="252">
        <v>9.24</v>
      </c>
      <c r="R65" s="230">
        <v>122</v>
      </c>
      <c r="S65" s="252">
        <v>8.84</v>
      </c>
    </row>
    <row r="66" spans="1:19" ht="12.75">
      <c r="A66" s="77" t="s">
        <v>145</v>
      </c>
      <c r="B66" s="230">
        <v>146.4</v>
      </c>
      <c r="C66" s="252">
        <v>12.7</v>
      </c>
      <c r="D66" s="230">
        <v>188.7</v>
      </c>
      <c r="E66" s="252">
        <v>11.3</v>
      </c>
      <c r="F66" s="230">
        <v>214.5</v>
      </c>
      <c r="G66" s="252">
        <v>10.1</v>
      </c>
      <c r="H66" s="230">
        <v>241.9</v>
      </c>
      <c r="I66" s="252">
        <v>9.8</v>
      </c>
      <c r="J66" s="230">
        <v>237.3</v>
      </c>
      <c r="K66" s="252">
        <v>10.7</v>
      </c>
      <c r="L66" s="230">
        <v>215.3</v>
      </c>
      <c r="M66" s="252">
        <v>10.48</v>
      </c>
      <c r="N66" s="230">
        <v>95.4</v>
      </c>
      <c r="O66" s="252">
        <v>10.71</v>
      </c>
      <c r="P66" s="230">
        <v>210.5</v>
      </c>
      <c r="Q66" s="252">
        <v>9.74</v>
      </c>
      <c r="R66" s="230">
        <v>237.8</v>
      </c>
      <c r="S66" s="252">
        <v>10.12</v>
      </c>
    </row>
    <row r="67" spans="1:19" ht="12.75">
      <c r="A67" s="77" t="s">
        <v>146</v>
      </c>
      <c r="B67" s="230">
        <v>173</v>
      </c>
      <c r="C67" s="252">
        <v>12.1</v>
      </c>
      <c r="D67" s="230">
        <v>195.6</v>
      </c>
      <c r="E67" s="252">
        <v>11.2</v>
      </c>
      <c r="F67" s="230">
        <v>209.1</v>
      </c>
      <c r="G67" s="252">
        <v>10.3</v>
      </c>
      <c r="H67" s="230">
        <v>232.9</v>
      </c>
      <c r="I67" s="252">
        <v>10.3</v>
      </c>
      <c r="J67" s="230">
        <v>190</v>
      </c>
      <c r="K67" s="252">
        <v>9.9</v>
      </c>
      <c r="L67" s="230">
        <v>182.7</v>
      </c>
      <c r="M67" s="252">
        <v>10.03</v>
      </c>
      <c r="N67" s="230">
        <v>208.7</v>
      </c>
      <c r="O67" s="252">
        <v>9.6</v>
      </c>
      <c r="P67" s="230">
        <v>218.5</v>
      </c>
      <c r="Q67" s="252">
        <v>9.03</v>
      </c>
      <c r="R67" s="230">
        <v>232.8</v>
      </c>
      <c r="S67" s="252">
        <v>10.41</v>
      </c>
    </row>
    <row r="68" spans="1:19" s="85" customFormat="1" ht="25.5">
      <c r="A68" s="78" t="s">
        <v>147</v>
      </c>
      <c r="B68" s="229">
        <v>135.5</v>
      </c>
      <c r="C68" s="282">
        <v>11.6</v>
      </c>
      <c r="D68" s="229">
        <v>175.8</v>
      </c>
      <c r="E68" s="282">
        <v>11</v>
      </c>
      <c r="F68" s="229">
        <v>182.6</v>
      </c>
      <c r="G68" s="282">
        <v>10.8</v>
      </c>
      <c r="H68" s="229">
        <v>197.7</v>
      </c>
      <c r="I68" s="282">
        <v>10.4</v>
      </c>
      <c r="J68" s="229">
        <v>173</v>
      </c>
      <c r="K68" s="282">
        <v>11.9</v>
      </c>
      <c r="L68" s="229">
        <v>197</v>
      </c>
      <c r="M68" s="282">
        <v>10.15</v>
      </c>
      <c r="N68" s="229">
        <v>116.8</v>
      </c>
      <c r="O68" s="282">
        <v>8.96</v>
      </c>
      <c r="P68" s="229">
        <v>138.6</v>
      </c>
      <c r="Q68" s="282">
        <v>9.2</v>
      </c>
      <c r="R68" s="229">
        <v>141.6</v>
      </c>
      <c r="S68" s="282">
        <v>9.76</v>
      </c>
    </row>
    <row r="69" spans="1:19" ht="12.75">
      <c r="A69" s="77" t="s">
        <v>148</v>
      </c>
      <c r="B69" s="230">
        <v>166.3</v>
      </c>
      <c r="C69" s="252">
        <v>11.6</v>
      </c>
      <c r="D69" s="230">
        <v>184.5</v>
      </c>
      <c r="E69" s="252">
        <v>11</v>
      </c>
      <c r="F69" s="230">
        <v>190.3</v>
      </c>
      <c r="G69" s="252">
        <v>11.4</v>
      </c>
      <c r="H69" s="230">
        <v>204.9</v>
      </c>
      <c r="I69" s="252">
        <v>12.2</v>
      </c>
      <c r="J69" s="230">
        <v>242</v>
      </c>
      <c r="K69" s="252">
        <v>14.8</v>
      </c>
      <c r="L69" s="230">
        <v>182</v>
      </c>
      <c r="M69" s="252">
        <v>9.86</v>
      </c>
      <c r="N69" s="230">
        <v>266</v>
      </c>
      <c r="O69" s="252">
        <v>9.7</v>
      </c>
      <c r="P69" s="230">
        <v>302.1</v>
      </c>
      <c r="Q69" s="252">
        <v>13.2</v>
      </c>
      <c r="R69" s="230">
        <v>242</v>
      </c>
      <c r="S69" s="252">
        <v>9.8</v>
      </c>
    </row>
    <row r="70" spans="1:19" ht="12.75">
      <c r="A70" s="77" t="s">
        <v>149</v>
      </c>
      <c r="B70" s="230">
        <v>136.7</v>
      </c>
      <c r="C70" s="252">
        <v>11.7</v>
      </c>
      <c r="D70" s="230">
        <v>170.3</v>
      </c>
      <c r="E70" s="252">
        <v>11.2</v>
      </c>
      <c r="F70" s="230">
        <v>181.9</v>
      </c>
      <c r="G70" s="252">
        <v>11</v>
      </c>
      <c r="H70" s="230">
        <v>208.8</v>
      </c>
      <c r="I70" s="252">
        <v>10.7</v>
      </c>
      <c r="J70" s="230">
        <v>188.2</v>
      </c>
      <c r="K70" s="252">
        <v>12</v>
      </c>
      <c r="L70" s="230">
        <v>230.2</v>
      </c>
      <c r="M70" s="252">
        <v>10.17</v>
      </c>
      <c r="N70" s="230">
        <v>107</v>
      </c>
      <c r="O70" s="252">
        <v>9.54</v>
      </c>
      <c r="P70" s="230">
        <v>229.5</v>
      </c>
      <c r="Q70" s="252">
        <v>9.69</v>
      </c>
      <c r="R70" s="230">
        <v>128.9</v>
      </c>
      <c r="S70" s="252">
        <v>10.09</v>
      </c>
    </row>
    <row r="71" spans="1:19" ht="12.75">
      <c r="A71" s="77" t="s">
        <v>150</v>
      </c>
      <c r="B71" s="230">
        <v>143.4</v>
      </c>
      <c r="C71" s="252">
        <v>11.6</v>
      </c>
      <c r="D71" s="230">
        <v>193.5</v>
      </c>
      <c r="E71" s="252">
        <v>11</v>
      </c>
      <c r="F71" s="230">
        <v>202.5</v>
      </c>
      <c r="G71" s="252">
        <v>10.5</v>
      </c>
      <c r="H71" s="230">
        <v>208.1</v>
      </c>
      <c r="I71" s="252">
        <v>10.4</v>
      </c>
      <c r="J71" s="230">
        <v>153.5</v>
      </c>
      <c r="K71" s="252">
        <v>11.9</v>
      </c>
      <c r="L71" s="230">
        <v>166.2</v>
      </c>
      <c r="M71" s="252">
        <v>9.92</v>
      </c>
      <c r="N71" s="230">
        <v>166.6</v>
      </c>
      <c r="O71" s="252">
        <v>8.53</v>
      </c>
      <c r="P71" s="230">
        <v>227.8</v>
      </c>
      <c r="Q71" s="252">
        <v>8.99</v>
      </c>
      <c r="R71" s="230">
        <v>206.5</v>
      </c>
      <c r="S71" s="252">
        <v>9.61</v>
      </c>
    </row>
    <row r="72" spans="1:19" ht="38.25">
      <c r="A72" s="77" t="s">
        <v>151</v>
      </c>
      <c r="B72" s="230">
        <v>171.3</v>
      </c>
      <c r="C72" s="252">
        <v>11.3</v>
      </c>
      <c r="D72" s="230">
        <v>194.4</v>
      </c>
      <c r="E72" s="252">
        <v>10.9</v>
      </c>
      <c r="F72" s="230">
        <v>196.1</v>
      </c>
      <c r="G72" s="252">
        <v>10.6</v>
      </c>
      <c r="H72" s="230">
        <v>216.3</v>
      </c>
      <c r="I72" s="252">
        <v>11</v>
      </c>
      <c r="J72" s="230">
        <v>53.7</v>
      </c>
      <c r="K72" s="252">
        <v>12</v>
      </c>
      <c r="L72" s="230">
        <v>227.3</v>
      </c>
      <c r="M72" s="252">
        <v>10.17</v>
      </c>
      <c r="N72" s="230">
        <v>212.5</v>
      </c>
      <c r="O72" s="252">
        <v>9.14</v>
      </c>
      <c r="P72" s="230">
        <v>229.1</v>
      </c>
      <c r="Q72" s="252">
        <v>8.47</v>
      </c>
      <c r="R72" s="230">
        <v>191.1</v>
      </c>
      <c r="S72" s="252">
        <v>9</v>
      </c>
    </row>
    <row r="73" spans="1:19" ht="25.5">
      <c r="A73" s="77" t="s">
        <v>152</v>
      </c>
      <c r="B73" s="230">
        <v>0</v>
      </c>
      <c r="C73" s="252">
        <v>0</v>
      </c>
      <c r="D73" s="230">
        <v>194</v>
      </c>
      <c r="E73" s="252">
        <v>11.3</v>
      </c>
      <c r="F73" s="230">
        <v>203.7</v>
      </c>
      <c r="G73" s="252">
        <v>10.3</v>
      </c>
      <c r="H73" s="230">
        <v>211</v>
      </c>
      <c r="I73" s="252">
        <v>10.9</v>
      </c>
      <c r="J73" s="230">
        <v>263.6</v>
      </c>
      <c r="K73" s="252">
        <v>8</v>
      </c>
      <c r="L73" s="230">
        <v>122</v>
      </c>
      <c r="M73" s="252">
        <v>8.7</v>
      </c>
      <c r="N73" s="230">
        <v>0</v>
      </c>
      <c r="O73" s="252">
        <v>0</v>
      </c>
      <c r="P73" s="230">
        <v>0</v>
      </c>
      <c r="Q73" s="252">
        <v>0</v>
      </c>
      <c r="R73" s="230">
        <v>182</v>
      </c>
      <c r="S73" s="252">
        <v>8.3</v>
      </c>
    </row>
    <row r="74" spans="1:19" ht="12.75">
      <c r="A74" s="77" t="s">
        <v>153</v>
      </c>
      <c r="B74" s="230">
        <v>122.9</v>
      </c>
      <c r="C74" s="252">
        <v>11.3</v>
      </c>
      <c r="D74" s="230">
        <v>158.6</v>
      </c>
      <c r="E74" s="252">
        <v>10.5</v>
      </c>
      <c r="F74" s="230">
        <v>167</v>
      </c>
      <c r="G74" s="252">
        <v>10.6</v>
      </c>
      <c r="H74" s="230">
        <v>176.9</v>
      </c>
      <c r="I74" s="252">
        <v>9.9</v>
      </c>
      <c r="J74" s="230">
        <v>183.7</v>
      </c>
      <c r="K74" s="252">
        <v>11.5</v>
      </c>
      <c r="L74" s="230">
        <v>182.7</v>
      </c>
      <c r="M74" s="252">
        <v>10.36</v>
      </c>
      <c r="N74" s="230">
        <v>111</v>
      </c>
      <c r="O74" s="252">
        <v>8.61</v>
      </c>
      <c r="P74" s="230">
        <v>92.2</v>
      </c>
      <c r="Q74" s="252">
        <v>8.62</v>
      </c>
      <c r="R74" s="230">
        <v>104</v>
      </c>
      <c r="S74" s="252">
        <v>9.14</v>
      </c>
    </row>
    <row r="75" spans="1:19" s="85" customFormat="1" ht="25.5">
      <c r="A75" s="78" t="s">
        <v>154</v>
      </c>
      <c r="B75" s="229">
        <v>157.7</v>
      </c>
      <c r="C75" s="282">
        <v>12.1</v>
      </c>
      <c r="D75" s="229">
        <v>177.9</v>
      </c>
      <c r="E75" s="282">
        <v>10.8</v>
      </c>
      <c r="F75" s="229">
        <v>201.5</v>
      </c>
      <c r="G75" s="282">
        <v>10.5</v>
      </c>
      <c r="H75" s="229">
        <v>223.6</v>
      </c>
      <c r="I75" s="282">
        <v>10</v>
      </c>
      <c r="J75" s="229">
        <v>159.8</v>
      </c>
      <c r="K75" s="282">
        <v>12.2</v>
      </c>
      <c r="L75" s="229">
        <v>181.6</v>
      </c>
      <c r="M75" s="282">
        <v>10.11</v>
      </c>
      <c r="N75" s="229">
        <v>181.8</v>
      </c>
      <c r="O75" s="282">
        <v>9.63</v>
      </c>
      <c r="P75" s="229">
        <v>215</v>
      </c>
      <c r="Q75" s="282">
        <v>8.52</v>
      </c>
      <c r="R75" s="229">
        <v>226.4</v>
      </c>
      <c r="S75" s="282">
        <v>8.63</v>
      </c>
    </row>
    <row r="76" spans="1:19" ht="12.75">
      <c r="A76" s="77" t="s">
        <v>155</v>
      </c>
      <c r="B76" s="230">
        <v>130.4</v>
      </c>
      <c r="C76" s="252">
        <v>11.3</v>
      </c>
      <c r="D76" s="230">
        <v>219.4</v>
      </c>
      <c r="E76" s="252">
        <v>13.2</v>
      </c>
      <c r="F76" s="230">
        <v>170.4</v>
      </c>
      <c r="G76" s="252">
        <v>10.1</v>
      </c>
      <c r="H76" s="230">
        <v>302.2</v>
      </c>
      <c r="I76" s="252">
        <v>10.8</v>
      </c>
      <c r="J76" s="230">
        <v>0</v>
      </c>
      <c r="K76" s="252">
        <v>0</v>
      </c>
      <c r="L76" s="230">
        <v>0</v>
      </c>
      <c r="M76" s="252">
        <v>0</v>
      </c>
      <c r="N76" s="230">
        <v>0</v>
      </c>
      <c r="O76" s="252">
        <v>0</v>
      </c>
      <c r="P76" s="230">
        <v>0</v>
      </c>
      <c r="Q76" s="252">
        <v>0</v>
      </c>
      <c r="R76" s="230">
        <v>0</v>
      </c>
      <c r="S76" s="252">
        <v>0</v>
      </c>
    </row>
    <row r="77" spans="1:19" ht="12.75">
      <c r="A77" s="77" t="s">
        <v>156</v>
      </c>
      <c r="B77" s="230">
        <v>149.3</v>
      </c>
      <c r="C77" s="252">
        <v>14.1</v>
      </c>
      <c r="D77" s="230">
        <v>202.4</v>
      </c>
      <c r="E77" s="252">
        <v>11.5</v>
      </c>
      <c r="F77" s="230">
        <v>222.8</v>
      </c>
      <c r="G77" s="252">
        <v>10.3</v>
      </c>
      <c r="H77" s="230">
        <v>238.3</v>
      </c>
      <c r="I77" s="252">
        <v>9.4</v>
      </c>
      <c r="J77" s="230">
        <v>279.3</v>
      </c>
      <c r="K77" s="252">
        <v>11.5</v>
      </c>
      <c r="L77" s="230">
        <v>160.8</v>
      </c>
      <c r="M77" s="252">
        <v>11.09</v>
      </c>
      <c r="N77" s="230">
        <v>193.9</v>
      </c>
      <c r="O77" s="252">
        <v>8.17</v>
      </c>
      <c r="P77" s="230">
        <v>240.9</v>
      </c>
      <c r="Q77" s="252">
        <v>9.76</v>
      </c>
      <c r="R77" s="230">
        <v>242</v>
      </c>
      <c r="S77" s="252">
        <v>9.6</v>
      </c>
    </row>
    <row r="78" spans="1:19" ht="12.75">
      <c r="A78" s="77" t="s">
        <v>157</v>
      </c>
      <c r="B78" s="230">
        <v>164</v>
      </c>
      <c r="C78" s="252">
        <v>12</v>
      </c>
      <c r="D78" s="230">
        <v>23</v>
      </c>
      <c r="E78" s="252">
        <v>10</v>
      </c>
      <c r="F78" s="230">
        <v>242.1</v>
      </c>
      <c r="G78" s="252">
        <v>13.3</v>
      </c>
      <c r="H78" s="230">
        <v>242</v>
      </c>
      <c r="I78" s="252">
        <v>9.8</v>
      </c>
      <c r="J78" s="230">
        <v>242</v>
      </c>
      <c r="K78" s="252">
        <v>8.8</v>
      </c>
      <c r="L78" s="230">
        <v>0</v>
      </c>
      <c r="M78" s="252">
        <v>0</v>
      </c>
      <c r="N78" s="230">
        <v>0</v>
      </c>
      <c r="O78" s="252">
        <v>0</v>
      </c>
      <c r="P78" s="230">
        <v>0</v>
      </c>
      <c r="Q78" s="252">
        <v>0</v>
      </c>
      <c r="R78" s="230">
        <v>0</v>
      </c>
      <c r="S78" s="252">
        <v>0</v>
      </c>
    </row>
    <row r="79" spans="1:19" ht="12.75">
      <c r="A79" s="77" t="s">
        <v>158</v>
      </c>
      <c r="B79" s="230">
        <v>168.9</v>
      </c>
      <c r="C79" s="252">
        <v>11.9</v>
      </c>
      <c r="D79" s="230">
        <v>199.3</v>
      </c>
      <c r="E79" s="252">
        <v>8.9</v>
      </c>
      <c r="F79" s="230">
        <v>200.4</v>
      </c>
      <c r="G79" s="252">
        <v>10.4</v>
      </c>
      <c r="H79" s="230">
        <v>225.4</v>
      </c>
      <c r="I79" s="252">
        <v>10.4</v>
      </c>
      <c r="J79" s="230">
        <v>0</v>
      </c>
      <c r="K79" s="252">
        <v>0</v>
      </c>
      <c r="L79" s="230">
        <v>181</v>
      </c>
      <c r="M79" s="252">
        <v>12.5</v>
      </c>
      <c r="N79" s="230">
        <v>174.4</v>
      </c>
      <c r="O79" s="252">
        <v>10.12</v>
      </c>
      <c r="P79" s="230">
        <v>302</v>
      </c>
      <c r="Q79" s="252">
        <v>9.8</v>
      </c>
      <c r="R79" s="230">
        <v>146</v>
      </c>
      <c r="S79" s="252">
        <v>8</v>
      </c>
    </row>
    <row r="80" spans="1:19" ht="12.75">
      <c r="A80" s="77" t="s">
        <v>159</v>
      </c>
      <c r="B80" s="230">
        <v>157.7</v>
      </c>
      <c r="C80" s="252">
        <v>11.3</v>
      </c>
      <c r="D80" s="230">
        <v>199.5</v>
      </c>
      <c r="E80" s="252">
        <v>10.9</v>
      </c>
      <c r="F80" s="230">
        <v>181</v>
      </c>
      <c r="G80" s="252">
        <v>9.9</v>
      </c>
      <c r="H80" s="230">
        <v>237.8</v>
      </c>
      <c r="I80" s="252">
        <v>9.9</v>
      </c>
      <c r="J80" s="230">
        <v>240</v>
      </c>
      <c r="K80" s="252">
        <v>13.5</v>
      </c>
      <c r="L80" s="230">
        <v>192</v>
      </c>
      <c r="M80" s="252">
        <v>9.35</v>
      </c>
      <c r="N80" s="230">
        <v>192.3</v>
      </c>
      <c r="O80" s="252">
        <v>9.44</v>
      </c>
      <c r="P80" s="230">
        <v>215.7</v>
      </c>
      <c r="Q80" s="252">
        <v>9.5</v>
      </c>
      <c r="R80" s="230">
        <v>177.7</v>
      </c>
      <c r="S80" s="252">
        <v>9.78</v>
      </c>
    </row>
    <row r="81" spans="1:19" ht="12.75">
      <c r="A81" s="77" t="s">
        <v>160</v>
      </c>
      <c r="B81" s="230">
        <v>178.9</v>
      </c>
      <c r="C81" s="252">
        <v>11.8</v>
      </c>
      <c r="D81" s="230">
        <v>165.6</v>
      </c>
      <c r="E81" s="252">
        <v>10.8</v>
      </c>
      <c r="F81" s="230">
        <v>224.6</v>
      </c>
      <c r="G81" s="252">
        <v>11.7</v>
      </c>
      <c r="H81" s="230">
        <v>262</v>
      </c>
      <c r="I81" s="252">
        <v>10.7</v>
      </c>
      <c r="J81" s="230">
        <v>169</v>
      </c>
      <c r="K81" s="252">
        <v>12.4</v>
      </c>
      <c r="L81" s="230">
        <v>110.5</v>
      </c>
      <c r="M81" s="252">
        <v>10.42</v>
      </c>
      <c r="N81" s="230">
        <v>0</v>
      </c>
      <c r="O81" s="252">
        <v>0</v>
      </c>
      <c r="P81" s="230">
        <v>0</v>
      </c>
      <c r="Q81" s="252">
        <v>0</v>
      </c>
      <c r="R81" s="230">
        <v>0</v>
      </c>
      <c r="S81" s="252">
        <v>0</v>
      </c>
    </row>
    <row r="82" spans="1:19" ht="12.75">
      <c r="A82" s="77" t="s">
        <v>161</v>
      </c>
      <c r="B82" s="230">
        <v>162.2</v>
      </c>
      <c r="C82" s="252">
        <v>11.5</v>
      </c>
      <c r="D82" s="230">
        <v>194.3</v>
      </c>
      <c r="E82" s="252">
        <v>10.9</v>
      </c>
      <c r="F82" s="230">
        <v>211.7</v>
      </c>
      <c r="G82" s="252">
        <v>10.2</v>
      </c>
      <c r="H82" s="230">
        <v>241.8</v>
      </c>
      <c r="I82" s="252">
        <v>9.6</v>
      </c>
      <c r="J82" s="230">
        <v>61.2</v>
      </c>
      <c r="K82" s="252">
        <v>15.9</v>
      </c>
      <c r="L82" s="230">
        <v>193.3</v>
      </c>
      <c r="M82" s="252">
        <v>10.03</v>
      </c>
      <c r="N82" s="230">
        <v>171</v>
      </c>
      <c r="O82" s="252">
        <v>10.29</v>
      </c>
      <c r="P82" s="230">
        <v>114.9</v>
      </c>
      <c r="Q82" s="252">
        <v>9.09</v>
      </c>
      <c r="R82" s="230">
        <v>242</v>
      </c>
      <c r="S82" s="252">
        <v>8.8</v>
      </c>
    </row>
    <row r="83" spans="1:19" ht="12.75">
      <c r="A83" s="77" t="s">
        <v>162</v>
      </c>
      <c r="B83" s="230">
        <v>129.7</v>
      </c>
      <c r="C83" s="252">
        <v>13.1</v>
      </c>
      <c r="D83" s="230">
        <v>193.1</v>
      </c>
      <c r="E83" s="252">
        <v>10.9</v>
      </c>
      <c r="F83" s="230">
        <v>207.3</v>
      </c>
      <c r="G83" s="252">
        <v>10.7</v>
      </c>
      <c r="H83" s="230">
        <v>232.1</v>
      </c>
      <c r="I83" s="252">
        <v>9.3</v>
      </c>
      <c r="J83" s="230">
        <v>230.6</v>
      </c>
      <c r="K83" s="252">
        <v>10.7</v>
      </c>
      <c r="L83" s="230">
        <v>159.1</v>
      </c>
      <c r="M83" s="252">
        <v>10.16</v>
      </c>
      <c r="N83" s="230">
        <v>173.9</v>
      </c>
      <c r="O83" s="252">
        <v>9.63</v>
      </c>
      <c r="P83" s="230">
        <v>281.5</v>
      </c>
      <c r="Q83" s="252">
        <v>6.63</v>
      </c>
      <c r="R83" s="230">
        <v>122</v>
      </c>
      <c r="S83" s="252">
        <v>9</v>
      </c>
    </row>
    <row r="84" spans="1:19" ht="12.75">
      <c r="A84" s="77" t="s">
        <v>163</v>
      </c>
      <c r="B84" s="230">
        <v>152.8</v>
      </c>
      <c r="C84" s="252">
        <v>12.3</v>
      </c>
      <c r="D84" s="230">
        <v>129.5</v>
      </c>
      <c r="E84" s="252">
        <v>10.3</v>
      </c>
      <c r="F84" s="230">
        <v>177</v>
      </c>
      <c r="G84" s="252">
        <v>9.9</v>
      </c>
      <c r="H84" s="230">
        <v>205.5</v>
      </c>
      <c r="I84" s="252">
        <v>9.9</v>
      </c>
      <c r="J84" s="230">
        <v>226.5</v>
      </c>
      <c r="K84" s="252">
        <v>10.7</v>
      </c>
      <c r="L84" s="230">
        <v>243.5</v>
      </c>
      <c r="M84" s="252">
        <v>9.82</v>
      </c>
      <c r="N84" s="230">
        <v>209.9</v>
      </c>
      <c r="O84" s="252">
        <v>10.01</v>
      </c>
      <c r="P84" s="230">
        <v>222.2</v>
      </c>
      <c r="Q84" s="252">
        <v>8.6</v>
      </c>
      <c r="R84" s="230">
        <v>250.9</v>
      </c>
      <c r="S84" s="252">
        <v>8.79</v>
      </c>
    </row>
    <row r="85" spans="1:19" ht="12.75">
      <c r="A85" s="77" t="s">
        <v>164</v>
      </c>
      <c r="B85" s="230">
        <v>153.6</v>
      </c>
      <c r="C85" s="252">
        <v>11.5</v>
      </c>
      <c r="D85" s="230">
        <v>191.4</v>
      </c>
      <c r="E85" s="252">
        <v>11</v>
      </c>
      <c r="F85" s="230">
        <v>198.9</v>
      </c>
      <c r="G85" s="252">
        <v>10.5</v>
      </c>
      <c r="H85" s="230">
        <v>213.3</v>
      </c>
      <c r="I85" s="252">
        <v>10.3</v>
      </c>
      <c r="J85" s="230">
        <v>193</v>
      </c>
      <c r="K85" s="252">
        <v>10.1</v>
      </c>
      <c r="L85" s="230">
        <v>164</v>
      </c>
      <c r="M85" s="252">
        <v>9.97</v>
      </c>
      <c r="N85" s="230">
        <v>176.7</v>
      </c>
      <c r="O85" s="252">
        <v>9.76</v>
      </c>
      <c r="P85" s="230">
        <v>216.2</v>
      </c>
      <c r="Q85" s="252">
        <v>8.34</v>
      </c>
      <c r="R85" s="230">
        <v>231.6</v>
      </c>
      <c r="S85" s="252">
        <v>8.46</v>
      </c>
    </row>
    <row r="86" spans="1:19" ht="12.75">
      <c r="A86" s="77" t="s">
        <v>165</v>
      </c>
      <c r="B86" s="230">
        <v>182.4</v>
      </c>
      <c r="C86" s="252">
        <v>12.4</v>
      </c>
      <c r="D86" s="230">
        <v>170.6</v>
      </c>
      <c r="E86" s="252">
        <v>11.2</v>
      </c>
      <c r="F86" s="230">
        <v>213.8</v>
      </c>
      <c r="G86" s="252">
        <v>11.3</v>
      </c>
      <c r="H86" s="230">
        <v>220.1</v>
      </c>
      <c r="I86" s="252">
        <v>10.7</v>
      </c>
      <c r="J86" s="230">
        <v>197.6</v>
      </c>
      <c r="K86" s="252">
        <v>10.7</v>
      </c>
      <c r="L86" s="230">
        <v>173</v>
      </c>
      <c r="M86" s="252">
        <v>10.31</v>
      </c>
      <c r="N86" s="230">
        <v>218.4</v>
      </c>
      <c r="O86" s="252">
        <v>9.15</v>
      </c>
      <c r="P86" s="230">
        <v>218.5</v>
      </c>
      <c r="Q86" s="252">
        <v>8.95</v>
      </c>
      <c r="R86" s="230">
        <v>195.2</v>
      </c>
      <c r="S86" s="252">
        <v>9.52</v>
      </c>
    </row>
    <row r="87" spans="1:19" ht="12.75">
      <c r="A87" s="77" t="s">
        <v>166</v>
      </c>
      <c r="B87" s="230">
        <v>157.2</v>
      </c>
      <c r="C87" s="252">
        <v>11.7</v>
      </c>
      <c r="D87" s="230">
        <v>204.2</v>
      </c>
      <c r="E87" s="252">
        <v>10.9</v>
      </c>
      <c r="F87" s="230">
        <v>212.9</v>
      </c>
      <c r="G87" s="252">
        <v>10.6</v>
      </c>
      <c r="H87" s="230">
        <v>207.5</v>
      </c>
      <c r="I87" s="252">
        <v>10</v>
      </c>
      <c r="J87" s="230">
        <v>148.5</v>
      </c>
      <c r="K87" s="252">
        <v>10.3</v>
      </c>
      <c r="L87" s="230">
        <v>228.1</v>
      </c>
      <c r="M87" s="252">
        <v>10.44</v>
      </c>
      <c r="N87" s="230">
        <v>90</v>
      </c>
      <c r="O87" s="252">
        <v>8.8</v>
      </c>
      <c r="P87" s="230">
        <v>305.2</v>
      </c>
      <c r="Q87" s="252">
        <v>7.6</v>
      </c>
      <c r="R87" s="230">
        <v>343.4</v>
      </c>
      <c r="S87" s="252">
        <v>6.32</v>
      </c>
    </row>
    <row r="88" spans="1:19" s="85" customFormat="1" ht="25.5">
      <c r="A88" s="78" t="s">
        <v>167</v>
      </c>
      <c r="B88" s="229">
        <v>142.8</v>
      </c>
      <c r="C88" s="282">
        <v>11.3</v>
      </c>
      <c r="D88" s="229">
        <v>173.7</v>
      </c>
      <c r="E88" s="282">
        <v>10.8</v>
      </c>
      <c r="F88" s="229">
        <v>178.5</v>
      </c>
      <c r="G88" s="282">
        <v>10.4</v>
      </c>
      <c r="H88" s="229">
        <v>207.3</v>
      </c>
      <c r="I88" s="282">
        <v>10</v>
      </c>
      <c r="J88" s="229">
        <v>111.8</v>
      </c>
      <c r="K88" s="282">
        <v>12.2</v>
      </c>
      <c r="L88" s="229">
        <v>170.5</v>
      </c>
      <c r="M88" s="282">
        <v>10.3</v>
      </c>
      <c r="N88" s="229">
        <v>155.1</v>
      </c>
      <c r="O88" s="282">
        <v>9.44</v>
      </c>
      <c r="P88" s="229">
        <v>190.7</v>
      </c>
      <c r="Q88" s="282">
        <v>10.45</v>
      </c>
      <c r="R88" s="229">
        <v>154.2</v>
      </c>
      <c r="S88" s="282">
        <v>9.36</v>
      </c>
    </row>
    <row r="89" spans="1:19" ht="12.75">
      <c r="A89" s="77" t="s">
        <v>168</v>
      </c>
      <c r="B89" s="230">
        <v>149.1</v>
      </c>
      <c r="C89" s="252">
        <v>11.8</v>
      </c>
      <c r="D89" s="230">
        <v>169.4</v>
      </c>
      <c r="E89" s="252">
        <v>11.4</v>
      </c>
      <c r="F89" s="230">
        <v>180.9</v>
      </c>
      <c r="G89" s="252">
        <v>10.3</v>
      </c>
      <c r="H89" s="230">
        <v>191.3</v>
      </c>
      <c r="I89" s="252">
        <v>10.1</v>
      </c>
      <c r="J89" s="230">
        <v>134.7</v>
      </c>
      <c r="K89" s="252">
        <v>10.7</v>
      </c>
      <c r="L89" s="230">
        <v>118.4</v>
      </c>
      <c r="M89" s="252">
        <v>9.09</v>
      </c>
      <c r="N89" s="230">
        <v>180.1</v>
      </c>
      <c r="O89" s="252">
        <v>10</v>
      </c>
      <c r="P89" s="230">
        <v>188.4</v>
      </c>
      <c r="Q89" s="252">
        <v>12</v>
      </c>
      <c r="R89" s="230">
        <v>240.1</v>
      </c>
      <c r="S89" s="252">
        <v>6.8</v>
      </c>
    </row>
    <row r="90" spans="1:19" ht="12.75">
      <c r="A90" s="77" t="s">
        <v>169</v>
      </c>
      <c r="B90" s="230">
        <v>140.1</v>
      </c>
      <c r="C90" s="252">
        <v>12.5</v>
      </c>
      <c r="D90" s="230">
        <v>234.9</v>
      </c>
      <c r="E90" s="252">
        <v>11.2</v>
      </c>
      <c r="F90" s="230">
        <v>200.2</v>
      </c>
      <c r="G90" s="252">
        <v>9.3</v>
      </c>
      <c r="H90" s="230">
        <v>229.9</v>
      </c>
      <c r="I90" s="252">
        <v>9.3</v>
      </c>
      <c r="J90" s="230">
        <v>153.4</v>
      </c>
      <c r="K90" s="252">
        <v>10.9</v>
      </c>
      <c r="L90" s="230">
        <v>144.2</v>
      </c>
      <c r="M90" s="252">
        <v>9.83</v>
      </c>
      <c r="N90" s="230">
        <v>200.9</v>
      </c>
      <c r="O90" s="252">
        <v>8.96</v>
      </c>
      <c r="P90" s="230">
        <v>182</v>
      </c>
      <c r="Q90" s="252">
        <v>9</v>
      </c>
      <c r="R90" s="230">
        <v>41.8</v>
      </c>
      <c r="S90" s="252">
        <v>8.21</v>
      </c>
    </row>
    <row r="91" spans="1:19" ht="12.75">
      <c r="A91" s="77" t="s">
        <v>170</v>
      </c>
      <c r="B91" s="230">
        <v>140.8</v>
      </c>
      <c r="C91" s="252">
        <v>13.2</v>
      </c>
      <c r="D91" s="230">
        <v>176.5</v>
      </c>
      <c r="E91" s="252">
        <v>11.4</v>
      </c>
      <c r="F91" s="230">
        <v>182.9</v>
      </c>
      <c r="G91" s="252">
        <v>10.8</v>
      </c>
      <c r="H91" s="230">
        <v>192.4</v>
      </c>
      <c r="I91" s="252">
        <v>10.5</v>
      </c>
      <c r="J91" s="230">
        <v>146.1</v>
      </c>
      <c r="K91" s="252">
        <v>11.2</v>
      </c>
      <c r="L91" s="230">
        <v>177.6</v>
      </c>
      <c r="M91" s="252">
        <v>10.48</v>
      </c>
      <c r="N91" s="230">
        <v>148</v>
      </c>
      <c r="O91" s="252">
        <v>9.5</v>
      </c>
      <c r="P91" s="230">
        <v>181.9</v>
      </c>
      <c r="Q91" s="252">
        <v>10.28</v>
      </c>
      <c r="R91" s="230">
        <v>167.3</v>
      </c>
      <c r="S91" s="252">
        <v>9.32</v>
      </c>
    </row>
    <row r="92" spans="1:19" ht="12.75">
      <c r="A92" s="77" t="s">
        <v>171</v>
      </c>
      <c r="B92" s="230">
        <v>154</v>
      </c>
      <c r="C92" s="252">
        <v>9.4</v>
      </c>
      <c r="D92" s="230">
        <v>171.4</v>
      </c>
      <c r="E92" s="252">
        <v>9.8</v>
      </c>
      <c r="F92" s="230">
        <v>169.6</v>
      </c>
      <c r="G92" s="252">
        <v>10</v>
      </c>
      <c r="H92" s="230">
        <v>243.8</v>
      </c>
      <c r="I92" s="252">
        <v>9.7</v>
      </c>
      <c r="J92" s="230">
        <v>28.4</v>
      </c>
      <c r="K92" s="252">
        <v>15.5</v>
      </c>
      <c r="L92" s="230">
        <v>141.7</v>
      </c>
      <c r="M92" s="252">
        <v>9.87</v>
      </c>
      <c r="N92" s="230">
        <v>180.7</v>
      </c>
      <c r="O92" s="252">
        <v>8.9</v>
      </c>
      <c r="P92" s="230">
        <v>222.8</v>
      </c>
      <c r="Q92" s="252">
        <v>11.05</v>
      </c>
      <c r="R92" s="230">
        <v>164.9</v>
      </c>
      <c r="S92" s="252">
        <v>9.61</v>
      </c>
    </row>
    <row r="93" spans="1:19" ht="12.75">
      <c r="A93" s="77" t="s">
        <v>172</v>
      </c>
      <c r="B93" s="230">
        <v>159</v>
      </c>
      <c r="C93" s="252">
        <v>11.4</v>
      </c>
      <c r="D93" s="230">
        <v>216.8</v>
      </c>
      <c r="E93" s="252">
        <v>11.8</v>
      </c>
      <c r="F93" s="230">
        <v>246.3</v>
      </c>
      <c r="G93" s="252">
        <v>10.2</v>
      </c>
      <c r="H93" s="230">
        <v>236.8</v>
      </c>
      <c r="I93" s="252">
        <v>8.8</v>
      </c>
      <c r="J93" s="230">
        <v>0</v>
      </c>
      <c r="K93" s="252">
        <v>0</v>
      </c>
      <c r="L93" s="230">
        <v>218.1</v>
      </c>
      <c r="M93" s="252">
        <v>10.46</v>
      </c>
      <c r="N93" s="230">
        <v>0</v>
      </c>
      <c r="O93" s="252">
        <v>0</v>
      </c>
      <c r="P93" s="230">
        <v>0</v>
      </c>
      <c r="Q93" s="252">
        <v>0</v>
      </c>
      <c r="R93" s="230">
        <v>0</v>
      </c>
      <c r="S93" s="252">
        <v>0</v>
      </c>
    </row>
    <row r="94" spans="1:19" ht="12.75">
      <c r="A94" s="77" t="s">
        <v>173</v>
      </c>
      <c r="B94" s="230">
        <v>176.3</v>
      </c>
      <c r="C94" s="252">
        <v>11.2</v>
      </c>
      <c r="D94" s="230">
        <v>174.8</v>
      </c>
      <c r="E94" s="252">
        <v>10.8</v>
      </c>
      <c r="F94" s="230">
        <v>163.7</v>
      </c>
      <c r="G94" s="252">
        <v>10.8</v>
      </c>
      <c r="H94" s="230">
        <v>249.8</v>
      </c>
      <c r="I94" s="252">
        <v>11</v>
      </c>
      <c r="J94" s="230">
        <v>240</v>
      </c>
      <c r="K94" s="252">
        <v>10.8</v>
      </c>
      <c r="L94" s="230">
        <v>156</v>
      </c>
      <c r="M94" s="252">
        <v>11</v>
      </c>
      <c r="N94" s="230">
        <v>242</v>
      </c>
      <c r="O94" s="252">
        <v>9.3</v>
      </c>
      <c r="P94" s="230">
        <v>302.1</v>
      </c>
      <c r="Q94" s="252">
        <v>10.9</v>
      </c>
      <c r="R94" s="230">
        <v>0</v>
      </c>
      <c r="S94" s="252">
        <v>0</v>
      </c>
    </row>
    <row r="95" spans="1:19" ht="12.75">
      <c r="A95" s="77" t="s">
        <v>174</v>
      </c>
      <c r="B95" s="230">
        <v>104.5</v>
      </c>
      <c r="C95" s="252">
        <v>9.1</v>
      </c>
      <c r="D95" s="230">
        <v>127.9</v>
      </c>
      <c r="E95" s="252">
        <v>9</v>
      </c>
      <c r="F95" s="230">
        <v>185.8</v>
      </c>
      <c r="G95" s="252">
        <v>9.7</v>
      </c>
      <c r="H95" s="230">
        <v>174.4</v>
      </c>
      <c r="I95" s="252">
        <v>8.2</v>
      </c>
      <c r="J95" s="230">
        <v>122</v>
      </c>
      <c r="K95" s="252">
        <v>10.8</v>
      </c>
      <c r="L95" s="230">
        <v>211.2</v>
      </c>
      <c r="M95" s="252">
        <v>10.3</v>
      </c>
      <c r="N95" s="230">
        <v>182</v>
      </c>
      <c r="O95" s="252">
        <v>10.3</v>
      </c>
      <c r="P95" s="230">
        <v>0</v>
      </c>
      <c r="Q95" s="252">
        <v>0</v>
      </c>
      <c r="R95" s="230">
        <v>213.4</v>
      </c>
      <c r="S95" s="252">
        <v>10.78</v>
      </c>
    </row>
    <row r="96" spans="1:19" ht="25.5">
      <c r="A96" s="77" t="s">
        <v>175</v>
      </c>
      <c r="B96" s="230">
        <v>180</v>
      </c>
      <c r="C96" s="252">
        <v>11</v>
      </c>
      <c r="D96" s="230">
        <v>150.9</v>
      </c>
      <c r="E96" s="252">
        <v>11</v>
      </c>
      <c r="F96" s="230">
        <v>221.7</v>
      </c>
      <c r="G96" s="252">
        <v>10.5</v>
      </c>
      <c r="H96" s="230">
        <v>210</v>
      </c>
      <c r="I96" s="252">
        <v>7</v>
      </c>
      <c r="J96" s="230">
        <v>0</v>
      </c>
      <c r="K96" s="252">
        <v>0</v>
      </c>
      <c r="L96" s="230">
        <v>0</v>
      </c>
      <c r="M96" s="252">
        <v>0</v>
      </c>
      <c r="N96" s="230">
        <v>122</v>
      </c>
      <c r="O96" s="252">
        <v>9.5</v>
      </c>
      <c r="P96" s="230">
        <v>0</v>
      </c>
      <c r="Q96" s="252">
        <v>0</v>
      </c>
      <c r="R96" s="230">
        <v>0</v>
      </c>
      <c r="S96" s="252">
        <v>0</v>
      </c>
    </row>
    <row r="97" spans="1:19" ht="25.5">
      <c r="A97" s="77" t="s">
        <v>176</v>
      </c>
      <c r="B97" s="230">
        <v>118.9</v>
      </c>
      <c r="C97" s="252">
        <v>13.2</v>
      </c>
      <c r="D97" s="230">
        <v>150.8</v>
      </c>
      <c r="E97" s="252">
        <v>11.3</v>
      </c>
      <c r="F97" s="230">
        <v>184.1</v>
      </c>
      <c r="G97" s="252">
        <v>10.2</v>
      </c>
      <c r="H97" s="230">
        <v>301.9</v>
      </c>
      <c r="I97" s="252">
        <v>12</v>
      </c>
      <c r="J97" s="230">
        <v>0</v>
      </c>
      <c r="K97" s="252">
        <v>0</v>
      </c>
      <c r="L97" s="230">
        <v>0</v>
      </c>
      <c r="M97" s="252">
        <v>0</v>
      </c>
      <c r="N97" s="230">
        <v>0</v>
      </c>
      <c r="O97" s="252">
        <v>0</v>
      </c>
      <c r="P97" s="230">
        <v>0</v>
      </c>
      <c r="Q97" s="252">
        <v>0</v>
      </c>
      <c r="R97" s="230">
        <v>0</v>
      </c>
      <c r="S97" s="252">
        <v>0</v>
      </c>
    </row>
    <row r="98" spans="1:19" ht="12.75">
      <c r="A98" s="274"/>
      <c r="B98" s="272"/>
      <c r="C98" s="275"/>
      <c r="D98" s="272"/>
      <c r="E98" s="275"/>
      <c r="F98" s="272"/>
      <c r="G98" s="275"/>
      <c r="H98" s="272"/>
      <c r="I98" s="275"/>
      <c r="J98" s="272"/>
      <c r="K98" s="275"/>
      <c r="L98" s="272"/>
      <c r="M98" s="275"/>
      <c r="N98" s="272"/>
      <c r="O98" s="275"/>
      <c r="P98" s="272"/>
      <c r="Q98" s="275"/>
      <c r="R98" s="272"/>
      <c r="S98" s="275"/>
    </row>
    <row r="100" spans="1:13" ht="12.75" customHeight="1">
      <c r="A100" s="335" t="s">
        <v>413</v>
      </c>
      <c r="B100" s="335"/>
      <c r="C100" s="335"/>
      <c r="D100" s="335"/>
      <c r="E100" s="335"/>
      <c r="F100" s="335"/>
      <c r="G100" s="335"/>
      <c r="H100" s="335"/>
      <c r="I100" s="335"/>
      <c r="J100" s="335"/>
      <c r="K100" s="335"/>
      <c r="L100" s="335"/>
      <c r="M100" s="335"/>
    </row>
  </sheetData>
  <sheetProtection/>
  <mergeCells count="12">
    <mergeCell ref="D4:E4"/>
    <mergeCell ref="F4:G4"/>
    <mergeCell ref="A100:M100"/>
    <mergeCell ref="H4:I4"/>
    <mergeCell ref="R4:S4"/>
    <mergeCell ref="A4:A5"/>
    <mergeCell ref="A1:S1"/>
    <mergeCell ref="N4:O4"/>
    <mergeCell ref="P4:Q4"/>
    <mergeCell ref="L4:M4"/>
    <mergeCell ref="J4:K4"/>
    <mergeCell ref="B4:C4"/>
  </mergeCells>
  <printOptions/>
  <pageMargins left="0.7874015748031497" right="0.3937007874015748" top="0.57" bottom="0.4" header="0.5118110236220472" footer="0.31496062992125984"/>
  <pageSetup fitToHeight="1" fitToWidth="1" horizontalDpi="600" verticalDpi="600" orientation="landscape" paperSize="8" scale="48" r:id="rId1"/>
  <headerFooter alignWithMargins="0">
    <oddFooter>&amp;C43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5"/>
  <sheetViews>
    <sheetView workbookViewId="0" topLeftCell="A1">
      <selection activeCell="A1" sqref="A1:J1"/>
    </sheetView>
  </sheetViews>
  <sheetFormatPr defaultColWidth="10.75390625" defaultRowHeight="12.75"/>
  <cols>
    <col min="1" max="1" width="36.625" style="24" customWidth="1"/>
    <col min="2" max="2" width="11.75390625" style="24" customWidth="1"/>
    <col min="3" max="3" width="11.00390625" style="24" bestFit="1" customWidth="1"/>
    <col min="4" max="4" width="19.625" style="24" bestFit="1" customWidth="1"/>
    <col min="5" max="5" width="20.25390625" style="24" bestFit="1" customWidth="1"/>
    <col min="6" max="6" width="21.00390625" style="24" bestFit="1" customWidth="1"/>
    <col min="7" max="10" width="19.625" style="24" bestFit="1" customWidth="1"/>
    <col min="11" max="16384" width="10.75390625" style="24" customWidth="1"/>
  </cols>
  <sheetData>
    <row r="1" spans="1:10" s="43" customFormat="1" ht="20.25">
      <c r="A1" s="355" t="s">
        <v>351</v>
      </c>
      <c r="B1" s="355"/>
      <c r="C1" s="355"/>
      <c r="D1" s="355"/>
      <c r="E1" s="355"/>
      <c r="F1" s="355"/>
      <c r="G1" s="355"/>
      <c r="H1" s="355"/>
      <c r="I1" s="355"/>
      <c r="J1" s="355"/>
    </row>
    <row r="2" spans="1:10" s="43" customFormat="1" ht="15.75">
      <c r="A2" s="259"/>
      <c r="B2" s="259"/>
      <c r="C2" s="259"/>
      <c r="D2" s="259"/>
      <c r="E2" s="259"/>
      <c r="F2" s="259"/>
      <c r="G2" s="259"/>
      <c r="H2" s="259"/>
      <c r="I2" s="259"/>
      <c r="J2" s="259"/>
    </row>
    <row r="3" spans="1:10" ht="12.75">
      <c r="A3" s="32"/>
      <c r="J3" s="25" t="s">
        <v>377</v>
      </c>
    </row>
    <row r="4" spans="1:10" ht="113.25" customHeight="1">
      <c r="A4" s="308" t="s">
        <v>326</v>
      </c>
      <c r="B4" s="356" t="s">
        <v>299</v>
      </c>
      <c r="C4" s="357"/>
      <c r="D4" s="308" t="s">
        <v>300</v>
      </c>
      <c r="E4" s="308" t="s">
        <v>301</v>
      </c>
      <c r="F4" s="308" t="s">
        <v>302</v>
      </c>
      <c r="G4" s="310" t="s">
        <v>303</v>
      </c>
      <c r="H4" s="310" t="s">
        <v>304</v>
      </c>
      <c r="I4" s="310" t="s">
        <v>305</v>
      </c>
      <c r="J4" s="308" t="s">
        <v>306</v>
      </c>
    </row>
    <row r="5" spans="1:10" ht="38.25">
      <c r="A5" s="308"/>
      <c r="B5" s="26" t="s">
        <v>63</v>
      </c>
      <c r="C5" s="26" t="s">
        <v>185</v>
      </c>
      <c r="D5" s="308"/>
      <c r="E5" s="308"/>
      <c r="F5" s="308"/>
      <c r="G5" s="311"/>
      <c r="H5" s="311"/>
      <c r="I5" s="311"/>
      <c r="J5" s="308"/>
    </row>
    <row r="6" spans="1:10" ht="12.75">
      <c r="A6" s="352">
        <v>38718</v>
      </c>
      <c r="B6" s="353"/>
      <c r="C6" s="353"/>
      <c r="D6" s="353"/>
      <c r="E6" s="353"/>
      <c r="F6" s="353"/>
      <c r="G6" s="353"/>
      <c r="H6" s="353"/>
      <c r="I6" s="353"/>
      <c r="J6" s="354"/>
    </row>
    <row r="7" spans="1:10" ht="12.75">
      <c r="A7" s="42" t="s">
        <v>184</v>
      </c>
      <c r="B7" s="179">
        <v>3614</v>
      </c>
      <c r="C7" s="179">
        <v>1054</v>
      </c>
      <c r="D7" s="179">
        <v>711</v>
      </c>
      <c r="E7" s="179">
        <v>793</v>
      </c>
      <c r="F7" s="179" t="s">
        <v>297</v>
      </c>
      <c r="G7" s="179">
        <v>1958</v>
      </c>
      <c r="H7" s="179">
        <v>2982</v>
      </c>
      <c r="I7" s="179">
        <v>3382</v>
      </c>
      <c r="J7" s="179">
        <v>350</v>
      </c>
    </row>
    <row r="8" spans="1:10" ht="12.75">
      <c r="A8" s="42" t="s">
        <v>221</v>
      </c>
      <c r="B8" s="179">
        <v>2926</v>
      </c>
      <c r="C8" s="179">
        <v>995</v>
      </c>
      <c r="D8" s="179">
        <v>710</v>
      </c>
      <c r="E8" s="179">
        <v>793</v>
      </c>
      <c r="F8" s="179" t="s">
        <v>297</v>
      </c>
      <c r="G8" s="179">
        <v>1926</v>
      </c>
      <c r="H8" s="179">
        <v>2615</v>
      </c>
      <c r="I8" s="179">
        <v>3378</v>
      </c>
      <c r="J8" s="179">
        <v>350</v>
      </c>
    </row>
    <row r="9" spans="1:10" ht="12.75">
      <c r="A9" s="42" t="s">
        <v>186</v>
      </c>
      <c r="B9" s="179">
        <v>69</v>
      </c>
      <c r="C9" s="179">
        <v>15</v>
      </c>
      <c r="D9" s="179">
        <v>1248</v>
      </c>
      <c r="E9" s="179">
        <v>7</v>
      </c>
      <c r="F9" s="179" t="s">
        <v>297</v>
      </c>
      <c r="G9" s="179">
        <v>55</v>
      </c>
      <c r="H9" s="179">
        <v>34</v>
      </c>
      <c r="I9" s="179">
        <v>52</v>
      </c>
      <c r="J9" s="179">
        <v>0</v>
      </c>
    </row>
    <row r="10" spans="1:10" ht="12.75">
      <c r="A10" s="42" t="s">
        <v>222</v>
      </c>
      <c r="B10" s="179">
        <v>1</v>
      </c>
      <c r="C10" s="179">
        <v>0</v>
      </c>
      <c r="D10" s="179">
        <v>0</v>
      </c>
      <c r="E10" s="179">
        <v>819</v>
      </c>
      <c r="F10" s="179" t="s">
        <v>297</v>
      </c>
      <c r="G10" s="179">
        <v>0</v>
      </c>
      <c r="H10" s="179">
        <v>0</v>
      </c>
      <c r="I10" s="179">
        <v>7</v>
      </c>
      <c r="J10" s="179">
        <v>0</v>
      </c>
    </row>
    <row r="11" spans="1:10" ht="12.75">
      <c r="A11" s="42" t="s">
        <v>188</v>
      </c>
      <c r="B11" s="179">
        <v>2</v>
      </c>
      <c r="C11" s="179">
        <v>0</v>
      </c>
      <c r="D11" s="179">
        <v>7</v>
      </c>
      <c r="E11" s="179">
        <v>0</v>
      </c>
      <c r="F11" s="179" t="s">
        <v>297</v>
      </c>
      <c r="G11" s="179">
        <v>7810</v>
      </c>
      <c r="H11" s="179">
        <v>2</v>
      </c>
      <c r="I11" s="179">
        <v>0</v>
      </c>
      <c r="J11" s="179">
        <v>0</v>
      </c>
    </row>
    <row r="12" spans="1:10" ht="12.75">
      <c r="A12" s="42" t="s">
        <v>189</v>
      </c>
      <c r="B12" s="179">
        <v>36</v>
      </c>
      <c r="C12" s="179">
        <v>27</v>
      </c>
      <c r="D12" s="179">
        <v>0</v>
      </c>
      <c r="E12" s="179">
        <v>1</v>
      </c>
      <c r="F12" s="179" t="s">
        <v>297</v>
      </c>
      <c r="G12" s="179">
        <v>38</v>
      </c>
      <c r="H12" s="179">
        <v>6562</v>
      </c>
      <c r="I12" s="179">
        <v>865</v>
      </c>
      <c r="J12" s="179">
        <v>11</v>
      </c>
    </row>
    <row r="13" spans="1:10" ht="12.75">
      <c r="A13" s="42" t="s">
        <v>190</v>
      </c>
      <c r="B13" s="179">
        <v>12</v>
      </c>
      <c r="C13" s="179">
        <v>9</v>
      </c>
      <c r="D13" s="179">
        <v>0</v>
      </c>
      <c r="E13" s="179">
        <v>0</v>
      </c>
      <c r="F13" s="179" t="s">
        <v>297</v>
      </c>
      <c r="G13" s="179">
        <v>1</v>
      </c>
      <c r="H13" s="179">
        <v>6</v>
      </c>
      <c r="I13" s="179">
        <v>3003</v>
      </c>
      <c r="J13" s="179">
        <v>4</v>
      </c>
    </row>
    <row r="14" spans="1:10" ht="12.75">
      <c r="A14" s="42" t="s">
        <v>191</v>
      </c>
      <c r="B14" s="179">
        <v>2</v>
      </c>
      <c r="C14" s="179">
        <v>2</v>
      </c>
      <c r="D14" s="179">
        <v>0</v>
      </c>
      <c r="E14" s="179">
        <v>0</v>
      </c>
      <c r="F14" s="179" t="s">
        <v>297</v>
      </c>
      <c r="G14" s="179">
        <v>0</v>
      </c>
      <c r="H14" s="179">
        <v>0</v>
      </c>
      <c r="I14" s="179">
        <v>2</v>
      </c>
      <c r="J14" s="179">
        <v>488</v>
      </c>
    </row>
    <row r="15" spans="1:10" ht="12.75">
      <c r="A15" s="352">
        <v>39083</v>
      </c>
      <c r="B15" s="353"/>
      <c r="C15" s="353"/>
      <c r="D15" s="353"/>
      <c r="E15" s="353"/>
      <c r="F15" s="353"/>
      <c r="G15" s="353"/>
      <c r="H15" s="353"/>
      <c r="I15" s="353"/>
      <c r="J15" s="354"/>
    </row>
    <row r="16" spans="1:10" ht="12.75">
      <c r="A16" s="42" t="s">
        <v>184</v>
      </c>
      <c r="B16" s="179">
        <v>24991</v>
      </c>
      <c r="C16" s="179">
        <v>8412</v>
      </c>
      <c r="D16" s="179">
        <v>9968</v>
      </c>
      <c r="E16" s="179">
        <v>7559</v>
      </c>
      <c r="F16" s="179" t="s">
        <v>297</v>
      </c>
      <c r="G16" s="179">
        <v>16082</v>
      </c>
      <c r="H16" s="179">
        <v>21660</v>
      </c>
      <c r="I16" s="179">
        <v>24351</v>
      </c>
      <c r="J16" s="179">
        <v>2892</v>
      </c>
    </row>
    <row r="17" spans="1:10" ht="12.75">
      <c r="A17" s="42" t="s">
        <v>221</v>
      </c>
      <c r="B17" s="179">
        <v>23006</v>
      </c>
      <c r="C17" s="179">
        <v>8332</v>
      </c>
      <c r="D17" s="179">
        <v>9957</v>
      </c>
      <c r="E17" s="179">
        <v>7558</v>
      </c>
      <c r="F17" s="179" t="s">
        <v>297</v>
      </c>
      <c r="G17" s="179">
        <v>15883</v>
      </c>
      <c r="H17" s="179">
        <v>20916</v>
      </c>
      <c r="I17" s="179">
        <v>24187</v>
      </c>
      <c r="J17" s="179">
        <v>2861</v>
      </c>
    </row>
    <row r="18" spans="1:10" ht="12.75">
      <c r="A18" s="42" t="s">
        <v>186</v>
      </c>
      <c r="B18" s="179">
        <v>599</v>
      </c>
      <c r="C18" s="179">
        <v>102</v>
      </c>
      <c r="D18" s="179">
        <v>6343</v>
      </c>
      <c r="E18" s="179">
        <v>885</v>
      </c>
      <c r="F18" s="179" t="s">
        <v>297</v>
      </c>
      <c r="G18" s="179">
        <v>5006</v>
      </c>
      <c r="H18" s="179">
        <v>1865</v>
      </c>
      <c r="I18" s="179">
        <v>1400</v>
      </c>
      <c r="J18" s="179">
        <v>142</v>
      </c>
    </row>
    <row r="19" spans="1:10" ht="12.75">
      <c r="A19" s="42" t="s">
        <v>222</v>
      </c>
      <c r="B19" s="179">
        <v>0</v>
      </c>
      <c r="C19" s="179">
        <v>0</v>
      </c>
      <c r="D19" s="179">
        <v>0</v>
      </c>
      <c r="E19" s="179">
        <v>3074</v>
      </c>
      <c r="F19" s="179" t="s">
        <v>297</v>
      </c>
      <c r="G19" s="179">
        <v>0</v>
      </c>
      <c r="H19" s="179">
        <v>0</v>
      </c>
      <c r="I19" s="179">
        <v>0</v>
      </c>
      <c r="J19" s="179">
        <v>0</v>
      </c>
    </row>
    <row r="20" spans="1:10" ht="12.75">
      <c r="A20" s="42" t="s">
        <v>188</v>
      </c>
      <c r="B20" s="179">
        <v>37</v>
      </c>
      <c r="C20" s="179">
        <v>24</v>
      </c>
      <c r="D20" s="179">
        <v>34</v>
      </c>
      <c r="E20" s="179">
        <v>1</v>
      </c>
      <c r="F20" s="179" t="s">
        <v>297</v>
      </c>
      <c r="G20" s="179">
        <v>22584</v>
      </c>
      <c r="H20" s="179">
        <v>21</v>
      </c>
      <c r="I20" s="179">
        <v>46</v>
      </c>
      <c r="J20" s="179">
        <v>3</v>
      </c>
    </row>
    <row r="21" spans="1:10" ht="12.75">
      <c r="A21" s="42" t="s">
        <v>189</v>
      </c>
      <c r="B21" s="179">
        <v>52</v>
      </c>
      <c r="C21" s="179">
        <v>39</v>
      </c>
      <c r="D21" s="179">
        <v>3</v>
      </c>
      <c r="E21" s="179">
        <v>19</v>
      </c>
      <c r="F21" s="179" t="s">
        <v>297</v>
      </c>
      <c r="G21" s="179">
        <v>306</v>
      </c>
      <c r="H21" s="179">
        <v>39264</v>
      </c>
      <c r="I21" s="179">
        <v>2788</v>
      </c>
      <c r="J21" s="179">
        <v>16</v>
      </c>
    </row>
    <row r="22" spans="1:10" ht="12.75">
      <c r="A22" s="42" t="s">
        <v>190</v>
      </c>
      <c r="B22" s="179">
        <v>9</v>
      </c>
      <c r="C22" s="179">
        <v>4</v>
      </c>
      <c r="D22" s="179">
        <v>11</v>
      </c>
      <c r="E22" s="179">
        <v>12</v>
      </c>
      <c r="F22" s="179" t="s">
        <v>297</v>
      </c>
      <c r="G22" s="179">
        <v>430</v>
      </c>
      <c r="H22" s="179">
        <v>309</v>
      </c>
      <c r="I22" s="179">
        <v>12932</v>
      </c>
      <c r="J22" s="179">
        <v>668</v>
      </c>
    </row>
    <row r="23" spans="1:10" ht="12.75">
      <c r="A23" s="42" t="s">
        <v>191</v>
      </c>
      <c r="B23" s="179">
        <v>5</v>
      </c>
      <c r="C23" s="179">
        <v>5</v>
      </c>
      <c r="D23" s="179">
        <v>0</v>
      </c>
      <c r="E23" s="179">
        <v>0</v>
      </c>
      <c r="F23" s="179" t="s">
        <v>297</v>
      </c>
      <c r="G23" s="179">
        <v>11</v>
      </c>
      <c r="H23" s="179">
        <v>0</v>
      </c>
      <c r="I23" s="179">
        <v>0</v>
      </c>
      <c r="J23" s="179">
        <v>2194</v>
      </c>
    </row>
    <row r="24" spans="1:10" ht="12.75">
      <c r="A24" s="352">
        <v>39448</v>
      </c>
      <c r="B24" s="353"/>
      <c r="C24" s="353"/>
      <c r="D24" s="353"/>
      <c r="E24" s="353"/>
      <c r="F24" s="353"/>
      <c r="G24" s="353"/>
      <c r="H24" s="353"/>
      <c r="I24" s="353"/>
      <c r="J24" s="354"/>
    </row>
    <row r="25" spans="1:10" ht="12.75">
      <c r="A25" s="42" t="s">
        <v>184</v>
      </c>
      <c r="B25" s="179">
        <v>67559</v>
      </c>
      <c r="C25" s="179">
        <v>20615</v>
      </c>
      <c r="D25" s="179">
        <v>30885</v>
      </c>
      <c r="E25" s="179">
        <v>26105</v>
      </c>
      <c r="F25" s="179" t="s">
        <v>297</v>
      </c>
      <c r="G25" s="179">
        <v>54426</v>
      </c>
      <c r="H25" s="179">
        <v>47083</v>
      </c>
      <c r="I25" s="179">
        <v>68257</v>
      </c>
      <c r="J25" s="179">
        <v>10783</v>
      </c>
    </row>
    <row r="26" spans="1:10" ht="12.75">
      <c r="A26" s="42" t="s">
        <v>221</v>
      </c>
      <c r="B26" s="179">
        <v>63709</v>
      </c>
      <c r="C26" s="179">
        <v>20415</v>
      </c>
      <c r="D26" s="179">
        <v>30866</v>
      </c>
      <c r="E26" s="179">
        <v>26066</v>
      </c>
      <c r="F26" s="179" t="s">
        <v>297</v>
      </c>
      <c r="G26" s="179">
        <v>53800</v>
      </c>
      <c r="H26" s="179">
        <v>45850</v>
      </c>
      <c r="I26" s="179">
        <v>68023</v>
      </c>
      <c r="J26" s="179">
        <v>10720</v>
      </c>
    </row>
    <row r="27" spans="1:10" ht="12.75">
      <c r="A27" s="42" t="s">
        <v>186</v>
      </c>
      <c r="B27" s="179">
        <v>4003</v>
      </c>
      <c r="C27" s="179">
        <v>515</v>
      </c>
      <c r="D27" s="179">
        <v>17441</v>
      </c>
      <c r="E27" s="179">
        <v>2129</v>
      </c>
      <c r="F27" s="179" t="s">
        <v>297</v>
      </c>
      <c r="G27" s="179">
        <v>7187</v>
      </c>
      <c r="H27" s="179">
        <v>4845</v>
      </c>
      <c r="I27" s="179">
        <v>4985</v>
      </c>
      <c r="J27" s="179">
        <v>599</v>
      </c>
    </row>
    <row r="28" spans="1:10" ht="12.75">
      <c r="A28" s="42" t="s">
        <v>222</v>
      </c>
      <c r="B28" s="179">
        <v>29</v>
      </c>
      <c r="C28" s="179">
        <v>1</v>
      </c>
      <c r="D28" s="179">
        <v>4</v>
      </c>
      <c r="E28" s="179">
        <v>7395</v>
      </c>
      <c r="F28" s="179" t="s">
        <v>297</v>
      </c>
      <c r="G28" s="179">
        <v>13</v>
      </c>
      <c r="H28" s="179">
        <v>29</v>
      </c>
      <c r="I28" s="179">
        <v>8</v>
      </c>
      <c r="J28" s="179">
        <v>3</v>
      </c>
    </row>
    <row r="29" spans="1:10" ht="12.75">
      <c r="A29" s="42" t="s">
        <v>188</v>
      </c>
      <c r="B29" s="179">
        <v>56</v>
      </c>
      <c r="C29" s="179">
        <v>42</v>
      </c>
      <c r="D29" s="179">
        <v>94</v>
      </c>
      <c r="E29" s="179">
        <v>11</v>
      </c>
      <c r="F29" s="179" t="s">
        <v>297</v>
      </c>
      <c r="G29" s="179">
        <v>29967</v>
      </c>
      <c r="H29" s="179">
        <v>1720</v>
      </c>
      <c r="I29" s="179">
        <v>331</v>
      </c>
      <c r="J29" s="179">
        <v>2</v>
      </c>
    </row>
    <row r="30" spans="1:10" ht="12.75">
      <c r="A30" s="42" t="s">
        <v>189</v>
      </c>
      <c r="B30" s="179">
        <v>306</v>
      </c>
      <c r="C30" s="179">
        <v>237</v>
      </c>
      <c r="D30" s="179">
        <v>393</v>
      </c>
      <c r="E30" s="179">
        <v>161</v>
      </c>
      <c r="F30" s="179" t="s">
        <v>297</v>
      </c>
      <c r="G30" s="179">
        <v>353</v>
      </c>
      <c r="H30" s="179">
        <v>57840</v>
      </c>
      <c r="I30" s="179">
        <v>2224</v>
      </c>
      <c r="J30" s="179">
        <v>43</v>
      </c>
    </row>
    <row r="31" spans="1:10" ht="12.75">
      <c r="A31" s="42" t="s">
        <v>190</v>
      </c>
      <c r="B31" s="179">
        <v>86</v>
      </c>
      <c r="C31" s="179">
        <v>68</v>
      </c>
      <c r="D31" s="179">
        <v>21</v>
      </c>
      <c r="E31" s="179">
        <v>31</v>
      </c>
      <c r="F31" s="179" t="s">
        <v>297</v>
      </c>
      <c r="G31" s="179">
        <v>2385</v>
      </c>
      <c r="H31" s="179">
        <v>2263</v>
      </c>
      <c r="I31" s="179">
        <v>21752</v>
      </c>
      <c r="J31" s="179">
        <v>1174</v>
      </c>
    </row>
    <row r="32" spans="1:10" ht="12.75">
      <c r="A32" s="42" t="s">
        <v>191</v>
      </c>
      <c r="B32" s="179">
        <v>41</v>
      </c>
      <c r="C32" s="179">
        <v>17</v>
      </c>
      <c r="D32" s="179">
        <v>161</v>
      </c>
      <c r="E32" s="179">
        <v>0</v>
      </c>
      <c r="F32" s="179" t="s">
        <v>297</v>
      </c>
      <c r="G32" s="179">
        <v>5</v>
      </c>
      <c r="H32" s="179">
        <v>6</v>
      </c>
      <c r="I32" s="179">
        <v>1045</v>
      </c>
      <c r="J32" s="179">
        <v>5213</v>
      </c>
    </row>
    <row r="33" spans="1:10" ht="12.75">
      <c r="A33" s="352">
        <v>39814</v>
      </c>
      <c r="B33" s="353"/>
      <c r="C33" s="353"/>
      <c r="D33" s="353"/>
      <c r="E33" s="353"/>
      <c r="F33" s="353"/>
      <c r="G33" s="353"/>
      <c r="H33" s="353"/>
      <c r="I33" s="353"/>
      <c r="J33" s="354"/>
    </row>
    <row r="34" spans="1:10" ht="12.75">
      <c r="A34" s="42" t="s">
        <v>184</v>
      </c>
      <c r="B34" s="179">
        <v>133115</v>
      </c>
      <c r="C34" s="179">
        <v>50240</v>
      </c>
      <c r="D34" s="179">
        <v>53480</v>
      </c>
      <c r="E34" s="179">
        <v>38962</v>
      </c>
      <c r="F34" s="179" t="s">
        <v>297</v>
      </c>
      <c r="G34" s="179">
        <v>86084</v>
      </c>
      <c r="H34" s="179">
        <v>67782</v>
      </c>
      <c r="I34" s="179">
        <v>85984</v>
      </c>
      <c r="J34" s="179">
        <v>20954</v>
      </c>
    </row>
    <row r="35" spans="1:10" ht="12.75">
      <c r="A35" s="42" t="s">
        <v>221</v>
      </c>
      <c r="B35" s="179">
        <v>129781</v>
      </c>
      <c r="C35" s="179">
        <v>49909</v>
      </c>
      <c r="D35" s="179">
        <v>53357</v>
      </c>
      <c r="E35" s="179">
        <v>38900</v>
      </c>
      <c r="F35" s="179" t="s">
        <v>297</v>
      </c>
      <c r="G35" s="179">
        <v>85663</v>
      </c>
      <c r="H35" s="179">
        <v>67030</v>
      </c>
      <c r="I35" s="179">
        <v>85921</v>
      </c>
      <c r="J35" s="179">
        <v>20927</v>
      </c>
    </row>
    <row r="36" spans="1:10" ht="12.75">
      <c r="A36" s="42" t="s">
        <v>186</v>
      </c>
      <c r="B36" s="179">
        <v>2210</v>
      </c>
      <c r="C36" s="179">
        <v>294</v>
      </c>
      <c r="D36" s="179">
        <v>14752</v>
      </c>
      <c r="E36" s="179">
        <v>866</v>
      </c>
      <c r="F36" s="179" t="s">
        <v>297</v>
      </c>
      <c r="G36" s="179">
        <v>3281</v>
      </c>
      <c r="H36" s="179">
        <v>1900</v>
      </c>
      <c r="I36" s="179">
        <v>2386</v>
      </c>
      <c r="J36" s="179">
        <v>343</v>
      </c>
    </row>
    <row r="37" spans="1:10" ht="12.75">
      <c r="A37" s="42" t="s">
        <v>222</v>
      </c>
      <c r="B37" s="179">
        <v>126</v>
      </c>
      <c r="C37" s="179">
        <v>95</v>
      </c>
      <c r="D37" s="179">
        <v>3</v>
      </c>
      <c r="E37" s="179">
        <v>5644</v>
      </c>
      <c r="F37" s="179" t="s">
        <v>297</v>
      </c>
      <c r="G37" s="179">
        <v>27</v>
      </c>
      <c r="H37" s="179">
        <v>25</v>
      </c>
      <c r="I37" s="179">
        <v>9</v>
      </c>
      <c r="J37" s="179">
        <v>1</v>
      </c>
    </row>
    <row r="38" spans="1:10" ht="12.75">
      <c r="A38" s="42" t="s">
        <v>188</v>
      </c>
      <c r="B38" s="179">
        <v>141</v>
      </c>
      <c r="C38" s="179">
        <v>82</v>
      </c>
      <c r="D38" s="179">
        <v>334</v>
      </c>
      <c r="E38" s="179">
        <v>7</v>
      </c>
      <c r="F38" s="179" t="s">
        <v>297</v>
      </c>
      <c r="G38" s="179">
        <v>16563</v>
      </c>
      <c r="H38" s="179">
        <v>993</v>
      </c>
      <c r="I38" s="179">
        <v>1490</v>
      </c>
      <c r="J38" s="179">
        <v>2</v>
      </c>
    </row>
    <row r="39" spans="1:10" ht="12.75">
      <c r="A39" s="42" t="s">
        <v>189</v>
      </c>
      <c r="B39" s="179">
        <v>98</v>
      </c>
      <c r="C39" s="179">
        <v>80</v>
      </c>
      <c r="D39" s="179">
        <v>158</v>
      </c>
      <c r="E39" s="179">
        <v>133</v>
      </c>
      <c r="F39" s="179" t="s">
        <v>297</v>
      </c>
      <c r="G39" s="179">
        <v>141</v>
      </c>
      <c r="H39" s="179">
        <v>13470</v>
      </c>
      <c r="I39" s="179">
        <v>272</v>
      </c>
      <c r="J39" s="179">
        <v>8</v>
      </c>
    </row>
    <row r="40" spans="1:10" ht="12.75">
      <c r="A40" s="42" t="s">
        <v>190</v>
      </c>
      <c r="B40" s="179">
        <v>139</v>
      </c>
      <c r="C40" s="179">
        <v>103</v>
      </c>
      <c r="D40" s="179">
        <v>16</v>
      </c>
      <c r="E40" s="179">
        <v>14</v>
      </c>
      <c r="F40" s="179" t="s">
        <v>297</v>
      </c>
      <c r="G40" s="179">
        <v>70</v>
      </c>
      <c r="H40" s="179">
        <v>239</v>
      </c>
      <c r="I40" s="179">
        <v>4280</v>
      </c>
      <c r="J40" s="179">
        <v>64</v>
      </c>
    </row>
    <row r="41" spans="1:10" ht="12.75">
      <c r="A41" s="42" t="s">
        <v>191</v>
      </c>
      <c r="B41" s="179">
        <v>85</v>
      </c>
      <c r="C41" s="179">
        <v>79</v>
      </c>
      <c r="D41" s="179">
        <v>50</v>
      </c>
      <c r="E41" s="179">
        <v>0</v>
      </c>
      <c r="F41" s="179" t="s">
        <v>297</v>
      </c>
      <c r="G41" s="179">
        <v>0</v>
      </c>
      <c r="H41" s="179">
        <v>89</v>
      </c>
      <c r="I41" s="179">
        <v>409</v>
      </c>
      <c r="J41" s="179">
        <v>3474</v>
      </c>
    </row>
    <row r="42" spans="1:10" ht="12.75">
      <c r="A42" s="352">
        <v>40179</v>
      </c>
      <c r="B42" s="353"/>
      <c r="C42" s="353"/>
      <c r="D42" s="353"/>
      <c r="E42" s="353"/>
      <c r="F42" s="353"/>
      <c r="G42" s="353"/>
      <c r="H42" s="353"/>
      <c r="I42" s="353"/>
      <c r="J42" s="354"/>
    </row>
    <row r="43" spans="1:10" ht="12.75">
      <c r="A43" s="42" t="s">
        <v>184</v>
      </c>
      <c r="B43" s="179">
        <v>35314</v>
      </c>
      <c r="C43" s="179">
        <v>13258</v>
      </c>
      <c r="D43" s="179">
        <v>14635</v>
      </c>
      <c r="E43" s="179">
        <v>11334</v>
      </c>
      <c r="F43" s="179" t="s">
        <v>297</v>
      </c>
      <c r="G43" s="179">
        <v>23188</v>
      </c>
      <c r="H43" s="179">
        <v>18006</v>
      </c>
      <c r="I43" s="179">
        <v>21498</v>
      </c>
      <c r="J43" s="179">
        <v>5846</v>
      </c>
    </row>
    <row r="44" spans="1:10" ht="12.75">
      <c r="A44" s="42" t="s">
        <v>221</v>
      </c>
      <c r="B44" s="179">
        <v>33935</v>
      </c>
      <c r="C44" s="179">
        <v>13180</v>
      </c>
      <c r="D44" s="179">
        <v>14521</v>
      </c>
      <c r="E44" s="179">
        <v>11228</v>
      </c>
      <c r="F44" s="179" t="s">
        <v>297</v>
      </c>
      <c r="G44" s="179">
        <v>23109</v>
      </c>
      <c r="H44" s="179">
        <v>17912</v>
      </c>
      <c r="I44" s="179">
        <v>21490</v>
      </c>
      <c r="J44" s="179">
        <v>5840</v>
      </c>
    </row>
    <row r="45" spans="1:10" ht="12.75">
      <c r="A45" s="42" t="s">
        <v>186</v>
      </c>
      <c r="B45" s="179">
        <v>368</v>
      </c>
      <c r="C45" s="179">
        <v>314</v>
      </c>
      <c r="D45" s="179">
        <v>1218</v>
      </c>
      <c r="E45" s="179">
        <v>12</v>
      </c>
      <c r="F45" s="179" t="s">
        <v>297</v>
      </c>
      <c r="G45" s="179">
        <v>123</v>
      </c>
      <c r="H45" s="179">
        <v>1</v>
      </c>
      <c r="I45" s="179">
        <v>5</v>
      </c>
      <c r="J45" s="179">
        <v>17</v>
      </c>
    </row>
    <row r="46" spans="1:10" ht="12.75">
      <c r="A46" s="42" t="s">
        <v>222</v>
      </c>
      <c r="B46" s="179">
        <v>2</v>
      </c>
      <c r="C46" s="179">
        <v>0</v>
      </c>
      <c r="D46" s="179">
        <v>2</v>
      </c>
      <c r="E46" s="179">
        <v>855</v>
      </c>
      <c r="F46" s="179" t="s">
        <v>297</v>
      </c>
      <c r="G46" s="179">
        <v>0</v>
      </c>
      <c r="H46" s="179">
        <v>0</v>
      </c>
      <c r="I46" s="179">
        <v>3</v>
      </c>
      <c r="J46" s="179">
        <v>0</v>
      </c>
    </row>
    <row r="47" spans="1:10" ht="12.75">
      <c r="A47" s="42" t="s">
        <v>188</v>
      </c>
      <c r="B47" s="179">
        <v>126</v>
      </c>
      <c r="C47" s="179">
        <v>46</v>
      </c>
      <c r="D47" s="179">
        <v>3</v>
      </c>
      <c r="E47" s="179">
        <v>10</v>
      </c>
      <c r="F47" s="179" t="s">
        <v>297</v>
      </c>
      <c r="G47" s="179">
        <v>4853</v>
      </c>
      <c r="H47" s="179">
        <v>76</v>
      </c>
      <c r="I47" s="179">
        <v>10</v>
      </c>
      <c r="J47" s="179">
        <v>4</v>
      </c>
    </row>
    <row r="48" spans="1:10" ht="12.75">
      <c r="A48" s="42" t="s">
        <v>189</v>
      </c>
      <c r="B48" s="179">
        <v>17</v>
      </c>
      <c r="C48" s="179">
        <v>14</v>
      </c>
      <c r="D48" s="179">
        <v>7</v>
      </c>
      <c r="E48" s="179">
        <v>0</v>
      </c>
      <c r="F48" s="179" t="s">
        <v>297</v>
      </c>
      <c r="G48" s="179">
        <v>319</v>
      </c>
      <c r="H48" s="179">
        <v>2065</v>
      </c>
      <c r="I48" s="179">
        <v>2</v>
      </c>
      <c r="J48" s="179">
        <v>0</v>
      </c>
    </row>
    <row r="49" spans="1:10" ht="12.75">
      <c r="A49" s="42" t="s">
        <v>190</v>
      </c>
      <c r="B49" s="179">
        <v>2</v>
      </c>
      <c r="C49" s="179">
        <v>2</v>
      </c>
      <c r="D49" s="179">
        <v>3</v>
      </c>
      <c r="E49" s="179">
        <v>0</v>
      </c>
      <c r="F49" s="179" t="s">
        <v>297</v>
      </c>
      <c r="G49" s="179">
        <v>1</v>
      </c>
      <c r="H49" s="179">
        <v>16</v>
      </c>
      <c r="I49" s="179">
        <v>1929</v>
      </c>
      <c r="J49" s="179">
        <v>0</v>
      </c>
    </row>
    <row r="50" spans="1:10" ht="12.75">
      <c r="A50" s="42" t="s">
        <v>191</v>
      </c>
      <c r="B50" s="179">
        <v>7</v>
      </c>
      <c r="C50" s="179">
        <v>6</v>
      </c>
      <c r="D50" s="179">
        <v>45</v>
      </c>
      <c r="E50" s="179">
        <v>0</v>
      </c>
      <c r="F50" s="179" t="s">
        <v>297</v>
      </c>
      <c r="G50" s="179">
        <v>0</v>
      </c>
      <c r="H50" s="179">
        <v>3</v>
      </c>
      <c r="I50" s="179">
        <v>67</v>
      </c>
      <c r="J50" s="179">
        <v>981</v>
      </c>
    </row>
    <row r="51" spans="1:10" ht="12.75">
      <c r="A51" s="352">
        <v>40544</v>
      </c>
      <c r="B51" s="353"/>
      <c r="C51" s="353"/>
      <c r="D51" s="353"/>
      <c r="E51" s="353"/>
      <c r="F51" s="353"/>
      <c r="G51" s="353"/>
      <c r="H51" s="353"/>
      <c r="I51" s="353"/>
      <c r="J51" s="354"/>
    </row>
    <row r="52" spans="1:10" ht="15" customHeight="1">
      <c r="A52" s="42" t="s">
        <v>184</v>
      </c>
      <c r="B52" s="179">
        <v>94843</v>
      </c>
      <c r="C52" s="179">
        <v>36994</v>
      </c>
      <c r="D52" s="179">
        <v>29801</v>
      </c>
      <c r="E52" s="179">
        <v>19544</v>
      </c>
      <c r="F52" s="179">
        <v>6420</v>
      </c>
      <c r="G52" s="179">
        <v>52782</v>
      </c>
      <c r="H52" s="179">
        <v>42760</v>
      </c>
      <c r="I52" s="179">
        <v>50955</v>
      </c>
      <c r="J52" s="179">
        <v>15352</v>
      </c>
    </row>
    <row r="53" spans="1:10" ht="12.75">
      <c r="A53" s="42" t="s">
        <v>221</v>
      </c>
      <c r="B53" s="179">
        <v>91770</v>
      </c>
      <c r="C53" s="179">
        <v>36903</v>
      </c>
      <c r="D53" s="179">
        <v>29471</v>
      </c>
      <c r="E53" s="179">
        <v>19502</v>
      </c>
      <c r="F53" s="179">
        <v>6416</v>
      </c>
      <c r="G53" s="179">
        <v>52751</v>
      </c>
      <c r="H53" s="179">
        <v>42403</v>
      </c>
      <c r="I53" s="179">
        <v>50946</v>
      </c>
      <c r="J53" s="179">
        <v>15341</v>
      </c>
    </row>
    <row r="54" spans="1:10" ht="12.75">
      <c r="A54" s="42" t="s">
        <v>186</v>
      </c>
      <c r="B54" s="179">
        <v>655</v>
      </c>
      <c r="C54" s="179">
        <v>212</v>
      </c>
      <c r="D54" s="179">
        <v>3152</v>
      </c>
      <c r="E54" s="179">
        <v>70</v>
      </c>
      <c r="F54" s="179">
        <v>22</v>
      </c>
      <c r="G54" s="179">
        <v>266</v>
      </c>
      <c r="H54" s="179">
        <v>69</v>
      </c>
      <c r="I54" s="179">
        <v>42</v>
      </c>
      <c r="J54" s="179">
        <v>88</v>
      </c>
    </row>
    <row r="55" spans="1:10" ht="12.75">
      <c r="A55" s="42" t="s">
        <v>222</v>
      </c>
      <c r="B55" s="179">
        <v>51</v>
      </c>
      <c r="C55" s="179">
        <v>32</v>
      </c>
      <c r="D55" s="179">
        <v>0</v>
      </c>
      <c r="E55" s="179">
        <v>2468</v>
      </c>
      <c r="F55" s="179">
        <v>86</v>
      </c>
      <c r="G55" s="179">
        <v>0</v>
      </c>
      <c r="H55" s="179">
        <v>2</v>
      </c>
      <c r="I55" s="179">
        <v>5</v>
      </c>
      <c r="J55" s="179">
        <v>3</v>
      </c>
    </row>
    <row r="56" spans="1:10" ht="25.5">
      <c r="A56" s="42" t="s">
        <v>187</v>
      </c>
      <c r="B56" s="179">
        <v>0</v>
      </c>
      <c r="C56" s="179">
        <v>0</v>
      </c>
      <c r="D56" s="179">
        <v>0</v>
      </c>
      <c r="E56" s="179">
        <v>0</v>
      </c>
      <c r="F56" s="179">
        <v>184</v>
      </c>
      <c r="G56" s="179">
        <v>0</v>
      </c>
      <c r="H56" s="179">
        <v>0</v>
      </c>
      <c r="I56" s="179">
        <v>0</v>
      </c>
      <c r="J56" s="179">
        <v>0</v>
      </c>
    </row>
    <row r="57" spans="1:10" ht="12.75">
      <c r="A57" s="42" t="s">
        <v>188</v>
      </c>
      <c r="B57" s="179">
        <v>835</v>
      </c>
      <c r="C57" s="179">
        <v>402</v>
      </c>
      <c r="D57" s="179">
        <v>169</v>
      </c>
      <c r="E57" s="179">
        <v>43</v>
      </c>
      <c r="F57" s="179">
        <v>12</v>
      </c>
      <c r="G57" s="179">
        <v>15448</v>
      </c>
      <c r="H57" s="179">
        <v>102</v>
      </c>
      <c r="I57" s="179">
        <v>84</v>
      </c>
      <c r="J57" s="179">
        <v>29</v>
      </c>
    </row>
    <row r="58" spans="1:10" ht="12.75">
      <c r="A58" s="42" t="s">
        <v>189</v>
      </c>
      <c r="B58" s="179">
        <v>165</v>
      </c>
      <c r="C58" s="179">
        <v>91</v>
      </c>
      <c r="D58" s="179">
        <v>140</v>
      </c>
      <c r="E58" s="179">
        <v>148</v>
      </c>
      <c r="F58" s="179">
        <v>5</v>
      </c>
      <c r="G58" s="179">
        <v>659</v>
      </c>
      <c r="H58" s="179">
        <v>15018</v>
      </c>
      <c r="I58" s="179">
        <v>169</v>
      </c>
      <c r="J58" s="179">
        <v>1</v>
      </c>
    </row>
    <row r="59" spans="1:10" ht="12.75">
      <c r="A59" s="42" t="s">
        <v>190</v>
      </c>
      <c r="B59" s="179">
        <v>91</v>
      </c>
      <c r="C59" s="179">
        <v>49</v>
      </c>
      <c r="D59" s="179">
        <v>70</v>
      </c>
      <c r="E59" s="179">
        <v>6</v>
      </c>
      <c r="F59" s="179">
        <v>1</v>
      </c>
      <c r="G59" s="179">
        <v>120</v>
      </c>
      <c r="H59" s="179">
        <v>106</v>
      </c>
      <c r="I59" s="179">
        <v>6218</v>
      </c>
      <c r="J59" s="179">
        <v>15</v>
      </c>
    </row>
    <row r="60" spans="1:10" ht="12.75">
      <c r="A60" s="42" t="s">
        <v>191</v>
      </c>
      <c r="B60" s="179">
        <v>81</v>
      </c>
      <c r="C60" s="179">
        <v>20</v>
      </c>
      <c r="D60" s="179">
        <v>417</v>
      </c>
      <c r="E60" s="179">
        <v>22</v>
      </c>
      <c r="F60" s="179">
        <v>2</v>
      </c>
      <c r="G60" s="179">
        <v>880</v>
      </c>
      <c r="H60" s="179">
        <v>99</v>
      </c>
      <c r="I60" s="179">
        <v>750</v>
      </c>
      <c r="J60" s="179">
        <v>3111</v>
      </c>
    </row>
    <row r="61" spans="1:10" ht="12.75">
      <c r="A61" s="352">
        <v>40909</v>
      </c>
      <c r="B61" s="353"/>
      <c r="C61" s="353"/>
      <c r="D61" s="353"/>
      <c r="E61" s="353"/>
      <c r="F61" s="353"/>
      <c r="G61" s="353"/>
      <c r="H61" s="353"/>
      <c r="I61" s="353"/>
      <c r="J61" s="354"/>
    </row>
    <row r="62" spans="1:10" ht="12.75">
      <c r="A62" s="42" t="s">
        <v>184</v>
      </c>
      <c r="B62" s="179">
        <v>196226</v>
      </c>
      <c r="C62" s="179">
        <v>77742</v>
      </c>
      <c r="D62" s="179">
        <v>63263</v>
      </c>
      <c r="E62" s="179">
        <v>39468</v>
      </c>
      <c r="F62" s="179">
        <v>11384</v>
      </c>
      <c r="G62" s="179">
        <v>107871</v>
      </c>
      <c r="H62" s="179">
        <v>76601</v>
      </c>
      <c r="I62" s="179">
        <v>86019</v>
      </c>
      <c r="J62" s="179">
        <v>29372</v>
      </c>
    </row>
    <row r="63" spans="1:10" ht="12.75">
      <c r="A63" s="42" t="s">
        <v>221</v>
      </c>
      <c r="B63" s="179">
        <v>191397</v>
      </c>
      <c r="C63" s="179">
        <v>77137</v>
      </c>
      <c r="D63" s="179">
        <v>63004</v>
      </c>
      <c r="E63" s="179">
        <v>39432</v>
      </c>
      <c r="F63" s="179">
        <v>11357</v>
      </c>
      <c r="G63" s="179">
        <v>107329</v>
      </c>
      <c r="H63" s="179">
        <v>75962</v>
      </c>
      <c r="I63" s="179">
        <v>85983</v>
      </c>
      <c r="J63" s="179">
        <v>29312</v>
      </c>
    </row>
    <row r="64" spans="1:10" ht="12.75">
      <c r="A64" s="42" t="s">
        <v>186</v>
      </c>
      <c r="B64" s="179">
        <v>1357</v>
      </c>
      <c r="C64" s="179">
        <v>619</v>
      </c>
      <c r="D64" s="179">
        <v>7504</v>
      </c>
      <c r="E64" s="179">
        <v>209</v>
      </c>
      <c r="F64" s="179">
        <v>43</v>
      </c>
      <c r="G64" s="179">
        <v>820</v>
      </c>
      <c r="H64" s="179">
        <v>296</v>
      </c>
      <c r="I64" s="179">
        <v>102</v>
      </c>
      <c r="J64" s="179">
        <v>67</v>
      </c>
    </row>
    <row r="65" spans="1:10" ht="12.75">
      <c r="A65" s="42" t="s">
        <v>222</v>
      </c>
      <c r="B65" s="179">
        <v>175</v>
      </c>
      <c r="C65" s="179">
        <v>66</v>
      </c>
      <c r="D65" s="179">
        <v>24</v>
      </c>
      <c r="E65" s="179">
        <v>4934</v>
      </c>
      <c r="F65" s="179">
        <v>236</v>
      </c>
      <c r="G65" s="179">
        <v>23</v>
      </c>
      <c r="H65" s="179">
        <v>9</v>
      </c>
      <c r="I65" s="179">
        <v>13</v>
      </c>
      <c r="J65" s="179">
        <v>11</v>
      </c>
    </row>
    <row r="66" spans="1:10" ht="25.5">
      <c r="A66" s="42" t="s">
        <v>187</v>
      </c>
      <c r="B66" s="179">
        <v>50</v>
      </c>
      <c r="C66" s="179">
        <v>0</v>
      </c>
      <c r="D66" s="179">
        <v>0</v>
      </c>
      <c r="E66" s="179">
        <v>0</v>
      </c>
      <c r="F66" s="179">
        <v>382</v>
      </c>
      <c r="G66" s="179">
        <v>10</v>
      </c>
      <c r="H66" s="179">
        <v>0</v>
      </c>
      <c r="I66" s="179">
        <v>0</v>
      </c>
      <c r="J66" s="179">
        <v>0</v>
      </c>
    </row>
    <row r="67" spans="1:10" ht="12.75">
      <c r="A67" s="42" t="s">
        <v>188</v>
      </c>
      <c r="B67" s="179">
        <v>1261</v>
      </c>
      <c r="C67" s="179">
        <v>527</v>
      </c>
      <c r="D67" s="179">
        <v>674</v>
      </c>
      <c r="E67" s="179">
        <v>80</v>
      </c>
      <c r="F67" s="179">
        <v>21</v>
      </c>
      <c r="G67" s="179">
        <v>24359</v>
      </c>
      <c r="H67" s="179">
        <v>711</v>
      </c>
      <c r="I67" s="179">
        <v>901</v>
      </c>
      <c r="J67" s="179">
        <v>66</v>
      </c>
    </row>
    <row r="68" spans="1:10" ht="12.75">
      <c r="A68" s="42" t="s">
        <v>189</v>
      </c>
      <c r="B68" s="179">
        <v>472</v>
      </c>
      <c r="C68" s="179">
        <v>292</v>
      </c>
      <c r="D68" s="179">
        <v>1278</v>
      </c>
      <c r="E68" s="179">
        <v>124</v>
      </c>
      <c r="F68" s="179">
        <v>27</v>
      </c>
      <c r="G68" s="179">
        <v>619</v>
      </c>
      <c r="H68" s="179">
        <v>21524</v>
      </c>
      <c r="I68" s="179">
        <v>241</v>
      </c>
      <c r="J68" s="179">
        <v>24</v>
      </c>
    </row>
    <row r="69" spans="1:10" ht="12.75">
      <c r="A69" s="42" t="s">
        <v>190</v>
      </c>
      <c r="B69" s="179">
        <v>309</v>
      </c>
      <c r="C69" s="179">
        <v>74</v>
      </c>
      <c r="D69" s="179">
        <v>308</v>
      </c>
      <c r="E69" s="179">
        <v>121</v>
      </c>
      <c r="F69" s="179">
        <v>54</v>
      </c>
      <c r="G69" s="179">
        <v>462</v>
      </c>
      <c r="H69" s="179">
        <v>435</v>
      </c>
      <c r="I69" s="179">
        <v>7106</v>
      </c>
      <c r="J69" s="179">
        <v>140</v>
      </c>
    </row>
    <row r="70" spans="1:10" ht="12.75">
      <c r="A70" s="42" t="s">
        <v>191</v>
      </c>
      <c r="B70" s="179">
        <v>185</v>
      </c>
      <c r="C70" s="179">
        <v>107</v>
      </c>
      <c r="D70" s="179">
        <v>717</v>
      </c>
      <c r="E70" s="179">
        <v>32</v>
      </c>
      <c r="F70" s="179">
        <v>2</v>
      </c>
      <c r="G70" s="179">
        <v>198</v>
      </c>
      <c r="H70" s="179">
        <v>513</v>
      </c>
      <c r="I70" s="179">
        <v>1434</v>
      </c>
      <c r="J70" s="179">
        <v>6573</v>
      </c>
    </row>
    <row r="71" spans="1:10" s="37" customFormat="1" ht="12.75">
      <c r="A71" s="352">
        <v>41275</v>
      </c>
      <c r="B71" s="353"/>
      <c r="C71" s="353"/>
      <c r="D71" s="353"/>
      <c r="E71" s="353"/>
      <c r="F71" s="353"/>
      <c r="G71" s="353"/>
      <c r="H71" s="353"/>
      <c r="I71" s="353"/>
      <c r="J71" s="354"/>
    </row>
    <row r="72" spans="1:10" ht="12.75">
      <c r="A72" s="42" t="s">
        <v>184</v>
      </c>
      <c r="B72" s="179">
        <v>286733</v>
      </c>
      <c r="C72" s="179">
        <v>108268</v>
      </c>
      <c r="D72" s="179">
        <v>95816</v>
      </c>
      <c r="E72" s="179">
        <v>57375</v>
      </c>
      <c r="F72" s="179">
        <v>20439</v>
      </c>
      <c r="G72" s="179">
        <v>165048</v>
      </c>
      <c r="H72" s="179">
        <v>107145</v>
      </c>
      <c r="I72" s="179">
        <v>128731</v>
      </c>
      <c r="J72" s="179">
        <v>46641</v>
      </c>
    </row>
    <row r="73" spans="1:10" ht="12.75">
      <c r="A73" s="42" t="s">
        <v>221</v>
      </c>
      <c r="B73" s="179">
        <v>281956</v>
      </c>
      <c r="C73" s="179">
        <v>107738</v>
      </c>
      <c r="D73" s="179">
        <v>95493</v>
      </c>
      <c r="E73" s="179">
        <v>57357</v>
      </c>
      <c r="F73" s="179">
        <v>20392</v>
      </c>
      <c r="G73" s="179">
        <v>164934</v>
      </c>
      <c r="H73" s="179">
        <v>106683</v>
      </c>
      <c r="I73" s="179">
        <v>128619</v>
      </c>
      <c r="J73" s="179">
        <v>46628</v>
      </c>
    </row>
    <row r="74" spans="1:10" ht="12.75">
      <c r="A74" s="42" t="s">
        <v>186</v>
      </c>
      <c r="B74" s="179">
        <v>2445</v>
      </c>
      <c r="C74" s="179">
        <v>1118</v>
      </c>
      <c r="D74" s="179">
        <v>10357</v>
      </c>
      <c r="E74" s="179">
        <v>204</v>
      </c>
      <c r="F74" s="179">
        <v>83</v>
      </c>
      <c r="G74" s="179">
        <v>783</v>
      </c>
      <c r="H74" s="179">
        <v>289</v>
      </c>
      <c r="I74" s="179">
        <v>183</v>
      </c>
      <c r="J74" s="179">
        <v>92</v>
      </c>
    </row>
    <row r="75" spans="1:10" ht="12.75">
      <c r="A75" s="42" t="s">
        <v>222</v>
      </c>
      <c r="B75" s="179">
        <v>351</v>
      </c>
      <c r="C75" s="179">
        <v>187</v>
      </c>
      <c r="D75" s="179">
        <v>133</v>
      </c>
      <c r="E75" s="179">
        <v>5556</v>
      </c>
      <c r="F75" s="179">
        <v>208</v>
      </c>
      <c r="G75" s="179">
        <v>18</v>
      </c>
      <c r="H75" s="179">
        <v>33</v>
      </c>
      <c r="I75" s="179">
        <v>30</v>
      </c>
      <c r="J75" s="179">
        <v>15</v>
      </c>
    </row>
    <row r="76" spans="1:10" ht="25.5">
      <c r="A76" s="42" t="s">
        <v>187</v>
      </c>
      <c r="B76" s="179">
        <v>6</v>
      </c>
      <c r="C76" s="179">
        <v>6</v>
      </c>
      <c r="D76" s="179">
        <v>5</v>
      </c>
      <c r="E76" s="179">
        <v>0</v>
      </c>
      <c r="F76" s="179">
        <v>361</v>
      </c>
      <c r="G76" s="179">
        <v>27</v>
      </c>
      <c r="H76" s="179">
        <v>0</v>
      </c>
      <c r="I76" s="179">
        <v>0</v>
      </c>
      <c r="J76" s="179">
        <v>0</v>
      </c>
    </row>
    <row r="77" spans="1:10" ht="12.75">
      <c r="A77" s="42" t="s">
        <v>188</v>
      </c>
      <c r="B77" s="179">
        <v>1029</v>
      </c>
      <c r="C77" s="179">
        <v>545</v>
      </c>
      <c r="D77" s="179">
        <v>887</v>
      </c>
      <c r="E77" s="179">
        <v>250</v>
      </c>
      <c r="F77" s="179">
        <v>86</v>
      </c>
      <c r="G77" s="179">
        <v>30446</v>
      </c>
      <c r="H77" s="179">
        <v>1366</v>
      </c>
      <c r="I77" s="179">
        <v>1495</v>
      </c>
      <c r="J77" s="179">
        <v>75</v>
      </c>
    </row>
    <row r="78" spans="1:10" ht="12.75">
      <c r="A78" s="42" t="s">
        <v>189</v>
      </c>
      <c r="B78" s="179">
        <v>720</v>
      </c>
      <c r="C78" s="179">
        <v>275</v>
      </c>
      <c r="D78" s="179">
        <v>2878</v>
      </c>
      <c r="E78" s="179">
        <v>133</v>
      </c>
      <c r="F78" s="179">
        <v>39</v>
      </c>
      <c r="G78" s="179">
        <v>452</v>
      </c>
      <c r="H78" s="179">
        <v>21706</v>
      </c>
      <c r="I78" s="179">
        <v>290</v>
      </c>
      <c r="J78" s="179">
        <v>76</v>
      </c>
    </row>
    <row r="79" spans="1:10" ht="12.75">
      <c r="A79" s="42" t="s">
        <v>190</v>
      </c>
      <c r="B79" s="179">
        <v>917</v>
      </c>
      <c r="C79" s="179">
        <v>379</v>
      </c>
      <c r="D79" s="179">
        <v>753</v>
      </c>
      <c r="E79" s="179">
        <v>159</v>
      </c>
      <c r="F79" s="179">
        <v>36</v>
      </c>
      <c r="G79" s="179">
        <v>621</v>
      </c>
      <c r="H79" s="179">
        <v>769</v>
      </c>
      <c r="I79" s="179">
        <v>10430</v>
      </c>
      <c r="J79" s="179">
        <v>161</v>
      </c>
    </row>
    <row r="80" spans="1:10" ht="12.75">
      <c r="A80" s="42" t="s">
        <v>191</v>
      </c>
      <c r="B80" s="179">
        <v>373</v>
      </c>
      <c r="C80" s="179">
        <v>258</v>
      </c>
      <c r="D80" s="179">
        <v>1421</v>
      </c>
      <c r="E80" s="179">
        <v>72</v>
      </c>
      <c r="F80" s="179">
        <v>9</v>
      </c>
      <c r="G80" s="179">
        <v>197</v>
      </c>
      <c r="H80" s="179">
        <v>1244</v>
      </c>
      <c r="I80" s="179">
        <v>1898</v>
      </c>
      <c r="J80" s="179">
        <v>7209</v>
      </c>
    </row>
    <row r="81" spans="1:10" s="37" customFormat="1" ht="12.75">
      <c r="A81" s="352">
        <v>41640</v>
      </c>
      <c r="B81" s="353"/>
      <c r="C81" s="353"/>
      <c r="D81" s="353"/>
      <c r="E81" s="353"/>
      <c r="F81" s="353"/>
      <c r="G81" s="353"/>
      <c r="H81" s="353"/>
      <c r="I81" s="353"/>
      <c r="J81" s="354"/>
    </row>
    <row r="82" spans="1:10" ht="12.75">
      <c r="A82" s="42" t="s">
        <v>184</v>
      </c>
      <c r="B82" s="179">
        <v>385363</v>
      </c>
      <c r="C82" s="179">
        <v>142303</v>
      </c>
      <c r="D82" s="179">
        <v>128419</v>
      </c>
      <c r="E82" s="179">
        <v>82368</v>
      </c>
      <c r="F82" s="179">
        <v>26619</v>
      </c>
      <c r="G82" s="179">
        <v>232308</v>
      </c>
      <c r="H82" s="179">
        <v>138234</v>
      </c>
      <c r="I82" s="179">
        <v>174216</v>
      </c>
      <c r="J82" s="179">
        <v>58925</v>
      </c>
    </row>
    <row r="83" spans="1:10" ht="12.75">
      <c r="A83" s="42" t="s">
        <v>221</v>
      </c>
      <c r="B83" s="179">
        <v>381362</v>
      </c>
      <c r="C83" s="179">
        <v>141807</v>
      </c>
      <c r="D83" s="179">
        <v>128144</v>
      </c>
      <c r="E83" s="179">
        <v>82355</v>
      </c>
      <c r="F83" s="179">
        <v>26583</v>
      </c>
      <c r="G83" s="179">
        <v>232216</v>
      </c>
      <c r="H83" s="179">
        <v>137998</v>
      </c>
      <c r="I83" s="179">
        <v>174199</v>
      </c>
      <c r="J83" s="179">
        <v>58913</v>
      </c>
    </row>
    <row r="84" spans="1:10" s="37" customFormat="1" ht="12.75">
      <c r="A84" s="42" t="s">
        <v>186</v>
      </c>
      <c r="B84" s="179">
        <v>2684</v>
      </c>
      <c r="C84" s="179">
        <v>1233</v>
      </c>
      <c r="D84" s="179">
        <v>15965</v>
      </c>
      <c r="E84" s="179">
        <v>280</v>
      </c>
      <c r="F84" s="179">
        <v>148</v>
      </c>
      <c r="G84" s="179">
        <v>829</v>
      </c>
      <c r="H84" s="179">
        <v>352</v>
      </c>
      <c r="I84" s="179">
        <v>298</v>
      </c>
      <c r="J84" s="179">
        <v>113</v>
      </c>
    </row>
    <row r="85" spans="1:10" s="37" customFormat="1" ht="12.75">
      <c r="A85" s="42" t="s">
        <v>222</v>
      </c>
      <c r="B85" s="179">
        <v>321</v>
      </c>
      <c r="C85" s="179">
        <v>153</v>
      </c>
      <c r="D85" s="179">
        <v>157</v>
      </c>
      <c r="E85" s="179">
        <v>6542</v>
      </c>
      <c r="F85" s="179">
        <v>270</v>
      </c>
      <c r="G85" s="179">
        <v>35</v>
      </c>
      <c r="H85" s="179">
        <v>38</v>
      </c>
      <c r="I85" s="179">
        <v>38</v>
      </c>
      <c r="J85" s="179">
        <v>26</v>
      </c>
    </row>
    <row r="86" spans="1:10" s="37" customFormat="1" ht="25.5">
      <c r="A86" s="42" t="s">
        <v>187</v>
      </c>
      <c r="B86" s="179">
        <v>1</v>
      </c>
      <c r="C86" s="179">
        <v>0</v>
      </c>
      <c r="D86" s="179">
        <v>0</v>
      </c>
      <c r="E86" s="179">
        <v>1</v>
      </c>
      <c r="F86" s="179">
        <v>325</v>
      </c>
      <c r="G86" s="179">
        <v>0</v>
      </c>
      <c r="H86" s="179">
        <v>3</v>
      </c>
      <c r="I86" s="179">
        <v>0</v>
      </c>
      <c r="J86" s="179">
        <v>0</v>
      </c>
    </row>
    <row r="87" spans="1:10" s="37" customFormat="1" ht="12.75">
      <c r="A87" s="42" t="s">
        <v>188</v>
      </c>
      <c r="B87" s="179">
        <v>1172</v>
      </c>
      <c r="C87" s="179">
        <v>615</v>
      </c>
      <c r="D87" s="179">
        <v>799</v>
      </c>
      <c r="E87" s="179">
        <v>271</v>
      </c>
      <c r="F87" s="179">
        <v>49</v>
      </c>
      <c r="G87" s="179">
        <v>28939</v>
      </c>
      <c r="H87" s="179">
        <v>1291</v>
      </c>
      <c r="I87" s="179">
        <v>1443</v>
      </c>
      <c r="J87" s="179">
        <v>35</v>
      </c>
    </row>
    <row r="88" spans="1:10" s="37" customFormat="1" ht="12.75">
      <c r="A88" s="42" t="s">
        <v>189</v>
      </c>
      <c r="B88" s="179">
        <v>977</v>
      </c>
      <c r="C88" s="179">
        <v>559</v>
      </c>
      <c r="D88" s="179">
        <v>1961</v>
      </c>
      <c r="E88" s="179">
        <v>168</v>
      </c>
      <c r="F88" s="179">
        <v>43</v>
      </c>
      <c r="G88" s="179">
        <v>494</v>
      </c>
      <c r="H88" s="179">
        <v>24024</v>
      </c>
      <c r="I88" s="179">
        <v>401</v>
      </c>
      <c r="J88" s="179">
        <v>94</v>
      </c>
    </row>
    <row r="89" spans="1:10" s="37" customFormat="1" ht="12.75">
      <c r="A89" s="42" t="s">
        <v>190</v>
      </c>
      <c r="B89" s="179">
        <v>648</v>
      </c>
      <c r="C89" s="179">
        <v>465</v>
      </c>
      <c r="D89" s="179">
        <v>898</v>
      </c>
      <c r="E89" s="179">
        <v>158</v>
      </c>
      <c r="F89" s="179">
        <v>72</v>
      </c>
      <c r="G89" s="179">
        <v>330</v>
      </c>
      <c r="H89" s="179">
        <v>634</v>
      </c>
      <c r="I89" s="179">
        <v>8397</v>
      </c>
      <c r="J89" s="179">
        <v>126</v>
      </c>
    </row>
    <row r="90" spans="1:10" s="37" customFormat="1" ht="12.75">
      <c r="A90" s="42" t="s">
        <v>191</v>
      </c>
      <c r="B90" s="179">
        <v>603</v>
      </c>
      <c r="C90" s="179">
        <v>390</v>
      </c>
      <c r="D90" s="179">
        <v>1116</v>
      </c>
      <c r="E90" s="179">
        <v>55</v>
      </c>
      <c r="F90" s="179">
        <v>45</v>
      </c>
      <c r="G90" s="179">
        <v>105</v>
      </c>
      <c r="H90" s="179">
        <v>1283</v>
      </c>
      <c r="I90" s="179">
        <v>2226</v>
      </c>
      <c r="J90" s="179">
        <v>4992</v>
      </c>
    </row>
    <row r="91" spans="1:10" s="37" customFormat="1" ht="12.75">
      <c r="A91" s="276"/>
      <c r="B91" s="272"/>
      <c r="C91" s="272"/>
      <c r="D91" s="272"/>
      <c r="E91" s="272"/>
      <c r="F91" s="272"/>
      <c r="G91" s="272"/>
      <c r="H91" s="272"/>
      <c r="I91" s="272"/>
      <c r="J91" s="272"/>
    </row>
    <row r="93" ht="12.75">
      <c r="A93" s="81" t="s">
        <v>413</v>
      </c>
    </row>
    <row r="94" ht="12.75">
      <c r="A94" s="81" t="s">
        <v>395</v>
      </c>
    </row>
    <row r="95" ht="12.75">
      <c r="A95" s="81" t="s">
        <v>394</v>
      </c>
    </row>
  </sheetData>
  <sheetProtection/>
  <mergeCells count="19">
    <mergeCell ref="A1:J1"/>
    <mergeCell ref="H4:H5"/>
    <mergeCell ref="I4:I5"/>
    <mergeCell ref="J4:J5"/>
    <mergeCell ref="B4:C4"/>
    <mergeCell ref="D4:D5"/>
    <mergeCell ref="E4:E5"/>
    <mergeCell ref="F4:F5"/>
    <mergeCell ref="G4:G5"/>
    <mergeCell ref="A4:A5"/>
    <mergeCell ref="A81:J81"/>
    <mergeCell ref="A71:J71"/>
    <mergeCell ref="A61:J61"/>
    <mergeCell ref="A51:J51"/>
    <mergeCell ref="A6:J6"/>
    <mergeCell ref="A42:J42"/>
    <mergeCell ref="A33:J33"/>
    <mergeCell ref="A24:J24"/>
    <mergeCell ref="A15:J15"/>
  </mergeCells>
  <printOptions/>
  <pageMargins left="0.75" right="0.75" top="0.56" bottom="1" header="0.5" footer="0.5"/>
  <pageSetup fitToHeight="1" fitToWidth="1" horizontalDpi="600" verticalDpi="600" orientation="portrait" paperSize="8" scale="66" r:id="rId1"/>
  <headerFooter alignWithMargins="0">
    <oddFooter>&amp;C44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5"/>
  <sheetViews>
    <sheetView workbookViewId="0" topLeftCell="A1">
      <selection activeCell="A1" sqref="A1:J1"/>
    </sheetView>
  </sheetViews>
  <sheetFormatPr defaultColWidth="9.00390625" defaultRowHeight="12.75"/>
  <cols>
    <col min="1" max="1" width="36.25390625" style="0" customWidth="1"/>
    <col min="2" max="2" width="11.875" style="0" customWidth="1"/>
    <col min="3" max="3" width="13.00390625" style="0" customWidth="1"/>
    <col min="4" max="10" width="19.75390625" style="0" customWidth="1"/>
  </cols>
  <sheetData>
    <row r="1" spans="1:10" ht="36.75" customHeight="1">
      <c r="A1" s="355" t="s">
        <v>352</v>
      </c>
      <c r="B1" s="355"/>
      <c r="C1" s="355"/>
      <c r="D1" s="355"/>
      <c r="E1" s="355"/>
      <c r="F1" s="355"/>
      <c r="G1" s="355"/>
      <c r="H1" s="355"/>
      <c r="I1" s="355"/>
      <c r="J1" s="355"/>
    </row>
    <row r="2" spans="1:10" ht="15.75">
      <c r="A2" s="259"/>
      <c r="B2" s="259"/>
      <c r="C2" s="259"/>
      <c r="D2" s="259"/>
      <c r="E2" s="259"/>
      <c r="F2" s="259"/>
      <c r="G2" s="259"/>
      <c r="H2" s="259"/>
      <c r="I2" s="259"/>
      <c r="J2" s="259"/>
    </row>
    <row r="3" spans="1:10" ht="12.75">
      <c r="A3" s="32"/>
      <c r="B3" s="24"/>
      <c r="C3" s="24"/>
      <c r="D3" s="24"/>
      <c r="E3" s="24"/>
      <c r="F3" s="24"/>
      <c r="G3" s="24"/>
      <c r="H3" s="24"/>
      <c r="I3" s="24"/>
      <c r="J3" s="25" t="s">
        <v>377</v>
      </c>
    </row>
    <row r="4" spans="1:10" ht="94.5" customHeight="1">
      <c r="A4" s="308" t="s">
        <v>326</v>
      </c>
      <c r="B4" s="356" t="s">
        <v>307</v>
      </c>
      <c r="C4" s="357"/>
      <c r="D4" s="308" t="s">
        <v>308</v>
      </c>
      <c r="E4" s="308" t="s">
        <v>309</v>
      </c>
      <c r="F4" s="308" t="s">
        <v>310</v>
      </c>
      <c r="G4" s="310" t="s">
        <v>311</v>
      </c>
      <c r="H4" s="310" t="s">
        <v>312</v>
      </c>
      <c r="I4" s="310" t="s">
        <v>313</v>
      </c>
      <c r="J4" s="308" t="s">
        <v>314</v>
      </c>
    </row>
    <row r="5" spans="1:10" ht="38.25">
      <c r="A5" s="308"/>
      <c r="B5" s="26" t="s">
        <v>63</v>
      </c>
      <c r="C5" s="26" t="s">
        <v>185</v>
      </c>
      <c r="D5" s="308"/>
      <c r="E5" s="308"/>
      <c r="F5" s="308"/>
      <c r="G5" s="311"/>
      <c r="H5" s="311"/>
      <c r="I5" s="311"/>
      <c r="J5" s="308"/>
    </row>
    <row r="6" spans="1:10" ht="12.75">
      <c r="A6" s="352">
        <v>38718</v>
      </c>
      <c r="B6" s="353"/>
      <c r="C6" s="353"/>
      <c r="D6" s="353"/>
      <c r="E6" s="353"/>
      <c r="F6" s="353"/>
      <c r="G6" s="353"/>
      <c r="H6" s="353"/>
      <c r="I6" s="353"/>
      <c r="J6" s="354"/>
    </row>
    <row r="7" spans="1:10" ht="12.75">
      <c r="A7" s="42" t="s">
        <v>184</v>
      </c>
      <c r="B7" s="179">
        <v>18630</v>
      </c>
      <c r="C7" s="179">
        <v>13319</v>
      </c>
      <c r="D7" s="179">
        <v>3052</v>
      </c>
      <c r="E7" s="179">
        <v>543</v>
      </c>
      <c r="F7" s="179" t="s">
        <v>297</v>
      </c>
      <c r="G7" s="179">
        <v>1036</v>
      </c>
      <c r="H7" s="179">
        <v>593</v>
      </c>
      <c r="I7" s="179">
        <v>573</v>
      </c>
      <c r="J7" s="179">
        <v>268</v>
      </c>
    </row>
    <row r="8" spans="1:10" ht="12.75">
      <c r="A8" s="42" t="s">
        <v>221</v>
      </c>
      <c r="B8" s="179">
        <v>18590</v>
      </c>
      <c r="C8" s="179">
        <v>13298</v>
      </c>
      <c r="D8" s="179">
        <v>3052</v>
      </c>
      <c r="E8" s="179">
        <v>543</v>
      </c>
      <c r="F8" s="179" t="s">
        <v>297</v>
      </c>
      <c r="G8" s="179">
        <v>1033</v>
      </c>
      <c r="H8" s="179">
        <v>593</v>
      </c>
      <c r="I8" s="179">
        <v>570</v>
      </c>
      <c r="J8" s="179">
        <v>267</v>
      </c>
    </row>
    <row r="9" spans="1:10" ht="12.75">
      <c r="A9" s="42" t="s">
        <v>186</v>
      </c>
      <c r="B9" s="179">
        <v>192</v>
      </c>
      <c r="C9" s="179">
        <v>192</v>
      </c>
      <c r="D9" s="179">
        <v>295</v>
      </c>
      <c r="E9" s="179">
        <v>0</v>
      </c>
      <c r="F9" s="179" t="s">
        <v>297</v>
      </c>
      <c r="G9" s="179">
        <v>4</v>
      </c>
      <c r="H9" s="179">
        <v>2</v>
      </c>
      <c r="I9" s="179">
        <v>13</v>
      </c>
      <c r="J9" s="179">
        <v>0</v>
      </c>
    </row>
    <row r="10" spans="1:10" ht="12.75">
      <c r="A10" s="42" t="s">
        <v>222</v>
      </c>
      <c r="B10" s="179">
        <v>0</v>
      </c>
      <c r="C10" s="179">
        <v>0</v>
      </c>
      <c r="D10" s="179">
        <v>0</v>
      </c>
      <c r="E10" s="179">
        <v>22</v>
      </c>
      <c r="F10" s="179" t="s">
        <v>297</v>
      </c>
      <c r="G10" s="179">
        <v>0</v>
      </c>
      <c r="H10" s="179">
        <v>0</v>
      </c>
      <c r="I10" s="179">
        <v>0</v>
      </c>
      <c r="J10" s="179">
        <v>0</v>
      </c>
    </row>
    <row r="11" spans="1:10" ht="12.75">
      <c r="A11" s="42" t="s">
        <v>188</v>
      </c>
      <c r="B11" s="179">
        <v>1</v>
      </c>
      <c r="C11" s="179">
        <v>0</v>
      </c>
      <c r="D11" s="179">
        <v>0</v>
      </c>
      <c r="E11" s="179">
        <v>0</v>
      </c>
      <c r="F11" s="179" t="s">
        <v>297</v>
      </c>
      <c r="G11" s="179">
        <v>43</v>
      </c>
      <c r="H11" s="179">
        <v>1</v>
      </c>
      <c r="I11" s="179">
        <v>0</v>
      </c>
      <c r="J11" s="179">
        <v>0</v>
      </c>
    </row>
    <row r="12" spans="1:10" ht="12.75">
      <c r="A12" s="42" t="s">
        <v>189</v>
      </c>
      <c r="B12" s="179">
        <v>64</v>
      </c>
      <c r="C12" s="179">
        <v>62</v>
      </c>
      <c r="D12" s="179">
        <v>2</v>
      </c>
      <c r="E12" s="179">
        <v>0</v>
      </c>
      <c r="F12" s="179" t="s">
        <v>297</v>
      </c>
      <c r="G12" s="179">
        <v>0</v>
      </c>
      <c r="H12" s="179">
        <v>20</v>
      </c>
      <c r="I12" s="179">
        <v>14</v>
      </c>
      <c r="J12" s="179">
        <v>0</v>
      </c>
    </row>
    <row r="13" spans="1:10" ht="12.75">
      <c r="A13" s="42" t="s">
        <v>190</v>
      </c>
      <c r="B13" s="179">
        <v>0</v>
      </c>
      <c r="C13" s="179">
        <v>0</v>
      </c>
      <c r="D13" s="179">
        <v>0</v>
      </c>
      <c r="E13" s="179">
        <v>0</v>
      </c>
      <c r="F13" s="179" t="s">
        <v>297</v>
      </c>
      <c r="G13" s="179">
        <v>0</v>
      </c>
      <c r="H13" s="179">
        <v>2</v>
      </c>
      <c r="I13" s="179">
        <v>32</v>
      </c>
      <c r="J13" s="179">
        <v>0</v>
      </c>
    </row>
    <row r="14" spans="1:10" ht="12.75">
      <c r="A14" s="42" t="s">
        <v>191</v>
      </c>
      <c r="B14" s="179">
        <v>0</v>
      </c>
      <c r="C14" s="179">
        <v>0</v>
      </c>
      <c r="D14" s="179">
        <v>0</v>
      </c>
      <c r="E14" s="179">
        <v>0</v>
      </c>
      <c r="F14" s="179" t="s">
        <v>297</v>
      </c>
      <c r="G14" s="179">
        <v>0</v>
      </c>
      <c r="H14" s="179">
        <v>0</v>
      </c>
      <c r="I14" s="179">
        <v>0</v>
      </c>
      <c r="J14" s="179">
        <v>71</v>
      </c>
    </row>
    <row r="15" spans="1:10" ht="12.75">
      <c r="A15" s="352">
        <v>39083</v>
      </c>
      <c r="B15" s="358"/>
      <c r="C15" s="358"/>
      <c r="D15" s="358"/>
      <c r="E15" s="358"/>
      <c r="F15" s="358"/>
      <c r="G15" s="358"/>
      <c r="H15" s="358"/>
      <c r="I15" s="358"/>
      <c r="J15" s="359"/>
    </row>
    <row r="16" spans="1:10" ht="12.75">
      <c r="A16" s="42" t="s">
        <v>184</v>
      </c>
      <c r="B16" s="179">
        <v>58629</v>
      </c>
      <c r="C16" s="179">
        <v>41089</v>
      </c>
      <c r="D16" s="179">
        <v>10035</v>
      </c>
      <c r="E16" s="179">
        <v>2242</v>
      </c>
      <c r="F16" s="179" t="s">
        <v>297</v>
      </c>
      <c r="G16" s="179">
        <v>4155</v>
      </c>
      <c r="H16" s="179">
        <v>1595</v>
      </c>
      <c r="I16" s="179">
        <v>2432</v>
      </c>
      <c r="J16" s="179">
        <v>745</v>
      </c>
    </row>
    <row r="17" spans="1:10" ht="12.75">
      <c r="A17" s="42" t="s">
        <v>221</v>
      </c>
      <c r="B17" s="179">
        <v>58258</v>
      </c>
      <c r="C17" s="179">
        <v>40850</v>
      </c>
      <c r="D17" s="179">
        <v>10020</v>
      </c>
      <c r="E17" s="179">
        <v>2225</v>
      </c>
      <c r="F17" s="179" t="s">
        <v>297</v>
      </c>
      <c r="G17" s="179">
        <v>4142</v>
      </c>
      <c r="H17" s="179">
        <v>1593</v>
      </c>
      <c r="I17" s="179">
        <v>2419</v>
      </c>
      <c r="J17" s="179">
        <v>740</v>
      </c>
    </row>
    <row r="18" spans="1:10" ht="12.75">
      <c r="A18" s="42" t="s">
        <v>186</v>
      </c>
      <c r="B18" s="179">
        <v>852</v>
      </c>
      <c r="C18" s="179">
        <v>600</v>
      </c>
      <c r="D18" s="179">
        <v>2735</v>
      </c>
      <c r="E18" s="179">
        <v>65</v>
      </c>
      <c r="F18" s="179" t="s">
        <v>297</v>
      </c>
      <c r="G18" s="179">
        <v>102</v>
      </c>
      <c r="H18" s="179">
        <v>22</v>
      </c>
      <c r="I18" s="179">
        <v>104</v>
      </c>
      <c r="J18" s="179">
        <v>42</v>
      </c>
    </row>
    <row r="19" spans="1:10" ht="12.75">
      <c r="A19" s="42" t="s">
        <v>222</v>
      </c>
      <c r="B19" s="179">
        <v>2</v>
      </c>
      <c r="C19" s="179">
        <v>2</v>
      </c>
      <c r="D19" s="179">
        <v>0</v>
      </c>
      <c r="E19" s="179">
        <v>49</v>
      </c>
      <c r="F19" s="179" t="s">
        <v>297</v>
      </c>
      <c r="G19" s="179">
        <v>0</v>
      </c>
      <c r="H19" s="179">
        <v>0</v>
      </c>
      <c r="I19" s="179">
        <v>0</v>
      </c>
      <c r="J19" s="179">
        <v>0</v>
      </c>
    </row>
    <row r="20" spans="1:10" ht="12.75">
      <c r="A20" s="42" t="s">
        <v>188</v>
      </c>
      <c r="B20" s="179">
        <v>32</v>
      </c>
      <c r="C20" s="179">
        <v>32</v>
      </c>
      <c r="D20" s="179">
        <v>0</v>
      </c>
      <c r="E20" s="179">
        <v>0</v>
      </c>
      <c r="F20" s="179" t="s">
        <v>297</v>
      </c>
      <c r="G20" s="179">
        <v>56</v>
      </c>
      <c r="H20" s="179">
        <v>0</v>
      </c>
      <c r="I20" s="179">
        <v>5</v>
      </c>
      <c r="J20" s="179">
        <v>0</v>
      </c>
    </row>
    <row r="21" spans="1:10" ht="12.75">
      <c r="A21" s="42" t="s">
        <v>189</v>
      </c>
      <c r="B21" s="179">
        <v>20</v>
      </c>
      <c r="C21" s="179">
        <v>20</v>
      </c>
      <c r="D21" s="179">
        <v>0</v>
      </c>
      <c r="E21" s="179">
        <v>0</v>
      </c>
      <c r="F21" s="179" t="s">
        <v>297</v>
      </c>
      <c r="G21" s="179">
        <v>0</v>
      </c>
      <c r="H21" s="179">
        <v>30</v>
      </c>
      <c r="I21" s="179">
        <v>6</v>
      </c>
      <c r="J21" s="179">
        <v>0</v>
      </c>
    </row>
    <row r="22" spans="1:10" ht="12.75">
      <c r="A22" s="42" t="s">
        <v>190</v>
      </c>
      <c r="B22" s="179">
        <v>8</v>
      </c>
      <c r="C22" s="179">
        <v>8</v>
      </c>
      <c r="D22" s="179">
        <v>0</v>
      </c>
      <c r="E22" s="179">
        <v>0</v>
      </c>
      <c r="F22" s="179" t="s">
        <v>297</v>
      </c>
      <c r="G22" s="179">
        <v>0</v>
      </c>
      <c r="H22" s="179">
        <v>0</v>
      </c>
      <c r="I22" s="179">
        <v>8</v>
      </c>
      <c r="J22" s="179">
        <v>0</v>
      </c>
    </row>
    <row r="23" spans="1:10" ht="12.75">
      <c r="A23" s="42" t="s">
        <v>191</v>
      </c>
      <c r="B23" s="179">
        <v>2</v>
      </c>
      <c r="C23" s="179">
        <v>0</v>
      </c>
      <c r="D23" s="179">
        <v>0</v>
      </c>
      <c r="E23" s="179">
        <v>0</v>
      </c>
      <c r="F23" s="179" t="s">
        <v>297</v>
      </c>
      <c r="G23" s="179">
        <v>0</v>
      </c>
      <c r="H23" s="179">
        <v>0</v>
      </c>
      <c r="I23" s="179">
        <v>0</v>
      </c>
      <c r="J23" s="179">
        <v>97</v>
      </c>
    </row>
    <row r="24" spans="1:10" ht="12.75">
      <c r="A24" s="352">
        <v>39448</v>
      </c>
      <c r="B24" s="358"/>
      <c r="C24" s="358"/>
      <c r="D24" s="358"/>
      <c r="E24" s="358"/>
      <c r="F24" s="358"/>
      <c r="G24" s="358"/>
      <c r="H24" s="358"/>
      <c r="I24" s="358"/>
      <c r="J24" s="359"/>
    </row>
    <row r="25" spans="1:10" ht="12.75">
      <c r="A25" s="42" t="s">
        <v>184</v>
      </c>
      <c r="B25" s="179">
        <v>78156</v>
      </c>
      <c r="C25" s="179">
        <v>55829</v>
      </c>
      <c r="D25" s="179">
        <v>14568</v>
      </c>
      <c r="E25" s="179">
        <v>4047</v>
      </c>
      <c r="F25" s="179" t="s">
        <v>297</v>
      </c>
      <c r="G25" s="179">
        <v>6868</v>
      </c>
      <c r="H25" s="179">
        <v>2794</v>
      </c>
      <c r="I25" s="179">
        <v>4570</v>
      </c>
      <c r="J25" s="179">
        <v>1928</v>
      </c>
    </row>
    <row r="26" spans="1:10" ht="12.75">
      <c r="A26" s="42" t="s">
        <v>221</v>
      </c>
      <c r="B26" s="179">
        <v>77024</v>
      </c>
      <c r="C26" s="179">
        <v>55098</v>
      </c>
      <c r="D26" s="179">
        <v>14554</v>
      </c>
      <c r="E26" s="179">
        <v>4034</v>
      </c>
      <c r="F26" s="179" t="s">
        <v>297</v>
      </c>
      <c r="G26" s="179">
        <v>6834</v>
      </c>
      <c r="H26" s="179">
        <v>2768</v>
      </c>
      <c r="I26" s="179">
        <v>4533</v>
      </c>
      <c r="J26" s="179">
        <v>1914</v>
      </c>
    </row>
    <row r="27" spans="1:10" ht="12.75">
      <c r="A27" s="42" t="s">
        <v>186</v>
      </c>
      <c r="B27" s="179">
        <v>1378</v>
      </c>
      <c r="C27" s="179">
        <v>880</v>
      </c>
      <c r="D27" s="179">
        <v>3271</v>
      </c>
      <c r="E27" s="179">
        <v>75</v>
      </c>
      <c r="F27" s="179" t="s">
        <v>297</v>
      </c>
      <c r="G27" s="179">
        <v>138</v>
      </c>
      <c r="H27" s="179">
        <v>45</v>
      </c>
      <c r="I27" s="179">
        <v>99</v>
      </c>
      <c r="J27" s="179">
        <v>84</v>
      </c>
    </row>
    <row r="28" spans="1:10" ht="12.75">
      <c r="A28" s="42" t="s">
        <v>222</v>
      </c>
      <c r="B28" s="179">
        <v>0</v>
      </c>
      <c r="C28" s="179">
        <v>0</v>
      </c>
      <c r="D28" s="179">
        <v>0</v>
      </c>
      <c r="E28" s="179">
        <v>88</v>
      </c>
      <c r="F28" s="179" t="s">
        <v>297</v>
      </c>
      <c r="G28" s="179">
        <v>0</v>
      </c>
      <c r="H28" s="179">
        <v>0</v>
      </c>
      <c r="I28" s="179">
        <v>0</v>
      </c>
      <c r="J28" s="179">
        <v>0</v>
      </c>
    </row>
    <row r="29" spans="1:10" ht="12.75">
      <c r="A29" s="42" t="s">
        <v>188</v>
      </c>
      <c r="B29" s="179">
        <v>1</v>
      </c>
      <c r="C29" s="179">
        <v>0</v>
      </c>
      <c r="D29" s="179">
        <v>10</v>
      </c>
      <c r="E29" s="179">
        <v>0</v>
      </c>
      <c r="F29" s="179" t="s">
        <v>297</v>
      </c>
      <c r="G29" s="179">
        <v>163</v>
      </c>
      <c r="H29" s="179">
        <v>5</v>
      </c>
      <c r="I29" s="179">
        <v>18</v>
      </c>
      <c r="J29" s="179">
        <v>0</v>
      </c>
    </row>
    <row r="30" spans="1:10" ht="12.75">
      <c r="A30" s="42" t="s">
        <v>189</v>
      </c>
      <c r="B30" s="179">
        <v>24</v>
      </c>
      <c r="C30" s="179">
        <v>24</v>
      </c>
      <c r="D30" s="179">
        <v>0</v>
      </c>
      <c r="E30" s="179">
        <v>0</v>
      </c>
      <c r="F30" s="179" t="s">
        <v>297</v>
      </c>
      <c r="G30" s="179">
        <v>0</v>
      </c>
      <c r="H30" s="179">
        <v>11</v>
      </c>
      <c r="I30" s="179">
        <v>10</v>
      </c>
      <c r="J30" s="179">
        <v>0</v>
      </c>
    </row>
    <row r="31" spans="1:10" ht="12.75">
      <c r="A31" s="42" t="s">
        <v>190</v>
      </c>
      <c r="B31" s="179">
        <v>30</v>
      </c>
      <c r="C31" s="179">
        <v>30</v>
      </c>
      <c r="D31" s="179">
        <v>0</v>
      </c>
      <c r="E31" s="179">
        <v>0</v>
      </c>
      <c r="F31" s="179" t="s">
        <v>297</v>
      </c>
      <c r="G31" s="179">
        <v>0</v>
      </c>
      <c r="H31" s="179">
        <v>0</v>
      </c>
      <c r="I31" s="179">
        <v>19</v>
      </c>
      <c r="J31" s="179">
        <v>0</v>
      </c>
    </row>
    <row r="32" spans="1:10" ht="12.75">
      <c r="A32" s="42" t="s">
        <v>191</v>
      </c>
      <c r="B32" s="179">
        <v>81</v>
      </c>
      <c r="C32" s="179">
        <v>62</v>
      </c>
      <c r="D32" s="179">
        <v>0</v>
      </c>
      <c r="E32" s="179">
        <v>0</v>
      </c>
      <c r="F32" s="179" t="s">
        <v>297</v>
      </c>
      <c r="G32" s="179">
        <v>9</v>
      </c>
      <c r="H32" s="179">
        <v>0</v>
      </c>
      <c r="I32" s="179">
        <v>0</v>
      </c>
      <c r="J32" s="179">
        <v>81</v>
      </c>
    </row>
    <row r="33" spans="1:10" ht="12.75">
      <c r="A33" s="352">
        <v>39814</v>
      </c>
      <c r="B33" s="358"/>
      <c r="C33" s="358"/>
      <c r="D33" s="358"/>
      <c r="E33" s="358"/>
      <c r="F33" s="358"/>
      <c r="G33" s="358"/>
      <c r="H33" s="358"/>
      <c r="I33" s="358"/>
      <c r="J33" s="359"/>
    </row>
    <row r="34" spans="1:10" ht="12.75">
      <c r="A34" s="42" t="s">
        <v>184</v>
      </c>
      <c r="B34" s="179">
        <v>64800</v>
      </c>
      <c r="C34" s="179">
        <v>44576</v>
      </c>
      <c r="D34" s="179">
        <v>11042</v>
      </c>
      <c r="E34" s="179">
        <v>3796</v>
      </c>
      <c r="F34" s="179" t="s">
        <v>297</v>
      </c>
      <c r="G34" s="179">
        <v>6308</v>
      </c>
      <c r="H34" s="179">
        <v>1848</v>
      </c>
      <c r="I34" s="179">
        <v>3373</v>
      </c>
      <c r="J34" s="179">
        <v>2173</v>
      </c>
    </row>
    <row r="35" spans="1:10" ht="12.75">
      <c r="A35" s="42" t="s">
        <v>221</v>
      </c>
      <c r="B35" s="179">
        <v>64072</v>
      </c>
      <c r="C35" s="179">
        <v>44097</v>
      </c>
      <c r="D35" s="179">
        <v>10966</v>
      </c>
      <c r="E35" s="179">
        <v>3774</v>
      </c>
      <c r="F35" s="179" t="s">
        <v>297</v>
      </c>
      <c r="G35" s="179">
        <v>6295</v>
      </c>
      <c r="H35" s="179">
        <v>1845</v>
      </c>
      <c r="I35" s="179">
        <v>3357</v>
      </c>
      <c r="J35" s="179">
        <v>2169</v>
      </c>
    </row>
    <row r="36" spans="1:10" ht="12.75">
      <c r="A36" s="42" t="s">
        <v>186</v>
      </c>
      <c r="B36" s="179">
        <v>333</v>
      </c>
      <c r="C36" s="179">
        <v>173</v>
      </c>
      <c r="D36" s="179">
        <v>1005</v>
      </c>
      <c r="E36" s="179">
        <v>14</v>
      </c>
      <c r="F36" s="179" t="s">
        <v>297</v>
      </c>
      <c r="G36" s="179">
        <v>20</v>
      </c>
      <c r="H36" s="179">
        <v>21</v>
      </c>
      <c r="I36" s="179">
        <v>7</v>
      </c>
      <c r="J36" s="179">
        <v>7</v>
      </c>
    </row>
    <row r="37" spans="1:10" ht="12.75">
      <c r="A37" s="42" t="s">
        <v>222</v>
      </c>
      <c r="B37" s="179">
        <v>0</v>
      </c>
      <c r="C37" s="179">
        <v>0</v>
      </c>
      <c r="D37" s="179">
        <v>0</v>
      </c>
      <c r="E37" s="179">
        <v>27</v>
      </c>
      <c r="F37" s="179" t="s">
        <v>297</v>
      </c>
      <c r="G37" s="179">
        <v>0</v>
      </c>
      <c r="H37" s="179">
        <v>0</v>
      </c>
      <c r="I37" s="179">
        <v>0</v>
      </c>
      <c r="J37" s="179">
        <v>0</v>
      </c>
    </row>
    <row r="38" spans="1:10" ht="12.75">
      <c r="A38" s="42" t="s">
        <v>188</v>
      </c>
      <c r="B38" s="179">
        <v>0</v>
      </c>
      <c r="C38" s="179">
        <v>0</v>
      </c>
      <c r="D38" s="179">
        <v>35</v>
      </c>
      <c r="E38" s="179">
        <v>0</v>
      </c>
      <c r="F38" s="179" t="s">
        <v>297</v>
      </c>
      <c r="G38" s="179">
        <v>37</v>
      </c>
      <c r="H38" s="179">
        <v>0</v>
      </c>
      <c r="I38" s="179">
        <v>21</v>
      </c>
      <c r="J38" s="179">
        <v>0</v>
      </c>
    </row>
    <row r="39" spans="1:10" ht="12.75">
      <c r="A39" s="42" t="s">
        <v>189</v>
      </c>
      <c r="B39" s="179">
        <v>9</v>
      </c>
      <c r="C39" s="179">
        <v>9</v>
      </c>
      <c r="D39" s="179">
        <v>5</v>
      </c>
      <c r="E39" s="179">
        <v>0</v>
      </c>
      <c r="F39" s="179" t="s">
        <v>297</v>
      </c>
      <c r="G39" s="179">
        <v>0</v>
      </c>
      <c r="H39" s="179">
        <v>44</v>
      </c>
      <c r="I39" s="179">
        <v>0</v>
      </c>
      <c r="J39" s="179">
        <v>0</v>
      </c>
    </row>
    <row r="40" spans="1:10" ht="12.75">
      <c r="A40" s="42" t="s">
        <v>190</v>
      </c>
      <c r="B40" s="179">
        <v>0</v>
      </c>
      <c r="C40" s="179">
        <v>0</v>
      </c>
      <c r="D40" s="179">
        <v>0</v>
      </c>
      <c r="E40" s="179">
        <v>0</v>
      </c>
      <c r="F40" s="179" t="s">
        <v>297</v>
      </c>
      <c r="G40" s="179">
        <v>0</v>
      </c>
      <c r="H40" s="179">
        <v>0</v>
      </c>
      <c r="I40" s="179">
        <v>27</v>
      </c>
      <c r="J40" s="179">
        <v>0</v>
      </c>
    </row>
    <row r="41" spans="1:10" ht="12.75">
      <c r="A41" s="42" t="s">
        <v>191</v>
      </c>
      <c r="B41" s="179">
        <v>75</v>
      </c>
      <c r="C41" s="179">
        <v>64</v>
      </c>
      <c r="D41" s="179">
        <v>0</v>
      </c>
      <c r="E41" s="179">
        <v>25</v>
      </c>
      <c r="F41" s="179" t="s">
        <v>297</v>
      </c>
      <c r="G41" s="179">
        <v>8</v>
      </c>
      <c r="H41" s="179">
        <v>0</v>
      </c>
      <c r="I41" s="179">
        <v>0</v>
      </c>
      <c r="J41" s="179">
        <v>82</v>
      </c>
    </row>
    <row r="42" spans="1:10" ht="12.75">
      <c r="A42" s="352">
        <v>40179</v>
      </c>
      <c r="B42" s="358"/>
      <c r="C42" s="358"/>
      <c r="D42" s="358"/>
      <c r="E42" s="358"/>
      <c r="F42" s="358"/>
      <c r="G42" s="358"/>
      <c r="H42" s="358"/>
      <c r="I42" s="358"/>
      <c r="J42" s="359"/>
    </row>
    <row r="43" spans="1:10" ht="12.75">
      <c r="A43" s="42" t="s">
        <v>184</v>
      </c>
      <c r="B43" s="179">
        <v>7330</v>
      </c>
      <c r="C43" s="179">
        <v>5896</v>
      </c>
      <c r="D43" s="179">
        <v>587</v>
      </c>
      <c r="E43" s="179">
        <v>233</v>
      </c>
      <c r="F43" s="179" t="s">
        <v>297</v>
      </c>
      <c r="G43" s="179">
        <v>357</v>
      </c>
      <c r="H43" s="179">
        <v>138</v>
      </c>
      <c r="I43" s="179">
        <v>188</v>
      </c>
      <c r="J43" s="179">
        <v>97</v>
      </c>
    </row>
    <row r="44" spans="1:10" ht="12.75">
      <c r="A44" s="42" t="s">
        <v>221</v>
      </c>
      <c r="B44" s="179">
        <v>7110</v>
      </c>
      <c r="C44" s="179">
        <v>5676</v>
      </c>
      <c r="D44" s="179">
        <v>587</v>
      </c>
      <c r="E44" s="179">
        <v>233</v>
      </c>
      <c r="F44" s="179" t="s">
        <v>297</v>
      </c>
      <c r="G44" s="179">
        <v>357</v>
      </c>
      <c r="H44" s="179">
        <v>138</v>
      </c>
      <c r="I44" s="179">
        <v>188</v>
      </c>
      <c r="J44" s="179">
        <v>97</v>
      </c>
    </row>
    <row r="45" spans="1:10" ht="12.75">
      <c r="A45" s="42" t="s">
        <v>186</v>
      </c>
      <c r="B45" s="179">
        <v>171</v>
      </c>
      <c r="C45" s="179">
        <v>119</v>
      </c>
      <c r="D45" s="179">
        <v>384</v>
      </c>
      <c r="E45" s="179">
        <v>0</v>
      </c>
      <c r="F45" s="179" t="s">
        <v>297</v>
      </c>
      <c r="G45" s="179">
        <v>3</v>
      </c>
      <c r="H45" s="179">
        <v>0</v>
      </c>
      <c r="I45" s="179">
        <v>0</v>
      </c>
      <c r="J45" s="179">
        <v>2</v>
      </c>
    </row>
    <row r="46" spans="1:10" ht="12.75">
      <c r="A46" s="42" t="s">
        <v>222</v>
      </c>
      <c r="B46" s="179">
        <v>0</v>
      </c>
      <c r="C46" s="179">
        <v>0</v>
      </c>
      <c r="D46" s="179">
        <v>0</v>
      </c>
      <c r="E46" s="179">
        <v>0</v>
      </c>
      <c r="F46" s="179" t="s">
        <v>297</v>
      </c>
      <c r="G46" s="179">
        <v>0</v>
      </c>
      <c r="H46" s="179">
        <v>0</v>
      </c>
      <c r="I46" s="179">
        <v>0</v>
      </c>
      <c r="J46" s="179">
        <v>0</v>
      </c>
    </row>
    <row r="47" spans="1:10" ht="12.75">
      <c r="A47" s="42" t="s">
        <v>188</v>
      </c>
      <c r="B47" s="179">
        <v>10</v>
      </c>
      <c r="C47" s="179">
        <v>10</v>
      </c>
      <c r="D47" s="179">
        <v>0</v>
      </c>
      <c r="E47" s="179">
        <v>0</v>
      </c>
      <c r="F47" s="179" t="s">
        <v>297</v>
      </c>
      <c r="G47" s="179">
        <v>0</v>
      </c>
      <c r="H47" s="179">
        <v>0</v>
      </c>
      <c r="I47" s="179">
        <v>0</v>
      </c>
      <c r="J47" s="179">
        <v>0</v>
      </c>
    </row>
    <row r="48" spans="1:10" ht="12.75">
      <c r="A48" s="42" t="s">
        <v>189</v>
      </c>
      <c r="B48" s="179">
        <v>0</v>
      </c>
      <c r="C48" s="179">
        <v>0</v>
      </c>
      <c r="D48" s="179">
        <v>0</v>
      </c>
      <c r="E48" s="179">
        <v>0</v>
      </c>
      <c r="F48" s="179" t="s">
        <v>297</v>
      </c>
      <c r="G48" s="179">
        <v>0</v>
      </c>
      <c r="H48" s="179">
        <v>19</v>
      </c>
      <c r="I48" s="179">
        <v>0</v>
      </c>
      <c r="J48" s="179">
        <v>0</v>
      </c>
    </row>
    <row r="49" spans="1:10" ht="12.75">
      <c r="A49" s="42" t="s">
        <v>190</v>
      </c>
      <c r="B49" s="179">
        <v>0</v>
      </c>
      <c r="C49" s="179">
        <v>0</v>
      </c>
      <c r="D49" s="179">
        <v>0</v>
      </c>
      <c r="E49" s="179">
        <v>0</v>
      </c>
      <c r="F49" s="179" t="s">
        <v>297</v>
      </c>
      <c r="G49" s="179">
        <v>0</v>
      </c>
      <c r="H49" s="179">
        <v>0</v>
      </c>
      <c r="I49" s="179">
        <v>1</v>
      </c>
      <c r="J49" s="179">
        <v>0</v>
      </c>
    </row>
    <row r="50" spans="1:10" ht="12.75">
      <c r="A50" s="42" t="s">
        <v>191</v>
      </c>
      <c r="B50" s="179">
        <v>0</v>
      </c>
      <c r="C50" s="179">
        <v>0</v>
      </c>
      <c r="D50" s="179">
        <v>0</v>
      </c>
      <c r="E50" s="179">
        <v>0</v>
      </c>
      <c r="F50" s="179" t="s">
        <v>297</v>
      </c>
      <c r="G50" s="179">
        <v>0</v>
      </c>
      <c r="H50" s="179">
        <v>0</v>
      </c>
      <c r="I50" s="179">
        <v>0</v>
      </c>
      <c r="J50" s="179">
        <v>13</v>
      </c>
    </row>
    <row r="51" spans="1:10" ht="12.75">
      <c r="A51" s="352">
        <v>40544</v>
      </c>
      <c r="B51" s="358"/>
      <c r="C51" s="358"/>
      <c r="D51" s="358"/>
      <c r="E51" s="358"/>
      <c r="F51" s="358"/>
      <c r="G51" s="358"/>
      <c r="H51" s="358"/>
      <c r="I51" s="358"/>
      <c r="J51" s="359"/>
    </row>
    <row r="52" spans="1:10" ht="12.75">
      <c r="A52" s="42" t="s">
        <v>184</v>
      </c>
      <c r="B52" s="179">
        <v>11859</v>
      </c>
      <c r="C52" s="179">
        <v>9229</v>
      </c>
      <c r="D52" s="179">
        <v>1285</v>
      </c>
      <c r="E52" s="179">
        <v>312</v>
      </c>
      <c r="F52" s="179">
        <v>150</v>
      </c>
      <c r="G52" s="179">
        <v>709</v>
      </c>
      <c r="H52" s="179">
        <v>224</v>
      </c>
      <c r="I52" s="179">
        <v>255</v>
      </c>
      <c r="J52" s="179">
        <v>208</v>
      </c>
    </row>
    <row r="53" spans="1:10" ht="12.75">
      <c r="A53" s="42" t="s">
        <v>221</v>
      </c>
      <c r="B53" s="179">
        <v>11854</v>
      </c>
      <c r="C53" s="179">
        <v>9229</v>
      </c>
      <c r="D53" s="179">
        <v>1285</v>
      </c>
      <c r="E53" s="179">
        <v>312</v>
      </c>
      <c r="F53" s="179">
        <v>150</v>
      </c>
      <c r="G53" s="179">
        <v>708</v>
      </c>
      <c r="H53" s="179">
        <v>224</v>
      </c>
      <c r="I53" s="179">
        <v>255</v>
      </c>
      <c r="J53" s="179">
        <v>208</v>
      </c>
    </row>
    <row r="54" spans="1:10" ht="12.75">
      <c r="A54" s="42" t="s">
        <v>186</v>
      </c>
      <c r="B54" s="179">
        <v>126</v>
      </c>
      <c r="C54" s="179">
        <v>121</v>
      </c>
      <c r="D54" s="179">
        <v>193</v>
      </c>
      <c r="E54" s="179">
        <v>4</v>
      </c>
      <c r="F54" s="179">
        <v>0</v>
      </c>
      <c r="G54" s="179">
        <v>22</v>
      </c>
      <c r="H54" s="179">
        <v>5</v>
      </c>
      <c r="I54" s="179">
        <v>3</v>
      </c>
      <c r="J54" s="179">
        <v>0</v>
      </c>
    </row>
    <row r="55" spans="1:10" ht="12.75">
      <c r="A55" s="42" t="s">
        <v>222</v>
      </c>
      <c r="B55" s="179">
        <v>0</v>
      </c>
      <c r="C55" s="179">
        <v>0</v>
      </c>
      <c r="D55" s="179">
        <v>0</v>
      </c>
      <c r="E55" s="179">
        <v>2</v>
      </c>
      <c r="F55" s="179">
        <v>0</v>
      </c>
      <c r="G55" s="179">
        <v>0</v>
      </c>
      <c r="H55" s="179">
        <v>0</v>
      </c>
      <c r="I55" s="179">
        <v>0</v>
      </c>
      <c r="J55" s="179">
        <v>0</v>
      </c>
    </row>
    <row r="56" spans="1:10" ht="25.5">
      <c r="A56" s="42" t="s">
        <v>187</v>
      </c>
      <c r="B56" s="179">
        <v>0</v>
      </c>
      <c r="C56" s="179">
        <v>0</v>
      </c>
      <c r="D56" s="179">
        <v>0</v>
      </c>
      <c r="E56" s="179">
        <v>0</v>
      </c>
      <c r="F56" s="179">
        <v>0</v>
      </c>
      <c r="G56" s="179">
        <v>0</v>
      </c>
      <c r="H56" s="179">
        <v>0</v>
      </c>
      <c r="I56" s="179">
        <v>0</v>
      </c>
      <c r="J56" s="179">
        <v>0</v>
      </c>
    </row>
    <row r="57" spans="1:10" ht="12.75">
      <c r="A57" s="42" t="s">
        <v>188</v>
      </c>
      <c r="B57" s="179">
        <v>21</v>
      </c>
      <c r="C57" s="179">
        <v>21</v>
      </c>
      <c r="D57" s="179">
        <v>0</v>
      </c>
      <c r="E57" s="179">
        <v>0</v>
      </c>
      <c r="F57" s="179">
        <v>0</v>
      </c>
      <c r="G57" s="179">
        <v>9</v>
      </c>
      <c r="H57" s="179">
        <v>0</v>
      </c>
      <c r="I57" s="179">
        <v>0</v>
      </c>
      <c r="J57" s="179">
        <v>0</v>
      </c>
    </row>
    <row r="58" spans="1:10" ht="12.75">
      <c r="A58" s="42" t="s">
        <v>189</v>
      </c>
      <c r="B58" s="179">
        <v>2</v>
      </c>
      <c r="C58" s="179">
        <v>2</v>
      </c>
      <c r="D58" s="179">
        <v>0</v>
      </c>
      <c r="E58" s="179">
        <v>0</v>
      </c>
      <c r="F58" s="179">
        <v>0</v>
      </c>
      <c r="G58" s="179">
        <v>0</v>
      </c>
      <c r="H58" s="179">
        <v>0</v>
      </c>
      <c r="I58" s="179">
        <v>0</v>
      </c>
      <c r="J58" s="179">
        <v>0</v>
      </c>
    </row>
    <row r="59" spans="1:10" ht="12.75">
      <c r="A59" s="42" t="s">
        <v>190</v>
      </c>
      <c r="B59" s="179">
        <v>0</v>
      </c>
      <c r="C59" s="179">
        <v>0</v>
      </c>
      <c r="D59" s="179">
        <v>0</v>
      </c>
      <c r="E59" s="179">
        <v>0</v>
      </c>
      <c r="F59" s="179">
        <v>0</v>
      </c>
      <c r="G59" s="179">
        <v>0</v>
      </c>
      <c r="H59" s="179">
        <v>0</v>
      </c>
      <c r="I59" s="179">
        <v>1</v>
      </c>
      <c r="J59" s="179">
        <v>0</v>
      </c>
    </row>
    <row r="60" spans="1:10" ht="12.75">
      <c r="A60" s="42" t="s">
        <v>191</v>
      </c>
      <c r="B60" s="179">
        <v>0</v>
      </c>
      <c r="C60" s="179">
        <v>0</v>
      </c>
      <c r="D60" s="179">
        <v>0</v>
      </c>
      <c r="E60" s="179">
        <v>0</v>
      </c>
      <c r="F60" s="179">
        <v>0</v>
      </c>
      <c r="G60" s="179">
        <v>0</v>
      </c>
      <c r="H60" s="179">
        <v>0</v>
      </c>
      <c r="I60" s="179">
        <v>0</v>
      </c>
      <c r="J60" s="179">
        <v>32</v>
      </c>
    </row>
    <row r="61" spans="1:10" ht="12.75">
      <c r="A61" s="352">
        <v>40909</v>
      </c>
      <c r="B61" s="358"/>
      <c r="C61" s="358"/>
      <c r="D61" s="358"/>
      <c r="E61" s="358"/>
      <c r="F61" s="358"/>
      <c r="G61" s="358"/>
      <c r="H61" s="358"/>
      <c r="I61" s="358"/>
      <c r="J61" s="359"/>
    </row>
    <row r="62" spans="1:10" ht="12.75" customHeight="1">
      <c r="A62" s="42" t="s">
        <v>184</v>
      </c>
      <c r="B62" s="179">
        <v>14729</v>
      </c>
      <c r="C62" s="179">
        <v>11013</v>
      </c>
      <c r="D62" s="179">
        <v>1156</v>
      </c>
      <c r="E62" s="179">
        <v>480</v>
      </c>
      <c r="F62" s="179">
        <v>277</v>
      </c>
      <c r="G62" s="179">
        <v>1381</v>
      </c>
      <c r="H62" s="179">
        <v>517</v>
      </c>
      <c r="I62" s="179">
        <v>258</v>
      </c>
      <c r="J62" s="179">
        <v>247</v>
      </c>
    </row>
    <row r="63" spans="1:10" ht="12.75">
      <c r="A63" s="42" t="s">
        <v>221</v>
      </c>
      <c r="B63" s="179">
        <v>14243</v>
      </c>
      <c r="C63" s="179">
        <v>10654</v>
      </c>
      <c r="D63" s="179">
        <v>1156</v>
      </c>
      <c r="E63" s="179">
        <v>480</v>
      </c>
      <c r="F63" s="179">
        <v>235</v>
      </c>
      <c r="G63" s="179">
        <v>1381</v>
      </c>
      <c r="H63" s="179">
        <v>517</v>
      </c>
      <c r="I63" s="179">
        <v>258</v>
      </c>
      <c r="J63" s="179">
        <v>247</v>
      </c>
    </row>
    <row r="64" spans="1:10" ht="12.75">
      <c r="A64" s="42" t="s">
        <v>186</v>
      </c>
      <c r="B64" s="179">
        <v>139</v>
      </c>
      <c r="C64" s="179">
        <v>138</v>
      </c>
      <c r="D64" s="179">
        <v>130</v>
      </c>
      <c r="E64" s="179">
        <v>0</v>
      </c>
      <c r="F64" s="179">
        <v>0</v>
      </c>
      <c r="G64" s="179">
        <v>3</v>
      </c>
      <c r="H64" s="179">
        <v>2</v>
      </c>
      <c r="I64" s="179">
        <v>2</v>
      </c>
      <c r="J64" s="179">
        <v>0</v>
      </c>
    </row>
    <row r="65" spans="1:10" ht="12.75">
      <c r="A65" s="42" t="s">
        <v>222</v>
      </c>
      <c r="B65" s="179">
        <v>4</v>
      </c>
      <c r="C65" s="179">
        <v>4</v>
      </c>
      <c r="D65" s="179">
        <v>0</v>
      </c>
      <c r="E65" s="179">
        <v>2</v>
      </c>
      <c r="F65" s="179">
        <v>0</v>
      </c>
      <c r="G65" s="179">
        <v>0</v>
      </c>
      <c r="H65" s="179">
        <v>0</v>
      </c>
      <c r="I65" s="179">
        <v>0</v>
      </c>
      <c r="J65" s="179">
        <v>0</v>
      </c>
    </row>
    <row r="66" spans="1:10" ht="25.5">
      <c r="A66" s="42" t="s">
        <v>187</v>
      </c>
      <c r="B66" s="179">
        <v>0</v>
      </c>
      <c r="C66" s="179">
        <v>0</v>
      </c>
      <c r="D66" s="179">
        <v>0</v>
      </c>
      <c r="E66" s="179">
        <v>0</v>
      </c>
      <c r="F66" s="179">
        <v>0</v>
      </c>
      <c r="G66" s="179">
        <v>0</v>
      </c>
      <c r="H66" s="179">
        <v>0</v>
      </c>
      <c r="I66" s="179">
        <v>0</v>
      </c>
      <c r="J66" s="179">
        <v>0</v>
      </c>
    </row>
    <row r="67" spans="1:10" ht="12.75">
      <c r="A67" s="42" t="s">
        <v>188</v>
      </c>
      <c r="B67" s="179">
        <v>9</v>
      </c>
      <c r="C67" s="179">
        <v>9</v>
      </c>
      <c r="D67" s="179">
        <v>0</v>
      </c>
      <c r="E67" s="179">
        <v>0</v>
      </c>
      <c r="F67" s="179">
        <v>0</v>
      </c>
      <c r="G67" s="179">
        <v>0</v>
      </c>
      <c r="H67" s="179">
        <v>0</v>
      </c>
      <c r="I67" s="179">
        <v>0</v>
      </c>
      <c r="J67" s="179">
        <v>0</v>
      </c>
    </row>
    <row r="68" spans="1:10" ht="12.75">
      <c r="A68" s="42" t="s">
        <v>189</v>
      </c>
      <c r="B68" s="179">
        <v>7</v>
      </c>
      <c r="C68" s="179">
        <v>7</v>
      </c>
      <c r="D68" s="179">
        <v>0</v>
      </c>
      <c r="E68" s="179">
        <v>0</v>
      </c>
      <c r="F68" s="179">
        <v>0</v>
      </c>
      <c r="G68" s="179">
        <v>0</v>
      </c>
      <c r="H68" s="179">
        <v>62</v>
      </c>
      <c r="I68" s="179">
        <v>0</v>
      </c>
      <c r="J68" s="179">
        <v>0</v>
      </c>
    </row>
    <row r="69" spans="1:10" ht="12.75">
      <c r="A69" s="42" t="s">
        <v>190</v>
      </c>
      <c r="B69" s="179">
        <v>30</v>
      </c>
      <c r="C69" s="179">
        <v>20</v>
      </c>
      <c r="D69" s="179">
        <v>0</v>
      </c>
      <c r="E69" s="179">
        <v>0</v>
      </c>
      <c r="F69" s="179">
        <v>0</v>
      </c>
      <c r="G69" s="179">
        <v>0</v>
      </c>
      <c r="H69" s="179">
        <v>3</v>
      </c>
      <c r="I69" s="179">
        <v>6</v>
      </c>
      <c r="J69" s="179">
        <v>0</v>
      </c>
    </row>
    <row r="70" spans="1:10" ht="12.75">
      <c r="A70" s="42" t="s">
        <v>191</v>
      </c>
      <c r="B70" s="179">
        <v>8</v>
      </c>
      <c r="C70" s="179">
        <v>8</v>
      </c>
      <c r="D70" s="179">
        <v>7</v>
      </c>
      <c r="E70" s="179">
        <v>0</v>
      </c>
      <c r="F70" s="179">
        <v>0</v>
      </c>
      <c r="G70" s="179">
        <v>0</v>
      </c>
      <c r="H70" s="179">
        <v>0</v>
      </c>
      <c r="I70" s="179">
        <v>0</v>
      </c>
      <c r="J70" s="179">
        <v>65</v>
      </c>
    </row>
    <row r="71" spans="1:10" ht="12.75">
      <c r="A71" s="352">
        <v>41275</v>
      </c>
      <c r="B71" s="358"/>
      <c r="C71" s="358"/>
      <c r="D71" s="358"/>
      <c r="E71" s="358"/>
      <c r="F71" s="358"/>
      <c r="G71" s="358"/>
      <c r="H71" s="358"/>
      <c r="I71" s="358"/>
      <c r="J71" s="359"/>
    </row>
    <row r="72" spans="1:10" ht="12.75">
      <c r="A72" s="42" t="s">
        <v>184</v>
      </c>
      <c r="B72" s="179">
        <v>11120</v>
      </c>
      <c r="C72" s="179">
        <v>8388</v>
      </c>
      <c r="D72" s="179">
        <v>1280</v>
      </c>
      <c r="E72" s="179">
        <v>300</v>
      </c>
      <c r="F72" s="179">
        <v>354</v>
      </c>
      <c r="G72" s="179">
        <v>439</v>
      </c>
      <c r="H72" s="179">
        <v>325</v>
      </c>
      <c r="I72" s="179">
        <v>197</v>
      </c>
      <c r="J72" s="179">
        <v>73</v>
      </c>
    </row>
    <row r="73" spans="1:10" ht="12.75">
      <c r="A73" s="42" t="s">
        <v>221</v>
      </c>
      <c r="B73" s="179">
        <v>10947</v>
      </c>
      <c r="C73" s="179">
        <v>8215</v>
      </c>
      <c r="D73" s="179">
        <v>1280</v>
      </c>
      <c r="E73" s="179">
        <v>300</v>
      </c>
      <c r="F73" s="179">
        <v>354</v>
      </c>
      <c r="G73" s="179">
        <v>439</v>
      </c>
      <c r="H73" s="179">
        <v>325</v>
      </c>
      <c r="I73" s="179">
        <v>197</v>
      </c>
      <c r="J73" s="179">
        <v>73</v>
      </c>
    </row>
    <row r="74" spans="1:10" ht="12.75">
      <c r="A74" s="42" t="s">
        <v>186</v>
      </c>
      <c r="B74" s="179">
        <v>19</v>
      </c>
      <c r="C74" s="179">
        <v>19</v>
      </c>
      <c r="D74" s="179">
        <v>166</v>
      </c>
      <c r="E74" s="179">
        <v>0</v>
      </c>
      <c r="F74" s="179">
        <v>0</v>
      </c>
      <c r="G74" s="179">
        <v>0</v>
      </c>
      <c r="H74" s="179">
        <v>0</v>
      </c>
      <c r="I74" s="179">
        <v>0</v>
      </c>
      <c r="J74" s="179">
        <v>0</v>
      </c>
    </row>
    <row r="75" spans="1:10" ht="12.75">
      <c r="A75" s="42" t="s">
        <v>222</v>
      </c>
      <c r="B75" s="179">
        <v>28</v>
      </c>
      <c r="C75" s="179">
        <v>28</v>
      </c>
      <c r="D75" s="179">
        <v>0</v>
      </c>
      <c r="E75" s="179">
        <v>0</v>
      </c>
      <c r="F75" s="179">
        <v>0</v>
      </c>
      <c r="G75" s="179">
        <v>0</v>
      </c>
      <c r="H75" s="179">
        <v>0</v>
      </c>
      <c r="I75" s="179">
        <v>0</v>
      </c>
      <c r="J75" s="179">
        <v>0</v>
      </c>
    </row>
    <row r="76" spans="1:10" ht="25.5">
      <c r="A76" s="42" t="s">
        <v>187</v>
      </c>
      <c r="B76" s="179">
        <v>0</v>
      </c>
      <c r="C76" s="179">
        <v>0</v>
      </c>
      <c r="D76" s="179">
        <v>0</v>
      </c>
      <c r="E76" s="179">
        <v>0</v>
      </c>
      <c r="F76" s="179">
        <v>0</v>
      </c>
      <c r="G76" s="179">
        <v>0</v>
      </c>
      <c r="H76" s="179">
        <v>0</v>
      </c>
      <c r="I76" s="179">
        <v>0</v>
      </c>
      <c r="J76" s="179">
        <v>0</v>
      </c>
    </row>
    <row r="77" spans="1:10" ht="12.75">
      <c r="A77" s="42" t="s">
        <v>188</v>
      </c>
      <c r="B77" s="179">
        <v>135</v>
      </c>
      <c r="C77" s="179">
        <v>135</v>
      </c>
      <c r="D77" s="179">
        <v>4</v>
      </c>
      <c r="E77" s="179">
        <v>0</v>
      </c>
      <c r="F77" s="179">
        <v>0</v>
      </c>
      <c r="G77" s="179">
        <v>0</v>
      </c>
      <c r="H77" s="179">
        <v>0</v>
      </c>
      <c r="I77" s="179">
        <v>0</v>
      </c>
      <c r="J77" s="179">
        <v>0</v>
      </c>
    </row>
    <row r="78" spans="1:10" ht="12.75">
      <c r="A78" s="42" t="s">
        <v>189</v>
      </c>
      <c r="B78" s="179">
        <v>152</v>
      </c>
      <c r="C78" s="179">
        <v>152</v>
      </c>
      <c r="D78" s="179">
        <v>0</v>
      </c>
      <c r="E78" s="179">
        <v>0</v>
      </c>
      <c r="F78" s="179">
        <v>0</v>
      </c>
      <c r="G78" s="179">
        <v>0</v>
      </c>
      <c r="H78" s="179">
        <v>0</v>
      </c>
      <c r="I78" s="179">
        <v>0</v>
      </c>
      <c r="J78" s="179">
        <v>0</v>
      </c>
    </row>
    <row r="79" spans="1:10" ht="12.75">
      <c r="A79" s="42" t="s">
        <v>190</v>
      </c>
      <c r="B79" s="179">
        <v>10</v>
      </c>
      <c r="C79" s="179">
        <v>0</v>
      </c>
      <c r="D79" s="179">
        <v>0</v>
      </c>
      <c r="E79" s="179">
        <v>0</v>
      </c>
      <c r="F79" s="179">
        <v>0</v>
      </c>
      <c r="G79" s="179">
        <v>0</v>
      </c>
      <c r="H79" s="179">
        <v>0</v>
      </c>
      <c r="I79" s="179">
        <v>2</v>
      </c>
      <c r="J79" s="179">
        <v>0</v>
      </c>
    </row>
    <row r="80" spans="1:10" ht="12.75">
      <c r="A80" s="42" t="s">
        <v>191</v>
      </c>
      <c r="B80" s="179">
        <v>0</v>
      </c>
      <c r="C80" s="179">
        <v>0</v>
      </c>
      <c r="D80" s="179">
        <v>2</v>
      </c>
      <c r="E80" s="179">
        <v>0</v>
      </c>
      <c r="F80" s="179">
        <v>0</v>
      </c>
      <c r="G80" s="179">
        <v>0</v>
      </c>
      <c r="H80" s="179">
        <v>0</v>
      </c>
      <c r="I80" s="179">
        <v>2</v>
      </c>
      <c r="J80" s="179">
        <v>68</v>
      </c>
    </row>
    <row r="81" spans="1:10" ht="12.75">
      <c r="A81" s="352">
        <v>41640</v>
      </c>
      <c r="B81" s="358"/>
      <c r="C81" s="358"/>
      <c r="D81" s="358"/>
      <c r="E81" s="358"/>
      <c r="F81" s="358"/>
      <c r="G81" s="358"/>
      <c r="H81" s="358"/>
      <c r="I81" s="358"/>
      <c r="J81" s="359"/>
    </row>
    <row r="82" spans="1:10" ht="12.75">
      <c r="A82" s="42" t="s">
        <v>184</v>
      </c>
      <c r="B82" s="179">
        <v>11923</v>
      </c>
      <c r="C82" s="179">
        <v>8837</v>
      </c>
      <c r="D82" s="179">
        <v>1103</v>
      </c>
      <c r="E82" s="179">
        <v>252</v>
      </c>
      <c r="F82" s="179">
        <v>141</v>
      </c>
      <c r="G82" s="179">
        <v>633</v>
      </c>
      <c r="H82" s="179">
        <v>240</v>
      </c>
      <c r="I82" s="179">
        <v>133</v>
      </c>
      <c r="J82" s="179">
        <v>180</v>
      </c>
    </row>
    <row r="83" spans="1:10" ht="12.75">
      <c r="A83" s="42" t="s">
        <v>221</v>
      </c>
      <c r="B83" s="179">
        <v>11423</v>
      </c>
      <c r="C83" s="179">
        <v>8337</v>
      </c>
      <c r="D83" s="179">
        <v>1103</v>
      </c>
      <c r="E83" s="179">
        <v>252</v>
      </c>
      <c r="F83" s="179">
        <v>141</v>
      </c>
      <c r="G83" s="179">
        <v>633</v>
      </c>
      <c r="H83" s="179">
        <v>240</v>
      </c>
      <c r="I83" s="179">
        <v>133</v>
      </c>
      <c r="J83" s="179">
        <v>180</v>
      </c>
    </row>
    <row r="84" spans="1:10" ht="12.75">
      <c r="A84" s="42" t="s">
        <v>186</v>
      </c>
      <c r="B84" s="179">
        <v>125</v>
      </c>
      <c r="C84" s="179">
        <v>125</v>
      </c>
      <c r="D84" s="179">
        <v>114</v>
      </c>
      <c r="E84" s="179">
        <v>0</v>
      </c>
      <c r="F84" s="179">
        <v>0</v>
      </c>
      <c r="G84" s="179">
        <v>50</v>
      </c>
      <c r="H84" s="179">
        <v>0</v>
      </c>
      <c r="I84" s="179">
        <v>0</v>
      </c>
      <c r="J84" s="179">
        <v>0</v>
      </c>
    </row>
    <row r="85" spans="1:10" ht="12.75">
      <c r="A85" s="42" t="s">
        <v>222</v>
      </c>
      <c r="B85" s="179">
        <v>7</v>
      </c>
      <c r="C85" s="179">
        <v>7</v>
      </c>
      <c r="D85" s="179">
        <v>0</v>
      </c>
      <c r="E85" s="179">
        <v>0</v>
      </c>
      <c r="F85" s="179">
        <v>0</v>
      </c>
      <c r="G85" s="179">
        <v>0</v>
      </c>
      <c r="H85" s="179">
        <v>0</v>
      </c>
      <c r="I85" s="179">
        <v>0</v>
      </c>
      <c r="J85" s="179">
        <v>0</v>
      </c>
    </row>
    <row r="86" spans="1:10" ht="25.5">
      <c r="A86" s="42" t="s">
        <v>187</v>
      </c>
      <c r="B86" s="179">
        <v>0</v>
      </c>
      <c r="C86" s="179">
        <v>0</v>
      </c>
      <c r="D86" s="179">
        <v>0</v>
      </c>
      <c r="E86" s="179">
        <v>0</v>
      </c>
      <c r="F86" s="179">
        <v>0</v>
      </c>
      <c r="G86" s="179">
        <v>0</v>
      </c>
      <c r="H86" s="179">
        <v>0</v>
      </c>
      <c r="I86" s="179">
        <v>0</v>
      </c>
      <c r="J86" s="179">
        <v>0</v>
      </c>
    </row>
    <row r="87" spans="1:10" ht="12.75">
      <c r="A87" s="42" t="s">
        <v>188</v>
      </c>
      <c r="B87" s="179">
        <v>30</v>
      </c>
      <c r="C87" s="179">
        <v>30</v>
      </c>
      <c r="D87" s="179">
        <v>0</v>
      </c>
      <c r="E87" s="179">
        <v>0</v>
      </c>
      <c r="F87" s="179">
        <v>0</v>
      </c>
      <c r="G87" s="179">
        <v>0</v>
      </c>
      <c r="H87" s="179">
        <v>0</v>
      </c>
      <c r="I87" s="179">
        <v>0</v>
      </c>
      <c r="J87" s="179">
        <v>0</v>
      </c>
    </row>
    <row r="88" spans="1:10" ht="12.75">
      <c r="A88" s="42" t="s">
        <v>189</v>
      </c>
      <c r="B88" s="179">
        <v>0</v>
      </c>
      <c r="C88" s="179">
        <v>0</v>
      </c>
      <c r="D88" s="179">
        <v>0</v>
      </c>
      <c r="E88" s="179">
        <v>0</v>
      </c>
      <c r="F88" s="179">
        <v>0</v>
      </c>
      <c r="G88" s="179">
        <v>0</v>
      </c>
      <c r="H88" s="179">
        <v>11</v>
      </c>
      <c r="I88" s="179">
        <v>0</v>
      </c>
      <c r="J88" s="179">
        <v>0</v>
      </c>
    </row>
    <row r="89" spans="1:10" ht="12.75">
      <c r="A89" s="42" t="s">
        <v>190</v>
      </c>
      <c r="B89" s="179">
        <v>98</v>
      </c>
      <c r="C89" s="179">
        <v>94</v>
      </c>
      <c r="D89" s="179">
        <v>0</v>
      </c>
      <c r="E89" s="179">
        <v>0</v>
      </c>
      <c r="F89" s="179">
        <v>0</v>
      </c>
      <c r="G89" s="179">
        <v>0</v>
      </c>
      <c r="H89" s="179">
        <v>0</v>
      </c>
      <c r="I89" s="179">
        <v>63</v>
      </c>
      <c r="J89" s="179">
        <v>0</v>
      </c>
    </row>
    <row r="90" spans="1:10" ht="12.75">
      <c r="A90" s="42" t="s">
        <v>191</v>
      </c>
      <c r="B90" s="179">
        <v>19</v>
      </c>
      <c r="C90" s="179">
        <v>4</v>
      </c>
      <c r="D90" s="179">
        <v>6</v>
      </c>
      <c r="E90" s="179">
        <v>0</v>
      </c>
      <c r="F90" s="179">
        <v>0</v>
      </c>
      <c r="G90" s="179">
        <v>0</v>
      </c>
      <c r="H90" s="179">
        <v>0</v>
      </c>
      <c r="I90" s="179">
        <v>0</v>
      </c>
      <c r="J90" s="179">
        <v>70</v>
      </c>
    </row>
    <row r="91" spans="1:10" ht="12.75">
      <c r="A91" s="276"/>
      <c r="B91" s="272"/>
      <c r="C91" s="272"/>
      <c r="D91" s="272"/>
      <c r="E91" s="272"/>
      <c r="F91" s="272"/>
      <c r="G91" s="272"/>
      <c r="H91" s="272"/>
      <c r="I91" s="272"/>
      <c r="J91" s="272"/>
    </row>
    <row r="92" spans="1:10" ht="12.75">
      <c r="A92" s="24"/>
      <c r="B92" s="24"/>
      <c r="C92" s="24"/>
      <c r="D92" s="24"/>
      <c r="E92" s="24"/>
      <c r="F92" s="24"/>
      <c r="G92" s="24"/>
      <c r="H92" s="24"/>
      <c r="I92" s="24"/>
      <c r="J92" s="24"/>
    </row>
    <row r="93" spans="1:10" ht="12.75">
      <c r="A93" s="81" t="s">
        <v>413</v>
      </c>
      <c r="B93" s="24"/>
      <c r="C93" s="24"/>
      <c r="D93" s="24"/>
      <c r="E93" s="24"/>
      <c r="F93" s="24"/>
      <c r="G93" s="24"/>
      <c r="H93" s="24"/>
      <c r="I93" s="24"/>
      <c r="J93" s="24"/>
    </row>
    <row r="94" spans="1:10" ht="12.75">
      <c r="A94" s="81" t="s">
        <v>395</v>
      </c>
      <c r="B94" s="24"/>
      <c r="C94" s="24"/>
      <c r="D94" s="24"/>
      <c r="E94" s="24"/>
      <c r="F94" s="24"/>
      <c r="G94" s="24"/>
      <c r="H94" s="24"/>
      <c r="I94" s="24"/>
      <c r="J94" s="24"/>
    </row>
    <row r="95" spans="1:10" ht="12.75">
      <c r="A95" s="81" t="s">
        <v>394</v>
      </c>
      <c r="B95" s="24"/>
      <c r="C95" s="24"/>
      <c r="D95" s="24"/>
      <c r="E95" s="24"/>
      <c r="F95" s="24"/>
      <c r="G95" s="24"/>
      <c r="H95" s="24"/>
      <c r="I95" s="24"/>
      <c r="J95" s="24"/>
    </row>
  </sheetData>
  <sheetProtection/>
  <mergeCells count="19">
    <mergeCell ref="A24:J24"/>
    <mergeCell ref="A15:J15"/>
    <mergeCell ref="A6:J6"/>
    <mergeCell ref="A81:J81"/>
    <mergeCell ref="A71:J71"/>
    <mergeCell ref="A61:J61"/>
    <mergeCell ref="A51:J51"/>
    <mergeCell ref="A42:J42"/>
    <mergeCell ref="A33:J33"/>
    <mergeCell ref="A1:J1"/>
    <mergeCell ref="A4:A5"/>
    <mergeCell ref="H4:H5"/>
    <mergeCell ref="I4:I5"/>
    <mergeCell ref="J4:J5"/>
    <mergeCell ref="B4:C4"/>
    <mergeCell ref="D4:D5"/>
    <mergeCell ref="E4:E5"/>
    <mergeCell ref="F4:F5"/>
    <mergeCell ref="G4:G5"/>
  </mergeCells>
  <printOptions/>
  <pageMargins left="0.7" right="0.7" top="0.36" bottom="0.75" header="0.3" footer="0.3"/>
  <pageSetup fitToHeight="1" fitToWidth="1" horizontalDpi="600" verticalDpi="600" orientation="portrait" paperSize="8" scale="67" r:id="rId1"/>
  <headerFooter>
    <oddFooter>&amp;C45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01"/>
  <sheetViews>
    <sheetView zoomScale="85" zoomScaleNormal="85" workbookViewId="0" topLeftCell="A1">
      <selection activeCell="A1" sqref="A1:Y1"/>
    </sheetView>
  </sheetViews>
  <sheetFormatPr defaultColWidth="10.75390625" defaultRowHeight="12.75"/>
  <cols>
    <col min="1" max="1" width="24.125" style="81" customWidth="1"/>
    <col min="2" max="25" width="13.75390625" style="81" customWidth="1"/>
    <col min="26" max="16384" width="10.75390625" style="81" customWidth="1"/>
  </cols>
  <sheetData>
    <row r="1" spans="1:25" s="106" customFormat="1" ht="20.25">
      <c r="A1" s="360" t="s">
        <v>398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  <c r="P1" s="360"/>
      <c r="Q1" s="360"/>
      <c r="R1" s="360"/>
      <c r="S1" s="360"/>
      <c r="T1" s="360"/>
      <c r="U1" s="360"/>
      <c r="V1" s="360"/>
      <c r="W1" s="360"/>
      <c r="X1" s="360"/>
      <c r="Y1" s="360"/>
    </row>
    <row r="2" spans="2:13" ht="12.75"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</row>
    <row r="3" spans="13:25" ht="12.75">
      <c r="M3" s="89"/>
      <c r="Y3" s="89" t="s">
        <v>377</v>
      </c>
    </row>
    <row r="4" spans="1:25" ht="12.75">
      <c r="A4" s="364"/>
      <c r="B4" s="361">
        <v>39814</v>
      </c>
      <c r="C4" s="362"/>
      <c r="D4" s="362"/>
      <c r="E4" s="363"/>
      <c r="F4" s="361">
        <v>40179</v>
      </c>
      <c r="G4" s="362"/>
      <c r="H4" s="362"/>
      <c r="I4" s="363"/>
      <c r="J4" s="361">
        <v>40544</v>
      </c>
      <c r="K4" s="362"/>
      <c r="L4" s="362"/>
      <c r="M4" s="363"/>
      <c r="N4" s="361">
        <v>40909</v>
      </c>
      <c r="O4" s="362"/>
      <c r="P4" s="362"/>
      <c r="Q4" s="363"/>
      <c r="R4" s="361">
        <v>41275</v>
      </c>
      <c r="S4" s="362"/>
      <c r="T4" s="362"/>
      <c r="U4" s="363"/>
      <c r="V4" s="361">
        <v>41640</v>
      </c>
      <c r="W4" s="362"/>
      <c r="X4" s="362"/>
      <c r="Y4" s="363"/>
    </row>
    <row r="5" spans="1:25" ht="54.75" customHeight="1">
      <c r="A5" s="364"/>
      <c r="B5" s="350" t="s">
        <v>23</v>
      </c>
      <c r="C5" s="350" t="s">
        <v>177</v>
      </c>
      <c r="D5" s="315" t="s">
        <v>316</v>
      </c>
      <c r="E5" s="315"/>
      <c r="F5" s="350" t="s">
        <v>23</v>
      </c>
      <c r="G5" s="350" t="s">
        <v>177</v>
      </c>
      <c r="H5" s="315" t="s">
        <v>316</v>
      </c>
      <c r="I5" s="315"/>
      <c r="J5" s="350" t="s">
        <v>23</v>
      </c>
      <c r="K5" s="350" t="s">
        <v>177</v>
      </c>
      <c r="L5" s="315" t="s">
        <v>316</v>
      </c>
      <c r="M5" s="315"/>
      <c r="N5" s="350" t="s">
        <v>23</v>
      </c>
      <c r="O5" s="350" t="s">
        <v>177</v>
      </c>
      <c r="P5" s="315" t="s">
        <v>316</v>
      </c>
      <c r="Q5" s="315"/>
      <c r="R5" s="350" t="s">
        <v>23</v>
      </c>
      <c r="S5" s="350" t="s">
        <v>177</v>
      </c>
      <c r="T5" s="315" t="s">
        <v>316</v>
      </c>
      <c r="U5" s="315"/>
      <c r="V5" s="350" t="s">
        <v>23</v>
      </c>
      <c r="W5" s="350" t="s">
        <v>177</v>
      </c>
      <c r="X5" s="315" t="s">
        <v>316</v>
      </c>
      <c r="Y5" s="315"/>
    </row>
    <row r="6" spans="1:25" s="95" customFormat="1" ht="25.5">
      <c r="A6" s="364"/>
      <c r="B6" s="351"/>
      <c r="C6" s="351"/>
      <c r="D6" s="107" t="s">
        <v>23</v>
      </c>
      <c r="E6" s="107" t="s">
        <v>24</v>
      </c>
      <c r="F6" s="351"/>
      <c r="G6" s="351"/>
      <c r="H6" s="107" t="s">
        <v>23</v>
      </c>
      <c r="I6" s="107" t="s">
        <v>24</v>
      </c>
      <c r="J6" s="351"/>
      <c r="K6" s="351"/>
      <c r="L6" s="107" t="s">
        <v>23</v>
      </c>
      <c r="M6" s="107" t="s">
        <v>24</v>
      </c>
      <c r="N6" s="351"/>
      <c r="O6" s="351"/>
      <c r="P6" s="107" t="s">
        <v>23</v>
      </c>
      <c r="Q6" s="107" t="s">
        <v>24</v>
      </c>
      <c r="R6" s="351"/>
      <c r="S6" s="351"/>
      <c r="T6" s="107" t="s">
        <v>23</v>
      </c>
      <c r="U6" s="107" t="s">
        <v>24</v>
      </c>
      <c r="V6" s="351"/>
      <c r="W6" s="351"/>
      <c r="X6" s="107" t="s">
        <v>23</v>
      </c>
      <c r="Y6" s="107" t="s">
        <v>24</v>
      </c>
    </row>
    <row r="7" spans="1:25" s="85" customFormat="1" ht="25.5" customHeight="1">
      <c r="A7" s="76" t="s">
        <v>233</v>
      </c>
      <c r="B7" s="205">
        <v>84847</v>
      </c>
      <c r="C7" s="205">
        <v>43092</v>
      </c>
      <c r="D7" s="205">
        <v>28408</v>
      </c>
      <c r="E7" s="205">
        <v>5643</v>
      </c>
      <c r="F7" s="205">
        <v>75113</v>
      </c>
      <c r="G7" s="205">
        <v>22597</v>
      </c>
      <c r="H7" s="205">
        <v>7510</v>
      </c>
      <c r="I7" s="205">
        <v>971</v>
      </c>
      <c r="J7" s="205">
        <v>89790</v>
      </c>
      <c r="K7" s="205">
        <v>21767</v>
      </c>
      <c r="L7" s="205">
        <v>16887</v>
      </c>
      <c r="M7" s="205">
        <v>1639</v>
      </c>
      <c r="N7" s="205">
        <v>149153</v>
      </c>
      <c r="O7" s="205">
        <v>25200</v>
      </c>
      <c r="P7" s="205">
        <v>31395</v>
      </c>
      <c r="Q7" s="205">
        <v>1705</v>
      </c>
      <c r="R7" s="205">
        <v>194850</v>
      </c>
      <c r="S7" s="205">
        <v>22297</v>
      </c>
      <c r="T7" s="205">
        <v>51354</v>
      </c>
      <c r="U7" s="205">
        <v>810</v>
      </c>
      <c r="V7" s="205">
        <v>245027</v>
      </c>
      <c r="W7" s="205">
        <v>18058</v>
      </c>
      <c r="X7" s="205">
        <v>77546</v>
      </c>
      <c r="Y7" s="205">
        <v>844</v>
      </c>
    </row>
    <row r="8" spans="1:25" s="85" customFormat="1" ht="25.5">
      <c r="A8" s="78" t="s">
        <v>88</v>
      </c>
      <c r="B8" s="205">
        <v>18282</v>
      </c>
      <c r="C8" s="205">
        <v>26077</v>
      </c>
      <c r="D8" s="205">
        <v>6117</v>
      </c>
      <c r="E8" s="205">
        <v>4533</v>
      </c>
      <c r="F8" s="205">
        <v>21628</v>
      </c>
      <c r="G8" s="205">
        <v>16945</v>
      </c>
      <c r="H8" s="205">
        <v>1930</v>
      </c>
      <c r="I8" s="205">
        <v>801</v>
      </c>
      <c r="J8" s="205">
        <v>26367</v>
      </c>
      <c r="K8" s="205">
        <v>16948</v>
      </c>
      <c r="L8" s="205">
        <v>5426</v>
      </c>
      <c r="M8" s="205">
        <v>1414</v>
      </c>
      <c r="N8" s="205">
        <v>45500</v>
      </c>
      <c r="O8" s="205">
        <v>18477</v>
      </c>
      <c r="P8" s="205">
        <v>12018</v>
      </c>
      <c r="Q8" s="205">
        <v>1386</v>
      </c>
      <c r="R8" s="205">
        <v>60785</v>
      </c>
      <c r="S8" s="205">
        <v>16379</v>
      </c>
      <c r="T8" s="205">
        <v>22284</v>
      </c>
      <c r="U8" s="205">
        <v>650</v>
      </c>
      <c r="V8" s="205">
        <v>94367</v>
      </c>
      <c r="W8" s="205">
        <v>14272</v>
      </c>
      <c r="X8" s="205">
        <v>30165</v>
      </c>
      <c r="Y8" s="205">
        <v>708</v>
      </c>
    </row>
    <row r="9" spans="1:25" ht="12.75">
      <c r="A9" s="77" t="s">
        <v>89</v>
      </c>
      <c r="B9" s="179">
        <v>462</v>
      </c>
      <c r="C9" s="179">
        <v>54</v>
      </c>
      <c r="D9" s="179">
        <v>313</v>
      </c>
      <c r="E9" s="179">
        <v>8</v>
      </c>
      <c r="F9" s="179">
        <v>342</v>
      </c>
      <c r="G9" s="179">
        <v>55</v>
      </c>
      <c r="H9" s="179">
        <v>60</v>
      </c>
      <c r="I9" s="179">
        <v>0</v>
      </c>
      <c r="J9" s="179">
        <v>345</v>
      </c>
      <c r="K9" s="179">
        <v>39</v>
      </c>
      <c r="L9" s="179">
        <v>51</v>
      </c>
      <c r="M9" s="179">
        <v>0</v>
      </c>
      <c r="N9" s="179">
        <v>656</v>
      </c>
      <c r="O9" s="179">
        <v>50</v>
      </c>
      <c r="P9" s="179">
        <v>117</v>
      </c>
      <c r="Q9" s="179">
        <v>1</v>
      </c>
      <c r="R9" s="179">
        <v>950</v>
      </c>
      <c r="S9" s="179">
        <v>52</v>
      </c>
      <c r="T9" s="179">
        <v>208</v>
      </c>
      <c r="U9" s="179">
        <v>0</v>
      </c>
      <c r="V9" s="179">
        <v>1348</v>
      </c>
      <c r="W9" s="179">
        <v>54</v>
      </c>
      <c r="X9" s="179">
        <v>386</v>
      </c>
      <c r="Y9" s="179">
        <v>0</v>
      </c>
    </row>
    <row r="10" spans="1:25" ht="12.75">
      <c r="A10" s="77" t="s">
        <v>90</v>
      </c>
      <c r="B10" s="179">
        <v>224</v>
      </c>
      <c r="C10" s="179">
        <v>29</v>
      </c>
      <c r="D10" s="179">
        <v>38</v>
      </c>
      <c r="E10" s="179">
        <v>9</v>
      </c>
      <c r="F10" s="179">
        <v>328</v>
      </c>
      <c r="G10" s="179">
        <v>24</v>
      </c>
      <c r="H10" s="179">
        <v>13</v>
      </c>
      <c r="I10" s="179">
        <v>0</v>
      </c>
      <c r="J10" s="179">
        <v>524</v>
      </c>
      <c r="K10" s="179">
        <v>25</v>
      </c>
      <c r="L10" s="179">
        <v>70</v>
      </c>
      <c r="M10" s="179">
        <v>0</v>
      </c>
      <c r="N10" s="179">
        <v>641</v>
      </c>
      <c r="O10" s="179">
        <v>28</v>
      </c>
      <c r="P10" s="179">
        <v>104</v>
      </c>
      <c r="Q10" s="179">
        <v>2</v>
      </c>
      <c r="R10" s="179">
        <v>786</v>
      </c>
      <c r="S10" s="179">
        <v>31</v>
      </c>
      <c r="T10" s="179">
        <v>381</v>
      </c>
      <c r="U10" s="179">
        <v>2</v>
      </c>
      <c r="V10" s="179">
        <v>1212</v>
      </c>
      <c r="W10" s="179">
        <v>24</v>
      </c>
      <c r="X10" s="179">
        <v>413</v>
      </c>
      <c r="Y10" s="179">
        <v>2</v>
      </c>
    </row>
    <row r="11" spans="1:25" ht="12.75">
      <c r="A11" s="77" t="s">
        <v>91</v>
      </c>
      <c r="B11" s="179">
        <v>446</v>
      </c>
      <c r="C11" s="179">
        <v>133</v>
      </c>
      <c r="D11" s="179">
        <v>133</v>
      </c>
      <c r="E11" s="179">
        <v>11</v>
      </c>
      <c r="F11" s="179">
        <v>389</v>
      </c>
      <c r="G11" s="179">
        <v>57</v>
      </c>
      <c r="H11" s="179">
        <v>27</v>
      </c>
      <c r="I11" s="179">
        <v>2</v>
      </c>
      <c r="J11" s="179">
        <v>379</v>
      </c>
      <c r="K11" s="179">
        <v>48</v>
      </c>
      <c r="L11" s="179">
        <v>47</v>
      </c>
      <c r="M11" s="179">
        <v>1</v>
      </c>
      <c r="N11" s="179">
        <v>739</v>
      </c>
      <c r="O11" s="179">
        <v>82</v>
      </c>
      <c r="P11" s="179">
        <v>117</v>
      </c>
      <c r="Q11" s="179">
        <v>0</v>
      </c>
      <c r="R11" s="179">
        <v>1699</v>
      </c>
      <c r="S11" s="179">
        <v>60</v>
      </c>
      <c r="T11" s="179">
        <v>436</v>
      </c>
      <c r="U11" s="179">
        <v>2</v>
      </c>
      <c r="V11" s="179">
        <v>1920</v>
      </c>
      <c r="W11" s="179">
        <v>43</v>
      </c>
      <c r="X11" s="179">
        <v>720</v>
      </c>
      <c r="Y11" s="179">
        <v>1</v>
      </c>
    </row>
    <row r="12" spans="1:25" ht="12.75">
      <c r="A12" s="77" t="s">
        <v>92</v>
      </c>
      <c r="B12" s="179">
        <v>1670</v>
      </c>
      <c r="C12" s="179">
        <v>95</v>
      </c>
      <c r="D12" s="179">
        <v>283</v>
      </c>
      <c r="E12" s="179">
        <v>5</v>
      </c>
      <c r="F12" s="179">
        <v>677</v>
      </c>
      <c r="G12" s="179">
        <v>82</v>
      </c>
      <c r="H12" s="179">
        <v>74</v>
      </c>
      <c r="I12" s="179">
        <v>5</v>
      </c>
      <c r="J12" s="179">
        <v>1111</v>
      </c>
      <c r="K12" s="179">
        <v>45</v>
      </c>
      <c r="L12" s="179">
        <v>246</v>
      </c>
      <c r="M12" s="179">
        <v>1</v>
      </c>
      <c r="N12" s="179">
        <v>1984</v>
      </c>
      <c r="O12" s="179">
        <v>77</v>
      </c>
      <c r="P12" s="179">
        <v>229</v>
      </c>
      <c r="Q12" s="179">
        <v>2</v>
      </c>
      <c r="R12" s="179">
        <v>1466</v>
      </c>
      <c r="S12" s="179">
        <v>84</v>
      </c>
      <c r="T12" s="179">
        <v>341</v>
      </c>
      <c r="U12" s="179">
        <v>1</v>
      </c>
      <c r="V12" s="179">
        <v>2211</v>
      </c>
      <c r="W12" s="179">
        <v>52</v>
      </c>
      <c r="X12" s="179">
        <v>537</v>
      </c>
      <c r="Y12" s="179">
        <v>1</v>
      </c>
    </row>
    <row r="13" spans="1:25" ht="12.75">
      <c r="A13" s="77" t="s">
        <v>93</v>
      </c>
      <c r="B13" s="179">
        <v>247</v>
      </c>
      <c r="C13" s="179">
        <v>55</v>
      </c>
      <c r="D13" s="179">
        <v>78</v>
      </c>
      <c r="E13" s="179">
        <v>3</v>
      </c>
      <c r="F13" s="179">
        <v>236</v>
      </c>
      <c r="G13" s="179">
        <v>37</v>
      </c>
      <c r="H13" s="179">
        <v>8</v>
      </c>
      <c r="I13" s="179">
        <v>0</v>
      </c>
      <c r="J13" s="179">
        <v>358</v>
      </c>
      <c r="K13" s="179">
        <v>15</v>
      </c>
      <c r="L13" s="179">
        <v>53</v>
      </c>
      <c r="M13" s="179">
        <v>0</v>
      </c>
      <c r="N13" s="179">
        <v>469</v>
      </c>
      <c r="O13" s="179">
        <v>47</v>
      </c>
      <c r="P13" s="179">
        <v>193</v>
      </c>
      <c r="Q13" s="179">
        <v>3</v>
      </c>
      <c r="R13" s="179">
        <v>508</v>
      </c>
      <c r="S13" s="179">
        <v>31</v>
      </c>
      <c r="T13" s="179">
        <v>148</v>
      </c>
      <c r="U13" s="179">
        <v>0</v>
      </c>
      <c r="V13" s="179">
        <v>975</v>
      </c>
      <c r="W13" s="179">
        <v>20</v>
      </c>
      <c r="X13" s="179">
        <v>368</v>
      </c>
      <c r="Y13" s="179">
        <v>6</v>
      </c>
    </row>
    <row r="14" spans="1:25" ht="12.75">
      <c r="A14" s="77" t="s">
        <v>94</v>
      </c>
      <c r="B14" s="179">
        <v>317</v>
      </c>
      <c r="C14" s="179">
        <v>140</v>
      </c>
      <c r="D14" s="179">
        <v>39</v>
      </c>
      <c r="E14" s="179">
        <v>42</v>
      </c>
      <c r="F14" s="179">
        <v>470</v>
      </c>
      <c r="G14" s="179">
        <v>94</v>
      </c>
      <c r="H14" s="179">
        <v>8</v>
      </c>
      <c r="I14" s="179">
        <v>0</v>
      </c>
      <c r="J14" s="179">
        <v>598</v>
      </c>
      <c r="K14" s="179">
        <v>98</v>
      </c>
      <c r="L14" s="179">
        <v>83</v>
      </c>
      <c r="M14" s="179">
        <v>0</v>
      </c>
      <c r="N14" s="179">
        <v>895</v>
      </c>
      <c r="O14" s="179">
        <v>87</v>
      </c>
      <c r="P14" s="179">
        <v>163</v>
      </c>
      <c r="Q14" s="179">
        <v>4</v>
      </c>
      <c r="R14" s="179">
        <v>1011</v>
      </c>
      <c r="S14" s="179">
        <v>106</v>
      </c>
      <c r="T14" s="179">
        <v>561</v>
      </c>
      <c r="U14" s="179">
        <v>0</v>
      </c>
      <c r="V14" s="179">
        <v>1680</v>
      </c>
      <c r="W14" s="179">
        <v>54</v>
      </c>
      <c r="X14" s="179">
        <v>581</v>
      </c>
      <c r="Y14" s="179">
        <v>8</v>
      </c>
    </row>
    <row r="15" spans="1:25" ht="12.75">
      <c r="A15" s="77" t="s">
        <v>95</v>
      </c>
      <c r="B15" s="179">
        <v>303</v>
      </c>
      <c r="C15" s="179">
        <v>15</v>
      </c>
      <c r="D15" s="179">
        <v>119</v>
      </c>
      <c r="E15" s="179">
        <v>6</v>
      </c>
      <c r="F15" s="179">
        <v>193</v>
      </c>
      <c r="G15" s="179">
        <v>53</v>
      </c>
      <c r="H15" s="179">
        <v>23</v>
      </c>
      <c r="I15" s="179">
        <v>0</v>
      </c>
      <c r="J15" s="179">
        <v>245</v>
      </c>
      <c r="K15" s="179">
        <v>15</v>
      </c>
      <c r="L15" s="179">
        <v>100</v>
      </c>
      <c r="M15" s="179">
        <v>0</v>
      </c>
      <c r="N15" s="179">
        <v>332</v>
      </c>
      <c r="O15" s="179">
        <v>27</v>
      </c>
      <c r="P15" s="179">
        <v>88</v>
      </c>
      <c r="Q15" s="179">
        <v>2</v>
      </c>
      <c r="R15" s="179">
        <v>331</v>
      </c>
      <c r="S15" s="179">
        <v>35</v>
      </c>
      <c r="T15" s="179">
        <v>114</v>
      </c>
      <c r="U15" s="179">
        <v>0</v>
      </c>
      <c r="V15" s="179">
        <v>634</v>
      </c>
      <c r="W15" s="179">
        <v>10</v>
      </c>
      <c r="X15" s="179">
        <v>212</v>
      </c>
      <c r="Y15" s="179">
        <v>0</v>
      </c>
    </row>
    <row r="16" spans="1:25" ht="12.75">
      <c r="A16" s="77" t="s">
        <v>96</v>
      </c>
      <c r="B16" s="179">
        <v>220</v>
      </c>
      <c r="C16" s="179">
        <v>73</v>
      </c>
      <c r="D16" s="179">
        <v>86</v>
      </c>
      <c r="E16" s="179">
        <v>12</v>
      </c>
      <c r="F16" s="179">
        <v>273</v>
      </c>
      <c r="G16" s="179">
        <v>23</v>
      </c>
      <c r="H16" s="179">
        <v>46</v>
      </c>
      <c r="I16" s="179">
        <v>0</v>
      </c>
      <c r="J16" s="179">
        <v>364</v>
      </c>
      <c r="K16" s="179">
        <v>26</v>
      </c>
      <c r="L16" s="179">
        <v>47</v>
      </c>
      <c r="M16" s="179">
        <v>2</v>
      </c>
      <c r="N16" s="179">
        <v>1284</v>
      </c>
      <c r="O16" s="179">
        <v>32</v>
      </c>
      <c r="P16" s="179">
        <v>629</v>
      </c>
      <c r="Q16" s="179">
        <v>0</v>
      </c>
      <c r="R16" s="179">
        <v>740</v>
      </c>
      <c r="S16" s="179">
        <v>59</v>
      </c>
      <c r="T16" s="179">
        <v>172</v>
      </c>
      <c r="U16" s="179">
        <v>0</v>
      </c>
      <c r="V16" s="179">
        <v>1063</v>
      </c>
      <c r="W16" s="179">
        <v>34</v>
      </c>
      <c r="X16" s="179">
        <v>254</v>
      </c>
      <c r="Y16" s="179">
        <v>0</v>
      </c>
    </row>
    <row r="17" spans="1:25" ht="12.75">
      <c r="A17" s="77" t="s">
        <v>97</v>
      </c>
      <c r="B17" s="179">
        <v>414</v>
      </c>
      <c r="C17" s="179">
        <v>75</v>
      </c>
      <c r="D17" s="179">
        <v>161</v>
      </c>
      <c r="E17" s="179">
        <v>31</v>
      </c>
      <c r="F17" s="179">
        <v>461</v>
      </c>
      <c r="G17" s="179">
        <v>14</v>
      </c>
      <c r="H17" s="179">
        <v>102</v>
      </c>
      <c r="I17" s="179">
        <v>0</v>
      </c>
      <c r="J17" s="179">
        <v>460</v>
      </c>
      <c r="K17" s="179">
        <v>36</v>
      </c>
      <c r="L17" s="179">
        <v>126</v>
      </c>
      <c r="M17" s="179">
        <v>1</v>
      </c>
      <c r="N17" s="179">
        <v>737</v>
      </c>
      <c r="O17" s="179">
        <v>59</v>
      </c>
      <c r="P17" s="179">
        <v>120</v>
      </c>
      <c r="Q17" s="179">
        <v>0</v>
      </c>
      <c r="R17" s="179">
        <v>809</v>
      </c>
      <c r="S17" s="179">
        <v>26</v>
      </c>
      <c r="T17" s="179">
        <v>193</v>
      </c>
      <c r="U17" s="179">
        <v>0</v>
      </c>
      <c r="V17" s="179">
        <v>872</v>
      </c>
      <c r="W17" s="179">
        <v>43</v>
      </c>
      <c r="X17" s="179">
        <v>195</v>
      </c>
      <c r="Y17" s="179">
        <v>0</v>
      </c>
    </row>
    <row r="18" spans="1:25" ht="12.75">
      <c r="A18" s="77" t="s">
        <v>98</v>
      </c>
      <c r="B18" s="179">
        <v>3823</v>
      </c>
      <c r="C18" s="179">
        <v>4744</v>
      </c>
      <c r="D18" s="179">
        <v>1106</v>
      </c>
      <c r="E18" s="179">
        <v>691</v>
      </c>
      <c r="F18" s="179">
        <v>5256</v>
      </c>
      <c r="G18" s="179">
        <v>3283</v>
      </c>
      <c r="H18" s="179">
        <v>266</v>
      </c>
      <c r="I18" s="179">
        <v>93</v>
      </c>
      <c r="J18" s="179">
        <v>5796</v>
      </c>
      <c r="K18" s="179">
        <v>2877</v>
      </c>
      <c r="L18" s="179">
        <v>1113</v>
      </c>
      <c r="M18" s="179">
        <v>171</v>
      </c>
      <c r="N18" s="179">
        <v>10399</v>
      </c>
      <c r="O18" s="179">
        <v>4086</v>
      </c>
      <c r="P18" s="179">
        <v>2593</v>
      </c>
      <c r="Q18" s="179">
        <v>246</v>
      </c>
      <c r="R18" s="179">
        <v>15337</v>
      </c>
      <c r="S18" s="179">
        <v>4110</v>
      </c>
      <c r="T18" s="179">
        <v>5919</v>
      </c>
      <c r="U18" s="179">
        <v>103</v>
      </c>
      <c r="V18" s="179">
        <v>23974</v>
      </c>
      <c r="W18" s="179">
        <v>3371</v>
      </c>
      <c r="X18" s="179">
        <v>7447</v>
      </c>
      <c r="Y18" s="179">
        <v>129</v>
      </c>
    </row>
    <row r="19" spans="1:25" ht="12.75">
      <c r="A19" s="77" t="s">
        <v>99</v>
      </c>
      <c r="B19" s="179">
        <v>104</v>
      </c>
      <c r="C19" s="179">
        <v>21</v>
      </c>
      <c r="D19" s="179">
        <v>42</v>
      </c>
      <c r="E19" s="179">
        <v>2</v>
      </c>
      <c r="F19" s="179">
        <v>138</v>
      </c>
      <c r="G19" s="179">
        <v>15</v>
      </c>
      <c r="H19" s="179">
        <v>13</v>
      </c>
      <c r="I19" s="179">
        <v>0</v>
      </c>
      <c r="J19" s="179">
        <v>199</v>
      </c>
      <c r="K19" s="179">
        <v>24</v>
      </c>
      <c r="L19" s="179">
        <v>41</v>
      </c>
      <c r="M19" s="179">
        <v>0</v>
      </c>
      <c r="N19" s="179">
        <v>271</v>
      </c>
      <c r="O19" s="179">
        <v>28</v>
      </c>
      <c r="P19" s="179">
        <v>67</v>
      </c>
      <c r="Q19" s="179">
        <v>1</v>
      </c>
      <c r="R19" s="179">
        <v>388</v>
      </c>
      <c r="S19" s="179">
        <v>37</v>
      </c>
      <c r="T19" s="179">
        <v>105</v>
      </c>
      <c r="U19" s="179">
        <v>0</v>
      </c>
      <c r="V19" s="179">
        <v>564</v>
      </c>
      <c r="W19" s="179">
        <v>8</v>
      </c>
      <c r="X19" s="179">
        <v>153</v>
      </c>
      <c r="Y19" s="179">
        <v>0</v>
      </c>
    </row>
    <row r="20" spans="1:25" ht="12.75">
      <c r="A20" s="77" t="s">
        <v>100</v>
      </c>
      <c r="B20" s="179">
        <v>506</v>
      </c>
      <c r="C20" s="179">
        <v>46</v>
      </c>
      <c r="D20" s="179">
        <v>88</v>
      </c>
      <c r="E20" s="179">
        <v>1</v>
      </c>
      <c r="F20" s="179">
        <v>663</v>
      </c>
      <c r="G20" s="179">
        <v>29</v>
      </c>
      <c r="H20" s="179">
        <v>27</v>
      </c>
      <c r="I20" s="179">
        <v>2</v>
      </c>
      <c r="J20" s="179">
        <v>920</v>
      </c>
      <c r="K20" s="179">
        <v>44</v>
      </c>
      <c r="L20" s="179">
        <v>156</v>
      </c>
      <c r="M20" s="179">
        <v>4</v>
      </c>
      <c r="N20" s="179">
        <v>1235</v>
      </c>
      <c r="O20" s="179">
        <v>42</v>
      </c>
      <c r="P20" s="179">
        <v>222</v>
      </c>
      <c r="Q20" s="179">
        <v>0</v>
      </c>
      <c r="R20" s="179">
        <v>953</v>
      </c>
      <c r="S20" s="179">
        <v>69</v>
      </c>
      <c r="T20" s="179">
        <v>503</v>
      </c>
      <c r="U20" s="179">
        <v>2</v>
      </c>
      <c r="V20" s="179">
        <v>1636</v>
      </c>
      <c r="W20" s="179">
        <v>54</v>
      </c>
      <c r="X20" s="179">
        <v>546</v>
      </c>
      <c r="Y20" s="179">
        <v>0</v>
      </c>
    </row>
    <row r="21" spans="1:25" ht="12.75">
      <c r="A21" s="77" t="s">
        <v>101</v>
      </c>
      <c r="B21" s="179">
        <v>394</v>
      </c>
      <c r="C21" s="179">
        <v>59</v>
      </c>
      <c r="D21" s="179">
        <v>35</v>
      </c>
      <c r="E21" s="179">
        <v>1</v>
      </c>
      <c r="F21" s="179">
        <v>615</v>
      </c>
      <c r="G21" s="179">
        <v>49</v>
      </c>
      <c r="H21" s="179">
        <v>42</v>
      </c>
      <c r="I21" s="179">
        <v>2</v>
      </c>
      <c r="J21" s="179">
        <v>974</v>
      </c>
      <c r="K21" s="179">
        <v>35</v>
      </c>
      <c r="L21" s="179">
        <v>132</v>
      </c>
      <c r="M21" s="179">
        <v>1</v>
      </c>
      <c r="N21" s="179">
        <v>1070</v>
      </c>
      <c r="O21" s="179">
        <v>40</v>
      </c>
      <c r="P21" s="179">
        <v>177</v>
      </c>
      <c r="Q21" s="179">
        <v>2</v>
      </c>
      <c r="R21" s="179">
        <v>856</v>
      </c>
      <c r="S21" s="179">
        <v>61</v>
      </c>
      <c r="T21" s="179">
        <v>418</v>
      </c>
      <c r="U21" s="179">
        <v>0</v>
      </c>
      <c r="V21" s="179">
        <v>1344</v>
      </c>
      <c r="W21" s="179">
        <v>25</v>
      </c>
      <c r="X21" s="179">
        <v>451</v>
      </c>
      <c r="Y21" s="179">
        <v>0</v>
      </c>
    </row>
    <row r="22" spans="1:25" ht="12.75">
      <c r="A22" s="77" t="s">
        <v>102</v>
      </c>
      <c r="B22" s="179">
        <v>95</v>
      </c>
      <c r="C22" s="179">
        <v>73</v>
      </c>
      <c r="D22" s="179">
        <v>57</v>
      </c>
      <c r="E22" s="179">
        <v>8</v>
      </c>
      <c r="F22" s="179">
        <v>146</v>
      </c>
      <c r="G22" s="179">
        <v>29</v>
      </c>
      <c r="H22" s="179">
        <v>32</v>
      </c>
      <c r="I22" s="179">
        <v>0</v>
      </c>
      <c r="J22" s="179">
        <v>117</v>
      </c>
      <c r="K22" s="179">
        <v>27</v>
      </c>
      <c r="L22" s="179">
        <v>14</v>
      </c>
      <c r="M22" s="179">
        <v>1</v>
      </c>
      <c r="N22" s="179">
        <v>339</v>
      </c>
      <c r="O22" s="179">
        <v>54</v>
      </c>
      <c r="P22" s="179">
        <v>86</v>
      </c>
      <c r="Q22" s="179">
        <v>3</v>
      </c>
      <c r="R22" s="179">
        <v>420</v>
      </c>
      <c r="S22" s="179">
        <v>23</v>
      </c>
      <c r="T22" s="179">
        <v>99</v>
      </c>
      <c r="U22" s="179">
        <v>0</v>
      </c>
      <c r="V22" s="179">
        <v>649</v>
      </c>
      <c r="W22" s="179">
        <v>11</v>
      </c>
      <c r="X22" s="179">
        <v>182</v>
      </c>
      <c r="Y22" s="179">
        <v>2</v>
      </c>
    </row>
    <row r="23" spans="1:25" ht="12.75">
      <c r="A23" s="77" t="s">
        <v>103</v>
      </c>
      <c r="B23" s="179">
        <v>575</v>
      </c>
      <c r="C23" s="179">
        <v>135</v>
      </c>
      <c r="D23" s="179">
        <v>57</v>
      </c>
      <c r="E23" s="179">
        <v>24</v>
      </c>
      <c r="F23" s="179">
        <v>811</v>
      </c>
      <c r="G23" s="179">
        <v>98</v>
      </c>
      <c r="H23" s="179">
        <v>22</v>
      </c>
      <c r="I23" s="179">
        <v>2</v>
      </c>
      <c r="J23" s="179">
        <v>1244</v>
      </c>
      <c r="K23" s="179">
        <v>78</v>
      </c>
      <c r="L23" s="179">
        <v>193</v>
      </c>
      <c r="M23" s="179">
        <v>10</v>
      </c>
      <c r="N23" s="179">
        <v>1407</v>
      </c>
      <c r="O23" s="179">
        <v>75</v>
      </c>
      <c r="P23" s="179">
        <v>262</v>
      </c>
      <c r="Q23" s="179">
        <v>6</v>
      </c>
      <c r="R23" s="179">
        <v>1146</v>
      </c>
      <c r="S23" s="179">
        <v>67</v>
      </c>
      <c r="T23" s="179">
        <v>544</v>
      </c>
      <c r="U23" s="179">
        <v>0</v>
      </c>
      <c r="V23" s="179">
        <v>1879</v>
      </c>
      <c r="W23" s="179">
        <v>46</v>
      </c>
      <c r="X23" s="179">
        <v>581</v>
      </c>
      <c r="Y23" s="179">
        <v>2</v>
      </c>
    </row>
    <row r="24" spans="1:25" ht="12.75">
      <c r="A24" s="77" t="s">
        <v>104</v>
      </c>
      <c r="B24" s="179">
        <v>589</v>
      </c>
      <c r="C24" s="179">
        <v>133</v>
      </c>
      <c r="D24" s="179">
        <v>108</v>
      </c>
      <c r="E24" s="179">
        <v>15</v>
      </c>
      <c r="F24" s="179">
        <v>855</v>
      </c>
      <c r="G24" s="179">
        <v>90</v>
      </c>
      <c r="H24" s="179">
        <v>65</v>
      </c>
      <c r="I24" s="179">
        <v>2</v>
      </c>
      <c r="J24" s="179">
        <v>1117</v>
      </c>
      <c r="K24" s="179">
        <v>94</v>
      </c>
      <c r="L24" s="179">
        <v>118</v>
      </c>
      <c r="M24" s="179">
        <v>3</v>
      </c>
      <c r="N24" s="179">
        <v>1401</v>
      </c>
      <c r="O24" s="179">
        <v>115</v>
      </c>
      <c r="P24" s="179">
        <v>279</v>
      </c>
      <c r="Q24" s="179">
        <v>2</v>
      </c>
      <c r="R24" s="179">
        <v>1385</v>
      </c>
      <c r="S24" s="179">
        <v>83</v>
      </c>
      <c r="T24" s="179">
        <v>609</v>
      </c>
      <c r="U24" s="179">
        <v>3</v>
      </c>
      <c r="V24" s="179">
        <v>2282</v>
      </c>
      <c r="W24" s="179">
        <v>69</v>
      </c>
      <c r="X24" s="179">
        <v>808</v>
      </c>
      <c r="Y24" s="179">
        <v>0</v>
      </c>
    </row>
    <row r="25" spans="1:25" ht="12.75">
      <c r="A25" s="77" t="s">
        <v>105</v>
      </c>
      <c r="B25" s="179">
        <v>1175</v>
      </c>
      <c r="C25" s="179">
        <v>40</v>
      </c>
      <c r="D25" s="179">
        <v>322</v>
      </c>
      <c r="E25" s="179">
        <v>2</v>
      </c>
      <c r="F25" s="179">
        <v>819</v>
      </c>
      <c r="G25" s="179">
        <v>26</v>
      </c>
      <c r="H25" s="179">
        <v>160</v>
      </c>
      <c r="I25" s="179">
        <v>0</v>
      </c>
      <c r="J25" s="179">
        <v>751</v>
      </c>
      <c r="K25" s="179">
        <v>23</v>
      </c>
      <c r="L25" s="179">
        <v>132</v>
      </c>
      <c r="M25" s="179">
        <v>0</v>
      </c>
      <c r="N25" s="179">
        <v>1000</v>
      </c>
      <c r="O25" s="179">
        <v>44</v>
      </c>
      <c r="P25" s="179">
        <v>278</v>
      </c>
      <c r="Q25" s="179">
        <v>0</v>
      </c>
      <c r="R25" s="179">
        <v>963</v>
      </c>
      <c r="S25" s="179">
        <v>41</v>
      </c>
      <c r="T25" s="179">
        <v>337</v>
      </c>
      <c r="U25" s="179">
        <v>1</v>
      </c>
      <c r="V25" s="179">
        <v>1691</v>
      </c>
      <c r="W25" s="179">
        <v>48</v>
      </c>
      <c r="X25" s="179">
        <v>643</v>
      </c>
      <c r="Y25" s="179">
        <v>0</v>
      </c>
    </row>
    <row r="26" spans="1:25" ht="12.75">
      <c r="A26" s="77" t="s">
        <v>106</v>
      </c>
      <c r="B26" s="179">
        <v>6718</v>
      </c>
      <c r="C26" s="179">
        <v>20157</v>
      </c>
      <c r="D26" s="179">
        <v>3052</v>
      </c>
      <c r="E26" s="179">
        <v>3662</v>
      </c>
      <c r="F26" s="179">
        <v>8956</v>
      </c>
      <c r="G26" s="179">
        <v>12887</v>
      </c>
      <c r="H26" s="179">
        <v>942</v>
      </c>
      <c r="I26" s="179">
        <v>693</v>
      </c>
      <c r="J26" s="179">
        <v>10865</v>
      </c>
      <c r="K26" s="179">
        <v>13399</v>
      </c>
      <c r="L26" s="179">
        <v>2704</v>
      </c>
      <c r="M26" s="179">
        <v>1219</v>
      </c>
      <c r="N26" s="179">
        <v>20641</v>
      </c>
      <c r="O26" s="179">
        <v>13504</v>
      </c>
      <c r="P26" s="179">
        <v>6294</v>
      </c>
      <c r="Q26" s="179">
        <v>1112</v>
      </c>
      <c r="R26" s="179">
        <v>31037</v>
      </c>
      <c r="S26" s="179">
        <v>11404</v>
      </c>
      <c r="T26" s="179">
        <v>11196</v>
      </c>
      <c r="U26" s="179">
        <v>536</v>
      </c>
      <c r="V26" s="179">
        <v>48433</v>
      </c>
      <c r="W26" s="179">
        <v>10306</v>
      </c>
      <c r="X26" s="179">
        <v>15688</v>
      </c>
      <c r="Y26" s="179">
        <v>557</v>
      </c>
    </row>
    <row r="27" spans="1:25" s="85" customFormat="1" ht="25.5">
      <c r="A27" s="78" t="s">
        <v>107</v>
      </c>
      <c r="B27" s="205">
        <v>7555</v>
      </c>
      <c r="C27" s="205">
        <v>7800</v>
      </c>
      <c r="D27" s="205">
        <v>2952</v>
      </c>
      <c r="E27" s="205">
        <v>507</v>
      </c>
      <c r="F27" s="205">
        <v>7136</v>
      </c>
      <c r="G27" s="205">
        <v>3160</v>
      </c>
      <c r="H27" s="205">
        <v>926</v>
      </c>
      <c r="I27" s="205">
        <v>56</v>
      </c>
      <c r="J27" s="205">
        <v>8901</v>
      </c>
      <c r="K27" s="205">
        <v>2552</v>
      </c>
      <c r="L27" s="205">
        <v>1382</v>
      </c>
      <c r="M27" s="205">
        <v>162</v>
      </c>
      <c r="N27" s="205">
        <v>11599</v>
      </c>
      <c r="O27" s="205">
        <v>3261</v>
      </c>
      <c r="P27" s="205">
        <v>2735</v>
      </c>
      <c r="Q27" s="205">
        <v>193</v>
      </c>
      <c r="R27" s="205">
        <v>21890</v>
      </c>
      <c r="S27" s="205">
        <v>2938</v>
      </c>
      <c r="T27" s="205">
        <v>7415</v>
      </c>
      <c r="U27" s="205">
        <v>100</v>
      </c>
      <c r="V27" s="205">
        <v>26763</v>
      </c>
      <c r="W27" s="205">
        <v>1838</v>
      </c>
      <c r="X27" s="205">
        <v>9099</v>
      </c>
      <c r="Y27" s="205">
        <v>37</v>
      </c>
    </row>
    <row r="28" spans="1:25" ht="12.75">
      <c r="A28" s="77" t="s">
        <v>108</v>
      </c>
      <c r="B28" s="179">
        <v>150</v>
      </c>
      <c r="C28" s="179">
        <v>27</v>
      </c>
      <c r="D28" s="179">
        <v>68</v>
      </c>
      <c r="E28" s="179">
        <v>8</v>
      </c>
      <c r="F28" s="179">
        <v>199</v>
      </c>
      <c r="G28" s="179">
        <v>10</v>
      </c>
      <c r="H28" s="179">
        <v>29</v>
      </c>
      <c r="I28" s="179">
        <v>0</v>
      </c>
      <c r="J28" s="179">
        <v>305</v>
      </c>
      <c r="K28" s="179">
        <v>20</v>
      </c>
      <c r="L28" s="179">
        <v>79</v>
      </c>
      <c r="M28" s="179">
        <v>0</v>
      </c>
      <c r="N28" s="179">
        <v>233</v>
      </c>
      <c r="O28" s="179">
        <v>10</v>
      </c>
      <c r="P28" s="179">
        <v>29</v>
      </c>
      <c r="Q28" s="179">
        <v>0</v>
      </c>
      <c r="R28" s="179">
        <v>980</v>
      </c>
      <c r="S28" s="179">
        <v>22</v>
      </c>
      <c r="T28" s="179">
        <v>455</v>
      </c>
      <c r="U28" s="179">
        <v>1</v>
      </c>
      <c r="V28" s="179">
        <v>680</v>
      </c>
      <c r="W28" s="179">
        <v>15</v>
      </c>
      <c r="X28" s="179">
        <v>179</v>
      </c>
      <c r="Y28" s="179">
        <v>3</v>
      </c>
    </row>
    <row r="29" spans="1:25" ht="12.75">
      <c r="A29" s="77" t="s">
        <v>109</v>
      </c>
      <c r="B29" s="179">
        <v>461</v>
      </c>
      <c r="C29" s="179">
        <v>4054</v>
      </c>
      <c r="D29" s="179">
        <v>218</v>
      </c>
      <c r="E29" s="179">
        <v>0</v>
      </c>
      <c r="F29" s="179">
        <v>665</v>
      </c>
      <c r="G29" s="179">
        <v>38</v>
      </c>
      <c r="H29" s="179">
        <v>158</v>
      </c>
      <c r="I29" s="179">
        <v>0</v>
      </c>
      <c r="J29" s="179">
        <v>393</v>
      </c>
      <c r="K29" s="179">
        <v>15</v>
      </c>
      <c r="L29" s="179">
        <v>47</v>
      </c>
      <c r="M29" s="179">
        <v>1</v>
      </c>
      <c r="N29" s="179">
        <v>1435</v>
      </c>
      <c r="O29" s="179">
        <v>42</v>
      </c>
      <c r="P29" s="179">
        <v>188</v>
      </c>
      <c r="Q29" s="179">
        <v>0</v>
      </c>
      <c r="R29" s="179">
        <v>1518</v>
      </c>
      <c r="S29" s="179">
        <v>71</v>
      </c>
      <c r="T29" s="179">
        <v>305</v>
      </c>
      <c r="U29" s="179">
        <v>0</v>
      </c>
      <c r="V29" s="179">
        <v>1593</v>
      </c>
      <c r="W29" s="179">
        <v>15</v>
      </c>
      <c r="X29" s="179">
        <v>412</v>
      </c>
      <c r="Y29" s="179">
        <v>0</v>
      </c>
    </row>
    <row r="30" spans="1:25" ht="12.75">
      <c r="A30" s="77" t="s">
        <v>110</v>
      </c>
      <c r="B30" s="179">
        <v>708</v>
      </c>
      <c r="C30" s="179">
        <v>48</v>
      </c>
      <c r="D30" s="179">
        <v>251</v>
      </c>
      <c r="E30" s="179">
        <v>2</v>
      </c>
      <c r="F30" s="179">
        <v>645</v>
      </c>
      <c r="G30" s="179">
        <v>28</v>
      </c>
      <c r="H30" s="179">
        <v>100</v>
      </c>
      <c r="I30" s="179">
        <v>0</v>
      </c>
      <c r="J30" s="179">
        <v>1003</v>
      </c>
      <c r="K30" s="179">
        <v>12</v>
      </c>
      <c r="L30" s="179">
        <v>173</v>
      </c>
      <c r="M30" s="179">
        <v>0</v>
      </c>
      <c r="N30" s="179">
        <v>1052</v>
      </c>
      <c r="O30" s="179">
        <v>29</v>
      </c>
      <c r="P30" s="179">
        <v>313</v>
      </c>
      <c r="Q30" s="179">
        <v>0</v>
      </c>
      <c r="R30" s="179">
        <v>1076</v>
      </c>
      <c r="S30" s="179">
        <v>32</v>
      </c>
      <c r="T30" s="179">
        <v>225</v>
      </c>
      <c r="U30" s="179">
        <v>0</v>
      </c>
      <c r="V30" s="179">
        <v>2053</v>
      </c>
      <c r="W30" s="179">
        <v>42</v>
      </c>
      <c r="X30" s="179">
        <v>769</v>
      </c>
      <c r="Y30" s="179">
        <v>1</v>
      </c>
    </row>
    <row r="31" spans="1:25" ht="25.5">
      <c r="A31" s="77" t="s">
        <v>111</v>
      </c>
      <c r="B31" s="179">
        <v>119</v>
      </c>
      <c r="C31" s="179">
        <v>0</v>
      </c>
      <c r="D31" s="179">
        <v>56</v>
      </c>
      <c r="E31" s="179">
        <v>0</v>
      </c>
      <c r="F31" s="179">
        <v>136</v>
      </c>
      <c r="G31" s="179">
        <v>0</v>
      </c>
      <c r="H31" s="179">
        <v>19</v>
      </c>
      <c r="I31" s="179">
        <v>0</v>
      </c>
      <c r="J31" s="179">
        <v>131</v>
      </c>
      <c r="K31" s="179">
        <v>0</v>
      </c>
      <c r="L31" s="179">
        <v>9</v>
      </c>
      <c r="M31" s="179">
        <v>0</v>
      </c>
      <c r="N31" s="179">
        <v>119</v>
      </c>
      <c r="O31" s="179">
        <v>1</v>
      </c>
      <c r="P31" s="179">
        <v>28</v>
      </c>
      <c r="Q31" s="179">
        <v>0</v>
      </c>
      <c r="R31" s="179">
        <v>145</v>
      </c>
      <c r="S31" s="179">
        <v>2</v>
      </c>
      <c r="T31" s="179">
        <v>33</v>
      </c>
      <c r="U31" s="179">
        <v>0</v>
      </c>
      <c r="V31" s="179">
        <v>85</v>
      </c>
      <c r="W31" s="179">
        <v>19</v>
      </c>
      <c r="X31" s="179">
        <v>23</v>
      </c>
      <c r="Y31" s="179">
        <v>0</v>
      </c>
    </row>
    <row r="32" spans="1:25" ht="12.75">
      <c r="A32" s="77" t="s">
        <v>112</v>
      </c>
      <c r="B32" s="179">
        <v>1213</v>
      </c>
      <c r="C32" s="179">
        <v>30</v>
      </c>
      <c r="D32" s="179">
        <v>327</v>
      </c>
      <c r="E32" s="179">
        <v>6</v>
      </c>
      <c r="F32" s="179">
        <v>508</v>
      </c>
      <c r="G32" s="179">
        <v>19</v>
      </c>
      <c r="H32" s="179">
        <v>84</v>
      </c>
      <c r="I32" s="179">
        <v>3</v>
      </c>
      <c r="J32" s="179">
        <v>714</v>
      </c>
      <c r="K32" s="179">
        <v>22</v>
      </c>
      <c r="L32" s="179">
        <v>133</v>
      </c>
      <c r="M32" s="179">
        <v>0</v>
      </c>
      <c r="N32" s="179">
        <v>931</v>
      </c>
      <c r="O32" s="179">
        <v>31</v>
      </c>
      <c r="P32" s="179">
        <v>244</v>
      </c>
      <c r="Q32" s="179">
        <v>0</v>
      </c>
      <c r="R32" s="179">
        <v>1004</v>
      </c>
      <c r="S32" s="179">
        <v>28</v>
      </c>
      <c r="T32" s="179">
        <v>240</v>
      </c>
      <c r="U32" s="179">
        <v>0</v>
      </c>
      <c r="V32" s="179">
        <v>1722</v>
      </c>
      <c r="W32" s="179">
        <v>31</v>
      </c>
      <c r="X32" s="179">
        <v>533</v>
      </c>
      <c r="Y32" s="179">
        <v>1</v>
      </c>
    </row>
    <row r="33" spans="1:25" ht="12.75">
      <c r="A33" s="77" t="s">
        <v>113</v>
      </c>
      <c r="B33" s="179">
        <v>272</v>
      </c>
      <c r="C33" s="179">
        <v>98</v>
      </c>
      <c r="D33" s="179">
        <v>100</v>
      </c>
      <c r="E33" s="179">
        <v>15</v>
      </c>
      <c r="F33" s="179">
        <v>252</v>
      </c>
      <c r="G33" s="179">
        <v>121</v>
      </c>
      <c r="H33" s="179">
        <v>16</v>
      </c>
      <c r="I33" s="179">
        <v>1</v>
      </c>
      <c r="J33" s="179">
        <v>334</v>
      </c>
      <c r="K33" s="179">
        <v>133</v>
      </c>
      <c r="L33" s="179">
        <v>46</v>
      </c>
      <c r="M33" s="179">
        <v>4</v>
      </c>
      <c r="N33" s="179">
        <v>269</v>
      </c>
      <c r="O33" s="179">
        <v>135</v>
      </c>
      <c r="P33" s="179">
        <v>47</v>
      </c>
      <c r="Q33" s="179">
        <v>2</v>
      </c>
      <c r="R33" s="179">
        <v>758</v>
      </c>
      <c r="S33" s="179">
        <v>157</v>
      </c>
      <c r="T33" s="179">
        <v>338</v>
      </c>
      <c r="U33" s="179">
        <v>0</v>
      </c>
      <c r="V33" s="179">
        <v>885</v>
      </c>
      <c r="W33" s="179">
        <v>82</v>
      </c>
      <c r="X33" s="179">
        <v>301</v>
      </c>
      <c r="Y33" s="179">
        <v>1</v>
      </c>
    </row>
    <row r="34" spans="1:25" ht="12.75">
      <c r="A34" s="77" t="s">
        <v>114</v>
      </c>
      <c r="B34" s="179">
        <v>457</v>
      </c>
      <c r="C34" s="179">
        <v>190</v>
      </c>
      <c r="D34" s="179">
        <v>220</v>
      </c>
      <c r="E34" s="179">
        <v>16</v>
      </c>
      <c r="F34" s="179">
        <v>507</v>
      </c>
      <c r="G34" s="179">
        <v>166</v>
      </c>
      <c r="H34" s="179">
        <v>53</v>
      </c>
      <c r="I34" s="179">
        <v>1</v>
      </c>
      <c r="J34" s="179">
        <v>609</v>
      </c>
      <c r="K34" s="179">
        <v>113</v>
      </c>
      <c r="L34" s="179">
        <v>90</v>
      </c>
      <c r="M34" s="179">
        <v>4</v>
      </c>
      <c r="N34" s="179">
        <v>871</v>
      </c>
      <c r="O34" s="179">
        <v>222</v>
      </c>
      <c r="P34" s="179">
        <v>226</v>
      </c>
      <c r="Q34" s="179">
        <v>0</v>
      </c>
      <c r="R34" s="179">
        <v>2182</v>
      </c>
      <c r="S34" s="179">
        <v>263</v>
      </c>
      <c r="T34" s="179">
        <v>852</v>
      </c>
      <c r="U34" s="179">
        <v>2</v>
      </c>
      <c r="V34" s="179">
        <v>2865</v>
      </c>
      <c r="W34" s="179">
        <v>137</v>
      </c>
      <c r="X34" s="179">
        <v>1040</v>
      </c>
      <c r="Y34" s="179">
        <v>13</v>
      </c>
    </row>
    <row r="35" spans="1:25" ht="12.75">
      <c r="A35" s="77" t="s">
        <v>115</v>
      </c>
      <c r="B35" s="179">
        <v>280</v>
      </c>
      <c r="C35" s="179">
        <v>64</v>
      </c>
      <c r="D35" s="179">
        <v>106</v>
      </c>
      <c r="E35" s="179">
        <v>4</v>
      </c>
      <c r="F35" s="179">
        <v>302</v>
      </c>
      <c r="G35" s="179">
        <v>21</v>
      </c>
      <c r="H35" s="179">
        <v>36</v>
      </c>
      <c r="I35" s="179">
        <v>0</v>
      </c>
      <c r="J35" s="179">
        <v>341</v>
      </c>
      <c r="K35" s="179">
        <v>129</v>
      </c>
      <c r="L35" s="179">
        <v>127</v>
      </c>
      <c r="M35" s="179">
        <v>29</v>
      </c>
      <c r="N35" s="179">
        <v>300</v>
      </c>
      <c r="O35" s="179">
        <v>25</v>
      </c>
      <c r="P35" s="179">
        <v>86</v>
      </c>
      <c r="Q35" s="179">
        <v>1</v>
      </c>
      <c r="R35" s="179">
        <v>960</v>
      </c>
      <c r="S35" s="179">
        <v>40</v>
      </c>
      <c r="T35" s="179">
        <v>424</v>
      </c>
      <c r="U35" s="179">
        <v>1</v>
      </c>
      <c r="V35" s="179">
        <v>874</v>
      </c>
      <c r="W35" s="179">
        <v>18</v>
      </c>
      <c r="X35" s="179">
        <v>339</v>
      </c>
      <c r="Y35" s="179">
        <v>0</v>
      </c>
    </row>
    <row r="36" spans="1:25" ht="12.75">
      <c r="A36" s="77" t="s">
        <v>116</v>
      </c>
      <c r="B36" s="179">
        <v>232</v>
      </c>
      <c r="C36" s="179">
        <v>42</v>
      </c>
      <c r="D36" s="179">
        <v>110</v>
      </c>
      <c r="E36" s="179">
        <v>11</v>
      </c>
      <c r="F36" s="179">
        <v>137</v>
      </c>
      <c r="G36" s="179">
        <v>80</v>
      </c>
      <c r="H36" s="179">
        <v>29</v>
      </c>
      <c r="I36" s="179">
        <v>0</v>
      </c>
      <c r="J36" s="179">
        <v>143</v>
      </c>
      <c r="K36" s="179">
        <v>24</v>
      </c>
      <c r="L36" s="179">
        <v>70</v>
      </c>
      <c r="M36" s="179">
        <v>1</v>
      </c>
      <c r="N36" s="179">
        <v>163</v>
      </c>
      <c r="O36" s="179">
        <v>25</v>
      </c>
      <c r="P36" s="179">
        <v>33</v>
      </c>
      <c r="Q36" s="179">
        <v>0</v>
      </c>
      <c r="R36" s="179">
        <v>821</v>
      </c>
      <c r="S36" s="179">
        <v>35</v>
      </c>
      <c r="T36" s="179">
        <v>319</v>
      </c>
      <c r="U36" s="179">
        <v>1</v>
      </c>
      <c r="V36" s="179">
        <v>646</v>
      </c>
      <c r="W36" s="179">
        <v>26</v>
      </c>
      <c r="X36" s="179">
        <v>198</v>
      </c>
      <c r="Y36" s="179">
        <v>0</v>
      </c>
    </row>
    <row r="37" spans="1:25" ht="12.75">
      <c r="A37" s="77" t="s">
        <v>117</v>
      </c>
      <c r="B37" s="179">
        <v>116</v>
      </c>
      <c r="C37" s="179">
        <v>25</v>
      </c>
      <c r="D37" s="179">
        <v>44</v>
      </c>
      <c r="E37" s="179">
        <v>3</v>
      </c>
      <c r="F37" s="179">
        <v>101</v>
      </c>
      <c r="G37" s="179">
        <v>8</v>
      </c>
      <c r="H37" s="179">
        <v>17</v>
      </c>
      <c r="I37" s="179">
        <v>2</v>
      </c>
      <c r="J37" s="179">
        <v>76</v>
      </c>
      <c r="K37" s="179">
        <v>5</v>
      </c>
      <c r="L37" s="179">
        <v>32</v>
      </c>
      <c r="M37" s="179">
        <v>2</v>
      </c>
      <c r="N37" s="179">
        <v>142</v>
      </c>
      <c r="O37" s="179">
        <v>7</v>
      </c>
      <c r="P37" s="179">
        <v>25</v>
      </c>
      <c r="Q37" s="179">
        <v>0</v>
      </c>
      <c r="R37" s="179">
        <v>423</v>
      </c>
      <c r="S37" s="179">
        <v>16</v>
      </c>
      <c r="T37" s="179">
        <v>200</v>
      </c>
      <c r="U37" s="179">
        <v>1</v>
      </c>
      <c r="V37" s="179">
        <v>450</v>
      </c>
      <c r="W37" s="179">
        <v>5</v>
      </c>
      <c r="X37" s="179">
        <v>159</v>
      </c>
      <c r="Y37" s="179">
        <v>0</v>
      </c>
    </row>
    <row r="38" spans="1:25" ht="12.75">
      <c r="A38" s="77" t="s">
        <v>118</v>
      </c>
      <c r="B38" s="179">
        <v>3666</v>
      </c>
      <c r="C38" s="179">
        <v>3222</v>
      </c>
      <c r="D38" s="179">
        <v>1508</v>
      </c>
      <c r="E38" s="179">
        <v>442</v>
      </c>
      <c r="F38" s="179">
        <v>3820</v>
      </c>
      <c r="G38" s="179">
        <v>2669</v>
      </c>
      <c r="H38" s="179">
        <v>404</v>
      </c>
      <c r="I38" s="179">
        <v>49</v>
      </c>
      <c r="J38" s="179">
        <v>4983</v>
      </c>
      <c r="K38" s="179">
        <v>2079</v>
      </c>
      <c r="L38" s="179">
        <v>585</v>
      </c>
      <c r="M38" s="179">
        <v>121</v>
      </c>
      <c r="N38" s="179">
        <v>6203</v>
      </c>
      <c r="O38" s="179">
        <v>2735</v>
      </c>
      <c r="P38" s="179">
        <v>1544</v>
      </c>
      <c r="Q38" s="179">
        <v>190</v>
      </c>
      <c r="R38" s="179">
        <v>12168</v>
      </c>
      <c r="S38" s="179">
        <v>2274</v>
      </c>
      <c r="T38" s="179">
        <v>4057</v>
      </c>
      <c r="U38" s="179">
        <v>94</v>
      </c>
      <c r="V38" s="179">
        <v>14995</v>
      </c>
      <c r="W38" s="179">
        <v>1467</v>
      </c>
      <c r="X38" s="179">
        <v>5169</v>
      </c>
      <c r="Y38" s="179">
        <v>18</v>
      </c>
    </row>
    <row r="39" spans="1:25" s="85" customFormat="1" ht="25.5">
      <c r="A39" s="78" t="s">
        <v>237</v>
      </c>
      <c r="B39" s="205">
        <v>5198</v>
      </c>
      <c r="C39" s="205">
        <v>881</v>
      </c>
      <c r="D39" s="205">
        <v>1597</v>
      </c>
      <c r="E39" s="205">
        <v>108</v>
      </c>
      <c r="F39" s="205">
        <v>5146</v>
      </c>
      <c r="G39" s="205">
        <v>549</v>
      </c>
      <c r="H39" s="205">
        <v>584</v>
      </c>
      <c r="I39" s="205">
        <v>19</v>
      </c>
      <c r="J39" s="205">
        <f aca="true" t="shared" si="0" ref="J39:U39">SUM(J40:J45)</f>
        <v>5973</v>
      </c>
      <c r="K39" s="205">
        <f t="shared" si="0"/>
        <v>316</v>
      </c>
      <c r="L39" s="205">
        <f t="shared" si="0"/>
        <v>841</v>
      </c>
      <c r="M39" s="205">
        <f t="shared" si="0"/>
        <v>4</v>
      </c>
      <c r="N39" s="205">
        <f t="shared" si="0"/>
        <v>8377</v>
      </c>
      <c r="O39" s="205">
        <f t="shared" si="0"/>
        <v>535</v>
      </c>
      <c r="P39" s="205">
        <f t="shared" si="0"/>
        <v>1614</v>
      </c>
      <c r="Q39" s="205">
        <f t="shared" si="0"/>
        <v>13</v>
      </c>
      <c r="R39" s="205">
        <f t="shared" si="0"/>
        <v>9573</v>
      </c>
      <c r="S39" s="205">
        <f t="shared" si="0"/>
        <v>444</v>
      </c>
      <c r="T39" s="205">
        <f t="shared" si="0"/>
        <v>1922</v>
      </c>
      <c r="U39" s="205">
        <f t="shared" si="0"/>
        <v>15</v>
      </c>
      <c r="V39" s="205">
        <v>11181</v>
      </c>
      <c r="W39" s="205">
        <v>314</v>
      </c>
      <c r="X39" s="205">
        <v>2577</v>
      </c>
      <c r="Y39" s="205">
        <v>14</v>
      </c>
    </row>
    <row r="40" spans="1:25" ht="25.5">
      <c r="A40" s="77" t="s">
        <v>119</v>
      </c>
      <c r="B40" s="179">
        <v>39</v>
      </c>
      <c r="C40" s="179">
        <v>11</v>
      </c>
      <c r="D40" s="179">
        <v>13</v>
      </c>
      <c r="E40" s="179">
        <v>1</v>
      </c>
      <c r="F40" s="179">
        <v>54</v>
      </c>
      <c r="G40" s="179">
        <v>11</v>
      </c>
      <c r="H40" s="179">
        <v>5</v>
      </c>
      <c r="I40" s="179">
        <v>0</v>
      </c>
      <c r="J40" s="179">
        <v>117</v>
      </c>
      <c r="K40" s="179">
        <v>5</v>
      </c>
      <c r="L40" s="179">
        <v>10</v>
      </c>
      <c r="M40" s="179">
        <v>0</v>
      </c>
      <c r="N40" s="179">
        <v>258</v>
      </c>
      <c r="O40" s="179">
        <v>8</v>
      </c>
      <c r="P40" s="179">
        <v>40</v>
      </c>
      <c r="Q40" s="179">
        <v>0</v>
      </c>
      <c r="R40" s="179">
        <v>137</v>
      </c>
      <c r="S40" s="179">
        <v>15</v>
      </c>
      <c r="T40" s="179">
        <v>44</v>
      </c>
      <c r="U40" s="179">
        <v>0</v>
      </c>
      <c r="V40" s="179">
        <v>284</v>
      </c>
      <c r="W40" s="179">
        <v>15</v>
      </c>
      <c r="X40" s="179">
        <v>75</v>
      </c>
      <c r="Y40" s="179">
        <v>1</v>
      </c>
    </row>
    <row r="41" spans="1:25" ht="12.75">
      <c r="A41" s="77" t="s">
        <v>123</v>
      </c>
      <c r="B41" s="179">
        <v>15</v>
      </c>
      <c r="C41" s="179">
        <v>18</v>
      </c>
      <c r="D41" s="179">
        <v>3</v>
      </c>
      <c r="E41" s="179">
        <v>0</v>
      </c>
      <c r="F41" s="179">
        <v>36</v>
      </c>
      <c r="G41" s="179">
        <v>5</v>
      </c>
      <c r="H41" s="179">
        <v>2</v>
      </c>
      <c r="I41" s="179">
        <v>0</v>
      </c>
      <c r="J41" s="179">
        <v>65</v>
      </c>
      <c r="K41" s="179">
        <v>5</v>
      </c>
      <c r="L41" s="179">
        <v>15</v>
      </c>
      <c r="M41" s="179">
        <v>0</v>
      </c>
      <c r="N41" s="179">
        <v>125</v>
      </c>
      <c r="O41" s="179">
        <v>18</v>
      </c>
      <c r="P41" s="179">
        <v>18</v>
      </c>
      <c r="Q41" s="179">
        <v>0</v>
      </c>
      <c r="R41" s="179">
        <v>154</v>
      </c>
      <c r="S41" s="179">
        <v>6</v>
      </c>
      <c r="T41" s="179">
        <v>38</v>
      </c>
      <c r="U41" s="179">
        <v>0</v>
      </c>
      <c r="V41" s="179">
        <v>189</v>
      </c>
      <c r="W41" s="179">
        <v>6</v>
      </c>
      <c r="X41" s="179">
        <v>46</v>
      </c>
      <c r="Y41" s="179">
        <v>1</v>
      </c>
    </row>
    <row r="42" spans="1:25" ht="12.75">
      <c r="A42" s="77" t="s">
        <v>127</v>
      </c>
      <c r="B42" s="179">
        <v>1802</v>
      </c>
      <c r="C42" s="179">
        <v>247</v>
      </c>
      <c r="D42" s="179">
        <v>688</v>
      </c>
      <c r="E42" s="179">
        <v>34</v>
      </c>
      <c r="F42" s="179">
        <v>1631</v>
      </c>
      <c r="G42" s="179">
        <v>144</v>
      </c>
      <c r="H42" s="179">
        <v>242</v>
      </c>
      <c r="I42" s="179">
        <v>8</v>
      </c>
      <c r="J42" s="179">
        <v>1965</v>
      </c>
      <c r="K42" s="179">
        <v>134</v>
      </c>
      <c r="L42" s="179">
        <v>239</v>
      </c>
      <c r="M42" s="179">
        <v>0</v>
      </c>
      <c r="N42" s="179">
        <v>3243</v>
      </c>
      <c r="O42" s="179">
        <v>185</v>
      </c>
      <c r="P42" s="179">
        <v>800</v>
      </c>
      <c r="Q42" s="179">
        <v>3</v>
      </c>
      <c r="R42" s="179">
        <v>2557</v>
      </c>
      <c r="S42" s="179">
        <v>178</v>
      </c>
      <c r="T42" s="179">
        <v>637</v>
      </c>
      <c r="U42" s="179">
        <v>11</v>
      </c>
      <c r="V42" s="179">
        <v>3613</v>
      </c>
      <c r="W42" s="179">
        <v>137</v>
      </c>
      <c r="X42" s="179">
        <v>887</v>
      </c>
      <c r="Y42" s="179">
        <v>7</v>
      </c>
    </row>
    <row r="43" spans="1:25" ht="12.75">
      <c r="A43" s="77" t="s">
        <v>129</v>
      </c>
      <c r="B43" s="179">
        <v>190</v>
      </c>
      <c r="C43" s="179">
        <v>26</v>
      </c>
      <c r="D43" s="179">
        <v>96</v>
      </c>
      <c r="E43" s="179">
        <v>10</v>
      </c>
      <c r="F43" s="179">
        <v>223</v>
      </c>
      <c r="G43" s="179">
        <v>9</v>
      </c>
      <c r="H43" s="179">
        <v>37</v>
      </c>
      <c r="I43" s="179">
        <v>0</v>
      </c>
      <c r="J43" s="179">
        <v>366</v>
      </c>
      <c r="K43" s="179">
        <v>10</v>
      </c>
      <c r="L43" s="179">
        <v>139</v>
      </c>
      <c r="M43" s="179">
        <v>0</v>
      </c>
      <c r="N43" s="179">
        <v>439</v>
      </c>
      <c r="O43" s="179">
        <v>5</v>
      </c>
      <c r="P43" s="179">
        <v>69</v>
      </c>
      <c r="Q43" s="179">
        <v>0</v>
      </c>
      <c r="R43" s="179">
        <v>669</v>
      </c>
      <c r="S43" s="179">
        <v>5</v>
      </c>
      <c r="T43" s="179">
        <v>104</v>
      </c>
      <c r="U43" s="179">
        <v>0</v>
      </c>
      <c r="V43" s="179">
        <v>830</v>
      </c>
      <c r="W43" s="179">
        <v>17</v>
      </c>
      <c r="X43" s="179">
        <v>218</v>
      </c>
      <c r="Y43" s="179">
        <v>0</v>
      </c>
    </row>
    <row r="44" spans="1:25" ht="12.75">
      <c r="A44" s="77" t="s">
        <v>130</v>
      </c>
      <c r="B44" s="179">
        <v>685</v>
      </c>
      <c r="C44" s="179">
        <v>112</v>
      </c>
      <c r="D44" s="179">
        <v>210</v>
      </c>
      <c r="E44" s="179">
        <v>12</v>
      </c>
      <c r="F44" s="179">
        <v>981</v>
      </c>
      <c r="G44" s="179">
        <v>53</v>
      </c>
      <c r="H44" s="179">
        <v>80</v>
      </c>
      <c r="I44" s="179">
        <v>1</v>
      </c>
      <c r="J44" s="179">
        <v>1481</v>
      </c>
      <c r="K44" s="179">
        <v>79</v>
      </c>
      <c r="L44" s="179">
        <v>199</v>
      </c>
      <c r="M44" s="179">
        <v>2</v>
      </c>
      <c r="N44" s="179">
        <v>1708</v>
      </c>
      <c r="O44" s="179">
        <v>80</v>
      </c>
      <c r="P44" s="179">
        <v>281</v>
      </c>
      <c r="Q44" s="179">
        <v>8</v>
      </c>
      <c r="R44" s="179">
        <v>1889</v>
      </c>
      <c r="S44" s="179">
        <v>67</v>
      </c>
      <c r="T44" s="179">
        <v>360</v>
      </c>
      <c r="U44" s="179">
        <v>0</v>
      </c>
      <c r="V44" s="179">
        <v>2378</v>
      </c>
      <c r="W44" s="179">
        <v>45</v>
      </c>
      <c r="X44" s="179">
        <v>584</v>
      </c>
      <c r="Y44" s="179">
        <v>0</v>
      </c>
    </row>
    <row r="45" spans="1:25" ht="12.75">
      <c r="A45" s="77" t="s">
        <v>131</v>
      </c>
      <c r="B45" s="179">
        <v>1623</v>
      </c>
      <c r="C45" s="179">
        <v>243</v>
      </c>
      <c r="D45" s="179">
        <v>345</v>
      </c>
      <c r="E45" s="179">
        <v>16</v>
      </c>
      <c r="F45" s="179">
        <v>1203</v>
      </c>
      <c r="G45" s="179">
        <v>138</v>
      </c>
      <c r="H45" s="179">
        <v>116</v>
      </c>
      <c r="I45" s="179">
        <v>10</v>
      </c>
      <c r="J45" s="179">
        <v>1979</v>
      </c>
      <c r="K45" s="179">
        <v>83</v>
      </c>
      <c r="L45" s="179">
        <v>239</v>
      </c>
      <c r="M45" s="179">
        <v>2</v>
      </c>
      <c r="N45" s="179">
        <v>2604</v>
      </c>
      <c r="O45" s="179">
        <v>239</v>
      </c>
      <c r="P45" s="179">
        <v>406</v>
      </c>
      <c r="Q45" s="179">
        <v>2</v>
      </c>
      <c r="R45" s="179">
        <v>4167</v>
      </c>
      <c r="S45" s="179">
        <v>173</v>
      </c>
      <c r="T45" s="179">
        <v>739</v>
      </c>
      <c r="U45" s="179">
        <v>4</v>
      </c>
      <c r="V45" s="179">
        <v>3887</v>
      </c>
      <c r="W45" s="179">
        <v>94</v>
      </c>
      <c r="X45" s="179">
        <v>767</v>
      </c>
      <c r="Y45" s="179">
        <v>5</v>
      </c>
    </row>
    <row r="46" spans="1:25" s="85" customFormat="1" ht="25.5">
      <c r="A46" s="78" t="s">
        <v>357</v>
      </c>
      <c r="B46" s="205" t="s">
        <v>297</v>
      </c>
      <c r="C46" s="205" t="s">
        <v>297</v>
      </c>
      <c r="D46" s="205" t="s">
        <v>297</v>
      </c>
      <c r="E46" s="205" t="s">
        <v>297</v>
      </c>
      <c r="F46" s="205" t="s">
        <v>297</v>
      </c>
      <c r="G46" s="205" t="s">
        <v>297</v>
      </c>
      <c r="H46" s="205" t="s">
        <v>297</v>
      </c>
      <c r="I46" s="205" t="s">
        <v>297</v>
      </c>
      <c r="J46" s="205">
        <f>SUM(J47:J53)</f>
        <v>982</v>
      </c>
      <c r="K46" s="205">
        <f aca="true" t="shared" si="1" ref="K46:U46">SUM(K47:K53)</f>
        <v>94</v>
      </c>
      <c r="L46" s="205">
        <f t="shared" si="1"/>
        <v>199</v>
      </c>
      <c r="M46" s="205">
        <f t="shared" si="1"/>
        <v>5</v>
      </c>
      <c r="N46" s="205">
        <f t="shared" si="1"/>
        <v>1936</v>
      </c>
      <c r="O46" s="205">
        <f t="shared" si="1"/>
        <v>105</v>
      </c>
      <c r="P46" s="205">
        <f t="shared" si="1"/>
        <v>334</v>
      </c>
      <c r="Q46" s="205">
        <f t="shared" si="1"/>
        <v>1</v>
      </c>
      <c r="R46" s="205">
        <f t="shared" si="1"/>
        <v>2912</v>
      </c>
      <c r="S46" s="205">
        <f t="shared" si="1"/>
        <v>245</v>
      </c>
      <c r="T46" s="205">
        <f t="shared" si="1"/>
        <v>674</v>
      </c>
      <c r="U46" s="205">
        <f t="shared" si="1"/>
        <v>2</v>
      </c>
      <c r="V46" s="205">
        <v>3158</v>
      </c>
      <c r="W46" s="205">
        <v>95</v>
      </c>
      <c r="X46" s="205">
        <v>1036</v>
      </c>
      <c r="Y46" s="205">
        <v>0</v>
      </c>
    </row>
    <row r="47" spans="1:25" ht="12.75">
      <c r="A47" s="77" t="s">
        <v>120</v>
      </c>
      <c r="B47" s="179">
        <v>9</v>
      </c>
      <c r="C47" s="179">
        <v>17</v>
      </c>
      <c r="D47" s="179">
        <v>2</v>
      </c>
      <c r="E47" s="179">
        <v>0</v>
      </c>
      <c r="F47" s="179">
        <v>28</v>
      </c>
      <c r="G47" s="179">
        <v>17</v>
      </c>
      <c r="H47" s="179">
        <v>4</v>
      </c>
      <c r="I47" s="179">
        <v>0</v>
      </c>
      <c r="J47" s="179">
        <v>47</v>
      </c>
      <c r="K47" s="179">
        <v>16</v>
      </c>
      <c r="L47" s="179">
        <v>7</v>
      </c>
      <c r="M47" s="179">
        <v>0</v>
      </c>
      <c r="N47" s="179">
        <v>71</v>
      </c>
      <c r="O47" s="179">
        <v>7</v>
      </c>
      <c r="P47" s="179">
        <v>13</v>
      </c>
      <c r="Q47" s="179">
        <v>1</v>
      </c>
      <c r="R47" s="179">
        <v>245</v>
      </c>
      <c r="S47" s="179">
        <v>24</v>
      </c>
      <c r="T47" s="179">
        <v>173</v>
      </c>
      <c r="U47" s="179">
        <v>0</v>
      </c>
      <c r="V47" s="179">
        <v>256</v>
      </c>
      <c r="W47" s="179">
        <v>15</v>
      </c>
      <c r="X47" s="179">
        <v>67</v>
      </c>
      <c r="Y47" s="179">
        <v>0</v>
      </c>
    </row>
    <row r="48" spans="1:25" ht="12.75">
      <c r="A48" s="77" t="s">
        <v>121</v>
      </c>
      <c r="B48" s="179">
        <v>1</v>
      </c>
      <c r="C48" s="179">
        <v>0</v>
      </c>
      <c r="D48" s="179">
        <v>0</v>
      </c>
      <c r="E48" s="179">
        <v>0</v>
      </c>
      <c r="F48" s="179">
        <v>0</v>
      </c>
      <c r="G48" s="179">
        <v>0</v>
      </c>
      <c r="H48" s="179">
        <v>0</v>
      </c>
      <c r="I48" s="179">
        <v>0</v>
      </c>
      <c r="J48" s="179">
        <v>7</v>
      </c>
      <c r="K48" s="179">
        <v>4</v>
      </c>
      <c r="L48" s="179">
        <v>5</v>
      </c>
      <c r="M48" s="179">
        <v>0</v>
      </c>
      <c r="N48" s="179">
        <v>1</v>
      </c>
      <c r="O48" s="179">
        <v>2</v>
      </c>
      <c r="P48" s="179">
        <v>0</v>
      </c>
      <c r="Q48" s="179">
        <v>0</v>
      </c>
      <c r="R48" s="179">
        <v>5</v>
      </c>
      <c r="S48" s="179">
        <v>0</v>
      </c>
      <c r="T48" s="179">
        <v>0</v>
      </c>
      <c r="U48" s="179">
        <v>0</v>
      </c>
      <c r="V48" s="179">
        <v>7</v>
      </c>
      <c r="W48" s="179">
        <v>0</v>
      </c>
      <c r="X48" s="179">
        <v>2</v>
      </c>
      <c r="Y48" s="179">
        <v>0</v>
      </c>
    </row>
    <row r="49" spans="1:25" ht="25.5">
      <c r="A49" s="77" t="s">
        <v>122</v>
      </c>
      <c r="B49" s="179">
        <v>16</v>
      </c>
      <c r="C49" s="179">
        <v>73</v>
      </c>
      <c r="D49" s="179">
        <v>10</v>
      </c>
      <c r="E49" s="179">
        <v>7</v>
      </c>
      <c r="F49" s="179">
        <v>16</v>
      </c>
      <c r="G49" s="179">
        <v>79</v>
      </c>
      <c r="H49" s="179">
        <v>1</v>
      </c>
      <c r="I49" s="179">
        <v>0</v>
      </c>
      <c r="J49" s="179">
        <v>89</v>
      </c>
      <c r="K49" s="179">
        <v>13</v>
      </c>
      <c r="L49" s="179">
        <v>23</v>
      </c>
      <c r="M49" s="179">
        <v>1</v>
      </c>
      <c r="N49" s="179">
        <v>193</v>
      </c>
      <c r="O49" s="179">
        <v>10</v>
      </c>
      <c r="P49" s="179">
        <v>31</v>
      </c>
      <c r="Q49" s="179">
        <v>0</v>
      </c>
      <c r="R49" s="179">
        <v>274</v>
      </c>
      <c r="S49" s="179">
        <v>27</v>
      </c>
      <c r="T49" s="179">
        <v>62</v>
      </c>
      <c r="U49" s="179">
        <v>1</v>
      </c>
      <c r="V49" s="179">
        <v>265</v>
      </c>
      <c r="W49" s="179">
        <v>11</v>
      </c>
      <c r="X49" s="179">
        <v>76</v>
      </c>
      <c r="Y49" s="179">
        <v>0</v>
      </c>
    </row>
    <row r="50" spans="1:25" ht="25.5">
      <c r="A50" s="77" t="s">
        <v>124</v>
      </c>
      <c r="B50" s="179">
        <v>17</v>
      </c>
      <c r="C50" s="179">
        <v>11</v>
      </c>
      <c r="D50" s="179">
        <v>3</v>
      </c>
      <c r="E50" s="179">
        <v>5</v>
      </c>
      <c r="F50" s="179">
        <v>17</v>
      </c>
      <c r="G50" s="179">
        <v>6</v>
      </c>
      <c r="H50" s="179">
        <v>3</v>
      </c>
      <c r="I50" s="179">
        <v>0</v>
      </c>
      <c r="J50" s="179">
        <v>11</v>
      </c>
      <c r="K50" s="179">
        <v>7</v>
      </c>
      <c r="L50" s="179">
        <v>1</v>
      </c>
      <c r="M50" s="179">
        <v>0</v>
      </c>
      <c r="N50" s="179">
        <v>49</v>
      </c>
      <c r="O50" s="179">
        <v>1</v>
      </c>
      <c r="P50" s="179">
        <v>15</v>
      </c>
      <c r="Q50" s="179">
        <v>0</v>
      </c>
      <c r="R50" s="179">
        <v>69</v>
      </c>
      <c r="S50" s="179">
        <v>3</v>
      </c>
      <c r="T50" s="179">
        <v>12</v>
      </c>
      <c r="U50" s="179">
        <v>0</v>
      </c>
      <c r="V50" s="179">
        <v>198</v>
      </c>
      <c r="W50" s="179">
        <v>2</v>
      </c>
      <c r="X50" s="179">
        <v>137</v>
      </c>
      <c r="Y50" s="179">
        <v>0</v>
      </c>
    </row>
    <row r="51" spans="1:25" ht="25.5">
      <c r="A51" s="77" t="s">
        <v>125</v>
      </c>
      <c r="B51" s="179">
        <v>41</v>
      </c>
      <c r="C51" s="179">
        <v>14</v>
      </c>
      <c r="D51" s="179">
        <v>22</v>
      </c>
      <c r="E51" s="179">
        <v>1</v>
      </c>
      <c r="F51" s="179">
        <v>23</v>
      </c>
      <c r="G51" s="179">
        <v>8</v>
      </c>
      <c r="H51" s="179">
        <v>2</v>
      </c>
      <c r="I51" s="179">
        <v>0</v>
      </c>
      <c r="J51" s="179">
        <v>60</v>
      </c>
      <c r="K51" s="179">
        <v>19</v>
      </c>
      <c r="L51" s="179">
        <v>16</v>
      </c>
      <c r="M51" s="179">
        <v>2</v>
      </c>
      <c r="N51" s="179">
        <v>131</v>
      </c>
      <c r="O51" s="179">
        <v>10</v>
      </c>
      <c r="P51" s="179">
        <v>22</v>
      </c>
      <c r="Q51" s="179">
        <v>0</v>
      </c>
      <c r="R51" s="179">
        <v>157</v>
      </c>
      <c r="S51" s="179">
        <v>12</v>
      </c>
      <c r="T51" s="179">
        <v>28</v>
      </c>
      <c r="U51" s="179">
        <v>0</v>
      </c>
      <c r="V51" s="179">
        <v>261</v>
      </c>
      <c r="W51" s="179">
        <v>10</v>
      </c>
      <c r="X51" s="179">
        <v>100</v>
      </c>
      <c r="Y51" s="179">
        <v>0</v>
      </c>
    </row>
    <row r="52" spans="1:25" ht="12.75">
      <c r="A52" s="77" t="s">
        <v>126</v>
      </c>
      <c r="B52" s="179">
        <v>1</v>
      </c>
      <c r="C52" s="179">
        <v>0</v>
      </c>
      <c r="D52" s="179">
        <v>0</v>
      </c>
      <c r="E52" s="179">
        <v>0</v>
      </c>
      <c r="F52" s="179">
        <v>6</v>
      </c>
      <c r="G52" s="179">
        <v>0</v>
      </c>
      <c r="H52" s="179">
        <v>1</v>
      </c>
      <c r="I52" s="179">
        <v>0</v>
      </c>
      <c r="J52" s="179">
        <v>8</v>
      </c>
      <c r="K52" s="179">
        <v>0</v>
      </c>
      <c r="L52" s="179">
        <v>1</v>
      </c>
      <c r="M52" s="179">
        <v>0</v>
      </c>
      <c r="N52" s="179">
        <v>8</v>
      </c>
      <c r="O52" s="179">
        <v>0</v>
      </c>
      <c r="P52" s="179">
        <v>1</v>
      </c>
      <c r="Q52" s="179">
        <v>0</v>
      </c>
      <c r="R52" s="179">
        <v>36</v>
      </c>
      <c r="S52" s="179">
        <v>85</v>
      </c>
      <c r="T52" s="179">
        <v>1</v>
      </c>
      <c r="U52" s="179">
        <v>0</v>
      </c>
      <c r="V52" s="179">
        <v>11</v>
      </c>
      <c r="W52" s="179">
        <v>23</v>
      </c>
      <c r="X52" s="179">
        <v>0</v>
      </c>
      <c r="Y52" s="179">
        <v>0</v>
      </c>
    </row>
    <row r="53" spans="1:25" ht="12.75">
      <c r="A53" s="77" t="s">
        <v>128</v>
      </c>
      <c r="B53" s="179">
        <v>759</v>
      </c>
      <c r="C53" s="179">
        <v>109</v>
      </c>
      <c r="D53" s="179">
        <v>205</v>
      </c>
      <c r="E53" s="179">
        <v>22</v>
      </c>
      <c r="F53" s="179">
        <v>928</v>
      </c>
      <c r="G53" s="179">
        <v>79</v>
      </c>
      <c r="H53" s="179">
        <v>91</v>
      </c>
      <c r="I53" s="179">
        <v>0</v>
      </c>
      <c r="J53" s="179">
        <v>760</v>
      </c>
      <c r="K53" s="179">
        <v>35</v>
      </c>
      <c r="L53" s="179">
        <v>146</v>
      </c>
      <c r="M53" s="179">
        <v>2</v>
      </c>
      <c r="N53" s="179">
        <v>1483</v>
      </c>
      <c r="O53" s="179">
        <v>75</v>
      </c>
      <c r="P53" s="179">
        <v>252</v>
      </c>
      <c r="Q53" s="179">
        <v>0</v>
      </c>
      <c r="R53" s="179">
        <v>2126</v>
      </c>
      <c r="S53" s="179">
        <v>94</v>
      </c>
      <c r="T53" s="179">
        <v>398</v>
      </c>
      <c r="U53" s="179">
        <v>1</v>
      </c>
      <c r="V53" s="179">
        <v>2160</v>
      </c>
      <c r="W53" s="179">
        <v>34</v>
      </c>
      <c r="X53" s="179">
        <v>654</v>
      </c>
      <c r="Y53" s="179">
        <v>0</v>
      </c>
    </row>
    <row r="54" spans="1:25" s="85" customFormat="1" ht="25.5">
      <c r="A54" s="78" t="s">
        <v>132</v>
      </c>
      <c r="B54" s="205">
        <v>20538</v>
      </c>
      <c r="C54" s="205">
        <v>1561</v>
      </c>
      <c r="D54" s="205">
        <v>7094</v>
      </c>
      <c r="E54" s="205">
        <v>226</v>
      </c>
      <c r="F54" s="205">
        <v>12500</v>
      </c>
      <c r="G54" s="205">
        <v>878</v>
      </c>
      <c r="H54" s="205">
        <v>1559</v>
      </c>
      <c r="I54" s="205">
        <v>69</v>
      </c>
      <c r="J54" s="205">
        <v>16638</v>
      </c>
      <c r="K54" s="205">
        <v>851</v>
      </c>
      <c r="L54" s="205">
        <v>2420</v>
      </c>
      <c r="M54" s="205">
        <v>31</v>
      </c>
      <c r="N54" s="205">
        <v>26902</v>
      </c>
      <c r="O54" s="205">
        <v>1116</v>
      </c>
      <c r="P54" s="205">
        <v>4125</v>
      </c>
      <c r="Q54" s="205">
        <v>24</v>
      </c>
      <c r="R54" s="205">
        <v>32462</v>
      </c>
      <c r="S54" s="205">
        <v>1026</v>
      </c>
      <c r="T54" s="205">
        <v>7049</v>
      </c>
      <c r="U54" s="205">
        <v>27</v>
      </c>
      <c r="V54" s="205">
        <v>42160</v>
      </c>
      <c r="W54" s="205">
        <v>719</v>
      </c>
      <c r="X54" s="205">
        <v>11763</v>
      </c>
      <c r="Y54" s="205">
        <v>60</v>
      </c>
    </row>
    <row r="55" spans="1:25" ht="25.5">
      <c r="A55" s="77" t="s">
        <v>133</v>
      </c>
      <c r="B55" s="179">
        <v>1454</v>
      </c>
      <c r="C55" s="179">
        <v>95</v>
      </c>
      <c r="D55" s="179">
        <v>346</v>
      </c>
      <c r="E55" s="179">
        <v>23</v>
      </c>
      <c r="F55" s="179">
        <v>1448</v>
      </c>
      <c r="G55" s="179">
        <v>90</v>
      </c>
      <c r="H55" s="179">
        <v>155</v>
      </c>
      <c r="I55" s="179">
        <v>3</v>
      </c>
      <c r="J55" s="179">
        <v>1809</v>
      </c>
      <c r="K55" s="179">
        <v>101</v>
      </c>
      <c r="L55" s="179">
        <v>200</v>
      </c>
      <c r="M55" s="179">
        <v>7</v>
      </c>
      <c r="N55" s="179">
        <v>2856</v>
      </c>
      <c r="O55" s="179">
        <v>92</v>
      </c>
      <c r="P55" s="179">
        <v>633</v>
      </c>
      <c r="Q55" s="179">
        <v>1</v>
      </c>
      <c r="R55" s="179">
        <v>2631</v>
      </c>
      <c r="S55" s="179">
        <v>144</v>
      </c>
      <c r="T55" s="179">
        <v>504</v>
      </c>
      <c r="U55" s="179">
        <v>1</v>
      </c>
      <c r="V55" s="179">
        <v>3877</v>
      </c>
      <c r="W55" s="179">
        <v>70</v>
      </c>
      <c r="X55" s="179">
        <v>1225</v>
      </c>
      <c r="Y55" s="179">
        <v>3</v>
      </c>
    </row>
    <row r="56" spans="1:25" ht="12.75">
      <c r="A56" s="77" t="s">
        <v>134</v>
      </c>
      <c r="B56" s="179">
        <v>288</v>
      </c>
      <c r="C56" s="179">
        <v>22</v>
      </c>
      <c r="D56" s="179">
        <v>84</v>
      </c>
      <c r="E56" s="179">
        <v>0</v>
      </c>
      <c r="F56" s="179">
        <v>216</v>
      </c>
      <c r="G56" s="179">
        <v>11</v>
      </c>
      <c r="H56" s="179">
        <v>15</v>
      </c>
      <c r="I56" s="179">
        <v>0</v>
      </c>
      <c r="J56" s="179">
        <v>234</v>
      </c>
      <c r="K56" s="179">
        <v>17</v>
      </c>
      <c r="L56" s="179">
        <v>30</v>
      </c>
      <c r="M56" s="179">
        <v>0</v>
      </c>
      <c r="N56" s="179">
        <v>612</v>
      </c>
      <c r="O56" s="179">
        <v>20</v>
      </c>
      <c r="P56" s="179">
        <v>78</v>
      </c>
      <c r="Q56" s="179">
        <v>0</v>
      </c>
      <c r="R56" s="179">
        <v>810</v>
      </c>
      <c r="S56" s="179">
        <v>15</v>
      </c>
      <c r="T56" s="179">
        <v>207</v>
      </c>
      <c r="U56" s="179">
        <v>0</v>
      </c>
      <c r="V56" s="179">
        <v>1129</v>
      </c>
      <c r="W56" s="179">
        <v>10</v>
      </c>
      <c r="X56" s="179">
        <v>575</v>
      </c>
      <c r="Y56" s="179">
        <v>3</v>
      </c>
    </row>
    <row r="57" spans="1:25" ht="12.75">
      <c r="A57" s="77" t="s">
        <v>135</v>
      </c>
      <c r="B57" s="179">
        <v>127</v>
      </c>
      <c r="C57" s="179">
        <v>44</v>
      </c>
      <c r="D57" s="179">
        <v>66</v>
      </c>
      <c r="E57" s="179">
        <v>11</v>
      </c>
      <c r="F57" s="179">
        <v>115</v>
      </c>
      <c r="G57" s="179">
        <v>43</v>
      </c>
      <c r="H57" s="179">
        <v>13</v>
      </c>
      <c r="I57" s="179">
        <v>0</v>
      </c>
      <c r="J57" s="179">
        <v>202</v>
      </c>
      <c r="K57" s="179">
        <v>22</v>
      </c>
      <c r="L57" s="179">
        <v>41</v>
      </c>
      <c r="M57" s="179">
        <v>1</v>
      </c>
      <c r="N57" s="179">
        <v>414</v>
      </c>
      <c r="O57" s="179">
        <v>56</v>
      </c>
      <c r="P57" s="179">
        <v>86</v>
      </c>
      <c r="Q57" s="179">
        <v>0</v>
      </c>
      <c r="R57" s="179">
        <v>926</v>
      </c>
      <c r="S57" s="179">
        <v>64</v>
      </c>
      <c r="T57" s="179">
        <v>237</v>
      </c>
      <c r="U57" s="179">
        <v>0</v>
      </c>
      <c r="V57" s="179">
        <v>1189</v>
      </c>
      <c r="W57" s="179">
        <v>23</v>
      </c>
      <c r="X57" s="179">
        <v>452</v>
      </c>
      <c r="Y57" s="179">
        <v>0</v>
      </c>
    </row>
    <row r="58" spans="1:25" ht="25.5">
      <c r="A58" s="77" t="s">
        <v>136</v>
      </c>
      <c r="B58" s="179">
        <v>1485</v>
      </c>
      <c r="C58" s="179">
        <v>64</v>
      </c>
      <c r="D58" s="179">
        <v>350</v>
      </c>
      <c r="E58" s="179">
        <v>7</v>
      </c>
      <c r="F58" s="179">
        <v>1357</v>
      </c>
      <c r="G58" s="179">
        <v>100</v>
      </c>
      <c r="H58" s="179">
        <v>143</v>
      </c>
      <c r="I58" s="179">
        <v>13</v>
      </c>
      <c r="J58" s="179">
        <v>2028</v>
      </c>
      <c r="K58" s="179">
        <v>57</v>
      </c>
      <c r="L58" s="179">
        <v>226</v>
      </c>
      <c r="M58" s="179">
        <v>0</v>
      </c>
      <c r="N58" s="179">
        <v>2634</v>
      </c>
      <c r="O58" s="179">
        <v>142</v>
      </c>
      <c r="P58" s="179">
        <v>507</v>
      </c>
      <c r="Q58" s="179">
        <v>11</v>
      </c>
      <c r="R58" s="179">
        <v>4389</v>
      </c>
      <c r="S58" s="179">
        <v>71</v>
      </c>
      <c r="T58" s="179">
        <v>1084</v>
      </c>
      <c r="U58" s="179">
        <v>11</v>
      </c>
      <c r="V58" s="179">
        <v>7434</v>
      </c>
      <c r="W58" s="179">
        <v>114</v>
      </c>
      <c r="X58" s="179">
        <v>1825</v>
      </c>
      <c r="Y58" s="179">
        <v>38</v>
      </c>
    </row>
    <row r="59" spans="1:25" ht="12.75">
      <c r="A59" s="77" t="s">
        <v>137</v>
      </c>
      <c r="B59" s="179">
        <v>858</v>
      </c>
      <c r="C59" s="179">
        <v>123</v>
      </c>
      <c r="D59" s="179">
        <v>225</v>
      </c>
      <c r="E59" s="179">
        <v>65</v>
      </c>
      <c r="F59" s="179">
        <v>661</v>
      </c>
      <c r="G59" s="179">
        <v>44</v>
      </c>
      <c r="H59" s="179">
        <v>128</v>
      </c>
      <c r="I59" s="179">
        <v>0</v>
      </c>
      <c r="J59" s="179">
        <v>616</v>
      </c>
      <c r="K59" s="179">
        <v>27</v>
      </c>
      <c r="L59" s="179">
        <v>55</v>
      </c>
      <c r="M59" s="179">
        <v>11</v>
      </c>
      <c r="N59" s="179">
        <v>1475</v>
      </c>
      <c r="O59" s="179">
        <v>41</v>
      </c>
      <c r="P59" s="179">
        <v>201</v>
      </c>
      <c r="Q59" s="179">
        <v>1</v>
      </c>
      <c r="R59" s="179">
        <v>1437</v>
      </c>
      <c r="S59" s="179">
        <v>42</v>
      </c>
      <c r="T59" s="179">
        <v>402</v>
      </c>
      <c r="U59" s="179">
        <v>0</v>
      </c>
      <c r="V59" s="179">
        <v>1979</v>
      </c>
      <c r="W59" s="179">
        <v>19</v>
      </c>
      <c r="X59" s="179">
        <v>498</v>
      </c>
      <c r="Y59" s="179">
        <v>0</v>
      </c>
    </row>
    <row r="60" spans="1:25" ht="25.5">
      <c r="A60" s="77" t="s">
        <v>138</v>
      </c>
      <c r="B60" s="179">
        <v>1277</v>
      </c>
      <c r="C60" s="179">
        <v>58</v>
      </c>
      <c r="D60" s="179">
        <v>809</v>
      </c>
      <c r="E60" s="179">
        <v>7</v>
      </c>
      <c r="F60" s="179">
        <v>822</v>
      </c>
      <c r="G60" s="179">
        <v>18</v>
      </c>
      <c r="H60" s="179">
        <v>24</v>
      </c>
      <c r="I60" s="179">
        <v>3</v>
      </c>
      <c r="J60" s="179">
        <v>725</v>
      </c>
      <c r="K60" s="179">
        <v>30</v>
      </c>
      <c r="L60" s="179">
        <v>91</v>
      </c>
      <c r="M60" s="179">
        <v>3</v>
      </c>
      <c r="N60" s="179">
        <v>1146</v>
      </c>
      <c r="O60" s="179">
        <v>55</v>
      </c>
      <c r="P60" s="179">
        <v>185</v>
      </c>
      <c r="Q60" s="179">
        <v>0</v>
      </c>
      <c r="R60" s="179">
        <v>2208</v>
      </c>
      <c r="S60" s="179">
        <v>44</v>
      </c>
      <c r="T60" s="179">
        <v>587</v>
      </c>
      <c r="U60" s="179">
        <v>1</v>
      </c>
      <c r="V60" s="179">
        <v>3260</v>
      </c>
      <c r="W60" s="179">
        <v>48</v>
      </c>
      <c r="X60" s="179">
        <v>1344</v>
      </c>
      <c r="Y60" s="179">
        <v>1</v>
      </c>
    </row>
    <row r="61" spans="1:25" ht="12.75">
      <c r="A61" s="77" t="s">
        <v>139</v>
      </c>
      <c r="B61" s="179">
        <v>2282</v>
      </c>
      <c r="C61" s="179">
        <v>179</v>
      </c>
      <c r="D61" s="179">
        <v>730</v>
      </c>
      <c r="E61" s="179">
        <v>22</v>
      </c>
      <c r="F61" s="179">
        <v>1934</v>
      </c>
      <c r="G61" s="179">
        <v>65</v>
      </c>
      <c r="H61" s="179">
        <v>348</v>
      </c>
      <c r="I61" s="179">
        <v>2</v>
      </c>
      <c r="J61" s="179">
        <v>2025</v>
      </c>
      <c r="K61" s="179">
        <v>99</v>
      </c>
      <c r="L61" s="179">
        <v>630</v>
      </c>
      <c r="M61" s="179">
        <v>6</v>
      </c>
      <c r="N61" s="179">
        <v>3989</v>
      </c>
      <c r="O61" s="179">
        <v>125</v>
      </c>
      <c r="P61" s="179">
        <v>472</v>
      </c>
      <c r="Q61" s="179">
        <v>0</v>
      </c>
      <c r="R61" s="179">
        <v>3804</v>
      </c>
      <c r="S61" s="179">
        <v>66</v>
      </c>
      <c r="T61" s="179">
        <v>706</v>
      </c>
      <c r="U61" s="179">
        <v>1</v>
      </c>
      <c r="V61" s="179">
        <v>3495</v>
      </c>
      <c r="W61" s="179">
        <v>87</v>
      </c>
      <c r="X61" s="179">
        <v>1005</v>
      </c>
      <c r="Y61" s="179">
        <v>6</v>
      </c>
    </row>
    <row r="62" spans="1:25" ht="12.75">
      <c r="A62" s="77" t="s">
        <v>140</v>
      </c>
      <c r="B62" s="179">
        <v>204</v>
      </c>
      <c r="C62" s="179">
        <v>40</v>
      </c>
      <c r="D62" s="179">
        <v>66</v>
      </c>
      <c r="E62" s="179">
        <v>0</v>
      </c>
      <c r="F62" s="179">
        <v>140</v>
      </c>
      <c r="G62" s="179">
        <v>15</v>
      </c>
      <c r="H62" s="179">
        <v>20</v>
      </c>
      <c r="I62" s="179">
        <v>0</v>
      </c>
      <c r="J62" s="179">
        <v>344</v>
      </c>
      <c r="K62" s="179">
        <v>11</v>
      </c>
      <c r="L62" s="179">
        <v>21</v>
      </c>
      <c r="M62" s="179">
        <v>0</v>
      </c>
      <c r="N62" s="179">
        <v>599</v>
      </c>
      <c r="O62" s="179">
        <v>37</v>
      </c>
      <c r="P62" s="179">
        <v>158</v>
      </c>
      <c r="Q62" s="179">
        <v>2</v>
      </c>
      <c r="R62" s="179">
        <v>1351</v>
      </c>
      <c r="S62" s="179">
        <v>29</v>
      </c>
      <c r="T62" s="179">
        <v>431</v>
      </c>
      <c r="U62" s="179">
        <v>0</v>
      </c>
      <c r="V62" s="179">
        <v>1618</v>
      </c>
      <c r="W62" s="179">
        <v>21</v>
      </c>
      <c r="X62" s="179">
        <v>596</v>
      </c>
      <c r="Y62" s="179">
        <v>0</v>
      </c>
    </row>
    <row r="63" spans="1:25" ht="12.75">
      <c r="A63" s="77" t="s">
        <v>141</v>
      </c>
      <c r="B63" s="179">
        <v>1429</v>
      </c>
      <c r="C63" s="179">
        <v>232</v>
      </c>
      <c r="D63" s="179">
        <v>406</v>
      </c>
      <c r="E63" s="179">
        <v>24</v>
      </c>
      <c r="F63" s="179">
        <v>1252</v>
      </c>
      <c r="G63" s="179">
        <v>134</v>
      </c>
      <c r="H63" s="179">
        <v>138</v>
      </c>
      <c r="I63" s="179">
        <v>24</v>
      </c>
      <c r="J63" s="179">
        <v>2032</v>
      </c>
      <c r="K63" s="179">
        <v>110</v>
      </c>
      <c r="L63" s="179">
        <v>253</v>
      </c>
      <c r="M63" s="179">
        <v>0</v>
      </c>
      <c r="N63" s="179">
        <v>4011</v>
      </c>
      <c r="O63" s="179">
        <v>197</v>
      </c>
      <c r="P63" s="179">
        <v>548</v>
      </c>
      <c r="Q63" s="179">
        <v>2</v>
      </c>
      <c r="R63" s="179">
        <v>4453</v>
      </c>
      <c r="S63" s="179">
        <v>186</v>
      </c>
      <c r="T63" s="179">
        <v>969</v>
      </c>
      <c r="U63" s="179">
        <v>1</v>
      </c>
      <c r="V63" s="179">
        <v>5159</v>
      </c>
      <c r="W63" s="179">
        <v>76</v>
      </c>
      <c r="X63" s="179">
        <v>1479</v>
      </c>
      <c r="Y63" s="179">
        <v>2</v>
      </c>
    </row>
    <row r="64" spans="1:25" ht="12.75">
      <c r="A64" s="77" t="s">
        <v>142</v>
      </c>
      <c r="B64" s="179">
        <v>626</v>
      </c>
      <c r="C64" s="179">
        <v>64</v>
      </c>
      <c r="D64" s="179">
        <v>138</v>
      </c>
      <c r="E64" s="179">
        <v>6</v>
      </c>
      <c r="F64" s="179">
        <v>816</v>
      </c>
      <c r="G64" s="179">
        <v>97</v>
      </c>
      <c r="H64" s="179">
        <v>189</v>
      </c>
      <c r="I64" s="179">
        <v>1</v>
      </c>
      <c r="J64" s="179">
        <v>1473</v>
      </c>
      <c r="K64" s="179">
        <v>38</v>
      </c>
      <c r="L64" s="179">
        <v>82</v>
      </c>
      <c r="M64" s="179">
        <v>0</v>
      </c>
      <c r="N64" s="179">
        <v>1288</v>
      </c>
      <c r="O64" s="179">
        <v>37</v>
      </c>
      <c r="P64" s="179">
        <v>181</v>
      </c>
      <c r="Q64" s="179">
        <v>0</v>
      </c>
      <c r="R64" s="179">
        <v>1810</v>
      </c>
      <c r="S64" s="179">
        <v>67</v>
      </c>
      <c r="T64" s="179">
        <v>320</v>
      </c>
      <c r="U64" s="179">
        <v>2</v>
      </c>
      <c r="V64" s="179">
        <v>2092</v>
      </c>
      <c r="W64" s="179">
        <v>27</v>
      </c>
      <c r="X64" s="179">
        <v>340</v>
      </c>
      <c r="Y64" s="179">
        <v>1</v>
      </c>
    </row>
    <row r="65" spans="1:25" ht="12.75">
      <c r="A65" s="77" t="s">
        <v>143</v>
      </c>
      <c r="B65" s="179">
        <v>263</v>
      </c>
      <c r="C65" s="179">
        <v>56</v>
      </c>
      <c r="D65" s="179">
        <v>99</v>
      </c>
      <c r="E65" s="179">
        <v>22</v>
      </c>
      <c r="F65" s="179">
        <v>292</v>
      </c>
      <c r="G65" s="179">
        <v>39</v>
      </c>
      <c r="H65" s="179">
        <v>32</v>
      </c>
      <c r="I65" s="179">
        <v>3</v>
      </c>
      <c r="J65" s="179">
        <v>249</v>
      </c>
      <c r="K65" s="179">
        <v>50</v>
      </c>
      <c r="L65" s="179">
        <v>23</v>
      </c>
      <c r="M65" s="179">
        <v>1</v>
      </c>
      <c r="N65" s="179">
        <v>506</v>
      </c>
      <c r="O65" s="179">
        <v>52</v>
      </c>
      <c r="P65" s="179">
        <v>69</v>
      </c>
      <c r="Q65" s="179">
        <v>0</v>
      </c>
      <c r="R65" s="179">
        <v>807</v>
      </c>
      <c r="S65" s="179">
        <v>47</v>
      </c>
      <c r="T65" s="179">
        <v>162</v>
      </c>
      <c r="U65" s="179">
        <v>0</v>
      </c>
      <c r="V65" s="179">
        <v>956</v>
      </c>
      <c r="W65" s="179">
        <v>21</v>
      </c>
      <c r="X65" s="179">
        <v>229</v>
      </c>
      <c r="Y65" s="179">
        <v>1</v>
      </c>
    </row>
    <row r="66" spans="1:25" ht="12.75">
      <c r="A66" s="77" t="s">
        <v>144</v>
      </c>
      <c r="B66" s="179">
        <v>9162</v>
      </c>
      <c r="C66" s="179">
        <v>449</v>
      </c>
      <c r="D66" s="179">
        <v>3422</v>
      </c>
      <c r="E66" s="179">
        <v>25</v>
      </c>
      <c r="F66" s="179">
        <v>2419</v>
      </c>
      <c r="G66" s="179">
        <v>124</v>
      </c>
      <c r="H66" s="179">
        <v>145</v>
      </c>
      <c r="I66" s="179">
        <v>1</v>
      </c>
      <c r="J66" s="179">
        <v>3136</v>
      </c>
      <c r="K66" s="179">
        <v>175</v>
      </c>
      <c r="L66" s="179">
        <v>412</v>
      </c>
      <c r="M66" s="179">
        <v>1</v>
      </c>
      <c r="N66" s="179">
        <v>5503</v>
      </c>
      <c r="O66" s="179">
        <v>138</v>
      </c>
      <c r="P66" s="179">
        <v>617</v>
      </c>
      <c r="Q66" s="179">
        <v>5</v>
      </c>
      <c r="R66" s="179">
        <v>4816</v>
      </c>
      <c r="S66" s="179">
        <v>135</v>
      </c>
      <c r="T66" s="179">
        <v>885</v>
      </c>
      <c r="U66" s="179">
        <v>9</v>
      </c>
      <c r="V66" s="179">
        <v>5862</v>
      </c>
      <c r="W66" s="179">
        <v>106</v>
      </c>
      <c r="X66" s="179">
        <v>1341</v>
      </c>
      <c r="Y66" s="179">
        <v>4</v>
      </c>
    </row>
    <row r="67" spans="1:25" ht="12.75">
      <c r="A67" s="77" t="s">
        <v>145</v>
      </c>
      <c r="B67" s="179">
        <v>685</v>
      </c>
      <c r="C67" s="179">
        <v>83</v>
      </c>
      <c r="D67" s="179">
        <v>197</v>
      </c>
      <c r="E67" s="179">
        <v>5</v>
      </c>
      <c r="F67" s="179">
        <v>631</v>
      </c>
      <c r="G67" s="179">
        <v>49</v>
      </c>
      <c r="H67" s="179">
        <v>120</v>
      </c>
      <c r="I67" s="179">
        <v>0</v>
      </c>
      <c r="J67" s="179">
        <v>1200</v>
      </c>
      <c r="K67" s="179">
        <v>72</v>
      </c>
      <c r="L67" s="179">
        <v>262</v>
      </c>
      <c r="M67" s="179">
        <v>1</v>
      </c>
      <c r="N67" s="179">
        <v>1062</v>
      </c>
      <c r="O67" s="179">
        <v>62</v>
      </c>
      <c r="P67" s="179">
        <v>227</v>
      </c>
      <c r="Q67" s="179">
        <v>0</v>
      </c>
      <c r="R67" s="179">
        <v>1830</v>
      </c>
      <c r="S67" s="179">
        <v>64</v>
      </c>
      <c r="T67" s="179">
        <v>327</v>
      </c>
      <c r="U67" s="179">
        <v>1</v>
      </c>
      <c r="V67" s="179">
        <v>2100</v>
      </c>
      <c r="W67" s="179">
        <v>67</v>
      </c>
      <c r="X67" s="179">
        <v>516</v>
      </c>
      <c r="Y67" s="179">
        <v>1</v>
      </c>
    </row>
    <row r="68" spans="1:25" ht="12.75">
      <c r="A68" s="77" t="s">
        <v>146</v>
      </c>
      <c r="B68" s="179">
        <v>398</v>
      </c>
      <c r="C68" s="179">
        <v>52</v>
      </c>
      <c r="D68" s="179">
        <v>156</v>
      </c>
      <c r="E68" s="179">
        <v>9</v>
      </c>
      <c r="F68" s="179">
        <v>397</v>
      </c>
      <c r="G68" s="179">
        <v>49</v>
      </c>
      <c r="H68" s="179">
        <v>89</v>
      </c>
      <c r="I68" s="179">
        <v>19</v>
      </c>
      <c r="J68" s="179">
        <v>565</v>
      </c>
      <c r="K68" s="179">
        <v>42</v>
      </c>
      <c r="L68" s="179">
        <v>94</v>
      </c>
      <c r="M68" s="179">
        <v>0</v>
      </c>
      <c r="N68" s="179">
        <v>807</v>
      </c>
      <c r="O68" s="179">
        <v>62</v>
      </c>
      <c r="P68" s="179">
        <v>163</v>
      </c>
      <c r="Q68" s="179">
        <v>2</v>
      </c>
      <c r="R68" s="179">
        <v>1190</v>
      </c>
      <c r="S68" s="179">
        <v>52</v>
      </c>
      <c r="T68" s="179">
        <v>228</v>
      </c>
      <c r="U68" s="179">
        <v>0</v>
      </c>
      <c r="V68" s="179">
        <v>2010</v>
      </c>
      <c r="W68" s="179">
        <v>30</v>
      </c>
      <c r="X68" s="179">
        <v>338</v>
      </c>
      <c r="Y68" s="179">
        <v>0</v>
      </c>
    </row>
    <row r="69" spans="1:25" s="85" customFormat="1" ht="25.5">
      <c r="A69" s="78" t="s">
        <v>147</v>
      </c>
      <c r="B69" s="205">
        <v>18911</v>
      </c>
      <c r="C69" s="205">
        <v>5751</v>
      </c>
      <c r="D69" s="205">
        <v>7055</v>
      </c>
      <c r="E69" s="205">
        <v>88</v>
      </c>
      <c r="F69" s="205">
        <v>15973</v>
      </c>
      <c r="G69" s="205">
        <v>407</v>
      </c>
      <c r="H69" s="205">
        <v>1259</v>
      </c>
      <c r="I69" s="205">
        <v>20</v>
      </c>
      <c r="J69" s="205">
        <v>13518</v>
      </c>
      <c r="K69" s="205">
        <v>360</v>
      </c>
      <c r="L69" s="205">
        <v>3341</v>
      </c>
      <c r="M69" s="205">
        <v>4</v>
      </c>
      <c r="N69" s="205">
        <v>26970</v>
      </c>
      <c r="O69" s="205">
        <v>646</v>
      </c>
      <c r="P69" s="205">
        <v>5092</v>
      </c>
      <c r="Q69" s="205">
        <v>62</v>
      </c>
      <c r="R69" s="205">
        <v>28745</v>
      </c>
      <c r="S69" s="205">
        <v>327</v>
      </c>
      <c r="T69" s="205">
        <v>4649</v>
      </c>
      <c r="U69" s="205">
        <v>4</v>
      </c>
      <c r="V69" s="205">
        <v>31015</v>
      </c>
      <c r="W69" s="205">
        <v>246</v>
      </c>
      <c r="X69" s="205">
        <v>12671</v>
      </c>
      <c r="Y69" s="205">
        <v>5</v>
      </c>
    </row>
    <row r="70" spans="1:25" ht="12.75">
      <c r="A70" s="77" t="s">
        <v>148</v>
      </c>
      <c r="B70" s="179">
        <v>285</v>
      </c>
      <c r="C70" s="179">
        <v>17</v>
      </c>
      <c r="D70" s="179">
        <v>67</v>
      </c>
      <c r="E70" s="179">
        <v>0</v>
      </c>
      <c r="F70" s="179">
        <v>389</v>
      </c>
      <c r="G70" s="179">
        <v>5</v>
      </c>
      <c r="H70" s="179">
        <v>27</v>
      </c>
      <c r="I70" s="179">
        <v>0</v>
      </c>
      <c r="J70" s="179">
        <v>538</v>
      </c>
      <c r="K70" s="179">
        <v>6</v>
      </c>
      <c r="L70" s="179">
        <v>258</v>
      </c>
      <c r="M70" s="179">
        <v>0</v>
      </c>
      <c r="N70" s="179">
        <v>751</v>
      </c>
      <c r="O70" s="179">
        <v>11</v>
      </c>
      <c r="P70" s="179">
        <v>139</v>
      </c>
      <c r="Q70" s="179">
        <v>0</v>
      </c>
      <c r="R70" s="179">
        <v>505</v>
      </c>
      <c r="S70" s="179">
        <v>10</v>
      </c>
      <c r="T70" s="179">
        <v>131</v>
      </c>
      <c r="U70" s="179">
        <v>0</v>
      </c>
      <c r="V70" s="179">
        <v>679</v>
      </c>
      <c r="W70" s="179">
        <v>5</v>
      </c>
      <c r="X70" s="179">
        <v>166</v>
      </c>
      <c r="Y70" s="179">
        <v>1</v>
      </c>
    </row>
    <row r="71" spans="1:25" ht="12.75">
      <c r="A71" s="77" t="s">
        <v>149</v>
      </c>
      <c r="B71" s="179">
        <v>2614</v>
      </c>
      <c r="C71" s="179">
        <v>372</v>
      </c>
      <c r="D71" s="179">
        <v>641</v>
      </c>
      <c r="E71" s="179">
        <v>30</v>
      </c>
      <c r="F71" s="179">
        <v>1881</v>
      </c>
      <c r="G71" s="179">
        <v>193</v>
      </c>
      <c r="H71" s="179">
        <v>125</v>
      </c>
      <c r="I71" s="179">
        <v>6</v>
      </c>
      <c r="J71" s="179">
        <v>2841</v>
      </c>
      <c r="K71" s="179">
        <v>135</v>
      </c>
      <c r="L71" s="179">
        <v>356</v>
      </c>
      <c r="M71" s="179">
        <v>2</v>
      </c>
      <c r="N71" s="179">
        <v>5726</v>
      </c>
      <c r="O71" s="179">
        <v>265</v>
      </c>
      <c r="P71" s="179">
        <v>698</v>
      </c>
      <c r="Q71" s="179">
        <v>61</v>
      </c>
      <c r="R71" s="179">
        <v>4472</v>
      </c>
      <c r="S71" s="179">
        <v>157</v>
      </c>
      <c r="T71" s="179">
        <v>1038</v>
      </c>
      <c r="U71" s="179">
        <v>0</v>
      </c>
      <c r="V71" s="179">
        <v>6243</v>
      </c>
      <c r="W71" s="179">
        <v>110</v>
      </c>
      <c r="X71" s="179">
        <v>1720</v>
      </c>
      <c r="Y71" s="179">
        <v>1</v>
      </c>
    </row>
    <row r="72" spans="1:25" ht="12.75">
      <c r="A72" s="77" t="s">
        <v>150</v>
      </c>
      <c r="B72" s="179">
        <v>9963</v>
      </c>
      <c r="C72" s="179">
        <v>173</v>
      </c>
      <c r="D72" s="179">
        <v>2697</v>
      </c>
      <c r="E72" s="179">
        <v>51</v>
      </c>
      <c r="F72" s="179">
        <v>11408</v>
      </c>
      <c r="G72" s="179">
        <v>133</v>
      </c>
      <c r="H72" s="179">
        <v>879</v>
      </c>
      <c r="I72" s="179">
        <v>13</v>
      </c>
      <c r="J72" s="179">
        <v>7367</v>
      </c>
      <c r="K72" s="179">
        <v>107</v>
      </c>
      <c r="L72" s="179">
        <v>2305</v>
      </c>
      <c r="M72" s="179">
        <v>1</v>
      </c>
      <c r="N72" s="179">
        <v>15687</v>
      </c>
      <c r="O72" s="179">
        <v>111</v>
      </c>
      <c r="P72" s="179">
        <v>3460</v>
      </c>
      <c r="Q72" s="179">
        <v>1</v>
      </c>
      <c r="R72" s="179">
        <v>19496</v>
      </c>
      <c r="S72" s="179">
        <v>106</v>
      </c>
      <c r="T72" s="179">
        <v>2451</v>
      </c>
      <c r="U72" s="179">
        <v>0</v>
      </c>
      <c r="V72" s="179">
        <v>18672</v>
      </c>
      <c r="W72" s="179">
        <v>83</v>
      </c>
      <c r="X72" s="179">
        <v>9379</v>
      </c>
      <c r="Y72" s="179">
        <v>2</v>
      </c>
    </row>
    <row r="73" spans="1:25" ht="38.25">
      <c r="A73" s="77" t="s">
        <v>151</v>
      </c>
      <c r="B73" s="179">
        <v>4200</v>
      </c>
      <c r="C73" s="179">
        <v>34</v>
      </c>
      <c r="D73" s="179">
        <v>2001</v>
      </c>
      <c r="E73" s="179">
        <v>0</v>
      </c>
      <c r="F73" s="179">
        <v>1784</v>
      </c>
      <c r="G73" s="179">
        <v>63</v>
      </c>
      <c r="H73" s="179">
        <v>242</v>
      </c>
      <c r="I73" s="179">
        <v>0</v>
      </c>
      <c r="J73" s="179">
        <v>2645</v>
      </c>
      <c r="K73" s="179">
        <v>19</v>
      </c>
      <c r="L73" s="179">
        <v>492</v>
      </c>
      <c r="M73" s="179">
        <v>0</v>
      </c>
      <c r="N73" s="179">
        <v>7489</v>
      </c>
      <c r="O73" s="179">
        <v>34</v>
      </c>
      <c r="P73" s="179">
        <v>1437</v>
      </c>
      <c r="Q73" s="179">
        <v>1</v>
      </c>
      <c r="R73" s="179">
        <v>9237</v>
      </c>
      <c r="S73" s="179">
        <v>43</v>
      </c>
      <c r="T73" s="179">
        <v>979</v>
      </c>
      <c r="U73" s="179">
        <v>0</v>
      </c>
      <c r="V73" s="179">
        <v>4406</v>
      </c>
      <c r="W73" s="179">
        <v>28</v>
      </c>
      <c r="X73" s="179">
        <v>1246</v>
      </c>
      <c r="Y73" s="179">
        <v>0</v>
      </c>
    </row>
    <row r="74" spans="1:25" ht="38.25">
      <c r="A74" s="77" t="s">
        <v>152</v>
      </c>
      <c r="B74" s="179">
        <v>648</v>
      </c>
      <c r="C74" s="179">
        <v>17</v>
      </c>
      <c r="D74" s="179">
        <v>219</v>
      </c>
      <c r="E74" s="179">
        <v>1</v>
      </c>
      <c r="F74" s="179">
        <v>8039</v>
      </c>
      <c r="G74" s="179">
        <v>4</v>
      </c>
      <c r="H74" s="179">
        <v>503</v>
      </c>
      <c r="I74" s="179">
        <v>0</v>
      </c>
      <c r="J74" s="179">
        <v>2179</v>
      </c>
      <c r="K74" s="179">
        <v>5</v>
      </c>
      <c r="L74" s="179">
        <v>1262</v>
      </c>
      <c r="M74" s="179">
        <v>0</v>
      </c>
      <c r="N74" s="179">
        <v>2766</v>
      </c>
      <c r="O74" s="179">
        <v>37</v>
      </c>
      <c r="P74" s="179">
        <v>894</v>
      </c>
      <c r="Q74" s="179">
        <v>0</v>
      </c>
      <c r="R74" s="179">
        <v>4588</v>
      </c>
      <c r="S74" s="179">
        <v>22</v>
      </c>
      <c r="T74" s="179">
        <v>491</v>
      </c>
      <c r="U74" s="179">
        <v>0</v>
      </c>
      <c r="V74" s="179">
        <v>8964</v>
      </c>
      <c r="W74" s="179">
        <v>25</v>
      </c>
      <c r="X74" s="179">
        <v>6983</v>
      </c>
      <c r="Y74" s="179">
        <v>0</v>
      </c>
    </row>
    <row r="75" spans="1:25" ht="12.75">
      <c r="A75" s="77" t="s">
        <v>153</v>
      </c>
      <c r="B75" s="179">
        <v>6049</v>
      </c>
      <c r="C75" s="179">
        <v>5189</v>
      </c>
      <c r="D75" s="179">
        <v>3650</v>
      </c>
      <c r="E75" s="179">
        <v>7</v>
      </c>
      <c r="F75" s="179">
        <v>2295</v>
      </c>
      <c r="G75" s="179">
        <v>76</v>
      </c>
      <c r="H75" s="179">
        <v>228</v>
      </c>
      <c r="I75" s="179">
        <v>1</v>
      </c>
      <c r="J75" s="179">
        <v>2772</v>
      </c>
      <c r="K75" s="179">
        <v>112</v>
      </c>
      <c r="L75" s="179">
        <v>422</v>
      </c>
      <c r="M75" s="179">
        <v>1</v>
      </c>
      <c r="N75" s="179">
        <v>4806</v>
      </c>
      <c r="O75" s="179">
        <v>259</v>
      </c>
      <c r="P75" s="179">
        <v>795</v>
      </c>
      <c r="Q75" s="179">
        <v>0</v>
      </c>
      <c r="R75" s="179">
        <v>4272</v>
      </c>
      <c r="S75" s="179">
        <v>54</v>
      </c>
      <c r="T75" s="179">
        <v>1029</v>
      </c>
      <c r="U75" s="179">
        <v>4</v>
      </c>
      <c r="V75" s="179">
        <v>5421</v>
      </c>
      <c r="W75" s="179">
        <v>48</v>
      </c>
      <c r="X75" s="179">
        <v>1406</v>
      </c>
      <c r="Y75" s="179">
        <v>1</v>
      </c>
    </row>
    <row r="76" spans="1:25" s="85" customFormat="1" ht="25.5">
      <c r="A76" s="78" t="s">
        <v>154</v>
      </c>
      <c r="B76" s="205">
        <v>12565</v>
      </c>
      <c r="C76" s="205">
        <v>794</v>
      </c>
      <c r="D76" s="205">
        <v>2968</v>
      </c>
      <c r="E76" s="205">
        <v>146</v>
      </c>
      <c r="F76" s="205">
        <v>10612</v>
      </c>
      <c r="G76" s="205">
        <v>455</v>
      </c>
      <c r="H76" s="205">
        <v>1015</v>
      </c>
      <c r="I76" s="205">
        <v>6</v>
      </c>
      <c r="J76" s="205">
        <v>14279</v>
      </c>
      <c r="K76" s="205">
        <v>420</v>
      </c>
      <c r="L76" s="205">
        <v>2445</v>
      </c>
      <c r="M76" s="205">
        <v>8</v>
      </c>
      <c r="N76" s="205">
        <v>21950</v>
      </c>
      <c r="O76" s="205">
        <v>535</v>
      </c>
      <c r="P76" s="205">
        <v>4375</v>
      </c>
      <c r="Q76" s="205">
        <v>15</v>
      </c>
      <c r="R76" s="205">
        <v>28481</v>
      </c>
      <c r="S76" s="205">
        <v>576</v>
      </c>
      <c r="T76" s="205">
        <v>5498</v>
      </c>
      <c r="U76" s="205">
        <v>4</v>
      </c>
      <c r="V76" s="205">
        <v>25689</v>
      </c>
      <c r="W76" s="205">
        <v>379</v>
      </c>
      <c r="X76" s="205">
        <v>7717</v>
      </c>
      <c r="Y76" s="205">
        <v>7</v>
      </c>
    </row>
    <row r="77" spans="1:25" ht="12.75">
      <c r="A77" s="77" t="s">
        <v>155</v>
      </c>
      <c r="B77" s="179">
        <v>20</v>
      </c>
      <c r="C77" s="179">
        <v>14</v>
      </c>
      <c r="D77" s="179">
        <v>9</v>
      </c>
      <c r="E77" s="179">
        <v>0</v>
      </c>
      <c r="F77" s="179">
        <v>37</v>
      </c>
      <c r="G77" s="179">
        <v>35</v>
      </c>
      <c r="H77" s="179">
        <v>5</v>
      </c>
      <c r="I77" s="179">
        <v>0</v>
      </c>
      <c r="J77" s="179">
        <v>72</v>
      </c>
      <c r="K77" s="179">
        <v>11</v>
      </c>
      <c r="L77" s="179">
        <v>12</v>
      </c>
      <c r="M77" s="179">
        <v>0</v>
      </c>
      <c r="N77" s="179">
        <v>58</v>
      </c>
      <c r="O77" s="179">
        <v>0</v>
      </c>
      <c r="P77" s="179">
        <v>5</v>
      </c>
      <c r="Q77" s="179">
        <v>0</v>
      </c>
      <c r="R77" s="179">
        <v>56</v>
      </c>
      <c r="S77" s="179">
        <v>0</v>
      </c>
      <c r="T77" s="179">
        <v>9</v>
      </c>
      <c r="U77" s="179">
        <v>0</v>
      </c>
      <c r="V77" s="179">
        <v>51</v>
      </c>
      <c r="W77" s="179">
        <v>0</v>
      </c>
      <c r="X77" s="179">
        <v>15</v>
      </c>
      <c r="Y77" s="179">
        <v>0</v>
      </c>
    </row>
    <row r="78" spans="1:25" ht="12.75">
      <c r="A78" s="77" t="s">
        <v>156</v>
      </c>
      <c r="B78" s="179">
        <v>128</v>
      </c>
      <c r="C78" s="179">
        <v>16</v>
      </c>
      <c r="D78" s="179">
        <v>23</v>
      </c>
      <c r="E78" s="179">
        <v>0</v>
      </c>
      <c r="F78" s="179">
        <v>100</v>
      </c>
      <c r="G78" s="179">
        <v>9</v>
      </c>
      <c r="H78" s="179">
        <v>6</v>
      </c>
      <c r="I78" s="179">
        <v>0</v>
      </c>
      <c r="J78" s="179">
        <v>185</v>
      </c>
      <c r="K78" s="179">
        <v>17</v>
      </c>
      <c r="L78" s="179">
        <v>16</v>
      </c>
      <c r="M78" s="179">
        <v>1</v>
      </c>
      <c r="N78" s="179">
        <v>217</v>
      </c>
      <c r="O78" s="179">
        <v>16</v>
      </c>
      <c r="P78" s="179">
        <v>30</v>
      </c>
      <c r="Q78" s="179">
        <v>4</v>
      </c>
      <c r="R78" s="179">
        <v>624</v>
      </c>
      <c r="S78" s="179">
        <v>9</v>
      </c>
      <c r="T78" s="179">
        <v>92</v>
      </c>
      <c r="U78" s="179">
        <v>0</v>
      </c>
      <c r="V78" s="179">
        <v>680</v>
      </c>
      <c r="W78" s="179">
        <v>3</v>
      </c>
      <c r="X78" s="179">
        <v>203</v>
      </c>
      <c r="Y78" s="179">
        <v>0</v>
      </c>
    </row>
    <row r="79" spans="1:25" ht="12.75">
      <c r="A79" s="77" t="s">
        <v>157</v>
      </c>
      <c r="B79" s="179">
        <v>26</v>
      </c>
      <c r="C79" s="179">
        <v>0</v>
      </c>
      <c r="D79" s="179">
        <v>1</v>
      </c>
      <c r="E79" s="179">
        <v>0</v>
      </c>
      <c r="F79" s="179">
        <v>126</v>
      </c>
      <c r="G79" s="179">
        <v>1</v>
      </c>
      <c r="H79" s="179">
        <v>12</v>
      </c>
      <c r="I79" s="179">
        <v>0</v>
      </c>
      <c r="J79" s="179">
        <v>109</v>
      </c>
      <c r="K79" s="179">
        <v>1</v>
      </c>
      <c r="L79" s="179">
        <v>3</v>
      </c>
      <c r="M79" s="179">
        <v>0</v>
      </c>
      <c r="N79" s="179">
        <v>226</v>
      </c>
      <c r="O79" s="179">
        <v>1</v>
      </c>
      <c r="P79" s="179">
        <v>15</v>
      </c>
      <c r="Q79" s="179">
        <v>0</v>
      </c>
      <c r="R79" s="179">
        <v>70</v>
      </c>
      <c r="S79" s="179">
        <v>0</v>
      </c>
      <c r="T79" s="179">
        <v>16</v>
      </c>
      <c r="U79" s="179">
        <v>0</v>
      </c>
      <c r="V79" s="179">
        <v>242</v>
      </c>
      <c r="W79" s="179">
        <v>2</v>
      </c>
      <c r="X79" s="179">
        <v>15</v>
      </c>
      <c r="Y79" s="179">
        <v>0</v>
      </c>
    </row>
    <row r="80" spans="1:25" ht="12.75">
      <c r="A80" s="77" t="s">
        <v>158</v>
      </c>
      <c r="B80" s="179">
        <v>190</v>
      </c>
      <c r="C80" s="179">
        <v>24</v>
      </c>
      <c r="D80" s="179">
        <v>93</v>
      </c>
      <c r="E80" s="179">
        <v>0</v>
      </c>
      <c r="F80" s="179">
        <v>335</v>
      </c>
      <c r="G80" s="179">
        <v>12</v>
      </c>
      <c r="H80" s="179">
        <v>28</v>
      </c>
      <c r="I80" s="179">
        <v>0</v>
      </c>
      <c r="J80" s="179">
        <v>845</v>
      </c>
      <c r="K80" s="179">
        <v>2</v>
      </c>
      <c r="L80" s="179">
        <v>260</v>
      </c>
      <c r="M80" s="179">
        <v>0</v>
      </c>
      <c r="N80" s="179">
        <v>659</v>
      </c>
      <c r="O80" s="179">
        <v>7</v>
      </c>
      <c r="P80" s="179">
        <v>64</v>
      </c>
      <c r="Q80" s="179">
        <v>0</v>
      </c>
      <c r="R80" s="179">
        <v>429</v>
      </c>
      <c r="S80" s="179">
        <v>11</v>
      </c>
      <c r="T80" s="179">
        <v>47</v>
      </c>
      <c r="U80" s="179">
        <v>0</v>
      </c>
      <c r="V80" s="179">
        <v>496</v>
      </c>
      <c r="W80" s="179">
        <v>8</v>
      </c>
      <c r="X80" s="179">
        <v>67</v>
      </c>
      <c r="Y80" s="179">
        <v>0</v>
      </c>
    </row>
    <row r="81" spans="1:25" ht="12.75">
      <c r="A81" s="77" t="s">
        <v>159</v>
      </c>
      <c r="B81" s="179">
        <v>918</v>
      </c>
      <c r="C81" s="179">
        <v>102</v>
      </c>
      <c r="D81" s="179">
        <v>262</v>
      </c>
      <c r="E81" s="179">
        <v>78</v>
      </c>
      <c r="F81" s="179">
        <v>822</v>
      </c>
      <c r="G81" s="179">
        <v>33</v>
      </c>
      <c r="H81" s="179">
        <v>144</v>
      </c>
      <c r="I81" s="179">
        <v>0</v>
      </c>
      <c r="J81" s="179">
        <v>1521</v>
      </c>
      <c r="K81" s="179">
        <v>60</v>
      </c>
      <c r="L81" s="179">
        <v>336</v>
      </c>
      <c r="M81" s="179">
        <v>0</v>
      </c>
      <c r="N81" s="179">
        <v>1672</v>
      </c>
      <c r="O81" s="179">
        <v>27</v>
      </c>
      <c r="P81" s="179">
        <v>434</v>
      </c>
      <c r="Q81" s="179">
        <v>1</v>
      </c>
      <c r="R81" s="179">
        <v>1806</v>
      </c>
      <c r="S81" s="179">
        <v>35</v>
      </c>
      <c r="T81" s="179">
        <v>261</v>
      </c>
      <c r="U81" s="179">
        <v>0</v>
      </c>
      <c r="V81" s="179">
        <v>1743</v>
      </c>
      <c r="W81" s="179">
        <v>25</v>
      </c>
      <c r="X81" s="179">
        <v>597</v>
      </c>
      <c r="Y81" s="179">
        <v>0</v>
      </c>
    </row>
    <row r="82" spans="1:25" ht="12.75">
      <c r="A82" s="77" t="s">
        <v>160</v>
      </c>
      <c r="B82" s="179">
        <v>181</v>
      </c>
      <c r="C82" s="179">
        <v>12</v>
      </c>
      <c r="D82" s="179">
        <v>78</v>
      </c>
      <c r="E82" s="179">
        <v>0</v>
      </c>
      <c r="F82" s="179">
        <v>90</v>
      </c>
      <c r="G82" s="179">
        <v>4</v>
      </c>
      <c r="H82" s="179">
        <v>8</v>
      </c>
      <c r="I82" s="179">
        <v>0</v>
      </c>
      <c r="J82" s="179">
        <v>167</v>
      </c>
      <c r="K82" s="179">
        <v>6</v>
      </c>
      <c r="L82" s="179">
        <v>16</v>
      </c>
      <c r="M82" s="179">
        <v>0</v>
      </c>
      <c r="N82" s="179">
        <v>217</v>
      </c>
      <c r="O82" s="179">
        <v>8</v>
      </c>
      <c r="P82" s="179">
        <v>37</v>
      </c>
      <c r="Q82" s="179">
        <v>0</v>
      </c>
      <c r="R82" s="179">
        <v>737</v>
      </c>
      <c r="S82" s="179">
        <v>22</v>
      </c>
      <c r="T82" s="179">
        <v>82</v>
      </c>
      <c r="U82" s="179">
        <v>0</v>
      </c>
      <c r="V82" s="179">
        <v>1202</v>
      </c>
      <c r="W82" s="179">
        <v>1</v>
      </c>
      <c r="X82" s="179">
        <v>337</v>
      </c>
      <c r="Y82" s="179">
        <v>0</v>
      </c>
    </row>
    <row r="83" spans="1:25" ht="12.75">
      <c r="A83" s="77" t="s">
        <v>161</v>
      </c>
      <c r="B83" s="179">
        <v>2437</v>
      </c>
      <c r="C83" s="179">
        <v>108</v>
      </c>
      <c r="D83" s="179">
        <v>644</v>
      </c>
      <c r="E83" s="179">
        <v>8</v>
      </c>
      <c r="F83" s="179">
        <v>4039</v>
      </c>
      <c r="G83" s="179">
        <v>72</v>
      </c>
      <c r="H83" s="179">
        <v>296</v>
      </c>
      <c r="I83" s="179">
        <v>2</v>
      </c>
      <c r="J83" s="179">
        <v>3644</v>
      </c>
      <c r="K83" s="179">
        <v>51</v>
      </c>
      <c r="L83" s="179">
        <v>557</v>
      </c>
      <c r="M83" s="179">
        <v>2</v>
      </c>
      <c r="N83" s="179">
        <v>5401</v>
      </c>
      <c r="O83" s="179">
        <v>92</v>
      </c>
      <c r="P83" s="179">
        <v>1091</v>
      </c>
      <c r="Q83" s="179">
        <v>0</v>
      </c>
      <c r="R83" s="179">
        <v>6106</v>
      </c>
      <c r="S83" s="179">
        <v>71</v>
      </c>
      <c r="T83" s="179">
        <v>1163</v>
      </c>
      <c r="U83" s="179">
        <v>1</v>
      </c>
      <c r="V83" s="179">
        <v>4568</v>
      </c>
      <c r="W83" s="179">
        <v>75</v>
      </c>
      <c r="X83" s="179">
        <v>863</v>
      </c>
      <c r="Y83" s="179">
        <v>0</v>
      </c>
    </row>
    <row r="84" spans="1:25" ht="12.75">
      <c r="A84" s="77" t="s">
        <v>162</v>
      </c>
      <c r="B84" s="179">
        <v>3623</v>
      </c>
      <c r="C84" s="179">
        <v>75</v>
      </c>
      <c r="D84" s="179">
        <v>526</v>
      </c>
      <c r="E84" s="179">
        <v>6</v>
      </c>
      <c r="F84" s="179">
        <v>512</v>
      </c>
      <c r="G84" s="179">
        <v>29</v>
      </c>
      <c r="H84" s="179">
        <v>71</v>
      </c>
      <c r="I84" s="179">
        <v>2</v>
      </c>
      <c r="J84" s="179">
        <v>859</v>
      </c>
      <c r="K84" s="179">
        <v>30</v>
      </c>
      <c r="L84" s="179">
        <v>160</v>
      </c>
      <c r="M84" s="179">
        <v>0</v>
      </c>
      <c r="N84" s="179">
        <v>1134</v>
      </c>
      <c r="O84" s="179">
        <v>49</v>
      </c>
      <c r="P84" s="179">
        <v>167</v>
      </c>
      <c r="Q84" s="179">
        <v>0</v>
      </c>
      <c r="R84" s="179">
        <v>3246</v>
      </c>
      <c r="S84" s="179">
        <v>69</v>
      </c>
      <c r="T84" s="179">
        <v>395</v>
      </c>
      <c r="U84" s="179">
        <v>0</v>
      </c>
      <c r="V84" s="179">
        <v>3843</v>
      </c>
      <c r="W84" s="179">
        <v>35</v>
      </c>
      <c r="X84" s="179">
        <v>1248</v>
      </c>
      <c r="Y84" s="179">
        <v>0</v>
      </c>
    </row>
    <row r="85" spans="1:25" ht="12.75">
      <c r="A85" s="77" t="s">
        <v>163</v>
      </c>
      <c r="B85" s="179">
        <v>1103</v>
      </c>
      <c r="C85" s="179">
        <v>65</v>
      </c>
      <c r="D85" s="179">
        <v>336</v>
      </c>
      <c r="E85" s="179">
        <v>16</v>
      </c>
      <c r="F85" s="179">
        <v>987</v>
      </c>
      <c r="G85" s="179">
        <v>38</v>
      </c>
      <c r="H85" s="179">
        <v>131</v>
      </c>
      <c r="I85" s="179">
        <v>2</v>
      </c>
      <c r="J85" s="179">
        <v>1068</v>
      </c>
      <c r="K85" s="179">
        <v>48</v>
      </c>
      <c r="L85" s="179">
        <v>158</v>
      </c>
      <c r="M85" s="179">
        <v>0</v>
      </c>
      <c r="N85" s="179">
        <v>2193</v>
      </c>
      <c r="O85" s="179">
        <v>65</v>
      </c>
      <c r="P85" s="179">
        <v>333</v>
      </c>
      <c r="Q85" s="179">
        <v>0</v>
      </c>
      <c r="R85" s="179">
        <v>2598</v>
      </c>
      <c r="S85" s="179">
        <v>52</v>
      </c>
      <c r="T85" s="179">
        <v>650</v>
      </c>
      <c r="U85" s="179">
        <v>0</v>
      </c>
      <c r="V85" s="179">
        <v>2720</v>
      </c>
      <c r="W85" s="179">
        <v>37</v>
      </c>
      <c r="X85" s="179">
        <v>1244</v>
      </c>
      <c r="Y85" s="179">
        <v>0</v>
      </c>
    </row>
    <row r="86" spans="1:25" ht="12.75">
      <c r="A86" s="77" t="s">
        <v>164</v>
      </c>
      <c r="B86" s="179">
        <v>2052</v>
      </c>
      <c r="C86" s="179">
        <v>234</v>
      </c>
      <c r="D86" s="179">
        <v>559</v>
      </c>
      <c r="E86" s="179">
        <v>35</v>
      </c>
      <c r="F86" s="179">
        <v>1909</v>
      </c>
      <c r="G86" s="179">
        <v>137</v>
      </c>
      <c r="H86" s="179">
        <v>134</v>
      </c>
      <c r="I86" s="179">
        <v>0</v>
      </c>
      <c r="J86" s="179">
        <v>3138</v>
      </c>
      <c r="K86" s="179">
        <v>118</v>
      </c>
      <c r="L86" s="179">
        <v>599</v>
      </c>
      <c r="M86" s="179">
        <v>4</v>
      </c>
      <c r="N86" s="179">
        <v>4888</v>
      </c>
      <c r="O86" s="179">
        <v>163</v>
      </c>
      <c r="P86" s="179">
        <v>858</v>
      </c>
      <c r="Q86" s="179">
        <v>8</v>
      </c>
      <c r="R86" s="179">
        <v>6503</v>
      </c>
      <c r="S86" s="179">
        <v>190</v>
      </c>
      <c r="T86" s="179">
        <v>1360</v>
      </c>
      <c r="U86" s="179">
        <v>1</v>
      </c>
      <c r="V86" s="179">
        <v>5510</v>
      </c>
      <c r="W86" s="179">
        <v>125</v>
      </c>
      <c r="X86" s="179">
        <v>1691</v>
      </c>
      <c r="Y86" s="179">
        <v>7</v>
      </c>
    </row>
    <row r="87" spans="1:25" ht="12.75">
      <c r="A87" s="77" t="s">
        <v>165</v>
      </c>
      <c r="B87" s="179">
        <v>1227</v>
      </c>
      <c r="C87" s="179">
        <v>93</v>
      </c>
      <c r="D87" s="179">
        <v>356</v>
      </c>
      <c r="E87" s="179">
        <v>2</v>
      </c>
      <c r="F87" s="179">
        <v>895</v>
      </c>
      <c r="G87" s="179">
        <v>65</v>
      </c>
      <c r="H87" s="179">
        <v>94</v>
      </c>
      <c r="I87" s="179">
        <v>0</v>
      </c>
      <c r="J87" s="179">
        <v>1498</v>
      </c>
      <c r="K87" s="179">
        <v>47</v>
      </c>
      <c r="L87" s="179">
        <v>188</v>
      </c>
      <c r="M87" s="179">
        <v>1</v>
      </c>
      <c r="N87" s="179">
        <v>2134</v>
      </c>
      <c r="O87" s="179">
        <v>81</v>
      </c>
      <c r="P87" s="179">
        <v>525</v>
      </c>
      <c r="Q87" s="179">
        <v>2</v>
      </c>
      <c r="R87" s="179">
        <v>3908</v>
      </c>
      <c r="S87" s="179">
        <v>73</v>
      </c>
      <c r="T87" s="179">
        <v>433</v>
      </c>
      <c r="U87" s="179">
        <v>2</v>
      </c>
      <c r="V87" s="179">
        <v>3017</v>
      </c>
      <c r="W87" s="179">
        <v>55</v>
      </c>
      <c r="X87" s="179">
        <v>870</v>
      </c>
      <c r="Y87" s="179">
        <v>0</v>
      </c>
    </row>
    <row r="88" spans="1:25" ht="12.75">
      <c r="A88" s="77" t="s">
        <v>166</v>
      </c>
      <c r="B88" s="179">
        <v>660</v>
      </c>
      <c r="C88" s="179">
        <v>51</v>
      </c>
      <c r="D88" s="179">
        <v>81</v>
      </c>
      <c r="E88" s="179">
        <v>1</v>
      </c>
      <c r="F88" s="179">
        <v>760</v>
      </c>
      <c r="G88" s="179">
        <v>20</v>
      </c>
      <c r="H88" s="179">
        <v>86</v>
      </c>
      <c r="I88" s="179">
        <v>0</v>
      </c>
      <c r="J88" s="179">
        <v>1173</v>
      </c>
      <c r="K88" s="179">
        <v>29</v>
      </c>
      <c r="L88" s="179">
        <v>140</v>
      </c>
      <c r="M88" s="179">
        <v>0</v>
      </c>
      <c r="N88" s="179">
        <v>3151</v>
      </c>
      <c r="O88" s="179">
        <v>26</v>
      </c>
      <c r="P88" s="179">
        <v>816</v>
      </c>
      <c r="Q88" s="179">
        <v>0</v>
      </c>
      <c r="R88" s="179">
        <v>2398</v>
      </c>
      <c r="S88" s="179">
        <v>44</v>
      </c>
      <c r="T88" s="179">
        <v>990</v>
      </c>
      <c r="U88" s="179">
        <v>0</v>
      </c>
      <c r="V88" s="179">
        <v>1617</v>
      </c>
      <c r="W88" s="179">
        <v>13</v>
      </c>
      <c r="X88" s="179">
        <v>567</v>
      </c>
      <c r="Y88" s="179">
        <v>0</v>
      </c>
    </row>
    <row r="89" spans="1:25" s="85" customFormat="1" ht="25.5">
      <c r="A89" s="78" t="s">
        <v>167</v>
      </c>
      <c r="B89" s="205">
        <v>1798</v>
      </c>
      <c r="C89" s="205">
        <v>228</v>
      </c>
      <c r="D89" s="205">
        <v>625</v>
      </c>
      <c r="E89" s="205">
        <v>35</v>
      </c>
      <c r="F89" s="205">
        <v>2118</v>
      </c>
      <c r="G89" s="205">
        <v>203</v>
      </c>
      <c r="H89" s="205">
        <v>237</v>
      </c>
      <c r="I89" s="205">
        <v>0</v>
      </c>
      <c r="J89" s="205">
        <v>3132</v>
      </c>
      <c r="K89" s="205">
        <v>226</v>
      </c>
      <c r="L89" s="205">
        <v>833</v>
      </c>
      <c r="M89" s="205">
        <v>11</v>
      </c>
      <c r="N89" s="205">
        <v>5919</v>
      </c>
      <c r="O89" s="205">
        <v>525</v>
      </c>
      <c r="P89" s="205">
        <v>1102</v>
      </c>
      <c r="Q89" s="205">
        <v>11</v>
      </c>
      <c r="R89" s="205">
        <v>10002</v>
      </c>
      <c r="S89" s="205">
        <v>362</v>
      </c>
      <c r="T89" s="205">
        <v>1863</v>
      </c>
      <c r="U89" s="205">
        <v>8</v>
      </c>
      <c r="V89" s="205">
        <v>10694</v>
      </c>
      <c r="W89" s="205">
        <v>195</v>
      </c>
      <c r="X89" s="205">
        <v>2518</v>
      </c>
      <c r="Y89" s="205">
        <v>13</v>
      </c>
    </row>
    <row r="90" spans="1:25" ht="12.75">
      <c r="A90" s="77" t="s">
        <v>168</v>
      </c>
      <c r="B90" s="179">
        <v>310</v>
      </c>
      <c r="C90" s="179">
        <v>16</v>
      </c>
      <c r="D90" s="179">
        <v>126</v>
      </c>
      <c r="E90" s="179">
        <v>0</v>
      </c>
      <c r="F90" s="179">
        <v>371</v>
      </c>
      <c r="G90" s="179">
        <v>10</v>
      </c>
      <c r="H90" s="179">
        <v>54</v>
      </c>
      <c r="I90" s="179">
        <v>0</v>
      </c>
      <c r="J90" s="179">
        <v>356</v>
      </c>
      <c r="K90" s="179">
        <v>17</v>
      </c>
      <c r="L90" s="179">
        <v>66</v>
      </c>
      <c r="M90" s="179">
        <v>9</v>
      </c>
      <c r="N90" s="179">
        <v>625</v>
      </c>
      <c r="O90" s="179">
        <v>17</v>
      </c>
      <c r="P90" s="179">
        <v>141</v>
      </c>
      <c r="Q90" s="179">
        <v>0</v>
      </c>
      <c r="R90" s="179">
        <v>1858</v>
      </c>
      <c r="S90" s="179">
        <v>23</v>
      </c>
      <c r="T90" s="179">
        <v>330</v>
      </c>
      <c r="U90" s="179">
        <v>0</v>
      </c>
      <c r="V90" s="179">
        <v>2134</v>
      </c>
      <c r="W90" s="179">
        <v>10</v>
      </c>
      <c r="X90" s="179">
        <v>399</v>
      </c>
      <c r="Y90" s="179">
        <v>0</v>
      </c>
    </row>
    <row r="91" spans="1:25" ht="12.75">
      <c r="A91" s="77" t="s">
        <v>169</v>
      </c>
      <c r="B91" s="179">
        <v>63</v>
      </c>
      <c r="C91" s="179">
        <v>3</v>
      </c>
      <c r="D91" s="179">
        <v>17</v>
      </c>
      <c r="E91" s="179">
        <v>0</v>
      </c>
      <c r="F91" s="179">
        <v>222</v>
      </c>
      <c r="G91" s="179">
        <v>1</v>
      </c>
      <c r="H91" s="179">
        <v>52</v>
      </c>
      <c r="I91" s="179">
        <v>0</v>
      </c>
      <c r="J91" s="179">
        <v>84</v>
      </c>
      <c r="K91" s="179">
        <v>7</v>
      </c>
      <c r="L91" s="179">
        <v>14</v>
      </c>
      <c r="M91" s="179">
        <v>1</v>
      </c>
      <c r="N91" s="179">
        <v>144</v>
      </c>
      <c r="O91" s="179">
        <v>8</v>
      </c>
      <c r="P91" s="179">
        <v>34</v>
      </c>
      <c r="Q91" s="179">
        <v>1</v>
      </c>
      <c r="R91" s="179">
        <v>463</v>
      </c>
      <c r="S91" s="179">
        <v>7</v>
      </c>
      <c r="T91" s="179">
        <v>91</v>
      </c>
      <c r="U91" s="179">
        <v>1</v>
      </c>
      <c r="V91" s="179">
        <v>471</v>
      </c>
      <c r="W91" s="179">
        <v>6</v>
      </c>
      <c r="X91" s="179">
        <v>120</v>
      </c>
      <c r="Y91" s="179">
        <v>0</v>
      </c>
    </row>
    <row r="92" spans="1:25" ht="12.75">
      <c r="A92" s="77" t="s">
        <v>170</v>
      </c>
      <c r="B92" s="179">
        <v>582</v>
      </c>
      <c r="C92" s="179">
        <v>108</v>
      </c>
      <c r="D92" s="179">
        <v>139</v>
      </c>
      <c r="E92" s="179">
        <v>30</v>
      </c>
      <c r="F92" s="179">
        <v>655</v>
      </c>
      <c r="G92" s="179">
        <v>116</v>
      </c>
      <c r="H92" s="179">
        <v>31</v>
      </c>
      <c r="I92" s="179">
        <v>0</v>
      </c>
      <c r="J92" s="179">
        <v>738</v>
      </c>
      <c r="K92" s="179">
        <v>111</v>
      </c>
      <c r="L92" s="179">
        <v>192</v>
      </c>
      <c r="M92" s="179">
        <v>1</v>
      </c>
      <c r="N92" s="179">
        <v>1547</v>
      </c>
      <c r="O92" s="179">
        <v>197</v>
      </c>
      <c r="P92" s="179">
        <v>303</v>
      </c>
      <c r="Q92" s="179">
        <v>5</v>
      </c>
      <c r="R92" s="179">
        <v>2147</v>
      </c>
      <c r="S92" s="179">
        <v>150</v>
      </c>
      <c r="T92" s="179">
        <v>438</v>
      </c>
      <c r="U92" s="179">
        <v>6</v>
      </c>
      <c r="V92" s="179">
        <v>2502</v>
      </c>
      <c r="W92" s="179">
        <v>81</v>
      </c>
      <c r="X92" s="179">
        <v>697</v>
      </c>
      <c r="Y92" s="179">
        <v>12</v>
      </c>
    </row>
    <row r="93" spans="1:25" ht="12.75">
      <c r="A93" s="77" t="s">
        <v>171</v>
      </c>
      <c r="B93" s="179">
        <v>489</v>
      </c>
      <c r="C93" s="179">
        <v>55</v>
      </c>
      <c r="D93" s="179">
        <v>227</v>
      </c>
      <c r="E93" s="179">
        <v>4</v>
      </c>
      <c r="F93" s="179">
        <v>556</v>
      </c>
      <c r="G93" s="179">
        <v>44</v>
      </c>
      <c r="H93" s="179">
        <v>42</v>
      </c>
      <c r="I93" s="179">
        <v>0</v>
      </c>
      <c r="J93" s="179">
        <v>1438</v>
      </c>
      <c r="K93" s="179">
        <v>61</v>
      </c>
      <c r="L93" s="179">
        <v>462</v>
      </c>
      <c r="M93" s="179">
        <v>0</v>
      </c>
      <c r="N93" s="179">
        <v>1928</v>
      </c>
      <c r="O93" s="179">
        <v>229</v>
      </c>
      <c r="P93" s="179">
        <v>292</v>
      </c>
      <c r="Q93" s="179">
        <v>0</v>
      </c>
      <c r="R93" s="179">
        <v>3145</v>
      </c>
      <c r="S93" s="179">
        <v>118</v>
      </c>
      <c r="T93" s="179">
        <v>565</v>
      </c>
      <c r="U93" s="179">
        <v>0</v>
      </c>
      <c r="V93" s="179">
        <v>2933</v>
      </c>
      <c r="W93" s="179">
        <v>80</v>
      </c>
      <c r="X93" s="179">
        <v>685</v>
      </c>
      <c r="Y93" s="179">
        <v>1</v>
      </c>
    </row>
    <row r="94" spans="1:25" ht="12.75">
      <c r="A94" s="77" t="s">
        <v>172</v>
      </c>
      <c r="B94" s="179">
        <v>147</v>
      </c>
      <c r="C94" s="179">
        <v>5</v>
      </c>
      <c r="D94" s="179">
        <v>38</v>
      </c>
      <c r="E94" s="179">
        <v>0</v>
      </c>
      <c r="F94" s="179">
        <v>76</v>
      </c>
      <c r="G94" s="179">
        <v>3</v>
      </c>
      <c r="H94" s="179">
        <v>17</v>
      </c>
      <c r="I94" s="179">
        <v>0</v>
      </c>
      <c r="J94" s="179">
        <v>240</v>
      </c>
      <c r="K94" s="179">
        <v>3</v>
      </c>
      <c r="L94" s="179">
        <v>35</v>
      </c>
      <c r="M94" s="179">
        <v>0</v>
      </c>
      <c r="N94" s="179">
        <v>764</v>
      </c>
      <c r="O94" s="179">
        <v>15</v>
      </c>
      <c r="P94" s="179">
        <v>178</v>
      </c>
      <c r="Q94" s="179">
        <v>0</v>
      </c>
      <c r="R94" s="179">
        <v>893</v>
      </c>
      <c r="S94" s="179">
        <v>19</v>
      </c>
      <c r="T94" s="179">
        <v>128</v>
      </c>
      <c r="U94" s="179">
        <v>0</v>
      </c>
      <c r="V94" s="179">
        <v>955</v>
      </c>
      <c r="W94" s="179">
        <v>4</v>
      </c>
      <c r="X94" s="179">
        <v>177</v>
      </c>
      <c r="Y94" s="179">
        <v>0</v>
      </c>
    </row>
    <row r="95" spans="1:25" ht="12.75">
      <c r="A95" s="77" t="s">
        <v>173</v>
      </c>
      <c r="B95" s="179">
        <v>70</v>
      </c>
      <c r="C95" s="179">
        <v>8</v>
      </c>
      <c r="D95" s="179">
        <v>26</v>
      </c>
      <c r="E95" s="179">
        <v>0</v>
      </c>
      <c r="F95" s="179">
        <v>87</v>
      </c>
      <c r="G95" s="179">
        <v>8</v>
      </c>
      <c r="H95" s="179">
        <v>9</v>
      </c>
      <c r="I95" s="179">
        <v>0</v>
      </c>
      <c r="J95" s="179">
        <v>65</v>
      </c>
      <c r="K95" s="179">
        <v>7</v>
      </c>
      <c r="L95" s="179">
        <v>16</v>
      </c>
      <c r="M95" s="179">
        <v>0</v>
      </c>
      <c r="N95" s="179">
        <v>124</v>
      </c>
      <c r="O95" s="179">
        <v>10</v>
      </c>
      <c r="P95" s="179">
        <v>22</v>
      </c>
      <c r="Q95" s="179">
        <v>0</v>
      </c>
      <c r="R95" s="179">
        <v>335</v>
      </c>
      <c r="S95" s="179">
        <v>7</v>
      </c>
      <c r="T95" s="179">
        <v>76</v>
      </c>
      <c r="U95" s="179">
        <v>1</v>
      </c>
      <c r="V95" s="179">
        <v>427</v>
      </c>
      <c r="W95" s="179">
        <v>1</v>
      </c>
      <c r="X95" s="179">
        <v>125</v>
      </c>
      <c r="Y95" s="179">
        <v>0</v>
      </c>
    </row>
    <row r="96" spans="1:25" ht="12.75">
      <c r="A96" s="77" t="s">
        <v>174</v>
      </c>
      <c r="B96" s="179">
        <v>89</v>
      </c>
      <c r="C96" s="179">
        <v>22</v>
      </c>
      <c r="D96" s="179">
        <v>35</v>
      </c>
      <c r="E96" s="179">
        <v>1</v>
      </c>
      <c r="F96" s="179">
        <v>103</v>
      </c>
      <c r="G96" s="179">
        <v>19</v>
      </c>
      <c r="H96" s="179">
        <v>17</v>
      </c>
      <c r="I96" s="179">
        <v>0</v>
      </c>
      <c r="J96" s="179">
        <v>123</v>
      </c>
      <c r="K96" s="179">
        <v>16</v>
      </c>
      <c r="L96" s="179">
        <v>19</v>
      </c>
      <c r="M96" s="179">
        <v>0</v>
      </c>
      <c r="N96" s="179">
        <v>624</v>
      </c>
      <c r="O96" s="179">
        <v>30</v>
      </c>
      <c r="P96" s="179">
        <v>112</v>
      </c>
      <c r="Q96" s="179">
        <v>5</v>
      </c>
      <c r="R96" s="179">
        <v>892</v>
      </c>
      <c r="S96" s="179">
        <v>33</v>
      </c>
      <c r="T96" s="179">
        <v>205</v>
      </c>
      <c r="U96" s="179">
        <v>0</v>
      </c>
      <c r="V96" s="179">
        <v>942</v>
      </c>
      <c r="W96" s="179">
        <v>7</v>
      </c>
      <c r="X96" s="179">
        <v>209</v>
      </c>
      <c r="Y96" s="179">
        <v>0</v>
      </c>
    </row>
    <row r="97" spans="1:25" ht="25.5">
      <c r="A97" s="77" t="s">
        <v>175</v>
      </c>
      <c r="B97" s="179">
        <v>26</v>
      </c>
      <c r="C97" s="179">
        <v>8</v>
      </c>
      <c r="D97" s="179">
        <v>9</v>
      </c>
      <c r="E97" s="179">
        <v>0</v>
      </c>
      <c r="F97" s="179">
        <v>20</v>
      </c>
      <c r="G97" s="179">
        <v>0</v>
      </c>
      <c r="H97" s="179">
        <v>13</v>
      </c>
      <c r="I97" s="179">
        <v>0</v>
      </c>
      <c r="J97" s="179">
        <v>61</v>
      </c>
      <c r="K97" s="179">
        <v>0</v>
      </c>
      <c r="L97" s="179">
        <v>23</v>
      </c>
      <c r="M97" s="179">
        <v>0</v>
      </c>
      <c r="N97" s="179">
        <v>108</v>
      </c>
      <c r="O97" s="179">
        <v>18</v>
      </c>
      <c r="P97" s="179">
        <v>15</v>
      </c>
      <c r="Q97" s="179">
        <v>0</v>
      </c>
      <c r="R97" s="179">
        <v>192</v>
      </c>
      <c r="S97" s="179">
        <v>5</v>
      </c>
      <c r="T97" s="179">
        <v>20</v>
      </c>
      <c r="U97" s="179">
        <v>0</v>
      </c>
      <c r="V97" s="179">
        <v>221</v>
      </c>
      <c r="W97" s="179">
        <v>0</v>
      </c>
      <c r="X97" s="179">
        <v>87</v>
      </c>
      <c r="Y97" s="179">
        <v>0</v>
      </c>
    </row>
    <row r="98" spans="1:25" ht="25.5">
      <c r="A98" s="77" t="s">
        <v>176</v>
      </c>
      <c r="B98" s="179">
        <v>22</v>
      </c>
      <c r="C98" s="179">
        <v>3</v>
      </c>
      <c r="D98" s="179">
        <v>8</v>
      </c>
      <c r="E98" s="179">
        <v>0</v>
      </c>
      <c r="F98" s="179">
        <v>28</v>
      </c>
      <c r="G98" s="179">
        <v>2</v>
      </c>
      <c r="H98" s="179">
        <v>2</v>
      </c>
      <c r="I98" s="179">
        <v>0</v>
      </c>
      <c r="J98" s="179">
        <v>27</v>
      </c>
      <c r="K98" s="179">
        <v>4</v>
      </c>
      <c r="L98" s="179">
        <v>6</v>
      </c>
      <c r="M98" s="179">
        <v>0</v>
      </c>
      <c r="N98" s="179">
        <v>55</v>
      </c>
      <c r="O98" s="179">
        <v>1</v>
      </c>
      <c r="P98" s="179">
        <v>5</v>
      </c>
      <c r="Q98" s="179">
        <v>0</v>
      </c>
      <c r="R98" s="179">
        <v>77</v>
      </c>
      <c r="S98" s="179">
        <v>0</v>
      </c>
      <c r="T98" s="179">
        <v>10</v>
      </c>
      <c r="U98" s="179">
        <v>0</v>
      </c>
      <c r="V98" s="179">
        <v>109</v>
      </c>
      <c r="W98" s="179">
        <v>6</v>
      </c>
      <c r="X98" s="179">
        <v>19</v>
      </c>
      <c r="Y98" s="179">
        <v>0</v>
      </c>
    </row>
    <row r="99" spans="1:25" ht="12.75">
      <c r="A99" s="274"/>
      <c r="B99" s="272"/>
      <c r="C99" s="272"/>
      <c r="D99" s="272"/>
      <c r="E99" s="272"/>
      <c r="F99" s="272"/>
      <c r="G99" s="272"/>
      <c r="H99" s="272"/>
      <c r="I99" s="272"/>
      <c r="J99" s="272"/>
      <c r="K99" s="272"/>
      <c r="L99" s="272"/>
      <c r="M99" s="272"/>
      <c r="N99" s="272"/>
      <c r="O99" s="272"/>
      <c r="P99" s="272"/>
      <c r="Q99" s="272"/>
      <c r="R99" s="272"/>
      <c r="S99" s="272"/>
      <c r="T99" s="272"/>
      <c r="U99" s="272"/>
      <c r="V99" s="272"/>
      <c r="W99" s="272"/>
      <c r="X99" s="272"/>
      <c r="Y99" s="272"/>
    </row>
    <row r="101" spans="1:13" ht="12.75" customHeight="1">
      <c r="A101" s="335" t="s">
        <v>413</v>
      </c>
      <c r="B101" s="335"/>
      <c r="C101" s="335"/>
      <c r="D101" s="335"/>
      <c r="E101" s="335"/>
      <c r="F101" s="335"/>
      <c r="G101" s="335"/>
      <c r="H101" s="335"/>
      <c r="I101" s="335"/>
      <c r="J101" s="335"/>
      <c r="K101" s="335"/>
      <c r="L101" s="335"/>
      <c r="M101" s="335"/>
    </row>
  </sheetData>
  <sheetProtection/>
  <mergeCells count="27">
    <mergeCell ref="A101:M101"/>
    <mergeCell ref="H5:I5"/>
    <mergeCell ref="R4:U4"/>
    <mergeCell ref="N5:N6"/>
    <mergeCell ref="O5:O6"/>
    <mergeCell ref="P5:Q5"/>
    <mergeCell ref="R5:R6"/>
    <mergeCell ref="S5:S6"/>
    <mergeCell ref="T5:U5"/>
    <mergeCell ref="B4:E4"/>
    <mergeCell ref="J4:M4"/>
    <mergeCell ref="J5:J6"/>
    <mergeCell ref="K5:K6"/>
    <mergeCell ref="D5:E5"/>
    <mergeCell ref="F4:I4"/>
    <mergeCell ref="L5:M5"/>
    <mergeCell ref="F5:F6"/>
    <mergeCell ref="B5:B6"/>
    <mergeCell ref="C5:C6"/>
    <mergeCell ref="G5:G6"/>
    <mergeCell ref="A1:Y1"/>
    <mergeCell ref="V4:Y4"/>
    <mergeCell ref="V5:V6"/>
    <mergeCell ref="W5:W6"/>
    <mergeCell ref="X5:Y5"/>
    <mergeCell ref="A4:A6"/>
    <mergeCell ref="N4:Q4"/>
  </mergeCells>
  <printOptions/>
  <pageMargins left="0.1968503937007874" right="0.3937007874015748" top="0.1968503937007874" bottom="0.7086614173228347" header="0.1968503937007874" footer="0.31496062992125984"/>
  <pageSetup fitToHeight="1" fitToWidth="1" horizontalDpi="600" verticalDpi="600" orientation="landscape" paperSize="8" scale="46" r:id="rId1"/>
  <headerFooter alignWithMargins="0">
    <oddFooter>&amp;C46</oddFooter>
  </headerFooter>
  <ignoredErrors>
    <ignoredError sqref="J46:U46" formulaRange="1"/>
  </ignoredErrors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01"/>
  <sheetViews>
    <sheetView zoomScale="85" zoomScaleNormal="85" workbookViewId="0" topLeftCell="A1">
      <selection activeCell="A1" sqref="A1:Y1"/>
    </sheetView>
  </sheetViews>
  <sheetFormatPr defaultColWidth="10.75390625" defaultRowHeight="12.75"/>
  <cols>
    <col min="1" max="1" width="22.875" style="81" customWidth="1"/>
    <col min="2" max="2" width="12.75390625" style="81" customWidth="1"/>
    <col min="3" max="3" width="10.75390625" style="81" customWidth="1"/>
    <col min="4" max="4" width="12.75390625" style="81" customWidth="1"/>
    <col min="5" max="5" width="12.625" style="81" customWidth="1"/>
    <col min="6" max="6" width="12.75390625" style="81" customWidth="1"/>
    <col min="7" max="7" width="10.75390625" style="81" customWidth="1"/>
    <col min="8" max="8" width="12.75390625" style="81" customWidth="1"/>
    <col min="9" max="9" width="12.625" style="81" customWidth="1"/>
    <col min="10" max="10" width="12.75390625" style="81" customWidth="1"/>
    <col min="11" max="11" width="10.75390625" style="81" customWidth="1"/>
    <col min="12" max="12" width="12.75390625" style="81" customWidth="1"/>
    <col min="13" max="13" width="12.00390625" style="81" customWidth="1"/>
    <col min="14" max="14" width="12.75390625" style="81" customWidth="1"/>
    <col min="15" max="15" width="10.75390625" style="81" customWidth="1"/>
    <col min="16" max="16" width="12.75390625" style="81" customWidth="1"/>
    <col min="17" max="17" width="12.625" style="81" customWidth="1"/>
    <col min="18" max="18" width="12.75390625" style="81" customWidth="1"/>
    <col min="19" max="19" width="13.625" style="81" customWidth="1"/>
    <col min="20" max="20" width="12.75390625" style="81" customWidth="1"/>
    <col min="21" max="21" width="12.25390625" style="81" customWidth="1"/>
    <col min="22" max="22" width="12.75390625" style="81" customWidth="1"/>
    <col min="23" max="23" width="10.75390625" style="81" customWidth="1"/>
    <col min="24" max="24" width="12.75390625" style="81" customWidth="1"/>
    <col min="25" max="25" width="12.00390625" style="81" customWidth="1"/>
    <col min="26" max="16384" width="10.75390625" style="81" customWidth="1"/>
  </cols>
  <sheetData>
    <row r="1" spans="1:25" ht="20.25">
      <c r="A1" s="337" t="s">
        <v>399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  <c r="P1" s="337"/>
      <c r="Q1" s="337"/>
      <c r="R1" s="337"/>
      <c r="S1" s="337"/>
      <c r="T1" s="337"/>
      <c r="U1" s="337"/>
      <c r="V1" s="337"/>
      <c r="W1" s="337"/>
      <c r="X1" s="337"/>
      <c r="Y1" s="337"/>
    </row>
    <row r="2" spans="2:13" ht="12.75"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</row>
    <row r="3" spans="13:25" ht="12.75">
      <c r="M3" s="89"/>
      <c r="Y3" s="89" t="s">
        <v>377</v>
      </c>
    </row>
    <row r="4" spans="1:25" ht="12.75">
      <c r="A4" s="315"/>
      <c r="B4" s="361">
        <v>39814</v>
      </c>
      <c r="C4" s="362"/>
      <c r="D4" s="362"/>
      <c r="E4" s="363"/>
      <c r="F4" s="361">
        <v>40179</v>
      </c>
      <c r="G4" s="362"/>
      <c r="H4" s="362"/>
      <c r="I4" s="363"/>
      <c r="J4" s="361">
        <v>40544</v>
      </c>
      <c r="K4" s="362"/>
      <c r="L4" s="362"/>
      <c r="M4" s="363"/>
      <c r="N4" s="361">
        <v>40909</v>
      </c>
      <c r="O4" s="362"/>
      <c r="P4" s="362"/>
      <c r="Q4" s="363"/>
      <c r="R4" s="361">
        <v>41275</v>
      </c>
      <c r="S4" s="362"/>
      <c r="T4" s="362"/>
      <c r="U4" s="363"/>
      <c r="V4" s="361">
        <v>41640</v>
      </c>
      <c r="W4" s="362"/>
      <c r="X4" s="362"/>
      <c r="Y4" s="363"/>
    </row>
    <row r="5" spans="1:25" ht="53.25" customHeight="1">
      <c r="A5" s="315"/>
      <c r="B5" s="350" t="s">
        <v>23</v>
      </c>
      <c r="C5" s="350" t="s">
        <v>177</v>
      </c>
      <c r="D5" s="315" t="s">
        <v>316</v>
      </c>
      <c r="E5" s="315"/>
      <c r="F5" s="350" t="s">
        <v>23</v>
      </c>
      <c r="G5" s="350" t="s">
        <v>177</v>
      </c>
      <c r="H5" s="315" t="s">
        <v>316</v>
      </c>
      <c r="I5" s="315"/>
      <c r="J5" s="350" t="s">
        <v>23</v>
      </c>
      <c r="K5" s="350" t="s">
        <v>177</v>
      </c>
      <c r="L5" s="315" t="s">
        <v>316</v>
      </c>
      <c r="M5" s="315"/>
      <c r="N5" s="350" t="s">
        <v>23</v>
      </c>
      <c r="O5" s="350" t="s">
        <v>177</v>
      </c>
      <c r="P5" s="315" t="s">
        <v>316</v>
      </c>
      <c r="Q5" s="315"/>
      <c r="R5" s="350" t="s">
        <v>23</v>
      </c>
      <c r="S5" s="350" t="s">
        <v>177</v>
      </c>
      <c r="T5" s="315" t="s">
        <v>316</v>
      </c>
      <c r="U5" s="315"/>
      <c r="V5" s="350" t="s">
        <v>23</v>
      </c>
      <c r="W5" s="350" t="s">
        <v>177</v>
      </c>
      <c r="X5" s="315" t="s">
        <v>316</v>
      </c>
      <c r="Y5" s="315"/>
    </row>
    <row r="6" spans="1:25" s="95" customFormat="1" ht="38.25">
      <c r="A6" s="315"/>
      <c r="B6" s="351"/>
      <c r="C6" s="351"/>
      <c r="D6" s="107" t="s">
        <v>23</v>
      </c>
      <c r="E6" s="107" t="s">
        <v>24</v>
      </c>
      <c r="F6" s="351"/>
      <c r="G6" s="351"/>
      <c r="H6" s="107" t="s">
        <v>23</v>
      </c>
      <c r="I6" s="107" t="s">
        <v>24</v>
      </c>
      <c r="J6" s="351"/>
      <c r="K6" s="351"/>
      <c r="L6" s="107" t="s">
        <v>23</v>
      </c>
      <c r="M6" s="107" t="s">
        <v>24</v>
      </c>
      <c r="N6" s="351"/>
      <c r="O6" s="351"/>
      <c r="P6" s="107" t="s">
        <v>23</v>
      </c>
      <c r="Q6" s="107" t="s">
        <v>24</v>
      </c>
      <c r="R6" s="351"/>
      <c r="S6" s="351"/>
      <c r="T6" s="107" t="s">
        <v>23</v>
      </c>
      <c r="U6" s="107" t="s">
        <v>24</v>
      </c>
      <c r="V6" s="351"/>
      <c r="W6" s="351"/>
      <c r="X6" s="107" t="s">
        <v>23</v>
      </c>
      <c r="Y6" s="107" t="s">
        <v>24</v>
      </c>
    </row>
    <row r="7" spans="1:25" s="85" customFormat="1" ht="38.25">
      <c r="A7" s="76" t="s">
        <v>233</v>
      </c>
      <c r="B7" s="205">
        <v>111</v>
      </c>
      <c r="C7" s="205">
        <v>20</v>
      </c>
      <c r="D7" s="205">
        <v>33</v>
      </c>
      <c r="E7" s="205">
        <v>4</v>
      </c>
      <c r="F7" s="205">
        <v>6</v>
      </c>
      <c r="G7" s="205">
        <v>10</v>
      </c>
      <c r="H7" s="205">
        <v>0</v>
      </c>
      <c r="I7" s="205">
        <v>0</v>
      </c>
      <c r="J7" s="205">
        <v>107</v>
      </c>
      <c r="K7" s="205">
        <v>60</v>
      </c>
      <c r="L7" s="205">
        <v>10</v>
      </c>
      <c r="M7" s="205">
        <v>16</v>
      </c>
      <c r="N7" s="205">
        <v>267</v>
      </c>
      <c r="O7" s="205">
        <v>181</v>
      </c>
      <c r="P7" s="205">
        <v>18</v>
      </c>
      <c r="Q7" s="205">
        <v>6</v>
      </c>
      <c r="R7" s="205">
        <v>340</v>
      </c>
      <c r="S7" s="205">
        <v>2935</v>
      </c>
      <c r="T7" s="205">
        <v>26</v>
      </c>
      <c r="U7" s="205">
        <v>12</v>
      </c>
      <c r="V7" s="205">
        <v>144</v>
      </c>
      <c r="W7" s="205">
        <v>238</v>
      </c>
      <c r="X7" s="205">
        <v>46</v>
      </c>
      <c r="Y7" s="205">
        <v>8</v>
      </c>
    </row>
    <row r="8" spans="1:25" s="85" customFormat="1" ht="25.5">
      <c r="A8" s="78" t="s">
        <v>88</v>
      </c>
      <c r="B8" s="205">
        <v>18</v>
      </c>
      <c r="C8" s="205">
        <v>13</v>
      </c>
      <c r="D8" s="205">
        <v>15</v>
      </c>
      <c r="E8" s="205">
        <v>0</v>
      </c>
      <c r="F8" s="205">
        <v>2</v>
      </c>
      <c r="G8" s="205">
        <v>1</v>
      </c>
      <c r="H8" s="205">
        <v>0</v>
      </c>
      <c r="I8" s="205">
        <v>0</v>
      </c>
      <c r="J8" s="205">
        <v>29</v>
      </c>
      <c r="K8" s="205">
        <v>46</v>
      </c>
      <c r="L8" s="205">
        <v>6</v>
      </c>
      <c r="M8" s="205">
        <v>16</v>
      </c>
      <c r="N8" s="205">
        <v>85</v>
      </c>
      <c r="O8" s="205">
        <v>121</v>
      </c>
      <c r="P8" s="205">
        <v>2</v>
      </c>
      <c r="Q8" s="205">
        <v>6</v>
      </c>
      <c r="R8" s="205">
        <v>74</v>
      </c>
      <c r="S8" s="205">
        <v>1474</v>
      </c>
      <c r="T8" s="205">
        <v>0</v>
      </c>
      <c r="U8" s="205">
        <v>7</v>
      </c>
      <c r="V8" s="205">
        <v>40</v>
      </c>
      <c r="W8" s="205">
        <v>169</v>
      </c>
      <c r="X8" s="205">
        <v>7</v>
      </c>
      <c r="Y8" s="205">
        <v>8</v>
      </c>
    </row>
    <row r="9" spans="1:25" ht="12.75">
      <c r="A9" s="77" t="s">
        <v>89</v>
      </c>
      <c r="B9" s="179">
        <v>0</v>
      </c>
      <c r="C9" s="179">
        <v>0</v>
      </c>
      <c r="D9" s="179">
        <v>0</v>
      </c>
      <c r="E9" s="179">
        <v>0</v>
      </c>
      <c r="F9" s="179">
        <v>0</v>
      </c>
      <c r="G9" s="179">
        <v>0</v>
      </c>
      <c r="H9" s="179">
        <v>0</v>
      </c>
      <c r="I9" s="179">
        <v>0</v>
      </c>
      <c r="J9" s="179">
        <v>0</v>
      </c>
      <c r="K9" s="179">
        <v>0</v>
      </c>
      <c r="L9" s="179">
        <v>0</v>
      </c>
      <c r="M9" s="179">
        <v>0</v>
      </c>
      <c r="N9" s="179">
        <v>2</v>
      </c>
      <c r="O9" s="179">
        <v>2</v>
      </c>
      <c r="P9" s="179">
        <v>0</v>
      </c>
      <c r="Q9" s="179">
        <v>0</v>
      </c>
      <c r="R9" s="179">
        <v>3</v>
      </c>
      <c r="S9" s="179">
        <v>80</v>
      </c>
      <c r="T9" s="179">
        <v>0</v>
      </c>
      <c r="U9" s="179">
        <v>0</v>
      </c>
      <c r="V9" s="179">
        <v>1</v>
      </c>
      <c r="W9" s="179">
        <v>0</v>
      </c>
      <c r="X9" s="179">
        <v>0</v>
      </c>
      <c r="Y9" s="179">
        <v>0</v>
      </c>
    </row>
    <row r="10" spans="1:25" ht="12.75">
      <c r="A10" s="77" t="s">
        <v>90</v>
      </c>
      <c r="B10" s="179">
        <v>0</v>
      </c>
      <c r="C10" s="179">
        <v>0</v>
      </c>
      <c r="D10" s="179">
        <v>0</v>
      </c>
      <c r="E10" s="179">
        <v>0</v>
      </c>
      <c r="F10" s="179">
        <v>0</v>
      </c>
      <c r="G10" s="179">
        <v>0</v>
      </c>
      <c r="H10" s="179">
        <v>0</v>
      </c>
      <c r="I10" s="179">
        <v>0</v>
      </c>
      <c r="J10" s="179">
        <v>0</v>
      </c>
      <c r="K10" s="179">
        <v>0</v>
      </c>
      <c r="L10" s="179">
        <v>0</v>
      </c>
      <c r="M10" s="179">
        <v>0</v>
      </c>
      <c r="N10" s="179">
        <v>0</v>
      </c>
      <c r="O10" s="179">
        <v>2</v>
      </c>
      <c r="P10" s="179">
        <v>0</v>
      </c>
      <c r="Q10" s="179">
        <v>0</v>
      </c>
      <c r="R10" s="179">
        <v>4</v>
      </c>
      <c r="S10" s="179">
        <v>8</v>
      </c>
      <c r="T10" s="179">
        <v>0</v>
      </c>
      <c r="U10" s="179">
        <v>0</v>
      </c>
      <c r="V10" s="179">
        <v>0</v>
      </c>
      <c r="W10" s="179">
        <v>0</v>
      </c>
      <c r="X10" s="179">
        <v>0</v>
      </c>
      <c r="Y10" s="179">
        <v>0</v>
      </c>
    </row>
    <row r="11" spans="1:25" ht="12.75">
      <c r="A11" s="77" t="s">
        <v>91</v>
      </c>
      <c r="B11" s="179">
        <v>0</v>
      </c>
      <c r="C11" s="179">
        <v>0</v>
      </c>
      <c r="D11" s="179">
        <v>0</v>
      </c>
      <c r="E11" s="179">
        <v>0</v>
      </c>
      <c r="F11" s="179">
        <v>0</v>
      </c>
      <c r="G11" s="179">
        <v>0</v>
      </c>
      <c r="H11" s="179">
        <v>0</v>
      </c>
      <c r="I11" s="179">
        <v>0</v>
      </c>
      <c r="J11" s="179">
        <v>0</v>
      </c>
      <c r="K11" s="179">
        <v>0</v>
      </c>
      <c r="L11" s="179">
        <v>0</v>
      </c>
      <c r="M11" s="179">
        <v>0</v>
      </c>
      <c r="N11" s="179">
        <v>7</v>
      </c>
      <c r="O11" s="179">
        <v>0</v>
      </c>
      <c r="P11" s="179">
        <v>0</v>
      </c>
      <c r="Q11" s="179">
        <v>0</v>
      </c>
      <c r="R11" s="179">
        <v>2</v>
      </c>
      <c r="S11" s="179">
        <v>10</v>
      </c>
      <c r="T11" s="179">
        <v>0</v>
      </c>
      <c r="U11" s="179">
        <v>0</v>
      </c>
      <c r="V11" s="179">
        <v>0</v>
      </c>
      <c r="W11" s="179">
        <v>0</v>
      </c>
      <c r="X11" s="179">
        <v>0</v>
      </c>
      <c r="Y11" s="179">
        <v>0</v>
      </c>
    </row>
    <row r="12" spans="1:25" ht="12.75">
      <c r="A12" s="77" t="s">
        <v>92</v>
      </c>
      <c r="B12" s="179">
        <v>3</v>
      </c>
      <c r="C12" s="179">
        <v>4</v>
      </c>
      <c r="D12" s="179">
        <v>0</v>
      </c>
      <c r="E12" s="179">
        <v>0</v>
      </c>
      <c r="F12" s="179">
        <v>0</v>
      </c>
      <c r="G12" s="179">
        <v>1</v>
      </c>
      <c r="H12" s="179">
        <v>0</v>
      </c>
      <c r="I12" s="179">
        <v>0</v>
      </c>
      <c r="J12" s="179">
        <v>1</v>
      </c>
      <c r="K12" s="179">
        <v>0</v>
      </c>
      <c r="L12" s="179">
        <v>0</v>
      </c>
      <c r="M12" s="179">
        <v>0</v>
      </c>
      <c r="N12" s="179">
        <v>5</v>
      </c>
      <c r="O12" s="179">
        <v>0</v>
      </c>
      <c r="P12" s="179">
        <v>0</v>
      </c>
      <c r="Q12" s="179">
        <v>0</v>
      </c>
      <c r="R12" s="179">
        <v>0</v>
      </c>
      <c r="S12" s="179">
        <v>25</v>
      </c>
      <c r="T12" s="179">
        <v>0</v>
      </c>
      <c r="U12" s="179">
        <v>0</v>
      </c>
      <c r="V12" s="179">
        <v>0</v>
      </c>
      <c r="W12" s="179">
        <v>0</v>
      </c>
      <c r="X12" s="179">
        <v>0</v>
      </c>
      <c r="Y12" s="179">
        <v>0</v>
      </c>
    </row>
    <row r="13" spans="1:25" ht="12.75">
      <c r="A13" s="77" t="s">
        <v>93</v>
      </c>
      <c r="B13" s="179">
        <v>0</v>
      </c>
      <c r="C13" s="179">
        <v>0</v>
      </c>
      <c r="D13" s="179">
        <v>0</v>
      </c>
      <c r="E13" s="179">
        <v>0</v>
      </c>
      <c r="F13" s="179">
        <v>0</v>
      </c>
      <c r="G13" s="179">
        <v>0</v>
      </c>
      <c r="H13" s="179">
        <v>0</v>
      </c>
      <c r="I13" s="179">
        <v>0</v>
      </c>
      <c r="J13" s="179">
        <v>0</v>
      </c>
      <c r="K13" s="179">
        <v>0</v>
      </c>
      <c r="L13" s="179">
        <v>0</v>
      </c>
      <c r="M13" s="179">
        <v>0</v>
      </c>
      <c r="N13" s="179">
        <v>0</v>
      </c>
      <c r="O13" s="179">
        <v>0</v>
      </c>
      <c r="P13" s="179">
        <v>0</v>
      </c>
      <c r="Q13" s="179">
        <v>0</v>
      </c>
      <c r="R13" s="179">
        <v>0</v>
      </c>
      <c r="S13" s="179">
        <v>7</v>
      </c>
      <c r="T13" s="179">
        <v>0</v>
      </c>
      <c r="U13" s="179">
        <v>0</v>
      </c>
      <c r="V13" s="179">
        <v>3</v>
      </c>
      <c r="W13" s="179">
        <v>0</v>
      </c>
      <c r="X13" s="179">
        <v>0</v>
      </c>
      <c r="Y13" s="179">
        <v>0</v>
      </c>
    </row>
    <row r="14" spans="1:25" ht="12.75">
      <c r="A14" s="77" t="s">
        <v>94</v>
      </c>
      <c r="B14" s="179">
        <v>0</v>
      </c>
      <c r="C14" s="179">
        <v>0</v>
      </c>
      <c r="D14" s="179">
        <v>0</v>
      </c>
      <c r="E14" s="179">
        <v>0</v>
      </c>
      <c r="F14" s="179">
        <v>0</v>
      </c>
      <c r="G14" s="179">
        <v>0</v>
      </c>
      <c r="H14" s="179">
        <v>0</v>
      </c>
      <c r="I14" s="179">
        <v>0</v>
      </c>
      <c r="J14" s="179">
        <v>0</v>
      </c>
      <c r="K14" s="179">
        <v>0</v>
      </c>
      <c r="L14" s="179">
        <v>0</v>
      </c>
      <c r="M14" s="179">
        <v>0</v>
      </c>
      <c r="N14" s="179">
        <v>0</v>
      </c>
      <c r="O14" s="179">
        <v>3</v>
      </c>
      <c r="P14" s="179">
        <v>0</v>
      </c>
      <c r="Q14" s="179">
        <v>0</v>
      </c>
      <c r="R14" s="179">
        <v>0</v>
      </c>
      <c r="S14" s="179">
        <v>16</v>
      </c>
      <c r="T14" s="179">
        <v>0</v>
      </c>
      <c r="U14" s="179">
        <v>0</v>
      </c>
      <c r="V14" s="179">
        <v>0</v>
      </c>
      <c r="W14" s="179">
        <v>0</v>
      </c>
      <c r="X14" s="179">
        <v>0</v>
      </c>
      <c r="Y14" s="179">
        <v>0</v>
      </c>
    </row>
    <row r="15" spans="1:25" ht="12.75">
      <c r="A15" s="77" t="s">
        <v>95</v>
      </c>
      <c r="B15" s="179">
        <v>0</v>
      </c>
      <c r="C15" s="179">
        <v>0</v>
      </c>
      <c r="D15" s="179">
        <v>0</v>
      </c>
      <c r="E15" s="179">
        <v>0</v>
      </c>
      <c r="F15" s="179">
        <v>0</v>
      </c>
      <c r="G15" s="179">
        <v>0</v>
      </c>
      <c r="H15" s="179">
        <v>0</v>
      </c>
      <c r="I15" s="179">
        <v>0</v>
      </c>
      <c r="J15" s="179">
        <v>0</v>
      </c>
      <c r="K15" s="179">
        <v>0</v>
      </c>
      <c r="L15" s="179">
        <v>0</v>
      </c>
      <c r="M15" s="179">
        <v>0</v>
      </c>
      <c r="N15" s="179">
        <v>0</v>
      </c>
      <c r="O15" s="179">
        <v>1</v>
      </c>
      <c r="P15" s="179">
        <v>0</v>
      </c>
      <c r="Q15" s="179">
        <v>0</v>
      </c>
      <c r="R15" s="179">
        <v>0</v>
      </c>
      <c r="S15" s="179">
        <v>6</v>
      </c>
      <c r="T15" s="179">
        <v>0</v>
      </c>
      <c r="U15" s="179">
        <v>0</v>
      </c>
      <c r="V15" s="179">
        <v>0</v>
      </c>
      <c r="W15" s="179">
        <v>0</v>
      </c>
      <c r="X15" s="179">
        <v>0</v>
      </c>
      <c r="Y15" s="179">
        <v>0</v>
      </c>
    </row>
    <row r="16" spans="1:25" ht="12.75">
      <c r="A16" s="77" t="s">
        <v>96</v>
      </c>
      <c r="B16" s="179">
        <v>0</v>
      </c>
      <c r="C16" s="179">
        <v>3</v>
      </c>
      <c r="D16" s="179">
        <v>0</v>
      </c>
      <c r="E16" s="179">
        <v>0</v>
      </c>
      <c r="F16" s="179">
        <v>0</v>
      </c>
      <c r="G16" s="179">
        <v>0</v>
      </c>
      <c r="H16" s="179">
        <v>0</v>
      </c>
      <c r="I16" s="179">
        <v>0</v>
      </c>
      <c r="J16" s="179">
        <v>0</v>
      </c>
      <c r="K16" s="179">
        <v>0</v>
      </c>
      <c r="L16" s="179">
        <v>0</v>
      </c>
      <c r="M16" s="179">
        <v>0</v>
      </c>
      <c r="N16" s="179">
        <v>1</v>
      </c>
      <c r="O16" s="179">
        <v>1</v>
      </c>
      <c r="P16" s="179">
        <v>0</v>
      </c>
      <c r="Q16" s="179">
        <v>0</v>
      </c>
      <c r="R16" s="179">
        <v>3</v>
      </c>
      <c r="S16" s="179">
        <v>17</v>
      </c>
      <c r="T16" s="179">
        <v>0</v>
      </c>
      <c r="U16" s="179">
        <v>0</v>
      </c>
      <c r="V16" s="179">
        <v>0</v>
      </c>
      <c r="W16" s="179">
        <v>0</v>
      </c>
      <c r="X16" s="179">
        <v>0</v>
      </c>
      <c r="Y16" s="179">
        <v>0</v>
      </c>
    </row>
    <row r="17" spans="1:25" ht="12.75">
      <c r="A17" s="77" t="s">
        <v>97</v>
      </c>
      <c r="B17" s="179">
        <v>0</v>
      </c>
      <c r="C17" s="179">
        <v>0</v>
      </c>
      <c r="D17" s="179">
        <v>0</v>
      </c>
      <c r="E17" s="179">
        <v>0</v>
      </c>
      <c r="F17" s="179">
        <v>0</v>
      </c>
      <c r="G17" s="179">
        <v>0</v>
      </c>
      <c r="H17" s="179">
        <v>0</v>
      </c>
      <c r="I17" s="179">
        <v>0</v>
      </c>
      <c r="J17" s="179">
        <v>0</v>
      </c>
      <c r="K17" s="179">
        <v>0</v>
      </c>
      <c r="L17" s="179">
        <v>0</v>
      </c>
      <c r="M17" s="179">
        <v>0</v>
      </c>
      <c r="N17" s="179">
        <v>0</v>
      </c>
      <c r="O17" s="179">
        <v>0</v>
      </c>
      <c r="P17" s="179">
        <v>0</v>
      </c>
      <c r="Q17" s="179">
        <v>0</v>
      </c>
      <c r="R17" s="179">
        <v>0</v>
      </c>
      <c r="S17" s="179">
        <v>10</v>
      </c>
      <c r="T17" s="179">
        <v>0</v>
      </c>
      <c r="U17" s="179">
        <v>0</v>
      </c>
      <c r="V17" s="179">
        <v>0</v>
      </c>
      <c r="W17" s="179">
        <v>5</v>
      </c>
      <c r="X17" s="179">
        <v>0</v>
      </c>
      <c r="Y17" s="179">
        <v>0</v>
      </c>
    </row>
    <row r="18" spans="1:25" ht="12.75">
      <c r="A18" s="77" t="s">
        <v>98</v>
      </c>
      <c r="B18" s="179">
        <v>0</v>
      </c>
      <c r="C18" s="179">
        <v>6</v>
      </c>
      <c r="D18" s="179">
        <v>0</v>
      </c>
      <c r="E18" s="179">
        <v>0</v>
      </c>
      <c r="F18" s="179">
        <v>0</v>
      </c>
      <c r="G18" s="179">
        <v>0</v>
      </c>
      <c r="H18" s="179">
        <v>0</v>
      </c>
      <c r="I18" s="179">
        <v>0</v>
      </c>
      <c r="J18" s="179">
        <v>0</v>
      </c>
      <c r="K18" s="179">
        <v>15</v>
      </c>
      <c r="L18" s="179">
        <v>0</v>
      </c>
      <c r="M18" s="179">
        <v>4</v>
      </c>
      <c r="N18" s="179">
        <v>37</v>
      </c>
      <c r="O18" s="179">
        <v>36</v>
      </c>
      <c r="P18" s="179">
        <v>0</v>
      </c>
      <c r="Q18" s="179">
        <v>2</v>
      </c>
      <c r="R18" s="179">
        <v>34</v>
      </c>
      <c r="S18" s="179">
        <v>429</v>
      </c>
      <c r="T18" s="179">
        <v>0</v>
      </c>
      <c r="U18" s="179">
        <v>3</v>
      </c>
      <c r="V18" s="179">
        <v>20</v>
      </c>
      <c r="W18" s="179">
        <v>31</v>
      </c>
      <c r="X18" s="179">
        <v>7</v>
      </c>
      <c r="Y18" s="179">
        <v>0</v>
      </c>
    </row>
    <row r="19" spans="1:25" ht="12.75">
      <c r="A19" s="77" t="s">
        <v>99</v>
      </c>
      <c r="B19" s="179">
        <v>0</v>
      </c>
      <c r="C19" s="179">
        <v>0</v>
      </c>
      <c r="D19" s="179">
        <v>0</v>
      </c>
      <c r="E19" s="179">
        <v>0</v>
      </c>
      <c r="F19" s="179">
        <v>0</v>
      </c>
      <c r="G19" s="179">
        <v>0</v>
      </c>
      <c r="H19" s="179">
        <v>0</v>
      </c>
      <c r="I19" s="179">
        <v>0</v>
      </c>
      <c r="J19" s="179">
        <v>2</v>
      </c>
      <c r="K19" s="179">
        <v>0</v>
      </c>
      <c r="L19" s="179">
        <v>0</v>
      </c>
      <c r="M19" s="179">
        <v>0</v>
      </c>
      <c r="N19" s="179">
        <v>0</v>
      </c>
      <c r="O19" s="179">
        <v>0</v>
      </c>
      <c r="P19" s="179">
        <v>0</v>
      </c>
      <c r="Q19" s="179">
        <v>0</v>
      </c>
      <c r="R19" s="179">
        <v>0</v>
      </c>
      <c r="S19" s="179">
        <v>35</v>
      </c>
      <c r="T19" s="179">
        <v>0</v>
      </c>
      <c r="U19" s="179">
        <v>0</v>
      </c>
      <c r="V19" s="179">
        <v>0</v>
      </c>
      <c r="W19" s="179">
        <v>0</v>
      </c>
      <c r="X19" s="179">
        <v>0</v>
      </c>
      <c r="Y19" s="179">
        <v>0</v>
      </c>
    </row>
    <row r="20" spans="1:25" ht="12.75">
      <c r="A20" s="77" t="s">
        <v>100</v>
      </c>
      <c r="B20" s="179">
        <v>0</v>
      </c>
      <c r="C20" s="179">
        <v>0</v>
      </c>
      <c r="D20" s="179">
        <v>0</v>
      </c>
      <c r="E20" s="179">
        <v>0</v>
      </c>
      <c r="F20" s="179">
        <v>0</v>
      </c>
      <c r="G20" s="179">
        <v>0</v>
      </c>
      <c r="H20" s="179">
        <v>0</v>
      </c>
      <c r="I20" s="179">
        <v>0</v>
      </c>
      <c r="J20" s="179">
        <v>0</v>
      </c>
      <c r="K20" s="179">
        <v>0</v>
      </c>
      <c r="L20" s="179">
        <v>0</v>
      </c>
      <c r="M20" s="179">
        <v>0</v>
      </c>
      <c r="N20" s="179">
        <v>0</v>
      </c>
      <c r="O20" s="179">
        <v>0</v>
      </c>
      <c r="P20" s="179">
        <v>0</v>
      </c>
      <c r="Q20" s="179">
        <v>0</v>
      </c>
      <c r="R20" s="179">
        <v>0</v>
      </c>
      <c r="S20" s="179">
        <v>9</v>
      </c>
      <c r="T20" s="179">
        <v>0</v>
      </c>
      <c r="U20" s="179">
        <v>0</v>
      </c>
      <c r="V20" s="179">
        <v>0</v>
      </c>
      <c r="W20" s="179">
        <v>0</v>
      </c>
      <c r="X20" s="179">
        <v>0</v>
      </c>
      <c r="Y20" s="179">
        <v>0</v>
      </c>
    </row>
    <row r="21" spans="1:25" ht="12.75">
      <c r="A21" s="77" t="s">
        <v>101</v>
      </c>
      <c r="B21" s="179">
        <v>0</v>
      </c>
      <c r="C21" s="179">
        <v>0</v>
      </c>
      <c r="D21" s="179">
        <v>0</v>
      </c>
      <c r="E21" s="179">
        <v>0</v>
      </c>
      <c r="F21" s="179">
        <v>0</v>
      </c>
      <c r="G21" s="179">
        <v>0</v>
      </c>
      <c r="H21" s="179">
        <v>0</v>
      </c>
      <c r="I21" s="179">
        <v>0</v>
      </c>
      <c r="J21" s="179">
        <v>0</v>
      </c>
      <c r="K21" s="179">
        <v>0</v>
      </c>
      <c r="L21" s="179">
        <v>0</v>
      </c>
      <c r="M21" s="179">
        <v>0</v>
      </c>
      <c r="N21" s="179">
        <v>0</v>
      </c>
      <c r="O21" s="179">
        <v>0</v>
      </c>
      <c r="P21" s="179">
        <v>0</v>
      </c>
      <c r="Q21" s="179">
        <v>0</v>
      </c>
      <c r="R21" s="179">
        <v>0</v>
      </c>
      <c r="S21" s="179">
        <v>15</v>
      </c>
      <c r="T21" s="179">
        <v>0</v>
      </c>
      <c r="U21" s="179">
        <v>0</v>
      </c>
      <c r="V21" s="179">
        <v>0</v>
      </c>
      <c r="W21" s="179">
        <v>0</v>
      </c>
      <c r="X21" s="179">
        <v>0</v>
      </c>
      <c r="Y21" s="179">
        <v>0</v>
      </c>
    </row>
    <row r="22" spans="1:25" ht="12.75">
      <c r="A22" s="77" t="s">
        <v>102</v>
      </c>
      <c r="B22" s="179">
        <v>0</v>
      </c>
      <c r="C22" s="179">
        <v>0</v>
      </c>
      <c r="D22" s="179">
        <v>0</v>
      </c>
      <c r="E22" s="179">
        <v>0</v>
      </c>
      <c r="F22" s="179">
        <v>0</v>
      </c>
      <c r="G22" s="179">
        <v>0</v>
      </c>
      <c r="H22" s="179">
        <v>0</v>
      </c>
      <c r="I22" s="179">
        <v>0</v>
      </c>
      <c r="J22" s="179">
        <v>0</v>
      </c>
      <c r="K22" s="179">
        <v>0</v>
      </c>
      <c r="L22" s="179">
        <v>0</v>
      </c>
      <c r="M22" s="179">
        <v>0</v>
      </c>
      <c r="N22" s="179">
        <v>2</v>
      </c>
      <c r="O22" s="179">
        <v>0</v>
      </c>
      <c r="P22" s="179">
        <v>0</v>
      </c>
      <c r="Q22" s="179">
        <v>0</v>
      </c>
      <c r="R22" s="179">
        <v>4</v>
      </c>
      <c r="S22" s="179">
        <v>15</v>
      </c>
      <c r="T22" s="179">
        <v>0</v>
      </c>
      <c r="U22" s="179">
        <v>0</v>
      </c>
      <c r="V22" s="179">
        <v>0</v>
      </c>
      <c r="W22" s="179">
        <v>0</v>
      </c>
      <c r="X22" s="179">
        <v>0</v>
      </c>
      <c r="Y22" s="179">
        <v>0</v>
      </c>
    </row>
    <row r="23" spans="1:25" ht="12.75">
      <c r="A23" s="77" t="s">
        <v>103</v>
      </c>
      <c r="B23" s="179">
        <v>0</v>
      </c>
      <c r="C23" s="179">
        <v>0</v>
      </c>
      <c r="D23" s="179">
        <v>0</v>
      </c>
      <c r="E23" s="179">
        <v>0</v>
      </c>
      <c r="F23" s="179">
        <v>0</v>
      </c>
      <c r="G23" s="179">
        <v>0</v>
      </c>
      <c r="H23" s="179">
        <v>0</v>
      </c>
      <c r="I23" s="179">
        <v>0</v>
      </c>
      <c r="J23" s="179">
        <v>3</v>
      </c>
      <c r="K23" s="179">
        <v>0</v>
      </c>
      <c r="L23" s="179">
        <v>0</v>
      </c>
      <c r="M23" s="179">
        <v>0</v>
      </c>
      <c r="N23" s="179">
        <v>0</v>
      </c>
      <c r="O23" s="179">
        <v>0</v>
      </c>
      <c r="P23" s="179">
        <v>0</v>
      </c>
      <c r="Q23" s="179">
        <v>0</v>
      </c>
      <c r="R23" s="179">
        <v>2</v>
      </c>
      <c r="S23" s="179">
        <v>15</v>
      </c>
      <c r="T23" s="179">
        <v>0</v>
      </c>
      <c r="U23" s="179">
        <v>0</v>
      </c>
      <c r="V23" s="179">
        <v>0</v>
      </c>
      <c r="W23" s="179">
        <v>0</v>
      </c>
      <c r="X23" s="179">
        <v>0</v>
      </c>
      <c r="Y23" s="179">
        <v>0</v>
      </c>
    </row>
    <row r="24" spans="1:25" ht="12.75">
      <c r="A24" s="77" t="s">
        <v>104</v>
      </c>
      <c r="B24" s="179">
        <v>0</v>
      </c>
      <c r="C24" s="179">
        <v>0</v>
      </c>
      <c r="D24" s="179">
        <v>0</v>
      </c>
      <c r="E24" s="179">
        <v>0</v>
      </c>
      <c r="F24" s="179">
        <v>0</v>
      </c>
      <c r="G24" s="179">
        <v>0</v>
      </c>
      <c r="H24" s="179">
        <v>0</v>
      </c>
      <c r="I24" s="179">
        <v>0</v>
      </c>
      <c r="J24" s="179">
        <v>0</v>
      </c>
      <c r="K24" s="179">
        <v>0</v>
      </c>
      <c r="L24" s="179">
        <v>0</v>
      </c>
      <c r="M24" s="179">
        <v>0</v>
      </c>
      <c r="N24" s="179">
        <v>7</v>
      </c>
      <c r="O24" s="179">
        <v>0</v>
      </c>
      <c r="P24" s="179">
        <v>0</v>
      </c>
      <c r="Q24" s="179">
        <v>0</v>
      </c>
      <c r="R24" s="179">
        <v>0</v>
      </c>
      <c r="S24" s="179">
        <v>9</v>
      </c>
      <c r="T24" s="179">
        <v>0</v>
      </c>
      <c r="U24" s="179">
        <v>0</v>
      </c>
      <c r="V24" s="179">
        <v>1</v>
      </c>
      <c r="W24" s="179">
        <v>0</v>
      </c>
      <c r="X24" s="179">
        <v>0</v>
      </c>
      <c r="Y24" s="179">
        <v>0</v>
      </c>
    </row>
    <row r="25" spans="1:25" ht="12.75">
      <c r="A25" s="77" t="s">
        <v>105</v>
      </c>
      <c r="B25" s="179">
        <v>0</v>
      </c>
      <c r="C25" s="179">
        <v>0</v>
      </c>
      <c r="D25" s="179">
        <v>0</v>
      </c>
      <c r="E25" s="179">
        <v>0</v>
      </c>
      <c r="F25" s="179">
        <v>0</v>
      </c>
      <c r="G25" s="179">
        <v>0</v>
      </c>
      <c r="H25" s="179">
        <v>0</v>
      </c>
      <c r="I25" s="179">
        <v>0</v>
      </c>
      <c r="J25" s="179">
        <v>0</v>
      </c>
      <c r="K25" s="179">
        <v>0</v>
      </c>
      <c r="L25" s="179">
        <v>0</v>
      </c>
      <c r="M25" s="179">
        <v>0</v>
      </c>
      <c r="N25" s="179">
        <v>3</v>
      </c>
      <c r="O25" s="179">
        <v>2</v>
      </c>
      <c r="P25" s="179">
        <v>0</v>
      </c>
      <c r="Q25" s="179">
        <v>0</v>
      </c>
      <c r="R25" s="179">
        <v>1</v>
      </c>
      <c r="S25" s="179">
        <v>14</v>
      </c>
      <c r="T25" s="179">
        <v>0</v>
      </c>
      <c r="U25" s="179">
        <v>1</v>
      </c>
      <c r="V25" s="179">
        <v>0</v>
      </c>
      <c r="W25" s="179">
        <v>2</v>
      </c>
      <c r="X25" s="179">
        <v>0</v>
      </c>
      <c r="Y25" s="179">
        <v>0</v>
      </c>
    </row>
    <row r="26" spans="1:25" ht="12.75">
      <c r="A26" s="77" t="s">
        <v>106</v>
      </c>
      <c r="B26" s="179">
        <v>15</v>
      </c>
      <c r="C26" s="179">
        <v>0</v>
      </c>
      <c r="D26" s="179">
        <v>15</v>
      </c>
      <c r="E26" s="179">
        <v>0</v>
      </c>
      <c r="F26" s="179">
        <v>2</v>
      </c>
      <c r="G26" s="179">
        <v>0</v>
      </c>
      <c r="H26" s="179">
        <v>0</v>
      </c>
      <c r="I26" s="179">
        <v>0</v>
      </c>
      <c r="J26" s="179">
        <v>23</v>
      </c>
      <c r="K26" s="179">
        <v>31</v>
      </c>
      <c r="L26" s="179">
        <v>6</v>
      </c>
      <c r="M26" s="179">
        <v>12</v>
      </c>
      <c r="N26" s="179">
        <v>21</v>
      </c>
      <c r="O26" s="179">
        <v>74</v>
      </c>
      <c r="P26" s="179">
        <v>2</v>
      </c>
      <c r="Q26" s="179">
        <v>4</v>
      </c>
      <c r="R26" s="179">
        <v>21</v>
      </c>
      <c r="S26" s="179">
        <v>754</v>
      </c>
      <c r="T26" s="179">
        <v>0</v>
      </c>
      <c r="U26" s="179">
        <v>3</v>
      </c>
      <c r="V26" s="179">
        <v>15</v>
      </c>
      <c r="W26" s="179">
        <v>131</v>
      </c>
      <c r="X26" s="179">
        <v>0</v>
      </c>
      <c r="Y26" s="179">
        <v>8</v>
      </c>
    </row>
    <row r="27" spans="1:25" s="85" customFormat="1" ht="25.5">
      <c r="A27" s="78" t="s">
        <v>107</v>
      </c>
      <c r="B27" s="205">
        <v>5</v>
      </c>
      <c r="C27" s="205">
        <v>0</v>
      </c>
      <c r="D27" s="205">
        <v>0</v>
      </c>
      <c r="E27" s="205">
        <v>0</v>
      </c>
      <c r="F27" s="205">
        <v>0</v>
      </c>
      <c r="G27" s="205">
        <v>0</v>
      </c>
      <c r="H27" s="205">
        <v>0</v>
      </c>
      <c r="I27" s="205">
        <v>0</v>
      </c>
      <c r="J27" s="205">
        <v>9</v>
      </c>
      <c r="K27" s="205">
        <v>0</v>
      </c>
      <c r="L27" s="205">
        <v>0</v>
      </c>
      <c r="M27" s="205">
        <v>0</v>
      </c>
      <c r="N27" s="205">
        <v>14</v>
      </c>
      <c r="O27" s="205">
        <v>57</v>
      </c>
      <c r="P27" s="205">
        <v>1</v>
      </c>
      <c r="Q27" s="205">
        <v>0</v>
      </c>
      <c r="R27" s="205">
        <v>164</v>
      </c>
      <c r="S27" s="205">
        <v>241</v>
      </c>
      <c r="T27" s="205">
        <v>20</v>
      </c>
      <c r="U27" s="205">
        <v>4</v>
      </c>
      <c r="V27" s="205">
        <v>33</v>
      </c>
      <c r="W27" s="205">
        <v>33</v>
      </c>
      <c r="X27" s="205">
        <v>25</v>
      </c>
      <c r="Y27" s="205">
        <v>0</v>
      </c>
    </row>
    <row r="28" spans="1:25" ht="12.75">
      <c r="A28" s="77" t="s">
        <v>108</v>
      </c>
      <c r="B28" s="179">
        <v>0</v>
      </c>
      <c r="C28" s="179">
        <v>0</v>
      </c>
      <c r="D28" s="179">
        <v>0</v>
      </c>
      <c r="E28" s="179">
        <v>0</v>
      </c>
      <c r="F28" s="179">
        <v>0</v>
      </c>
      <c r="G28" s="179">
        <v>0</v>
      </c>
      <c r="H28" s="179">
        <v>0</v>
      </c>
      <c r="I28" s="179">
        <v>0</v>
      </c>
      <c r="J28" s="179">
        <v>0</v>
      </c>
      <c r="K28" s="179">
        <v>0</v>
      </c>
      <c r="L28" s="179">
        <v>0</v>
      </c>
      <c r="M28" s="179">
        <v>0</v>
      </c>
      <c r="N28" s="179">
        <v>3</v>
      </c>
      <c r="O28" s="179">
        <v>0</v>
      </c>
      <c r="P28" s="179">
        <v>0</v>
      </c>
      <c r="Q28" s="179">
        <v>0</v>
      </c>
      <c r="R28" s="179">
        <v>0</v>
      </c>
      <c r="S28" s="179">
        <v>40</v>
      </c>
      <c r="T28" s="179">
        <v>0</v>
      </c>
      <c r="U28" s="179">
        <v>0</v>
      </c>
      <c r="V28" s="179">
        <v>3</v>
      </c>
      <c r="W28" s="179">
        <v>0</v>
      </c>
      <c r="X28" s="179">
        <v>0</v>
      </c>
      <c r="Y28" s="179">
        <v>0</v>
      </c>
    </row>
    <row r="29" spans="1:25" ht="12.75">
      <c r="A29" s="77" t="s">
        <v>109</v>
      </c>
      <c r="B29" s="179">
        <v>0</v>
      </c>
      <c r="C29" s="179">
        <v>0</v>
      </c>
      <c r="D29" s="179">
        <v>0</v>
      </c>
      <c r="E29" s="179">
        <v>0</v>
      </c>
      <c r="F29" s="179">
        <v>0</v>
      </c>
      <c r="G29" s="179">
        <v>0</v>
      </c>
      <c r="H29" s="179">
        <v>0</v>
      </c>
      <c r="I29" s="179">
        <v>0</v>
      </c>
      <c r="J29" s="179">
        <v>0</v>
      </c>
      <c r="K29" s="179">
        <v>0</v>
      </c>
      <c r="L29" s="179">
        <v>0</v>
      </c>
      <c r="M29" s="179">
        <v>0</v>
      </c>
      <c r="N29" s="179">
        <v>3</v>
      </c>
      <c r="O29" s="179">
        <v>1</v>
      </c>
      <c r="P29" s="179">
        <v>0</v>
      </c>
      <c r="Q29" s="179">
        <v>0</v>
      </c>
      <c r="R29" s="179">
        <v>0</v>
      </c>
      <c r="S29" s="179">
        <v>15</v>
      </c>
      <c r="T29" s="179">
        <v>0</v>
      </c>
      <c r="U29" s="179">
        <v>0</v>
      </c>
      <c r="V29" s="179">
        <v>0</v>
      </c>
      <c r="W29" s="179">
        <v>3</v>
      </c>
      <c r="X29" s="179">
        <v>0</v>
      </c>
      <c r="Y29" s="179">
        <v>0</v>
      </c>
    </row>
    <row r="30" spans="1:25" ht="12.75">
      <c r="A30" s="77" t="s">
        <v>110</v>
      </c>
      <c r="B30" s="179">
        <v>0</v>
      </c>
      <c r="C30" s="179">
        <v>0</v>
      </c>
      <c r="D30" s="179">
        <v>0</v>
      </c>
      <c r="E30" s="179">
        <v>0</v>
      </c>
      <c r="F30" s="179">
        <v>0</v>
      </c>
      <c r="G30" s="179">
        <v>0</v>
      </c>
      <c r="H30" s="179">
        <v>0</v>
      </c>
      <c r="I30" s="179">
        <v>0</v>
      </c>
      <c r="J30" s="179">
        <v>0</v>
      </c>
      <c r="K30" s="179">
        <v>0</v>
      </c>
      <c r="L30" s="179">
        <v>0</v>
      </c>
      <c r="M30" s="179">
        <v>0</v>
      </c>
      <c r="N30" s="179">
        <v>0</v>
      </c>
      <c r="O30" s="179">
        <v>5</v>
      </c>
      <c r="P30" s="179">
        <v>0</v>
      </c>
      <c r="Q30" s="179">
        <v>0</v>
      </c>
      <c r="R30" s="179">
        <v>2</v>
      </c>
      <c r="S30" s="179">
        <v>4</v>
      </c>
      <c r="T30" s="179">
        <v>0</v>
      </c>
      <c r="U30" s="179">
        <v>0</v>
      </c>
      <c r="V30" s="179">
        <v>0</v>
      </c>
      <c r="W30" s="179">
        <v>0</v>
      </c>
      <c r="X30" s="179">
        <v>0</v>
      </c>
      <c r="Y30" s="179">
        <v>0</v>
      </c>
    </row>
    <row r="31" spans="1:25" ht="25.5">
      <c r="A31" s="77" t="s">
        <v>111</v>
      </c>
      <c r="B31" s="179">
        <v>0</v>
      </c>
      <c r="C31" s="179">
        <v>0</v>
      </c>
      <c r="D31" s="179">
        <v>0</v>
      </c>
      <c r="E31" s="179">
        <v>0</v>
      </c>
      <c r="F31" s="179">
        <v>0</v>
      </c>
      <c r="G31" s="179">
        <v>0</v>
      </c>
      <c r="H31" s="179">
        <v>0</v>
      </c>
      <c r="I31" s="179">
        <v>0</v>
      </c>
      <c r="J31" s="179">
        <v>0</v>
      </c>
      <c r="K31" s="179">
        <v>0</v>
      </c>
      <c r="L31" s="179">
        <v>0</v>
      </c>
      <c r="M31" s="179">
        <v>0</v>
      </c>
      <c r="N31" s="179">
        <v>0</v>
      </c>
      <c r="O31" s="179">
        <v>0</v>
      </c>
      <c r="P31" s="179">
        <v>0</v>
      </c>
      <c r="Q31" s="179">
        <v>0</v>
      </c>
      <c r="R31" s="179">
        <v>0</v>
      </c>
      <c r="S31" s="179">
        <v>0</v>
      </c>
      <c r="T31" s="179">
        <v>0</v>
      </c>
      <c r="U31" s="179">
        <v>0</v>
      </c>
      <c r="V31" s="179">
        <v>0</v>
      </c>
      <c r="W31" s="179">
        <v>0</v>
      </c>
      <c r="X31" s="179">
        <v>0</v>
      </c>
      <c r="Y31" s="179">
        <v>0</v>
      </c>
    </row>
    <row r="32" spans="1:25" ht="12.75">
      <c r="A32" s="77" t="s">
        <v>112</v>
      </c>
      <c r="B32" s="179">
        <v>3</v>
      </c>
      <c r="C32" s="179">
        <v>0</v>
      </c>
      <c r="D32" s="179">
        <v>0</v>
      </c>
      <c r="E32" s="179">
        <v>0</v>
      </c>
      <c r="F32" s="179">
        <v>0</v>
      </c>
      <c r="G32" s="179">
        <v>0</v>
      </c>
      <c r="H32" s="179">
        <v>0</v>
      </c>
      <c r="I32" s="179">
        <v>0</v>
      </c>
      <c r="J32" s="179">
        <v>0</v>
      </c>
      <c r="K32" s="179">
        <v>0</v>
      </c>
      <c r="L32" s="179">
        <v>0</v>
      </c>
      <c r="M32" s="179">
        <v>0</v>
      </c>
      <c r="N32" s="179">
        <v>0</v>
      </c>
      <c r="O32" s="179">
        <v>0</v>
      </c>
      <c r="P32" s="179">
        <v>0</v>
      </c>
      <c r="Q32" s="179">
        <v>0</v>
      </c>
      <c r="R32" s="179">
        <v>1</v>
      </c>
      <c r="S32" s="179">
        <v>13</v>
      </c>
      <c r="T32" s="179">
        <v>0</v>
      </c>
      <c r="U32" s="179">
        <v>0</v>
      </c>
      <c r="V32" s="179">
        <v>0</v>
      </c>
      <c r="W32" s="179">
        <v>8</v>
      </c>
      <c r="X32" s="179">
        <v>0</v>
      </c>
      <c r="Y32" s="179">
        <v>0</v>
      </c>
    </row>
    <row r="33" spans="1:25" ht="25.5">
      <c r="A33" s="77" t="s">
        <v>113</v>
      </c>
      <c r="B33" s="179">
        <v>0</v>
      </c>
      <c r="C33" s="179">
        <v>0</v>
      </c>
      <c r="D33" s="179">
        <v>0</v>
      </c>
      <c r="E33" s="179">
        <v>0</v>
      </c>
      <c r="F33" s="179">
        <v>0</v>
      </c>
      <c r="G33" s="179">
        <v>0</v>
      </c>
      <c r="H33" s="179">
        <v>0</v>
      </c>
      <c r="I33" s="179">
        <v>0</v>
      </c>
      <c r="J33" s="179">
        <v>2</v>
      </c>
      <c r="K33" s="179">
        <v>0</v>
      </c>
      <c r="L33" s="179">
        <v>0</v>
      </c>
      <c r="M33" s="179">
        <v>0</v>
      </c>
      <c r="N33" s="179">
        <v>0</v>
      </c>
      <c r="O33" s="179">
        <v>0</v>
      </c>
      <c r="P33" s="179">
        <v>0</v>
      </c>
      <c r="Q33" s="179">
        <v>0</v>
      </c>
      <c r="R33" s="179">
        <v>1</v>
      </c>
      <c r="S33" s="179">
        <v>31</v>
      </c>
      <c r="T33" s="179">
        <v>1</v>
      </c>
      <c r="U33" s="179">
        <v>0</v>
      </c>
      <c r="V33" s="179">
        <v>0</v>
      </c>
      <c r="W33" s="179">
        <v>0</v>
      </c>
      <c r="X33" s="179">
        <v>0</v>
      </c>
      <c r="Y33" s="179">
        <v>0</v>
      </c>
    </row>
    <row r="34" spans="1:25" ht="12.75">
      <c r="A34" s="77" t="s">
        <v>114</v>
      </c>
      <c r="B34" s="179">
        <v>0</v>
      </c>
      <c r="C34" s="179">
        <v>0</v>
      </c>
      <c r="D34" s="179">
        <v>0</v>
      </c>
      <c r="E34" s="179">
        <v>0</v>
      </c>
      <c r="F34" s="179">
        <v>0</v>
      </c>
      <c r="G34" s="179">
        <v>0</v>
      </c>
      <c r="H34" s="179">
        <v>0</v>
      </c>
      <c r="I34" s="179">
        <v>0</v>
      </c>
      <c r="J34" s="179">
        <v>0</v>
      </c>
      <c r="K34" s="179">
        <v>0</v>
      </c>
      <c r="L34" s="179">
        <v>0</v>
      </c>
      <c r="M34" s="179">
        <v>0</v>
      </c>
      <c r="N34" s="179">
        <v>2</v>
      </c>
      <c r="O34" s="179">
        <v>0</v>
      </c>
      <c r="P34" s="179">
        <v>0</v>
      </c>
      <c r="Q34" s="179">
        <v>0</v>
      </c>
      <c r="R34" s="179">
        <v>1</v>
      </c>
      <c r="S34" s="179">
        <v>23</v>
      </c>
      <c r="T34" s="179">
        <v>0</v>
      </c>
      <c r="U34" s="179">
        <v>0</v>
      </c>
      <c r="V34" s="179">
        <v>2</v>
      </c>
      <c r="W34" s="179">
        <v>4</v>
      </c>
      <c r="X34" s="179">
        <v>0</v>
      </c>
      <c r="Y34" s="179">
        <v>0</v>
      </c>
    </row>
    <row r="35" spans="1:25" ht="12.75">
      <c r="A35" s="77" t="s">
        <v>115</v>
      </c>
      <c r="B35" s="179">
        <v>0</v>
      </c>
      <c r="C35" s="179">
        <v>0</v>
      </c>
      <c r="D35" s="179">
        <v>0</v>
      </c>
      <c r="E35" s="179">
        <v>0</v>
      </c>
      <c r="F35" s="179">
        <v>0</v>
      </c>
      <c r="G35" s="179">
        <v>0</v>
      </c>
      <c r="H35" s="179">
        <v>0</v>
      </c>
      <c r="I35" s="179">
        <v>0</v>
      </c>
      <c r="J35" s="179">
        <v>0</v>
      </c>
      <c r="K35" s="179">
        <v>0</v>
      </c>
      <c r="L35" s="179">
        <v>0</v>
      </c>
      <c r="M35" s="179">
        <v>0</v>
      </c>
      <c r="N35" s="179">
        <v>1</v>
      </c>
      <c r="O35" s="179">
        <v>0</v>
      </c>
      <c r="P35" s="179">
        <v>0</v>
      </c>
      <c r="Q35" s="179">
        <v>0</v>
      </c>
      <c r="R35" s="179">
        <v>0</v>
      </c>
      <c r="S35" s="179">
        <v>3</v>
      </c>
      <c r="T35" s="179">
        <v>0</v>
      </c>
      <c r="U35" s="179">
        <v>0</v>
      </c>
      <c r="V35" s="179">
        <v>0</v>
      </c>
      <c r="W35" s="179">
        <v>0</v>
      </c>
      <c r="X35" s="179">
        <v>0</v>
      </c>
      <c r="Y35" s="179">
        <v>0</v>
      </c>
    </row>
    <row r="36" spans="1:25" ht="12.75">
      <c r="A36" s="77" t="s">
        <v>116</v>
      </c>
      <c r="B36" s="179">
        <v>0</v>
      </c>
      <c r="C36" s="179">
        <v>0</v>
      </c>
      <c r="D36" s="179">
        <v>0</v>
      </c>
      <c r="E36" s="179">
        <v>0</v>
      </c>
      <c r="F36" s="179">
        <v>0</v>
      </c>
      <c r="G36" s="179">
        <v>0</v>
      </c>
      <c r="H36" s="179">
        <v>0</v>
      </c>
      <c r="I36" s="179">
        <v>0</v>
      </c>
      <c r="J36" s="179">
        <v>0</v>
      </c>
      <c r="K36" s="179">
        <v>0</v>
      </c>
      <c r="L36" s="179">
        <v>0</v>
      </c>
      <c r="M36" s="179">
        <v>0</v>
      </c>
      <c r="N36" s="179">
        <v>0</v>
      </c>
      <c r="O36" s="179">
        <v>0</v>
      </c>
      <c r="P36" s="179">
        <v>0</v>
      </c>
      <c r="Q36" s="179">
        <v>0</v>
      </c>
      <c r="R36" s="179">
        <v>0</v>
      </c>
      <c r="S36" s="179">
        <v>5</v>
      </c>
      <c r="T36" s="179">
        <v>0</v>
      </c>
      <c r="U36" s="179">
        <v>0</v>
      </c>
      <c r="V36" s="179">
        <v>0</v>
      </c>
      <c r="W36" s="179">
        <v>0</v>
      </c>
      <c r="X36" s="179">
        <v>0</v>
      </c>
      <c r="Y36" s="179">
        <v>0</v>
      </c>
    </row>
    <row r="37" spans="1:25" ht="12.75">
      <c r="A37" s="77" t="s">
        <v>117</v>
      </c>
      <c r="B37" s="179">
        <v>0</v>
      </c>
      <c r="C37" s="179">
        <v>0</v>
      </c>
      <c r="D37" s="179">
        <v>0</v>
      </c>
      <c r="E37" s="179">
        <v>0</v>
      </c>
      <c r="F37" s="179">
        <v>0</v>
      </c>
      <c r="G37" s="179">
        <v>0</v>
      </c>
      <c r="H37" s="179">
        <v>0</v>
      </c>
      <c r="I37" s="179">
        <v>0</v>
      </c>
      <c r="J37" s="179">
        <v>0</v>
      </c>
      <c r="K37" s="179">
        <v>0</v>
      </c>
      <c r="L37" s="179">
        <v>0</v>
      </c>
      <c r="M37" s="179">
        <v>0</v>
      </c>
      <c r="N37" s="179">
        <v>0</v>
      </c>
      <c r="O37" s="179">
        <v>0</v>
      </c>
      <c r="P37" s="179">
        <v>0</v>
      </c>
      <c r="Q37" s="179">
        <v>0</v>
      </c>
      <c r="R37" s="179">
        <v>0</v>
      </c>
      <c r="S37" s="179">
        <v>0</v>
      </c>
      <c r="T37" s="179">
        <v>0</v>
      </c>
      <c r="U37" s="179">
        <v>0</v>
      </c>
      <c r="V37" s="179">
        <v>0</v>
      </c>
      <c r="W37" s="179">
        <v>0</v>
      </c>
      <c r="X37" s="179">
        <v>0</v>
      </c>
      <c r="Y37" s="179">
        <v>0</v>
      </c>
    </row>
    <row r="38" spans="1:25" ht="12.75">
      <c r="A38" s="77" t="s">
        <v>118</v>
      </c>
      <c r="B38" s="179">
        <v>2</v>
      </c>
      <c r="C38" s="179">
        <v>0</v>
      </c>
      <c r="D38" s="179">
        <v>0</v>
      </c>
      <c r="E38" s="179">
        <v>0</v>
      </c>
      <c r="F38" s="179">
        <v>0</v>
      </c>
      <c r="G38" s="179">
        <v>0</v>
      </c>
      <c r="H38" s="179">
        <v>0</v>
      </c>
      <c r="I38" s="179">
        <v>0</v>
      </c>
      <c r="J38" s="179">
        <v>7</v>
      </c>
      <c r="K38" s="179">
        <v>0</v>
      </c>
      <c r="L38" s="179">
        <v>0</v>
      </c>
      <c r="M38" s="179">
        <v>0</v>
      </c>
      <c r="N38" s="179">
        <v>5</v>
      </c>
      <c r="O38" s="179">
        <v>51</v>
      </c>
      <c r="P38" s="179">
        <v>1</v>
      </c>
      <c r="Q38" s="179">
        <v>0</v>
      </c>
      <c r="R38" s="179">
        <v>159</v>
      </c>
      <c r="S38" s="179">
        <v>107</v>
      </c>
      <c r="T38" s="179">
        <v>19</v>
      </c>
      <c r="U38" s="179">
        <v>4</v>
      </c>
      <c r="V38" s="179">
        <v>28</v>
      </c>
      <c r="W38" s="179">
        <v>18</v>
      </c>
      <c r="X38" s="179">
        <v>25</v>
      </c>
      <c r="Y38" s="179">
        <v>0</v>
      </c>
    </row>
    <row r="39" spans="1:25" s="85" customFormat="1" ht="38.25">
      <c r="A39" s="78" t="s">
        <v>237</v>
      </c>
      <c r="B39" s="205">
        <f>SUM(B40:B45)</f>
        <v>6</v>
      </c>
      <c r="C39" s="205">
        <f>SUM(C40:C45)</f>
        <v>4</v>
      </c>
      <c r="D39" s="205">
        <f aca="true" t="shared" si="0" ref="D39:U39">SUM(D40:D45)</f>
        <v>2</v>
      </c>
      <c r="E39" s="205">
        <f t="shared" si="0"/>
        <v>4</v>
      </c>
      <c r="F39" s="205">
        <f t="shared" si="0"/>
        <v>1</v>
      </c>
      <c r="G39" s="205">
        <f t="shared" si="0"/>
        <v>0</v>
      </c>
      <c r="H39" s="205">
        <f t="shared" si="0"/>
        <v>0</v>
      </c>
      <c r="I39" s="205">
        <f t="shared" si="0"/>
        <v>0</v>
      </c>
      <c r="J39" s="205">
        <f t="shared" si="0"/>
        <v>13</v>
      </c>
      <c r="K39" s="205">
        <f t="shared" si="0"/>
        <v>0</v>
      </c>
      <c r="L39" s="205">
        <f t="shared" si="0"/>
        <v>0</v>
      </c>
      <c r="M39" s="205">
        <f t="shared" si="0"/>
        <v>0</v>
      </c>
      <c r="N39" s="205">
        <f t="shared" si="0"/>
        <v>9</v>
      </c>
      <c r="O39" s="205">
        <f t="shared" si="0"/>
        <v>0</v>
      </c>
      <c r="P39" s="205">
        <f t="shared" si="0"/>
        <v>0</v>
      </c>
      <c r="Q39" s="205">
        <f t="shared" si="0"/>
        <v>0</v>
      </c>
      <c r="R39" s="205">
        <f t="shared" si="0"/>
        <v>0</v>
      </c>
      <c r="S39" s="205">
        <f t="shared" si="0"/>
        <v>120</v>
      </c>
      <c r="T39" s="205">
        <f t="shared" si="0"/>
        <v>0</v>
      </c>
      <c r="U39" s="205">
        <f t="shared" si="0"/>
        <v>0</v>
      </c>
      <c r="V39" s="205">
        <v>4</v>
      </c>
      <c r="W39" s="205">
        <v>3</v>
      </c>
      <c r="X39" s="205">
        <v>0</v>
      </c>
      <c r="Y39" s="205">
        <v>0</v>
      </c>
    </row>
    <row r="40" spans="1:25" ht="25.5">
      <c r="A40" s="77" t="s">
        <v>119</v>
      </c>
      <c r="B40" s="179">
        <v>0</v>
      </c>
      <c r="C40" s="179">
        <v>0</v>
      </c>
      <c r="D40" s="179">
        <v>0</v>
      </c>
      <c r="E40" s="179">
        <v>0</v>
      </c>
      <c r="F40" s="179">
        <v>0</v>
      </c>
      <c r="G40" s="179">
        <v>0</v>
      </c>
      <c r="H40" s="179">
        <v>0</v>
      </c>
      <c r="I40" s="179">
        <v>0</v>
      </c>
      <c r="J40" s="179">
        <v>0</v>
      </c>
      <c r="K40" s="179">
        <v>0</v>
      </c>
      <c r="L40" s="179">
        <v>0</v>
      </c>
      <c r="M40" s="179">
        <v>0</v>
      </c>
      <c r="N40" s="179">
        <v>0</v>
      </c>
      <c r="O40" s="179">
        <v>0</v>
      </c>
      <c r="P40" s="179">
        <v>0</v>
      </c>
      <c r="Q40" s="179">
        <v>0</v>
      </c>
      <c r="R40" s="179">
        <v>0</v>
      </c>
      <c r="S40" s="179">
        <v>0</v>
      </c>
      <c r="T40" s="179">
        <v>0</v>
      </c>
      <c r="U40" s="179">
        <v>0</v>
      </c>
      <c r="V40" s="179">
        <v>0</v>
      </c>
      <c r="W40" s="179">
        <v>0</v>
      </c>
      <c r="X40" s="179">
        <v>0</v>
      </c>
      <c r="Y40" s="179">
        <v>0</v>
      </c>
    </row>
    <row r="41" spans="1:25" ht="12.75">
      <c r="A41" s="77" t="s">
        <v>123</v>
      </c>
      <c r="B41" s="179">
        <v>0</v>
      </c>
      <c r="C41" s="179">
        <v>0</v>
      </c>
      <c r="D41" s="179">
        <v>0</v>
      </c>
      <c r="E41" s="179">
        <v>0</v>
      </c>
      <c r="F41" s="179">
        <v>0</v>
      </c>
      <c r="G41" s="179">
        <v>0</v>
      </c>
      <c r="H41" s="179">
        <v>0</v>
      </c>
      <c r="I41" s="179">
        <v>0</v>
      </c>
      <c r="J41" s="179">
        <v>0</v>
      </c>
      <c r="K41" s="179">
        <v>0</v>
      </c>
      <c r="L41" s="179">
        <v>0</v>
      </c>
      <c r="M41" s="179">
        <v>0</v>
      </c>
      <c r="N41" s="179">
        <v>0</v>
      </c>
      <c r="O41" s="179">
        <v>0</v>
      </c>
      <c r="P41" s="179">
        <v>0</v>
      </c>
      <c r="Q41" s="179">
        <v>0</v>
      </c>
      <c r="R41" s="179">
        <v>0</v>
      </c>
      <c r="S41" s="179">
        <v>0</v>
      </c>
      <c r="T41" s="179">
        <v>0</v>
      </c>
      <c r="U41" s="179">
        <v>0</v>
      </c>
      <c r="V41" s="179">
        <v>0</v>
      </c>
      <c r="W41" s="179">
        <v>0</v>
      </c>
      <c r="X41" s="179">
        <v>0</v>
      </c>
      <c r="Y41" s="179">
        <v>0</v>
      </c>
    </row>
    <row r="42" spans="1:25" ht="12.75">
      <c r="A42" s="77" t="s">
        <v>127</v>
      </c>
      <c r="B42" s="179">
        <v>2</v>
      </c>
      <c r="C42" s="179">
        <v>4</v>
      </c>
      <c r="D42" s="179">
        <v>0</v>
      </c>
      <c r="E42" s="179">
        <v>4</v>
      </c>
      <c r="F42" s="179">
        <v>0</v>
      </c>
      <c r="G42" s="179">
        <v>0</v>
      </c>
      <c r="H42" s="179">
        <v>0</v>
      </c>
      <c r="I42" s="179">
        <v>0</v>
      </c>
      <c r="J42" s="179">
        <v>6</v>
      </c>
      <c r="K42" s="179">
        <v>0</v>
      </c>
      <c r="L42" s="179">
        <v>0</v>
      </c>
      <c r="M42" s="179">
        <v>0</v>
      </c>
      <c r="N42" s="179">
        <v>7</v>
      </c>
      <c r="O42" s="179">
        <v>0</v>
      </c>
      <c r="P42" s="179">
        <v>0</v>
      </c>
      <c r="Q42" s="179">
        <v>0</v>
      </c>
      <c r="R42" s="179">
        <v>0</v>
      </c>
      <c r="S42" s="179">
        <v>26</v>
      </c>
      <c r="T42" s="179">
        <v>0</v>
      </c>
      <c r="U42" s="179">
        <v>0</v>
      </c>
      <c r="V42" s="179">
        <v>0</v>
      </c>
      <c r="W42" s="179">
        <v>0</v>
      </c>
      <c r="X42" s="179">
        <v>0</v>
      </c>
      <c r="Y42" s="179">
        <v>0</v>
      </c>
    </row>
    <row r="43" spans="1:25" ht="12.75">
      <c r="A43" s="77" t="s">
        <v>129</v>
      </c>
      <c r="B43" s="179">
        <v>0</v>
      </c>
      <c r="C43" s="179">
        <v>0</v>
      </c>
      <c r="D43" s="179">
        <v>0</v>
      </c>
      <c r="E43" s="179">
        <v>0</v>
      </c>
      <c r="F43" s="179">
        <v>0</v>
      </c>
      <c r="G43" s="179">
        <v>0</v>
      </c>
      <c r="H43" s="179">
        <v>0</v>
      </c>
      <c r="I43" s="179">
        <v>0</v>
      </c>
      <c r="J43" s="179">
        <v>0</v>
      </c>
      <c r="K43" s="179">
        <v>0</v>
      </c>
      <c r="L43" s="179">
        <v>0</v>
      </c>
      <c r="M43" s="179">
        <v>0</v>
      </c>
      <c r="N43" s="179">
        <v>0</v>
      </c>
      <c r="O43" s="179">
        <v>0</v>
      </c>
      <c r="P43" s="179">
        <v>0</v>
      </c>
      <c r="Q43" s="179">
        <v>0</v>
      </c>
      <c r="R43" s="179">
        <v>0</v>
      </c>
      <c r="S43" s="179">
        <v>17</v>
      </c>
      <c r="T43" s="179">
        <v>0</v>
      </c>
      <c r="U43" s="179">
        <v>0</v>
      </c>
      <c r="V43" s="179">
        <v>2</v>
      </c>
      <c r="W43" s="179">
        <v>0</v>
      </c>
      <c r="X43" s="179">
        <v>0</v>
      </c>
      <c r="Y43" s="179">
        <v>0</v>
      </c>
    </row>
    <row r="44" spans="1:25" ht="12.75">
      <c r="A44" s="77" t="s">
        <v>130</v>
      </c>
      <c r="B44" s="179">
        <v>2</v>
      </c>
      <c r="C44" s="179">
        <v>0</v>
      </c>
      <c r="D44" s="179">
        <v>2</v>
      </c>
      <c r="E44" s="179">
        <v>0</v>
      </c>
      <c r="F44" s="179">
        <v>1</v>
      </c>
      <c r="G44" s="179">
        <v>0</v>
      </c>
      <c r="H44" s="179">
        <v>0</v>
      </c>
      <c r="I44" s="179">
        <v>0</v>
      </c>
      <c r="J44" s="179">
        <v>3</v>
      </c>
      <c r="K44" s="179">
        <v>0</v>
      </c>
      <c r="L44" s="179">
        <v>0</v>
      </c>
      <c r="M44" s="179">
        <v>0</v>
      </c>
      <c r="N44" s="179">
        <v>0</v>
      </c>
      <c r="O44" s="179">
        <v>0</v>
      </c>
      <c r="P44" s="179">
        <v>0</v>
      </c>
      <c r="Q44" s="179">
        <v>0</v>
      </c>
      <c r="R44" s="179">
        <v>0</v>
      </c>
      <c r="S44" s="179">
        <v>12</v>
      </c>
      <c r="T44" s="179">
        <v>0</v>
      </c>
      <c r="U44" s="179">
        <v>0</v>
      </c>
      <c r="V44" s="179">
        <v>2</v>
      </c>
      <c r="W44" s="179">
        <v>1</v>
      </c>
      <c r="X44" s="179">
        <v>0</v>
      </c>
      <c r="Y44" s="179">
        <v>0</v>
      </c>
    </row>
    <row r="45" spans="1:25" ht="12.75">
      <c r="A45" s="77" t="s">
        <v>131</v>
      </c>
      <c r="B45" s="179">
        <v>2</v>
      </c>
      <c r="C45" s="179">
        <v>0</v>
      </c>
      <c r="D45" s="179">
        <v>0</v>
      </c>
      <c r="E45" s="179">
        <v>0</v>
      </c>
      <c r="F45" s="179">
        <v>0</v>
      </c>
      <c r="G45" s="179">
        <v>0</v>
      </c>
      <c r="H45" s="179">
        <v>0</v>
      </c>
      <c r="I45" s="179">
        <v>0</v>
      </c>
      <c r="J45" s="179">
        <v>4</v>
      </c>
      <c r="K45" s="179">
        <v>0</v>
      </c>
      <c r="L45" s="179">
        <v>0</v>
      </c>
      <c r="M45" s="179">
        <v>0</v>
      </c>
      <c r="N45" s="179">
        <v>2</v>
      </c>
      <c r="O45" s="179">
        <v>0</v>
      </c>
      <c r="P45" s="179">
        <v>0</v>
      </c>
      <c r="Q45" s="179">
        <v>0</v>
      </c>
      <c r="R45" s="179">
        <v>0</v>
      </c>
      <c r="S45" s="179">
        <v>65</v>
      </c>
      <c r="T45" s="179">
        <v>0</v>
      </c>
      <c r="U45" s="179">
        <v>0</v>
      </c>
      <c r="V45" s="179">
        <v>0</v>
      </c>
      <c r="W45" s="179">
        <v>2</v>
      </c>
      <c r="X45" s="179">
        <v>0</v>
      </c>
      <c r="Y45" s="179">
        <v>0</v>
      </c>
    </row>
    <row r="46" spans="1:25" s="85" customFormat="1" ht="27.75" customHeight="1">
      <c r="A46" s="78" t="s">
        <v>357</v>
      </c>
      <c r="B46" s="205" t="s">
        <v>297</v>
      </c>
      <c r="C46" s="205" t="s">
        <v>297</v>
      </c>
      <c r="D46" s="205" t="s">
        <v>297</v>
      </c>
      <c r="E46" s="205" t="s">
        <v>297</v>
      </c>
      <c r="F46" s="205" t="s">
        <v>297</v>
      </c>
      <c r="G46" s="205" t="s">
        <v>297</v>
      </c>
      <c r="H46" s="205" t="s">
        <v>297</v>
      </c>
      <c r="I46" s="205" t="s">
        <v>297</v>
      </c>
      <c r="J46" s="205">
        <f>SUM(J47:J53)</f>
        <v>0</v>
      </c>
      <c r="K46" s="205">
        <f aca="true" t="shared" si="1" ref="K46:U46">SUM(K47:K53)</f>
        <v>0</v>
      </c>
      <c r="L46" s="205">
        <f t="shared" si="1"/>
        <v>0</v>
      </c>
      <c r="M46" s="205">
        <f t="shared" si="1"/>
        <v>0</v>
      </c>
      <c r="N46" s="205">
        <f t="shared" si="1"/>
        <v>2</v>
      </c>
      <c r="O46" s="205">
        <f t="shared" si="1"/>
        <v>0</v>
      </c>
      <c r="P46" s="205">
        <f t="shared" si="1"/>
        <v>0</v>
      </c>
      <c r="Q46" s="205">
        <f t="shared" si="1"/>
        <v>0</v>
      </c>
      <c r="R46" s="205">
        <f t="shared" si="1"/>
        <v>0</v>
      </c>
      <c r="S46" s="205">
        <f t="shared" si="1"/>
        <v>70</v>
      </c>
      <c r="T46" s="205">
        <f t="shared" si="1"/>
        <v>0</v>
      </c>
      <c r="U46" s="205">
        <f t="shared" si="1"/>
        <v>0</v>
      </c>
      <c r="V46" s="205">
        <v>0</v>
      </c>
      <c r="W46" s="205">
        <v>7</v>
      </c>
      <c r="X46" s="205">
        <v>0</v>
      </c>
      <c r="Y46" s="205">
        <v>0</v>
      </c>
    </row>
    <row r="47" spans="1:25" ht="12.75">
      <c r="A47" s="77" t="s">
        <v>120</v>
      </c>
      <c r="B47" s="179">
        <v>0</v>
      </c>
      <c r="C47" s="179">
        <v>0</v>
      </c>
      <c r="D47" s="179">
        <v>0</v>
      </c>
      <c r="E47" s="179">
        <v>0</v>
      </c>
      <c r="F47" s="179">
        <v>0</v>
      </c>
      <c r="G47" s="179">
        <v>0</v>
      </c>
      <c r="H47" s="179">
        <v>0</v>
      </c>
      <c r="I47" s="179">
        <v>0</v>
      </c>
      <c r="J47" s="179">
        <v>0</v>
      </c>
      <c r="K47" s="179">
        <v>0</v>
      </c>
      <c r="L47" s="179">
        <v>0</v>
      </c>
      <c r="M47" s="179">
        <v>0</v>
      </c>
      <c r="N47" s="179">
        <v>0</v>
      </c>
      <c r="O47" s="179">
        <v>0</v>
      </c>
      <c r="P47" s="179">
        <v>0</v>
      </c>
      <c r="Q47" s="179">
        <v>0</v>
      </c>
      <c r="R47" s="179">
        <v>0</v>
      </c>
      <c r="S47" s="179">
        <v>0</v>
      </c>
      <c r="T47" s="179">
        <v>0</v>
      </c>
      <c r="U47" s="179">
        <v>0</v>
      </c>
      <c r="V47" s="179">
        <v>0</v>
      </c>
      <c r="W47" s="179">
        <v>0</v>
      </c>
      <c r="X47" s="179">
        <v>0</v>
      </c>
      <c r="Y47" s="179">
        <v>0</v>
      </c>
    </row>
    <row r="48" spans="1:25" ht="12.75">
      <c r="A48" s="77" t="s">
        <v>121</v>
      </c>
      <c r="B48" s="179">
        <v>0</v>
      </c>
      <c r="C48" s="179">
        <v>0</v>
      </c>
      <c r="D48" s="179">
        <v>0</v>
      </c>
      <c r="E48" s="179">
        <v>0</v>
      </c>
      <c r="F48" s="179">
        <v>0</v>
      </c>
      <c r="G48" s="179">
        <v>0</v>
      </c>
      <c r="H48" s="179">
        <v>0</v>
      </c>
      <c r="I48" s="179">
        <v>0</v>
      </c>
      <c r="J48" s="179">
        <v>0</v>
      </c>
      <c r="K48" s="179">
        <v>0</v>
      </c>
      <c r="L48" s="179">
        <v>0</v>
      </c>
      <c r="M48" s="179">
        <v>0</v>
      </c>
      <c r="N48" s="179">
        <v>0</v>
      </c>
      <c r="O48" s="179">
        <v>0</v>
      </c>
      <c r="P48" s="179">
        <v>0</v>
      </c>
      <c r="Q48" s="179">
        <v>0</v>
      </c>
      <c r="R48" s="179">
        <v>0</v>
      </c>
      <c r="S48" s="179">
        <v>0</v>
      </c>
      <c r="T48" s="179">
        <v>0</v>
      </c>
      <c r="U48" s="179">
        <v>0</v>
      </c>
      <c r="V48" s="179">
        <v>0</v>
      </c>
      <c r="W48" s="179">
        <v>0</v>
      </c>
      <c r="X48" s="179">
        <v>0</v>
      </c>
      <c r="Y48" s="179">
        <v>0</v>
      </c>
    </row>
    <row r="49" spans="1:25" ht="25.5">
      <c r="A49" s="77" t="s">
        <v>122</v>
      </c>
      <c r="B49" s="179">
        <v>0</v>
      </c>
      <c r="C49" s="179">
        <v>0</v>
      </c>
      <c r="D49" s="179">
        <v>0</v>
      </c>
      <c r="E49" s="179">
        <v>0</v>
      </c>
      <c r="F49" s="179">
        <v>0</v>
      </c>
      <c r="G49" s="179">
        <v>0</v>
      </c>
      <c r="H49" s="179">
        <v>0</v>
      </c>
      <c r="I49" s="179">
        <v>0</v>
      </c>
      <c r="J49" s="179">
        <v>0</v>
      </c>
      <c r="K49" s="179">
        <v>0</v>
      </c>
      <c r="L49" s="179">
        <v>0</v>
      </c>
      <c r="M49" s="179">
        <v>0</v>
      </c>
      <c r="N49" s="179">
        <v>0</v>
      </c>
      <c r="O49" s="179">
        <v>0</v>
      </c>
      <c r="P49" s="179">
        <v>0</v>
      </c>
      <c r="Q49" s="179">
        <v>0</v>
      </c>
      <c r="R49" s="179">
        <v>0</v>
      </c>
      <c r="S49" s="179">
        <v>4</v>
      </c>
      <c r="T49" s="179">
        <v>0</v>
      </c>
      <c r="U49" s="179">
        <v>0</v>
      </c>
      <c r="V49" s="179">
        <v>0</v>
      </c>
      <c r="W49" s="179">
        <v>0</v>
      </c>
      <c r="X49" s="179">
        <v>0</v>
      </c>
      <c r="Y49" s="179">
        <v>0</v>
      </c>
    </row>
    <row r="50" spans="1:25" ht="25.5">
      <c r="A50" s="77" t="s">
        <v>124</v>
      </c>
      <c r="B50" s="179">
        <v>0</v>
      </c>
      <c r="C50" s="179">
        <v>0</v>
      </c>
      <c r="D50" s="179">
        <v>0</v>
      </c>
      <c r="E50" s="179">
        <v>0</v>
      </c>
      <c r="F50" s="179">
        <v>0</v>
      </c>
      <c r="G50" s="179">
        <v>0</v>
      </c>
      <c r="H50" s="179">
        <v>0</v>
      </c>
      <c r="I50" s="179">
        <v>0</v>
      </c>
      <c r="J50" s="179">
        <v>0</v>
      </c>
      <c r="K50" s="179">
        <v>0</v>
      </c>
      <c r="L50" s="179">
        <v>0</v>
      </c>
      <c r="M50" s="179">
        <v>0</v>
      </c>
      <c r="N50" s="179">
        <v>0</v>
      </c>
      <c r="O50" s="179">
        <v>0</v>
      </c>
      <c r="P50" s="179">
        <v>0</v>
      </c>
      <c r="Q50" s="179">
        <v>0</v>
      </c>
      <c r="R50" s="179">
        <v>0</v>
      </c>
      <c r="S50" s="179">
        <v>0</v>
      </c>
      <c r="T50" s="179">
        <v>0</v>
      </c>
      <c r="U50" s="179">
        <v>0</v>
      </c>
      <c r="V50" s="179">
        <v>0</v>
      </c>
      <c r="W50" s="179">
        <v>0</v>
      </c>
      <c r="X50" s="179">
        <v>0</v>
      </c>
      <c r="Y50" s="179">
        <v>0</v>
      </c>
    </row>
    <row r="51" spans="1:25" ht="25.5">
      <c r="A51" s="77" t="s">
        <v>125</v>
      </c>
      <c r="B51" s="179">
        <v>0</v>
      </c>
      <c r="C51" s="179">
        <v>0</v>
      </c>
      <c r="D51" s="179">
        <v>0</v>
      </c>
      <c r="E51" s="179">
        <v>0</v>
      </c>
      <c r="F51" s="179">
        <v>0</v>
      </c>
      <c r="G51" s="179">
        <v>0</v>
      </c>
      <c r="H51" s="179">
        <v>0</v>
      </c>
      <c r="I51" s="179">
        <v>0</v>
      </c>
      <c r="J51" s="179">
        <v>0</v>
      </c>
      <c r="K51" s="179">
        <v>0</v>
      </c>
      <c r="L51" s="179">
        <v>0</v>
      </c>
      <c r="M51" s="179">
        <v>0</v>
      </c>
      <c r="N51" s="179">
        <v>1</v>
      </c>
      <c r="O51" s="179">
        <v>0</v>
      </c>
      <c r="P51" s="179">
        <v>0</v>
      </c>
      <c r="Q51" s="179">
        <v>0</v>
      </c>
      <c r="R51" s="179">
        <v>0</v>
      </c>
      <c r="S51" s="179">
        <v>0</v>
      </c>
      <c r="T51" s="179">
        <v>0</v>
      </c>
      <c r="U51" s="179">
        <v>0</v>
      </c>
      <c r="V51" s="179">
        <v>0</v>
      </c>
      <c r="W51" s="179">
        <v>0</v>
      </c>
      <c r="X51" s="179">
        <v>0</v>
      </c>
      <c r="Y51" s="179">
        <v>0</v>
      </c>
    </row>
    <row r="52" spans="1:25" ht="12.75">
      <c r="A52" s="77" t="s">
        <v>126</v>
      </c>
      <c r="B52" s="179">
        <v>0</v>
      </c>
      <c r="C52" s="179">
        <v>0</v>
      </c>
      <c r="D52" s="179">
        <v>0</v>
      </c>
      <c r="E52" s="179">
        <v>0</v>
      </c>
      <c r="F52" s="179">
        <v>0</v>
      </c>
      <c r="G52" s="179">
        <v>0</v>
      </c>
      <c r="H52" s="179">
        <v>0</v>
      </c>
      <c r="I52" s="179">
        <v>0</v>
      </c>
      <c r="J52" s="179">
        <v>0</v>
      </c>
      <c r="K52" s="179">
        <v>0</v>
      </c>
      <c r="L52" s="179">
        <v>0</v>
      </c>
      <c r="M52" s="179">
        <v>0</v>
      </c>
      <c r="N52" s="179">
        <v>0</v>
      </c>
      <c r="O52" s="179">
        <v>0</v>
      </c>
      <c r="P52" s="179">
        <v>0</v>
      </c>
      <c r="Q52" s="179">
        <v>0</v>
      </c>
      <c r="R52" s="179">
        <v>0</v>
      </c>
      <c r="S52" s="179">
        <v>0</v>
      </c>
      <c r="T52" s="179">
        <v>0</v>
      </c>
      <c r="U52" s="179">
        <v>0</v>
      </c>
      <c r="V52" s="179">
        <v>0</v>
      </c>
      <c r="W52" s="179">
        <v>0</v>
      </c>
      <c r="X52" s="179">
        <v>0</v>
      </c>
      <c r="Y52" s="179">
        <v>0</v>
      </c>
    </row>
    <row r="53" spans="1:25" ht="12.75">
      <c r="A53" s="77" t="s">
        <v>128</v>
      </c>
      <c r="B53" s="179">
        <v>0</v>
      </c>
      <c r="C53" s="179">
        <v>0</v>
      </c>
      <c r="D53" s="179">
        <v>0</v>
      </c>
      <c r="E53" s="179">
        <v>0</v>
      </c>
      <c r="F53" s="179">
        <v>0</v>
      </c>
      <c r="G53" s="179">
        <v>0</v>
      </c>
      <c r="H53" s="179">
        <v>0</v>
      </c>
      <c r="I53" s="179">
        <v>0</v>
      </c>
      <c r="J53" s="179">
        <v>0</v>
      </c>
      <c r="K53" s="179">
        <v>0</v>
      </c>
      <c r="L53" s="179">
        <v>0</v>
      </c>
      <c r="M53" s="179">
        <v>0</v>
      </c>
      <c r="N53" s="179">
        <v>1</v>
      </c>
      <c r="O53" s="179">
        <v>0</v>
      </c>
      <c r="P53" s="179">
        <v>0</v>
      </c>
      <c r="Q53" s="179">
        <v>0</v>
      </c>
      <c r="R53" s="179">
        <v>0</v>
      </c>
      <c r="S53" s="179">
        <v>66</v>
      </c>
      <c r="T53" s="179">
        <v>0</v>
      </c>
      <c r="U53" s="179">
        <v>0</v>
      </c>
      <c r="V53" s="179">
        <v>0</v>
      </c>
      <c r="W53" s="179">
        <v>7</v>
      </c>
      <c r="X53" s="179">
        <v>0</v>
      </c>
      <c r="Y53" s="179">
        <v>0</v>
      </c>
    </row>
    <row r="54" spans="1:25" s="85" customFormat="1" ht="25.5">
      <c r="A54" s="78" t="s">
        <v>132</v>
      </c>
      <c r="B54" s="205">
        <v>24</v>
      </c>
      <c r="C54" s="205">
        <v>0</v>
      </c>
      <c r="D54" s="205">
        <v>5</v>
      </c>
      <c r="E54" s="205">
        <v>0</v>
      </c>
      <c r="F54" s="205">
        <v>3</v>
      </c>
      <c r="G54" s="205">
        <v>9</v>
      </c>
      <c r="H54" s="205">
        <v>0</v>
      </c>
      <c r="I54" s="205">
        <v>0</v>
      </c>
      <c r="J54" s="205">
        <v>25</v>
      </c>
      <c r="K54" s="205">
        <v>11</v>
      </c>
      <c r="L54" s="205">
        <v>2</v>
      </c>
      <c r="M54" s="205">
        <v>0</v>
      </c>
      <c r="N54" s="205">
        <v>62</v>
      </c>
      <c r="O54" s="205">
        <v>2</v>
      </c>
      <c r="P54" s="205">
        <v>6</v>
      </c>
      <c r="Q54" s="205">
        <v>0</v>
      </c>
      <c r="R54" s="205">
        <v>37</v>
      </c>
      <c r="S54" s="205">
        <v>341</v>
      </c>
      <c r="T54" s="205">
        <v>3</v>
      </c>
      <c r="U54" s="205">
        <v>0</v>
      </c>
      <c r="V54" s="205">
        <v>39</v>
      </c>
      <c r="W54" s="205">
        <v>4</v>
      </c>
      <c r="X54" s="205">
        <v>8</v>
      </c>
      <c r="Y54" s="205">
        <v>0</v>
      </c>
    </row>
    <row r="55" spans="1:25" ht="25.5">
      <c r="A55" s="77" t="s">
        <v>133</v>
      </c>
      <c r="B55" s="179">
        <v>7</v>
      </c>
      <c r="C55" s="179">
        <v>0</v>
      </c>
      <c r="D55" s="179">
        <v>0</v>
      </c>
      <c r="E55" s="179">
        <v>0</v>
      </c>
      <c r="F55" s="179">
        <v>0</v>
      </c>
      <c r="G55" s="179">
        <v>0</v>
      </c>
      <c r="H55" s="179">
        <v>0</v>
      </c>
      <c r="I55" s="179">
        <v>0</v>
      </c>
      <c r="J55" s="179">
        <v>0</v>
      </c>
      <c r="K55" s="179">
        <v>0</v>
      </c>
      <c r="L55" s="179">
        <v>0</v>
      </c>
      <c r="M55" s="179">
        <v>0</v>
      </c>
      <c r="N55" s="179">
        <v>7</v>
      </c>
      <c r="O55" s="179">
        <v>0</v>
      </c>
      <c r="P55" s="179">
        <v>0</v>
      </c>
      <c r="Q55" s="179">
        <v>0</v>
      </c>
      <c r="R55" s="179">
        <v>8</v>
      </c>
      <c r="S55" s="179">
        <v>20</v>
      </c>
      <c r="T55" s="179">
        <v>0</v>
      </c>
      <c r="U55" s="179">
        <v>0</v>
      </c>
      <c r="V55" s="179">
        <v>0</v>
      </c>
      <c r="W55" s="179">
        <v>2</v>
      </c>
      <c r="X55" s="179">
        <v>0</v>
      </c>
      <c r="Y55" s="179">
        <v>0</v>
      </c>
    </row>
    <row r="56" spans="1:25" ht="12.75">
      <c r="A56" s="77" t="s">
        <v>134</v>
      </c>
      <c r="B56" s="179">
        <v>0</v>
      </c>
      <c r="C56" s="179">
        <v>0</v>
      </c>
      <c r="D56" s="179">
        <v>0</v>
      </c>
      <c r="E56" s="179">
        <v>0</v>
      </c>
      <c r="F56" s="179">
        <v>0</v>
      </c>
      <c r="G56" s="179">
        <v>0</v>
      </c>
      <c r="H56" s="179">
        <v>0</v>
      </c>
      <c r="I56" s="179">
        <v>0</v>
      </c>
      <c r="J56" s="179">
        <v>0</v>
      </c>
      <c r="K56" s="179">
        <v>0</v>
      </c>
      <c r="L56" s="179">
        <v>0</v>
      </c>
      <c r="M56" s="179">
        <v>0</v>
      </c>
      <c r="N56" s="179">
        <v>1</v>
      </c>
      <c r="O56" s="179">
        <v>0</v>
      </c>
      <c r="P56" s="179">
        <v>0</v>
      </c>
      <c r="Q56" s="179">
        <v>0</v>
      </c>
      <c r="R56" s="179">
        <v>0</v>
      </c>
      <c r="S56" s="179">
        <v>2</v>
      </c>
      <c r="T56" s="179">
        <v>0</v>
      </c>
      <c r="U56" s="179">
        <v>0</v>
      </c>
      <c r="V56" s="179">
        <v>0</v>
      </c>
      <c r="W56" s="179">
        <v>0</v>
      </c>
      <c r="X56" s="179">
        <v>0</v>
      </c>
      <c r="Y56" s="179">
        <v>0</v>
      </c>
    </row>
    <row r="57" spans="1:25" ht="12.75">
      <c r="A57" s="77" t="s">
        <v>135</v>
      </c>
      <c r="B57" s="179">
        <v>0</v>
      </c>
      <c r="C57" s="179">
        <v>0</v>
      </c>
      <c r="D57" s="179">
        <v>0</v>
      </c>
      <c r="E57" s="179">
        <v>0</v>
      </c>
      <c r="F57" s="179">
        <v>0</v>
      </c>
      <c r="G57" s="179">
        <v>0</v>
      </c>
      <c r="H57" s="179">
        <v>0</v>
      </c>
      <c r="I57" s="179">
        <v>0</v>
      </c>
      <c r="J57" s="179">
        <v>0</v>
      </c>
      <c r="K57" s="179">
        <v>0</v>
      </c>
      <c r="L57" s="179">
        <v>0</v>
      </c>
      <c r="M57" s="179">
        <v>0</v>
      </c>
      <c r="N57" s="179">
        <v>0</v>
      </c>
      <c r="O57" s="179">
        <v>0</v>
      </c>
      <c r="P57" s="179">
        <v>0</v>
      </c>
      <c r="Q57" s="179">
        <v>0</v>
      </c>
      <c r="R57" s="179">
        <v>0</v>
      </c>
      <c r="S57" s="179">
        <v>14</v>
      </c>
      <c r="T57" s="179">
        <v>0</v>
      </c>
      <c r="U57" s="179">
        <v>0</v>
      </c>
      <c r="V57" s="179">
        <v>3</v>
      </c>
      <c r="W57" s="179">
        <v>0</v>
      </c>
      <c r="X57" s="179">
        <v>0</v>
      </c>
      <c r="Y57" s="179">
        <v>0</v>
      </c>
    </row>
    <row r="58" spans="1:25" ht="25.5">
      <c r="A58" s="77" t="s">
        <v>136</v>
      </c>
      <c r="B58" s="179">
        <v>4</v>
      </c>
      <c r="C58" s="179">
        <v>0</v>
      </c>
      <c r="D58" s="179">
        <v>1</v>
      </c>
      <c r="E58" s="179">
        <v>0</v>
      </c>
      <c r="F58" s="179">
        <v>0</v>
      </c>
      <c r="G58" s="179">
        <v>0</v>
      </c>
      <c r="H58" s="179">
        <v>0</v>
      </c>
      <c r="I58" s="179">
        <v>0</v>
      </c>
      <c r="J58" s="179">
        <v>2</v>
      </c>
      <c r="K58" s="179">
        <v>11</v>
      </c>
      <c r="L58" s="179">
        <v>0</v>
      </c>
      <c r="M58" s="179">
        <v>0</v>
      </c>
      <c r="N58" s="179">
        <v>12</v>
      </c>
      <c r="O58" s="179">
        <v>0</v>
      </c>
      <c r="P58" s="179">
        <v>0</v>
      </c>
      <c r="Q58" s="179">
        <v>0</v>
      </c>
      <c r="R58" s="179">
        <v>9</v>
      </c>
      <c r="S58" s="179">
        <v>36</v>
      </c>
      <c r="T58" s="179">
        <v>0</v>
      </c>
      <c r="U58" s="179">
        <v>0</v>
      </c>
      <c r="V58" s="179">
        <v>18</v>
      </c>
      <c r="W58" s="179">
        <v>0</v>
      </c>
      <c r="X58" s="179">
        <v>4</v>
      </c>
      <c r="Y58" s="179">
        <v>0</v>
      </c>
    </row>
    <row r="59" spans="1:25" ht="12.75">
      <c r="A59" s="77" t="s">
        <v>137</v>
      </c>
      <c r="B59" s="179">
        <v>2</v>
      </c>
      <c r="C59" s="179">
        <v>0</v>
      </c>
      <c r="D59" s="179">
        <v>0</v>
      </c>
      <c r="E59" s="179">
        <v>0</v>
      </c>
      <c r="F59" s="179">
        <v>0</v>
      </c>
      <c r="G59" s="179">
        <v>0</v>
      </c>
      <c r="H59" s="179">
        <v>0</v>
      </c>
      <c r="I59" s="179">
        <v>0</v>
      </c>
      <c r="J59" s="179">
        <v>0</v>
      </c>
      <c r="K59" s="179">
        <v>0</v>
      </c>
      <c r="L59" s="179">
        <v>0</v>
      </c>
      <c r="M59" s="179">
        <v>0</v>
      </c>
      <c r="N59" s="179">
        <v>0</v>
      </c>
      <c r="O59" s="179">
        <v>0</v>
      </c>
      <c r="P59" s="179">
        <v>0</v>
      </c>
      <c r="Q59" s="179">
        <v>0</v>
      </c>
      <c r="R59" s="179">
        <v>0</v>
      </c>
      <c r="S59" s="179">
        <v>45</v>
      </c>
      <c r="T59" s="179">
        <v>0</v>
      </c>
      <c r="U59" s="179">
        <v>0</v>
      </c>
      <c r="V59" s="179">
        <v>0</v>
      </c>
      <c r="W59" s="179">
        <v>1</v>
      </c>
      <c r="X59" s="179">
        <v>0</v>
      </c>
      <c r="Y59" s="179">
        <v>0</v>
      </c>
    </row>
    <row r="60" spans="1:25" ht="25.5">
      <c r="A60" s="77" t="s">
        <v>138</v>
      </c>
      <c r="B60" s="179">
        <v>0</v>
      </c>
      <c r="C60" s="179">
        <v>0</v>
      </c>
      <c r="D60" s="179">
        <v>0</v>
      </c>
      <c r="E60" s="179">
        <v>0</v>
      </c>
      <c r="F60" s="179">
        <v>0</v>
      </c>
      <c r="G60" s="179">
        <v>0</v>
      </c>
      <c r="H60" s="179">
        <v>0</v>
      </c>
      <c r="I60" s="179">
        <v>0</v>
      </c>
      <c r="J60" s="179">
        <v>0</v>
      </c>
      <c r="K60" s="179">
        <v>0</v>
      </c>
      <c r="L60" s="179">
        <v>0</v>
      </c>
      <c r="M60" s="179">
        <v>0</v>
      </c>
      <c r="N60" s="179">
        <v>6</v>
      </c>
      <c r="O60" s="179">
        <v>0</v>
      </c>
      <c r="P60" s="179">
        <v>0</v>
      </c>
      <c r="Q60" s="179">
        <v>0</v>
      </c>
      <c r="R60" s="179">
        <v>4</v>
      </c>
      <c r="S60" s="179">
        <v>14</v>
      </c>
      <c r="T60" s="179">
        <v>0</v>
      </c>
      <c r="U60" s="179">
        <v>0</v>
      </c>
      <c r="V60" s="179">
        <v>5</v>
      </c>
      <c r="W60" s="179">
        <v>0</v>
      </c>
      <c r="X60" s="179">
        <v>0</v>
      </c>
      <c r="Y60" s="179">
        <v>0</v>
      </c>
    </row>
    <row r="61" spans="1:25" ht="12.75">
      <c r="A61" s="77" t="s">
        <v>139</v>
      </c>
      <c r="B61" s="179">
        <v>2</v>
      </c>
      <c r="C61" s="179">
        <v>0</v>
      </c>
      <c r="D61" s="179">
        <v>0</v>
      </c>
      <c r="E61" s="179">
        <v>0</v>
      </c>
      <c r="F61" s="179">
        <v>0</v>
      </c>
      <c r="G61" s="179">
        <v>0</v>
      </c>
      <c r="H61" s="179">
        <v>0</v>
      </c>
      <c r="I61" s="179">
        <v>0</v>
      </c>
      <c r="J61" s="179">
        <v>3</v>
      </c>
      <c r="K61" s="179">
        <v>0</v>
      </c>
      <c r="L61" s="179">
        <v>0</v>
      </c>
      <c r="M61" s="179">
        <v>0</v>
      </c>
      <c r="N61" s="179">
        <v>0</v>
      </c>
      <c r="O61" s="179">
        <v>0</v>
      </c>
      <c r="P61" s="179">
        <v>0</v>
      </c>
      <c r="Q61" s="179">
        <v>0</v>
      </c>
      <c r="R61" s="179">
        <v>5</v>
      </c>
      <c r="S61" s="179">
        <v>61</v>
      </c>
      <c r="T61" s="179">
        <v>0</v>
      </c>
      <c r="U61" s="179">
        <v>0</v>
      </c>
      <c r="V61" s="179">
        <v>5</v>
      </c>
      <c r="W61" s="179">
        <v>0</v>
      </c>
      <c r="X61" s="179">
        <v>0</v>
      </c>
      <c r="Y61" s="179">
        <v>0</v>
      </c>
    </row>
    <row r="62" spans="1:25" ht="12.75">
      <c r="A62" s="77" t="s">
        <v>140</v>
      </c>
      <c r="B62" s="179">
        <v>0</v>
      </c>
      <c r="C62" s="179">
        <v>0</v>
      </c>
      <c r="D62" s="179">
        <v>0</v>
      </c>
      <c r="E62" s="179">
        <v>0</v>
      </c>
      <c r="F62" s="179">
        <v>0</v>
      </c>
      <c r="G62" s="179">
        <v>0</v>
      </c>
      <c r="H62" s="179">
        <v>0</v>
      </c>
      <c r="I62" s="179">
        <v>0</v>
      </c>
      <c r="J62" s="179">
        <v>2</v>
      </c>
      <c r="K62" s="179">
        <v>0</v>
      </c>
      <c r="L62" s="179">
        <v>0</v>
      </c>
      <c r="M62" s="179">
        <v>0</v>
      </c>
      <c r="N62" s="179">
        <v>3</v>
      </c>
      <c r="O62" s="179">
        <v>0</v>
      </c>
      <c r="P62" s="179">
        <v>0</v>
      </c>
      <c r="Q62" s="179">
        <v>0</v>
      </c>
      <c r="R62" s="179">
        <v>3</v>
      </c>
      <c r="S62" s="179">
        <v>14</v>
      </c>
      <c r="T62" s="179">
        <v>0</v>
      </c>
      <c r="U62" s="179">
        <v>0</v>
      </c>
      <c r="V62" s="179">
        <v>1</v>
      </c>
      <c r="W62" s="179">
        <v>0</v>
      </c>
      <c r="X62" s="179">
        <v>0</v>
      </c>
      <c r="Y62" s="179">
        <v>0</v>
      </c>
    </row>
    <row r="63" spans="1:25" ht="12.75">
      <c r="A63" s="77" t="s">
        <v>141</v>
      </c>
      <c r="B63" s="179">
        <v>0</v>
      </c>
      <c r="C63" s="179">
        <v>0</v>
      </c>
      <c r="D63" s="179">
        <v>0</v>
      </c>
      <c r="E63" s="179">
        <v>0</v>
      </c>
      <c r="F63" s="179">
        <v>0</v>
      </c>
      <c r="G63" s="179">
        <v>0</v>
      </c>
      <c r="H63" s="179">
        <v>0</v>
      </c>
      <c r="I63" s="179">
        <v>0</v>
      </c>
      <c r="J63" s="179">
        <v>0</v>
      </c>
      <c r="K63" s="179">
        <v>0</v>
      </c>
      <c r="L63" s="179">
        <v>0</v>
      </c>
      <c r="M63" s="179">
        <v>0</v>
      </c>
      <c r="N63" s="179">
        <v>15</v>
      </c>
      <c r="O63" s="179">
        <v>2</v>
      </c>
      <c r="P63" s="179">
        <v>5</v>
      </c>
      <c r="Q63" s="179">
        <v>0</v>
      </c>
      <c r="R63" s="179">
        <v>1</v>
      </c>
      <c r="S63" s="179">
        <v>23</v>
      </c>
      <c r="T63" s="179">
        <v>0</v>
      </c>
      <c r="U63" s="179">
        <v>0</v>
      </c>
      <c r="V63" s="179">
        <v>0</v>
      </c>
      <c r="W63" s="179">
        <v>1</v>
      </c>
      <c r="X63" s="179">
        <v>0</v>
      </c>
      <c r="Y63" s="179">
        <v>0</v>
      </c>
    </row>
    <row r="64" spans="1:25" ht="12.75">
      <c r="A64" s="77" t="s">
        <v>142</v>
      </c>
      <c r="B64" s="179">
        <v>4</v>
      </c>
      <c r="C64" s="179">
        <v>0</v>
      </c>
      <c r="D64" s="179">
        <v>4</v>
      </c>
      <c r="E64" s="179">
        <v>0</v>
      </c>
      <c r="F64" s="179">
        <v>0</v>
      </c>
      <c r="G64" s="179">
        <v>0</v>
      </c>
      <c r="H64" s="179">
        <v>0</v>
      </c>
      <c r="I64" s="179">
        <v>0</v>
      </c>
      <c r="J64" s="179">
        <v>3</v>
      </c>
      <c r="K64" s="179">
        <v>0</v>
      </c>
      <c r="L64" s="179">
        <v>2</v>
      </c>
      <c r="M64" s="179">
        <v>0</v>
      </c>
      <c r="N64" s="179">
        <v>16</v>
      </c>
      <c r="O64" s="179">
        <v>0</v>
      </c>
      <c r="P64" s="179">
        <v>1</v>
      </c>
      <c r="Q64" s="179">
        <v>0</v>
      </c>
      <c r="R64" s="179">
        <v>6</v>
      </c>
      <c r="S64" s="179">
        <v>44</v>
      </c>
      <c r="T64" s="179">
        <v>3</v>
      </c>
      <c r="U64" s="179">
        <v>0</v>
      </c>
      <c r="V64" s="179">
        <v>3</v>
      </c>
      <c r="W64" s="179">
        <v>0</v>
      </c>
      <c r="X64" s="179">
        <v>0</v>
      </c>
      <c r="Y64" s="179">
        <v>0</v>
      </c>
    </row>
    <row r="65" spans="1:25" ht="12.75">
      <c r="A65" s="77" t="s">
        <v>143</v>
      </c>
      <c r="B65" s="179">
        <v>0</v>
      </c>
      <c r="C65" s="179">
        <v>0</v>
      </c>
      <c r="D65" s="179">
        <v>0</v>
      </c>
      <c r="E65" s="179">
        <v>0</v>
      </c>
      <c r="F65" s="179">
        <v>0</v>
      </c>
      <c r="G65" s="179">
        <v>0</v>
      </c>
      <c r="H65" s="179">
        <v>0</v>
      </c>
      <c r="I65" s="179">
        <v>0</v>
      </c>
      <c r="J65" s="179">
        <v>0</v>
      </c>
      <c r="K65" s="179">
        <v>0</v>
      </c>
      <c r="L65" s="179">
        <v>0</v>
      </c>
      <c r="M65" s="179">
        <v>0</v>
      </c>
      <c r="N65" s="179">
        <v>0</v>
      </c>
      <c r="O65" s="179">
        <v>0</v>
      </c>
      <c r="P65" s="179">
        <v>0</v>
      </c>
      <c r="Q65" s="179">
        <v>0</v>
      </c>
      <c r="R65" s="179">
        <v>0</v>
      </c>
      <c r="S65" s="179">
        <v>10</v>
      </c>
      <c r="T65" s="179">
        <v>0</v>
      </c>
      <c r="U65" s="179">
        <v>0</v>
      </c>
      <c r="V65" s="179">
        <v>0</v>
      </c>
      <c r="W65" s="179">
        <v>0</v>
      </c>
      <c r="X65" s="179">
        <v>0</v>
      </c>
      <c r="Y65" s="179">
        <v>0</v>
      </c>
    </row>
    <row r="66" spans="1:25" ht="12.75">
      <c r="A66" s="77" t="s">
        <v>144</v>
      </c>
      <c r="B66" s="179">
        <v>5</v>
      </c>
      <c r="C66" s="179">
        <v>0</v>
      </c>
      <c r="D66" s="179">
        <v>0</v>
      </c>
      <c r="E66" s="179">
        <v>0</v>
      </c>
      <c r="F66" s="179">
        <v>3</v>
      </c>
      <c r="G66" s="179">
        <v>9</v>
      </c>
      <c r="H66" s="179">
        <v>0</v>
      </c>
      <c r="I66" s="179">
        <v>0</v>
      </c>
      <c r="J66" s="179">
        <v>13</v>
      </c>
      <c r="K66" s="179">
        <v>0</v>
      </c>
      <c r="L66" s="179">
        <v>0</v>
      </c>
      <c r="M66" s="179">
        <v>0</v>
      </c>
      <c r="N66" s="179">
        <v>0</v>
      </c>
      <c r="O66" s="179">
        <v>0</v>
      </c>
      <c r="P66" s="179">
        <v>0</v>
      </c>
      <c r="Q66" s="179">
        <v>0</v>
      </c>
      <c r="R66" s="179">
        <v>1</v>
      </c>
      <c r="S66" s="179">
        <v>35</v>
      </c>
      <c r="T66" s="179">
        <v>0</v>
      </c>
      <c r="U66" s="179">
        <v>0</v>
      </c>
      <c r="V66" s="179">
        <v>1</v>
      </c>
      <c r="W66" s="179">
        <v>0</v>
      </c>
      <c r="X66" s="179">
        <v>1</v>
      </c>
      <c r="Y66" s="179">
        <v>0</v>
      </c>
    </row>
    <row r="67" spans="1:25" ht="12.75">
      <c r="A67" s="77" t="s">
        <v>145</v>
      </c>
      <c r="B67" s="179">
        <v>0</v>
      </c>
      <c r="C67" s="179">
        <v>0</v>
      </c>
      <c r="D67" s="179">
        <v>0</v>
      </c>
      <c r="E67" s="179">
        <v>0</v>
      </c>
      <c r="F67" s="179">
        <v>0</v>
      </c>
      <c r="G67" s="179">
        <v>0</v>
      </c>
      <c r="H67" s="179">
        <v>0</v>
      </c>
      <c r="I67" s="179">
        <v>0</v>
      </c>
      <c r="J67" s="179">
        <v>2</v>
      </c>
      <c r="K67" s="179">
        <v>0</v>
      </c>
      <c r="L67" s="179">
        <v>0</v>
      </c>
      <c r="M67" s="179">
        <v>0</v>
      </c>
      <c r="N67" s="179">
        <v>0</v>
      </c>
      <c r="O67" s="179">
        <v>0</v>
      </c>
      <c r="P67" s="179">
        <v>0</v>
      </c>
      <c r="Q67" s="179">
        <v>0</v>
      </c>
      <c r="R67" s="179">
        <v>0</v>
      </c>
      <c r="S67" s="179">
        <v>14</v>
      </c>
      <c r="T67" s="179">
        <v>0</v>
      </c>
      <c r="U67" s="179">
        <v>0</v>
      </c>
      <c r="V67" s="179">
        <v>2</v>
      </c>
      <c r="W67" s="179">
        <v>0</v>
      </c>
      <c r="X67" s="179">
        <v>2</v>
      </c>
      <c r="Y67" s="179">
        <v>0</v>
      </c>
    </row>
    <row r="68" spans="1:25" ht="12.75">
      <c r="A68" s="77" t="s">
        <v>146</v>
      </c>
      <c r="B68" s="179">
        <v>0</v>
      </c>
      <c r="C68" s="179">
        <v>0</v>
      </c>
      <c r="D68" s="179">
        <v>0</v>
      </c>
      <c r="E68" s="179">
        <v>0</v>
      </c>
      <c r="F68" s="179">
        <v>0</v>
      </c>
      <c r="G68" s="179">
        <v>0</v>
      </c>
      <c r="H68" s="179">
        <v>0</v>
      </c>
      <c r="I68" s="179">
        <v>0</v>
      </c>
      <c r="J68" s="179">
        <v>0</v>
      </c>
      <c r="K68" s="179">
        <v>0</v>
      </c>
      <c r="L68" s="179">
        <v>0</v>
      </c>
      <c r="M68" s="179">
        <v>0</v>
      </c>
      <c r="N68" s="179">
        <v>2</v>
      </c>
      <c r="O68" s="179">
        <v>0</v>
      </c>
      <c r="P68" s="179">
        <v>0</v>
      </c>
      <c r="Q68" s="179">
        <v>0</v>
      </c>
      <c r="R68" s="179">
        <v>0</v>
      </c>
      <c r="S68" s="179">
        <v>9</v>
      </c>
      <c r="T68" s="179">
        <v>0</v>
      </c>
      <c r="U68" s="179">
        <v>0</v>
      </c>
      <c r="V68" s="179">
        <v>1</v>
      </c>
      <c r="W68" s="179">
        <v>0</v>
      </c>
      <c r="X68" s="179">
        <v>1</v>
      </c>
      <c r="Y68" s="179">
        <v>0</v>
      </c>
    </row>
    <row r="69" spans="1:25" s="85" customFormat="1" ht="25.5">
      <c r="A69" s="78" t="s">
        <v>147</v>
      </c>
      <c r="B69" s="205">
        <v>21</v>
      </c>
      <c r="C69" s="205">
        <v>0</v>
      </c>
      <c r="D69" s="205">
        <v>6</v>
      </c>
      <c r="E69" s="205">
        <v>0</v>
      </c>
      <c r="F69" s="205">
        <v>0</v>
      </c>
      <c r="G69" s="205">
        <v>0</v>
      </c>
      <c r="H69" s="205">
        <v>0</v>
      </c>
      <c r="I69" s="205">
        <v>0</v>
      </c>
      <c r="J69" s="205">
        <v>25</v>
      </c>
      <c r="K69" s="205">
        <v>3</v>
      </c>
      <c r="L69" s="205">
        <v>2</v>
      </c>
      <c r="M69" s="205">
        <v>0</v>
      </c>
      <c r="N69" s="205">
        <v>28</v>
      </c>
      <c r="O69" s="205">
        <v>0</v>
      </c>
      <c r="P69" s="205">
        <v>4</v>
      </c>
      <c r="Q69" s="205">
        <v>0</v>
      </c>
      <c r="R69" s="205">
        <v>27</v>
      </c>
      <c r="S69" s="205">
        <v>50</v>
      </c>
      <c r="T69" s="205">
        <v>2</v>
      </c>
      <c r="U69" s="205">
        <v>1</v>
      </c>
      <c r="V69" s="205">
        <v>15</v>
      </c>
      <c r="W69" s="205">
        <v>0</v>
      </c>
      <c r="X69" s="205">
        <v>3</v>
      </c>
      <c r="Y69" s="205">
        <v>0</v>
      </c>
    </row>
    <row r="70" spans="1:25" ht="12.75">
      <c r="A70" s="77" t="s">
        <v>148</v>
      </c>
      <c r="B70" s="179">
        <v>0</v>
      </c>
      <c r="C70" s="179">
        <v>0</v>
      </c>
      <c r="D70" s="179">
        <v>0</v>
      </c>
      <c r="E70" s="179">
        <v>0</v>
      </c>
      <c r="F70" s="179">
        <v>0</v>
      </c>
      <c r="G70" s="179">
        <v>0</v>
      </c>
      <c r="H70" s="179">
        <v>0</v>
      </c>
      <c r="I70" s="179">
        <v>0</v>
      </c>
      <c r="J70" s="179">
        <v>0</v>
      </c>
      <c r="K70" s="179">
        <v>0</v>
      </c>
      <c r="L70" s="179">
        <v>0</v>
      </c>
      <c r="M70" s="179">
        <v>0</v>
      </c>
      <c r="N70" s="179">
        <v>0</v>
      </c>
      <c r="O70" s="179">
        <v>0</v>
      </c>
      <c r="P70" s="179">
        <v>0</v>
      </c>
      <c r="Q70" s="179">
        <v>0</v>
      </c>
      <c r="R70" s="179">
        <v>1</v>
      </c>
      <c r="S70" s="179">
        <v>0</v>
      </c>
      <c r="T70" s="179">
        <v>0</v>
      </c>
      <c r="U70" s="179">
        <v>0</v>
      </c>
      <c r="V70" s="179">
        <v>0</v>
      </c>
      <c r="W70" s="179">
        <v>0</v>
      </c>
      <c r="X70" s="179">
        <v>0</v>
      </c>
      <c r="Y70" s="179">
        <v>0</v>
      </c>
    </row>
    <row r="71" spans="1:25" ht="12.75">
      <c r="A71" s="77" t="s">
        <v>149</v>
      </c>
      <c r="B71" s="179">
        <v>4</v>
      </c>
      <c r="C71" s="179">
        <v>0</v>
      </c>
      <c r="D71" s="179">
        <v>0</v>
      </c>
      <c r="E71" s="179">
        <v>0</v>
      </c>
      <c r="F71" s="179">
        <v>0</v>
      </c>
      <c r="G71" s="179">
        <v>0</v>
      </c>
      <c r="H71" s="179">
        <v>0</v>
      </c>
      <c r="I71" s="179">
        <v>0</v>
      </c>
      <c r="J71" s="179">
        <v>16</v>
      </c>
      <c r="K71" s="179">
        <v>3</v>
      </c>
      <c r="L71" s="179">
        <v>0</v>
      </c>
      <c r="M71" s="179">
        <v>0</v>
      </c>
      <c r="N71" s="179">
        <v>18</v>
      </c>
      <c r="O71" s="179">
        <v>0</v>
      </c>
      <c r="P71" s="179">
        <v>0</v>
      </c>
      <c r="Q71" s="179">
        <v>0</v>
      </c>
      <c r="R71" s="179">
        <v>14</v>
      </c>
      <c r="S71" s="179">
        <v>14</v>
      </c>
      <c r="T71" s="179">
        <v>2</v>
      </c>
      <c r="U71" s="179">
        <v>1</v>
      </c>
      <c r="V71" s="179">
        <v>3</v>
      </c>
      <c r="W71" s="179">
        <v>0</v>
      </c>
      <c r="X71" s="179">
        <v>0</v>
      </c>
      <c r="Y71" s="179">
        <v>0</v>
      </c>
    </row>
    <row r="72" spans="1:25" ht="12.75">
      <c r="A72" s="77" t="s">
        <v>150</v>
      </c>
      <c r="B72" s="179">
        <v>8</v>
      </c>
      <c r="C72" s="179">
        <v>0</v>
      </c>
      <c r="D72" s="179">
        <v>4</v>
      </c>
      <c r="E72" s="179">
        <v>0</v>
      </c>
      <c r="F72" s="179">
        <v>0</v>
      </c>
      <c r="G72" s="179">
        <v>0</v>
      </c>
      <c r="H72" s="179">
        <v>0</v>
      </c>
      <c r="I72" s="179">
        <v>0</v>
      </c>
      <c r="J72" s="179">
        <v>9</v>
      </c>
      <c r="K72" s="179">
        <v>0</v>
      </c>
      <c r="L72" s="179">
        <v>2</v>
      </c>
      <c r="M72" s="179">
        <v>0</v>
      </c>
      <c r="N72" s="179">
        <v>5</v>
      </c>
      <c r="O72" s="179">
        <v>0</v>
      </c>
      <c r="P72" s="179">
        <v>2</v>
      </c>
      <c r="Q72" s="179">
        <v>0</v>
      </c>
      <c r="R72" s="179">
        <v>7</v>
      </c>
      <c r="S72" s="179">
        <v>11</v>
      </c>
      <c r="T72" s="179">
        <v>0</v>
      </c>
      <c r="U72" s="179">
        <v>0</v>
      </c>
      <c r="V72" s="179">
        <v>2</v>
      </c>
      <c r="W72" s="179">
        <v>0</v>
      </c>
      <c r="X72" s="179">
        <v>2</v>
      </c>
      <c r="Y72" s="179">
        <v>0</v>
      </c>
    </row>
    <row r="73" spans="1:25" ht="38.25">
      <c r="A73" s="77" t="s">
        <v>151</v>
      </c>
      <c r="B73" s="179">
        <v>0</v>
      </c>
      <c r="C73" s="179">
        <v>0</v>
      </c>
      <c r="D73" s="179">
        <v>0</v>
      </c>
      <c r="E73" s="179">
        <v>0</v>
      </c>
      <c r="F73" s="179">
        <v>0</v>
      </c>
      <c r="G73" s="179">
        <v>0</v>
      </c>
      <c r="H73" s="179">
        <v>0</v>
      </c>
      <c r="I73" s="179">
        <v>0</v>
      </c>
      <c r="J73" s="179">
        <v>7</v>
      </c>
      <c r="K73" s="179">
        <v>0</v>
      </c>
      <c r="L73" s="179">
        <v>2</v>
      </c>
      <c r="M73" s="179">
        <v>0</v>
      </c>
      <c r="N73" s="179">
        <v>0</v>
      </c>
      <c r="O73" s="179">
        <v>0</v>
      </c>
      <c r="P73" s="179">
        <v>0</v>
      </c>
      <c r="Q73" s="179">
        <v>0</v>
      </c>
      <c r="R73" s="179">
        <v>3</v>
      </c>
      <c r="S73" s="179">
        <v>5</v>
      </c>
      <c r="T73" s="179">
        <v>0</v>
      </c>
      <c r="U73" s="179">
        <v>0</v>
      </c>
      <c r="V73" s="179">
        <v>2</v>
      </c>
      <c r="W73" s="179">
        <v>0</v>
      </c>
      <c r="X73" s="179">
        <v>2</v>
      </c>
      <c r="Y73" s="179">
        <v>0</v>
      </c>
    </row>
    <row r="74" spans="1:25" ht="38.25">
      <c r="A74" s="77" t="s">
        <v>152</v>
      </c>
      <c r="B74" s="179">
        <v>0</v>
      </c>
      <c r="C74" s="179">
        <v>0</v>
      </c>
      <c r="D74" s="179">
        <v>0</v>
      </c>
      <c r="E74" s="179">
        <v>0</v>
      </c>
      <c r="F74" s="179">
        <v>0</v>
      </c>
      <c r="G74" s="179">
        <v>0</v>
      </c>
      <c r="H74" s="179">
        <v>0</v>
      </c>
      <c r="I74" s="179">
        <v>0</v>
      </c>
      <c r="J74" s="179">
        <v>0</v>
      </c>
      <c r="K74" s="179">
        <v>0</v>
      </c>
      <c r="L74" s="179">
        <v>0</v>
      </c>
      <c r="M74" s="179">
        <v>0</v>
      </c>
      <c r="N74" s="179">
        <v>0</v>
      </c>
      <c r="O74" s="179">
        <v>0</v>
      </c>
      <c r="P74" s="179">
        <v>0</v>
      </c>
      <c r="Q74" s="179">
        <v>0</v>
      </c>
      <c r="R74" s="179">
        <v>0</v>
      </c>
      <c r="S74" s="179">
        <v>0</v>
      </c>
      <c r="T74" s="179">
        <v>0</v>
      </c>
      <c r="U74" s="179">
        <v>0</v>
      </c>
      <c r="V74" s="179">
        <v>0</v>
      </c>
      <c r="W74" s="179">
        <v>0</v>
      </c>
      <c r="X74" s="179">
        <v>0</v>
      </c>
      <c r="Y74" s="179">
        <v>0</v>
      </c>
    </row>
    <row r="75" spans="1:25" ht="12.75">
      <c r="A75" s="77" t="s">
        <v>153</v>
      </c>
      <c r="B75" s="179">
        <v>9</v>
      </c>
      <c r="C75" s="179">
        <v>0</v>
      </c>
      <c r="D75" s="179">
        <v>2</v>
      </c>
      <c r="E75" s="179">
        <v>0</v>
      </c>
      <c r="F75" s="179">
        <v>0</v>
      </c>
      <c r="G75" s="179">
        <v>0</v>
      </c>
      <c r="H75" s="179">
        <v>0</v>
      </c>
      <c r="I75" s="179">
        <v>0</v>
      </c>
      <c r="J75" s="179">
        <v>0</v>
      </c>
      <c r="K75" s="179">
        <v>0</v>
      </c>
      <c r="L75" s="179">
        <v>0</v>
      </c>
      <c r="M75" s="179">
        <v>0</v>
      </c>
      <c r="N75" s="179">
        <v>5</v>
      </c>
      <c r="O75" s="179">
        <v>0</v>
      </c>
      <c r="P75" s="179">
        <v>2</v>
      </c>
      <c r="Q75" s="179">
        <v>0</v>
      </c>
      <c r="R75" s="179">
        <v>5</v>
      </c>
      <c r="S75" s="179">
        <v>25</v>
      </c>
      <c r="T75" s="179">
        <v>0</v>
      </c>
      <c r="U75" s="179">
        <v>0</v>
      </c>
      <c r="V75" s="179">
        <v>10</v>
      </c>
      <c r="W75" s="179">
        <v>0</v>
      </c>
      <c r="X75" s="179">
        <v>1</v>
      </c>
      <c r="Y75" s="179">
        <v>0</v>
      </c>
    </row>
    <row r="76" spans="1:25" s="85" customFormat="1" ht="25.5">
      <c r="A76" s="78" t="s">
        <v>154</v>
      </c>
      <c r="B76" s="205">
        <v>32</v>
      </c>
      <c r="C76" s="205">
        <v>1</v>
      </c>
      <c r="D76" s="205">
        <v>3</v>
      </c>
      <c r="E76" s="205">
        <v>0</v>
      </c>
      <c r="F76" s="205">
        <v>0</v>
      </c>
      <c r="G76" s="205">
        <v>0</v>
      </c>
      <c r="H76" s="205">
        <v>0</v>
      </c>
      <c r="I76" s="205">
        <v>0</v>
      </c>
      <c r="J76" s="205">
        <v>4</v>
      </c>
      <c r="K76" s="205">
        <v>0</v>
      </c>
      <c r="L76" s="205">
        <v>0</v>
      </c>
      <c r="M76" s="205">
        <v>0</v>
      </c>
      <c r="N76" s="205">
        <v>63</v>
      </c>
      <c r="O76" s="205">
        <v>1</v>
      </c>
      <c r="P76" s="205">
        <v>4</v>
      </c>
      <c r="Q76" s="205">
        <v>0</v>
      </c>
      <c r="R76" s="205">
        <v>31</v>
      </c>
      <c r="S76" s="205">
        <v>427</v>
      </c>
      <c r="T76" s="205">
        <v>1</v>
      </c>
      <c r="U76" s="205">
        <v>0</v>
      </c>
      <c r="V76" s="205">
        <v>7</v>
      </c>
      <c r="W76" s="205">
        <v>12</v>
      </c>
      <c r="X76" s="205">
        <v>0</v>
      </c>
      <c r="Y76" s="205">
        <v>0</v>
      </c>
    </row>
    <row r="77" spans="1:25" ht="12.75">
      <c r="A77" s="77" t="s">
        <v>155</v>
      </c>
      <c r="B77" s="179">
        <v>0</v>
      </c>
      <c r="C77" s="179">
        <v>0</v>
      </c>
      <c r="D77" s="179">
        <v>0</v>
      </c>
      <c r="E77" s="179">
        <v>0</v>
      </c>
      <c r="F77" s="179">
        <v>0</v>
      </c>
      <c r="G77" s="179">
        <v>0</v>
      </c>
      <c r="H77" s="179">
        <v>0</v>
      </c>
      <c r="I77" s="179">
        <v>0</v>
      </c>
      <c r="J77" s="179">
        <v>0</v>
      </c>
      <c r="K77" s="179">
        <v>0</v>
      </c>
      <c r="L77" s="179">
        <v>0</v>
      </c>
      <c r="M77" s="179">
        <v>0</v>
      </c>
      <c r="N77" s="179">
        <v>0</v>
      </c>
      <c r="O77" s="179">
        <v>0</v>
      </c>
      <c r="P77" s="179">
        <v>0</v>
      </c>
      <c r="Q77" s="179">
        <v>0</v>
      </c>
      <c r="R77" s="179">
        <v>0</v>
      </c>
      <c r="S77" s="179">
        <v>0</v>
      </c>
      <c r="T77" s="179">
        <v>0</v>
      </c>
      <c r="U77" s="179">
        <v>0</v>
      </c>
      <c r="V77" s="179">
        <v>0</v>
      </c>
      <c r="W77" s="179">
        <v>0</v>
      </c>
      <c r="X77" s="179">
        <v>0</v>
      </c>
      <c r="Y77" s="179">
        <v>0</v>
      </c>
    </row>
    <row r="78" spans="1:25" ht="12.75">
      <c r="A78" s="77" t="s">
        <v>156</v>
      </c>
      <c r="B78" s="179">
        <v>1</v>
      </c>
      <c r="C78" s="179">
        <v>0</v>
      </c>
      <c r="D78" s="179">
        <v>0</v>
      </c>
      <c r="E78" s="179">
        <v>0</v>
      </c>
      <c r="F78" s="179">
        <v>0</v>
      </c>
      <c r="G78" s="179">
        <v>0</v>
      </c>
      <c r="H78" s="179">
        <v>0</v>
      </c>
      <c r="I78" s="179">
        <v>0</v>
      </c>
      <c r="J78" s="179">
        <v>0</v>
      </c>
      <c r="K78" s="179">
        <v>0</v>
      </c>
      <c r="L78" s="179">
        <v>0</v>
      </c>
      <c r="M78" s="179">
        <v>0</v>
      </c>
      <c r="N78" s="179">
        <v>0</v>
      </c>
      <c r="O78" s="179">
        <v>0</v>
      </c>
      <c r="P78" s="179">
        <v>0</v>
      </c>
      <c r="Q78" s="179">
        <v>0</v>
      </c>
      <c r="R78" s="179">
        <v>0</v>
      </c>
      <c r="S78" s="179">
        <v>11</v>
      </c>
      <c r="T78" s="179">
        <v>0</v>
      </c>
      <c r="U78" s="179">
        <v>0</v>
      </c>
      <c r="V78" s="179">
        <v>1</v>
      </c>
      <c r="W78" s="179">
        <v>0</v>
      </c>
      <c r="X78" s="179">
        <v>0</v>
      </c>
      <c r="Y78" s="179">
        <v>0</v>
      </c>
    </row>
    <row r="79" spans="1:25" ht="12.75">
      <c r="A79" s="77" t="s">
        <v>157</v>
      </c>
      <c r="B79" s="179">
        <v>0</v>
      </c>
      <c r="C79" s="179">
        <v>0</v>
      </c>
      <c r="D79" s="179">
        <v>0</v>
      </c>
      <c r="E79" s="179">
        <v>0</v>
      </c>
      <c r="F79" s="179">
        <v>0</v>
      </c>
      <c r="G79" s="179">
        <v>0</v>
      </c>
      <c r="H79" s="179">
        <v>0</v>
      </c>
      <c r="I79" s="179">
        <v>0</v>
      </c>
      <c r="J79" s="179">
        <v>0</v>
      </c>
      <c r="K79" s="179">
        <v>0</v>
      </c>
      <c r="L79" s="179">
        <v>0</v>
      </c>
      <c r="M79" s="179">
        <v>0</v>
      </c>
      <c r="N79" s="179">
        <v>0</v>
      </c>
      <c r="O79" s="179">
        <v>0</v>
      </c>
      <c r="P79" s="179">
        <v>0</v>
      </c>
      <c r="Q79" s="179">
        <v>0</v>
      </c>
      <c r="R79" s="179">
        <v>0</v>
      </c>
      <c r="S79" s="179">
        <v>0</v>
      </c>
      <c r="T79" s="179">
        <v>0</v>
      </c>
      <c r="U79" s="179">
        <v>0</v>
      </c>
      <c r="V79" s="179">
        <v>0</v>
      </c>
      <c r="W79" s="179">
        <v>0</v>
      </c>
      <c r="X79" s="179">
        <v>0</v>
      </c>
      <c r="Y79" s="179">
        <v>0</v>
      </c>
    </row>
    <row r="80" spans="1:25" ht="12.75">
      <c r="A80" s="77" t="s">
        <v>158</v>
      </c>
      <c r="B80" s="179">
        <v>0</v>
      </c>
      <c r="C80" s="179">
        <v>0</v>
      </c>
      <c r="D80" s="179">
        <v>0</v>
      </c>
      <c r="E80" s="179">
        <v>0</v>
      </c>
      <c r="F80" s="179">
        <v>0</v>
      </c>
      <c r="G80" s="179">
        <v>0</v>
      </c>
      <c r="H80" s="179">
        <v>0</v>
      </c>
      <c r="I80" s="179">
        <v>0</v>
      </c>
      <c r="J80" s="179">
        <v>0</v>
      </c>
      <c r="K80" s="179">
        <v>0</v>
      </c>
      <c r="L80" s="179">
        <v>0</v>
      </c>
      <c r="M80" s="179">
        <v>0</v>
      </c>
      <c r="N80" s="179">
        <v>0</v>
      </c>
      <c r="O80" s="179">
        <v>0</v>
      </c>
      <c r="P80" s="179">
        <v>0</v>
      </c>
      <c r="Q80" s="179">
        <v>0</v>
      </c>
      <c r="R80" s="179">
        <v>0</v>
      </c>
      <c r="S80" s="179">
        <v>0</v>
      </c>
      <c r="T80" s="179">
        <v>0</v>
      </c>
      <c r="U80" s="179">
        <v>0</v>
      </c>
      <c r="V80" s="179">
        <v>0</v>
      </c>
      <c r="W80" s="179">
        <v>0</v>
      </c>
      <c r="X80" s="179">
        <v>0</v>
      </c>
      <c r="Y80" s="179">
        <v>0</v>
      </c>
    </row>
    <row r="81" spans="1:25" ht="12.75">
      <c r="A81" s="77" t="s">
        <v>159</v>
      </c>
      <c r="B81" s="179">
        <v>0</v>
      </c>
      <c r="C81" s="179">
        <v>0</v>
      </c>
      <c r="D81" s="179">
        <v>0</v>
      </c>
      <c r="E81" s="179">
        <v>0</v>
      </c>
      <c r="F81" s="179">
        <v>0</v>
      </c>
      <c r="G81" s="179">
        <v>0</v>
      </c>
      <c r="H81" s="179">
        <v>0</v>
      </c>
      <c r="I81" s="179">
        <v>0</v>
      </c>
      <c r="J81" s="179">
        <v>1</v>
      </c>
      <c r="K81" s="179">
        <v>0</v>
      </c>
      <c r="L81" s="179">
        <v>0</v>
      </c>
      <c r="M81" s="179">
        <v>0</v>
      </c>
      <c r="N81" s="179">
        <v>2</v>
      </c>
      <c r="O81" s="179">
        <v>0</v>
      </c>
      <c r="P81" s="179">
        <v>0</v>
      </c>
      <c r="Q81" s="179">
        <v>0</v>
      </c>
      <c r="R81" s="179">
        <v>5</v>
      </c>
      <c r="S81" s="179">
        <v>3</v>
      </c>
      <c r="T81" s="179">
        <v>0</v>
      </c>
      <c r="U81" s="179">
        <v>0</v>
      </c>
      <c r="V81" s="179">
        <v>0</v>
      </c>
      <c r="W81" s="179">
        <v>0</v>
      </c>
      <c r="X81" s="179">
        <v>0</v>
      </c>
      <c r="Y81" s="179">
        <v>0</v>
      </c>
    </row>
    <row r="82" spans="1:25" ht="12.75">
      <c r="A82" s="77" t="s">
        <v>160</v>
      </c>
      <c r="B82" s="179">
        <v>0</v>
      </c>
      <c r="C82" s="179">
        <v>0</v>
      </c>
      <c r="D82" s="179">
        <v>0</v>
      </c>
      <c r="E82" s="179">
        <v>0</v>
      </c>
      <c r="F82" s="179">
        <v>0</v>
      </c>
      <c r="G82" s="179">
        <v>0</v>
      </c>
      <c r="H82" s="179">
        <v>0</v>
      </c>
      <c r="I82" s="179">
        <v>0</v>
      </c>
      <c r="J82" s="179">
        <v>0</v>
      </c>
      <c r="K82" s="179">
        <v>0</v>
      </c>
      <c r="L82" s="179">
        <v>0</v>
      </c>
      <c r="M82" s="179">
        <v>0</v>
      </c>
      <c r="N82" s="179">
        <v>2</v>
      </c>
      <c r="O82" s="179">
        <v>0</v>
      </c>
      <c r="P82" s="179">
        <v>0</v>
      </c>
      <c r="Q82" s="179">
        <v>0</v>
      </c>
      <c r="R82" s="179">
        <v>0</v>
      </c>
      <c r="S82" s="179">
        <v>3</v>
      </c>
      <c r="T82" s="179">
        <v>0</v>
      </c>
      <c r="U82" s="179">
        <v>0</v>
      </c>
      <c r="V82" s="179">
        <v>0</v>
      </c>
      <c r="W82" s="179">
        <v>0</v>
      </c>
      <c r="X82" s="179">
        <v>0</v>
      </c>
      <c r="Y82" s="179">
        <v>0</v>
      </c>
    </row>
    <row r="83" spans="1:25" ht="12.75">
      <c r="A83" s="77" t="s">
        <v>161</v>
      </c>
      <c r="B83" s="179">
        <v>5</v>
      </c>
      <c r="C83" s="179">
        <v>0</v>
      </c>
      <c r="D83" s="179">
        <v>2</v>
      </c>
      <c r="E83" s="179">
        <v>0</v>
      </c>
      <c r="F83" s="179">
        <v>0</v>
      </c>
      <c r="G83" s="179">
        <v>0</v>
      </c>
      <c r="H83" s="179">
        <v>0</v>
      </c>
      <c r="I83" s="179">
        <v>0</v>
      </c>
      <c r="J83" s="179">
        <v>0</v>
      </c>
      <c r="K83" s="179">
        <v>0</v>
      </c>
      <c r="L83" s="179">
        <v>0</v>
      </c>
      <c r="M83" s="179">
        <v>0</v>
      </c>
      <c r="N83" s="179">
        <v>9</v>
      </c>
      <c r="O83" s="179">
        <v>0</v>
      </c>
      <c r="P83" s="179">
        <v>2</v>
      </c>
      <c r="Q83" s="179">
        <v>0</v>
      </c>
      <c r="R83" s="179">
        <v>5</v>
      </c>
      <c r="S83" s="179">
        <v>190</v>
      </c>
      <c r="T83" s="179">
        <v>0</v>
      </c>
      <c r="U83" s="179">
        <v>0</v>
      </c>
      <c r="V83" s="179">
        <v>0</v>
      </c>
      <c r="W83" s="179">
        <v>3</v>
      </c>
      <c r="X83" s="179">
        <v>0</v>
      </c>
      <c r="Y83" s="179">
        <v>0</v>
      </c>
    </row>
    <row r="84" spans="1:25" ht="12.75">
      <c r="A84" s="77" t="s">
        <v>162</v>
      </c>
      <c r="B84" s="179">
        <v>0</v>
      </c>
      <c r="C84" s="179">
        <v>0</v>
      </c>
      <c r="D84" s="179">
        <v>0</v>
      </c>
      <c r="E84" s="179">
        <v>0</v>
      </c>
      <c r="F84" s="179">
        <v>0</v>
      </c>
      <c r="G84" s="179">
        <v>0</v>
      </c>
      <c r="H84" s="179">
        <v>0</v>
      </c>
      <c r="I84" s="179">
        <v>0</v>
      </c>
      <c r="J84" s="179">
        <v>0</v>
      </c>
      <c r="K84" s="179">
        <v>0</v>
      </c>
      <c r="L84" s="179">
        <v>0</v>
      </c>
      <c r="M84" s="179">
        <v>0</v>
      </c>
      <c r="N84" s="179">
        <v>0</v>
      </c>
      <c r="O84" s="179">
        <v>0</v>
      </c>
      <c r="P84" s="179">
        <v>0</v>
      </c>
      <c r="Q84" s="179">
        <v>0</v>
      </c>
      <c r="R84" s="179">
        <v>1</v>
      </c>
      <c r="S84" s="179">
        <v>9</v>
      </c>
      <c r="T84" s="179">
        <v>0</v>
      </c>
      <c r="U84" s="179">
        <v>0</v>
      </c>
      <c r="V84" s="179">
        <v>0</v>
      </c>
      <c r="W84" s="179">
        <v>2</v>
      </c>
      <c r="X84" s="179">
        <v>0</v>
      </c>
      <c r="Y84" s="179">
        <v>0</v>
      </c>
    </row>
    <row r="85" spans="1:25" ht="12.75">
      <c r="A85" s="77" t="s">
        <v>163</v>
      </c>
      <c r="B85" s="179">
        <v>5</v>
      </c>
      <c r="C85" s="179">
        <v>0</v>
      </c>
      <c r="D85" s="179">
        <v>0</v>
      </c>
      <c r="E85" s="179">
        <v>0</v>
      </c>
      <c r="F85" s="179">
        <v>0</v>
      </c>
      <c r="G85" s="179">
        <v>0</v>
      </c>
      <c r="H85" s="179">
        <v>0</v>
      </c>
      <c r="I85" s="179">
        <v>0</v>
      </c>
      <c r="J85" s="179">
        <v>0</v>
      </c>
      <c r="K85" s="179">
        <v>0</v>
      </c>
      <c r="L85" s="179">
        <v>0</v>
      </c>
      <c r="M85" s="179">
        <v>0</v>
      </c>
      <c r="N85" s="179">
        <v>4</v>
      </c>
      <c r="O85" s="179">
        <v>0</v>
      </c>
      <c r="P85" s="179">
        <v>0</v>
      </c>
      <c r="Q85" s="179">
        <v>0</v>
      </c>
      <c r="R85" s="179">
        <v>1</v>
      </c>
      <c r="S85" s="179">
        <v>81</v>
      </c>
      <c r="T85" s="179">
        <v>0</v>
      </c>
      <c r="U85" s="179">
        <v>0</v>
      </c>
      <c r="V85" s="179">
        <v>1</v>
      </c>
      <c r="W85" s="179">
        <v>2</v>
      </c>
      <c r="X85" s="179">
        <v>0</v>
      </c>
      <c r="Y85" s="179">
        <v>0</v>
      </c>
    </row>
    <row r="86" spans="1:25" ht="12.75">
      <c r="A86" s="77" t="s">
        <v>164</v>
      </c>
      <c r="B86" s="179">
        <v>4</v>
      </c>
      <c r="C86" s="179">
        <v>0</v>
      </c>
      <c r="D86" s="179">
        <v>0</v>
      </c>
      <c r="E86" s="179">
        <v>0</v>
      </c>
      <c r="F86" s="179">
        <v>0</v>
      </c>
      <c r="G86" s="179">
        <v>0</v>
      </c>
      <c r="H86" s="179">
        <v>0</v>
      </c>
      <c r="I86" s="179">
        <v>0</v>
      </c>
      <c r="J86" s="179">
        <v>3</v>
      </c>
      <c r="K86" s="179">
        <v>0</v>
      </c>
      <c r="L86" s="179">
        <v>0</v>
      </c>
      <c r="M86" s="179">
        <v>0</v>
      </c>
      <c r="N86" s="179">
        <v>14</v>
      </c>
      <c r="O86" s="179">
        <v>0</v>
      </c>
      <c r="P86" s="179">
        <v>2</v>
      </c>
      <c r="Q86" s="179">
        <v>0</v>
      </c>
      <c r="R86" s="179">
        <v>13</v>
      </c>
      <c r="S86" s="179">
        <v>73</v>
      </c>
      <c r="T86" s="179">
        <v>1</v>
      </c>
      <c r="U86" s="179">
        <v>0</v>
      </c>
      <c r="V86" s="179">
        <v>4</v>
      </c>
      <c r="W86" s="179">
        <v>2</v>
      </c>
      <c r="X86" s="179">
        <v>0</v>
      </c>
      <c r="Y86" s="179">
        <v>0</v>
      </c>
    </row>
    <row r="87" spans="1:25" ht="12.75">
      <c r="A87" s="77" t="s">
        <v>165</v>
      </c>
      <c r="B87" s="179">
        <v>13</v>
      </c>
      <c r="C87" s="179">
        <v>1</v>
      </c>
      <c r="D87" s="179">
        <v>1</v>
      </c>
      <c r="E87" s="179">
        <v>0</v>
      </c>
      <c r="F87" s="179">
        <v>0</v>
      </c>
      <c r="G87" s="179">
        <v>0</v>
      </c>
      <c r="H87" s="179">
        <v>0</v>
      </c>
      <c r="I87" s="179">
        <v>0</v>
      </c>
      <c r="J87" s="179">
        <v>0</v>
      </c>
      <c r="K87" s="179">
        <v>0</v>
      </c>
      <c r="L87" s="179">
        <v>0</v>
      </c>
      <c r="M87" s="179">
        <v>0</v>
      </c>
      <c r="N87" s="179">
        <v>19</v>
      </c>
      <c r="O87" s="179">
        <v>1</v>
      </c>
      <c r="P87" s="179">
        <v>0</v>
      </c>
      <c r="Q87" s="179">
        <v>0</v>
      </c>
      <c r="R87" s="179">
        <v>4</v>
      </c>
      <c r="S87" s="179">
        <v>39</v>
      </c>
      <c r="T87" s="179">
        <v>0</v>
      </c>
      <c r="U87" s="179">
        <v>0</v>
      </c>
      <c r="V87" s="179">
        <v>0</v>
      </c>
      <c r="W87" s="179">
        <v>3</v>
      </c>
      <c r="X87" s="179">
        <v>0</v>
      </c>
      <c r="Y87" s="179">
        <v>0</v>
      </c>
    </row>
    <row r="88" spans="1:25" ht="12.75">
      <c r="A88" s="77" t="s">
        <v>166</v>
      </c>
      <c r="B88" s="179">
        <v>4</v>
      </c>
      <c r="C88" s="179">
        <v>0</v>
      </c>
      <c r="D88" s="179">
        <v>0</v>
      </c>
      <c r="E88" s="179">
        <v>0</v>
      </c>
      <c r="F88" s="179">
        <v>0</v>
      </c>
      <c r="G88" s="179">
        <v>0</v>
      </c>
      <c r="H88" s="179">
        <v>0</v>
      </c>
      <c r="I88" s="179">
        <v>0</v>
      </c>
      <c r="J88" s="179">
        <v>0</v>
      </c>
      <c r="K88" s="179">
        <v>0</v>
      </c>
      <c r="L88" s="179">
        <v>0</v>
      </c>
      <c r="M88" s="179">
        <v>0</v>
      </c>
      <c r="N88" s="179">
        <v>13</v>
      </c>
      <c r="O88" s="179">
        <v>0</v>
      </c>
      <c r="P88" s="179">
        <v>0</v>
      </c>
      <c r="Q88" s="179">
        <v>0</v>
      </c>
      <c r="R88" s="179">
        <v>2</v>
      </c>
      <c r="S88" s="179">
        <v>18</v>
      </c>
      <c r="T88" s="179">
        <v>0</v>
      </c>
      <c r="U88" s="179">
        <v>0</v>
      </c>
      <c r="V88" s="179">
        <v>1</v>
      </c>
      <c r="W88" s="179">
        <v>0</v>
      </c>
      <c r="X88" s="179">
        <v>0</v>
      </c>
      <c r="Y88" s="179">
        <v>0</v>
      </c>
    </row>
    <row r="89" spans="1:25" s="85" customFormat="1" ht="25.5">
      <c r="A89" s="78" t="s">
        <v>167</v>
      </c>
      <c r="B89" s="205">
        <v>5</v>
      </c>
      <c r="C89" s="205">
        <v>2</v>
      </c>
      <c r="D89" s="205">
        <v>2</v>
      </c>
      <c r="E89" s="205">
        <v>0</v>
      </c>
      <c r="F89" s="205">
        <v>0</v>
      </c>
      <c r="G89" s="205">
        <v>0</v>
      </c>
      <c r="H89" s="205">
        <v>0</v>
      </c>
      <c r="I89" s="205">
        <v>0</v>
      </c>
      <c r="J89" s="205">
        <v>2</v>
      </c>
      <c r="K89" s="205">
        <v>0</v>
      </c>
      <c r="L89" s="205">
        <v>0</v>
      </c>
      <c r="M89" s="205">
        <v>0</v>
      </c>
      <c r="N89" s="205">
        <v>4</v>
      </c>
      <c r="O89" s="205">
        <v>0</v>
      </c>
      <c r="P89" s="205">
        <v>1</v>
      </c>
      <c r="Q89" s="205">
        <v>0</v>
      </c>
      <c r="R89" s="205">
        <v>7</v>
      </c>
      <c r="S89" s="205">
        <v>212</v>
      </c>
      <c r="T89" s="205">
        <v>0</v>
      </c>
      <c r="U89" s="205">
        <v>0</v>
      </c>
      <c r="V89" s="205">
        <v>6</v>
      </c>
      <c r="W89" s="205">
        <v>10</v>
      </c>
      <c r="X89" s="205">
        <v>3</v>
      </c>
      <c r="Y89" s="205">
        <v>0</v>
      </c>
    </row>
    <row r="90" spans="1:25" ht="25.5">
      <c r="A90" s="77" t="s">
        <v>168</v>
      </c>
      <c r="B90" s="179">
        <v>2</v>
      </c>
      <c r="C90" s="179">
        <v>0</v>
      </c>
      <c r="D90" s="179">
        <v>2</v>
      </c>
      <c r="E90" s="179">
        <v>0</v>
      </c>
      <c r="F90" s="179">
        <v>0</v>
      </c>
      <c r="G90" s="179">
        <v>0</v>
      </c>
      <c r="H90" s="179">
        <v>0</v>
      </c>
      <c r="I90" s="179">
        <v>0</v>
      </c>
      <c r="J90" s="179">
        <v>2</v>
      </c>
      <c r="K90" s="179">
        <v>0</v>
      </c>
      <c r="L90" s="179">
        <v>0</v>
      </c>
      <c r="M90" s="179">
        <v>0</v>
      </c>
      <c r="N90" s="179">
        <v>1</v>
      </c>
      <c r="O90" s="179">
        <v>0</v>
      </c>
      <c r="P90" s="179">
        <v>0</v>
      </c>
      <c r="Q90" s="179">
        <v>0</v>
      </c>
      <c r="R90" s="179">
        <v>2</v>
      </c>
      <c r="S90" s="179">
        <v>2</v>
      </c>
      <c r="T90" s="179">
        <v>0</v>
      </c>
      <c r="U90" s="179">
        <v>0</v>
      </c>
      <c r="V90" s="179">
        <v>1</v>
      </c>
      <c r="W90" s="179">
        <v>0</v>
      </c>
      <c r="X90" s="179">
        <v>0</v>
      </c>
      <c r="Y90" s="179">
        <v>0</v>
      </c>
    </row>
    <row r="91" spans="1:25" ht="12.75">
      <c r="A91" s="77" t="s">
        <v>169</v>
      </c>
      <c r="B91" s="179">
        <v>0</v>
      </c>
      <c r="C91" s="179">
        <v>0</v>
      </c>
      <c r="D91" s="179">
        <v>0</v>
      </c>
      <c r="E91" s="179">
        <v>0</v>
      </c>
      <c r="F91" s="179">
        <v>0</v>
      </c>
      <c r="G91" s="179">
        <v>0</v>
      </c>
      <c r="H91" s="179">
        <v>0</v>
      </c>
      <c r="I91" s="179">
        <v>0</v>
      </c>
      <c r="J91" s="179">
        <v>0</v>
      </c>
      <c r="K91" s="179">
        <v>0</v>
      </c>
      <c r="L91" s="179">
        <v>0</v>
      </c>
      <c r="M91" s="179">
        <v>0</v>
      </c>
      <c r="N91" s="179">
        <v>0</v>
      </c>
      <c r="O91" s="179">
        <v>0</v>
      </c>
      <c r="P91" s="179">
        <v>0</v>
      </c>
      <c r="Q91" s="179">
        <v>0</v>
      </c>
      <c r="R91" s="179">
        <v>0</v>
      </c>
      <c r="S91" s="179">
        <v>4</v>
      </c>
      <c r="T91" s="179">
        <v>0</v>
      </c>
      <c r="U91" s="179">
        <v>0</v>
      </c>
      <c r="V91" s="179">
        <v>0</v>
      </c>
      <c r="W91" s="179">
        <v>3</v>
      </c>
      <c r="X91" s="179">
        <v>0</v>
      </c>
      <c r="Y91" s="179">
        <v>0</v>
      </c>
    </row>
    <row r="92" spans="1:25" ht="12.75">
      <c r="A92" s="77" t="s">
        <v>170</v>
      </c>
      <c r="B92" s="179">
        <v>2</v>
      </c>
      <c r="C92" s="179">
        <v>2</v>
      </c>
      <c r="D92" s="179">
        <v>0</v>
      </c>
      <c r="E92" s="179">
        <v>0</v>
      </c>
      <c r="F92" s="179">
        <v>0</v>
      </c>
      <c r="G92" s="179">
        <v>0</v>
      </c>
      <c r="H92" s="179">
        <v>0</v>
      </c>
      <c r="I92" s="179">
        <v>0</v>
      </c>
      <c r="J92" s="179">
        <v>0</v>
      </c>
      <c r="K92" s="179">
        <v>0</v>
      </c>
      <c r="L92" s="179">
        <v>0</v>
      </c>
      <c r="M92" s="179">
        <v>0</v>
      </c>
      <c r="N92" s="179">
        <v>0</v>
      </c>
      <c r="O92" s="179">
        <v>0</v>
      </c>
      <c r="P92" s="179">
        <v>0</v>
      </c>
      <c r="Q92" s="179">
        <v>0</v>
      </c>
      <c r="R92" s="179">
        <v>1</v>
      </c>
      <c r="S92" s="179">
        <v>57</v>
      </c>
      <c r="T92" s="179">
        <v>0</v>
      </c>
      <c r="U92" s="179">
        <v>0</v>
      </c>
      <c r="V92" s="179">
        <v>1</v>
      </c>
      <c r="W92" s="179">
        <v>2</v>
      </c>
      <c r="X92" s="179">
        <v>0</v>
      </c>
      <c r="Y92" s="179">
        <v>0</v>
      </c>
    </row>
    <row r="93" spans="1:25" ht="12.75">
      <c r="A93" s="77" t="s">
        <v>171</v>
      </c>
      <c r="B93" s="179">
        <v>1</v>
      </c>
      <c r="C93" s="179">
        <v>0</v>
      </c>
      <c r="D93" s="179">
        <v>0</v>
      </c>
      <c r="E93" s="179">
        <v>0</v>
      </c>
      <c r="F93" s="179">
        <v>0</v>
      </c>
      <c r="G93" s="179">
        <v>0</v>
      </c>
      <c r="H93" s="179">
        <v>0</v>
      </c>
      <c r="I93" s="179">
        <v>0</v>
      </c>
      <c r="J93" s="179">
        <v>0</v>
      </c>
      <c r="K93" s="179">
        <v>0</v>
      </c>
      <c r="L93" s="179">
        <v>0</v>
      </c>
      <c r="M93" s="179">
        <v>0</v>
      </c>
      <c r="N93" s="179">
        <v>3</v>
      </c>
      <c r="O93" s="179">
        <v>0</v>
      </c>
      <c r="P93" s="179">
        <v>1</v>
      </c>
      <c r="Q93" s="179">
        <v>0</v>
      </c>
      <c r="R93" s="179">
        <v>4</v>
      </c>
      <c r="S93" s="179">
        <v>131</v>
      </c>
      <c r="T93" s="179">
        <v>0</v>
      </c>
      <c r="U93" s="179">
        <v>0</v>
      </c>
      <c r="V93" s="179">
        <v>3</v>
      </c>
      <c r="W93" s="179">
        <v>5</v>
      </c>
      <c r="X93" s="179">
        <v>3</v>
      </c>
      <c r="Y93" s="179">
        <v>0</v>
      </c>
    </row>
    <row r="94" spans="1:25" ht="12.75">
      <c r="A94" s="77" t="s">
        <v>172</v>
      </c>
      <c r="B94" s="179">
        <v>0</v>
      </c>
      <c r="C94" s="179">
        <v>0</v>
      </c>
      <c r="D94" s="179">
        <v>0</v>
      </c>
      <c r="E94" s="179">
        <v>0</v>
      </c>
      <c r="F94" s="179">
        <v>0</v>
      </c>
      <c r="G94" s="179">
        <v>0</v>
      </c>
      <c r="H94" s="179">
        <v>0</v>
      </c>
      <c r="I94" s="179">
        <v>0</v>
      </c>
      <c r="J94" s="179">
        <v>0</v>
      </c>
      <c r="K94" s="179">
        <v>0</v>
      </c>
      <c r="L94" s="179">
        <v>0</v>
      </c>
      <c r="M94" s="179">
        <v>0</v>
      </c>
      <c r="N94" s="179">
        <v>0</v>
      </c>
      <c r="O94" s="179">
        <v>0</v>
      </c>
      <c r="P94" s="179">
        <v>0</v>
      </c>
      <c r="Q94" s="179">
        <v>0</v>
      </c>
      <c r="R94" s="179">
        <v>0</v>
      </c>
      <c r="S94" s="179">
        <v>18</v>
      </c>
      <c r="T94" s="179">
        <v>0</v>
      </c>
      <c r="U94" s="179">
        <v>0</v>
      </c>
      <c r="V94" s="179">
        <v>1</v>
      </c>
      <c r="W94" s="179">
        <v>0</v>
      </c>
      <c r="X94" s="179">
        <v>0</v>
      </c>
      <c r="Y94" s="179">
        <v>0</v>
      </c>
    </row>
    <row r="95" spans="1:25" ht="12.75">
      <c r="A95" s="77" t="s">
        <v>173</v>
      </c>
      <c r="B95" s="179">
        <v>0</v>
      </c>
      <c r="C95" s="179">
        <v>0</v>
      </c>
      <c r="D95" s="179">
        <v>0</v>
      </c>
      <c r="E95" s="179">
        <v>0</v>
      </c>
      <c r="F95" s="179">
        <v>0</v>
      </c>
      <c r="G95" s="179">
        <v>0</v>
      </c>
      <c r="H95" s="179">
        <v>0</v>
      </c>
      <c r="I95" s="179">
        <v>0</v>
      </c>
      <c r="J95" s="179">
        <v>0</v>
      </c>
      <c r="K95" s="179">
        <v>0</v>
      </c>
      <c r="L95" s="179">
        <v>0</v>
      </c>
      <c r="M95" s="179">
        <v>0</v>
      </c>
      <c r="N95" s="179">
        <v>0</v>
      </c>
      <c r="O95" s="179">
        <v>0</v>
      </c>
      <c r="P95" s="179">
        <v>0</v>
      </c>
      <c r="Q95" s="179">
        <v>0</v>
      </c>
      <c r="R95" s="179">
        <v>0</v>
      </c>
      <c r="S95" s="179">
        <v>0</v>
      </c>
      <c r="T95" s="179">
        <v>0</v>
      </c>
      <c r="U95" s="179">
        <v>0</v>
      </c>
      <c r="V95" s="179">
        <v>0</v>
      </c>
      <c r="W95" s="179">
        <v>0</v>
      </c>
      <c r="X95" s="179">
        <v>0</v>
      </c>
      <c r="Y95" s="179">
        <v>0</v>
      </c>
    </row>
    <row r="96" spans="1:25" ht="12.75">
      <c r="A96" s="77" t="s">
        <v>174</v>
      </c>
      <c r="B96" s="179">
        <v>0</v>
      </c>
      <c r="C96" s="179">
        <v>0</v>
      </c>
      <c r="D96" s="179">
        <v>0</v>
      </c>
      <c r="E96" s="179">
        <v>0</v>
      </c>
      <c r="F96" s="179">
        <v>0</v>
      </c>
      <c r="G96" s="179">
        <v>0</v>
      </c>
      <c r="H96" s="179">
        <v>0</v>
      </c>
      <c r="I96" s="179">
        <v>0</v>
      </c>
      <c r="J96" s="179">
        <v>0</v>
      </c>
      <c r="K96" s="179">
        <v>0</v>
      </c>
      <c r="L96" s="179">
        <v>0</v>
      </c>
      <c r="M96" s="179">
        <v>0</v>
      </c>
      <c r="N96" s="179">
        <v>0</v>
      </c>
      <c r="O96" s="179">
        <v>0</v>
      </c>
      <c r="P96" s="179">
        <v>0</v>
      </c>
      <c r="Q96" s="179">
        <v>0</v>
      </c>
      <c r="R96" s="179">
        <v>0</v>
      </c>
      <c r="S96" s="179">
        <v>0</v>
      </c>
      <c r="T96" s="179">
        <v>0</v>
      </c>
      <c r="U96" s="179">
        <v>0</v>
      </c>
      <c r="V96" s="179">
        <v>0</v>
      </c>
      <c r="W96" s="179">
        <v>0</v>
      </c>
      <c r="X96" s="179">
        <v>0</v>
      </c>
      <c r="Y96" s="179">
        <v>0</v>
      </c>
    </row>
    <row r="97" spans="1:25" ht="25.5">
      <c r="A97" s="77" t="s">
        <v>175</v>
      </c>
      <c r="B97" s="179">
        <v>0</v>
      </c>
      <c r="C97" s="179">
        <v>0</v>
      </c>
      <c r="D97" s="179">
        <v>0</v>
      </c>
      <c r="E97" s="179">
        <v>0</v>
      </c>
      <c r="F97" s="179">
        <v>0</v>
      </c>
      <c r="G97" s="179">
        <v>0</v>
      </c>
      <c r="H97" s="179">
        <v>0</v>
      </c>
      <c r="I97" s="179">
        <v>0</v>
      </c>
      <c r="J97" s="179">
        <v>0</v>
      </c>
      <c r="K97" s="179">
        <v>0</v>
      </c>
      <c r="L97" s="179">
        <v>0</v>
      </c>
      <c r="M97" s="179">
        <v>0</v>
      </c>
      <c r="N97" s="179">
        <v>0</v>
      </c>
      <c r="O97" s="179">
        <v>0</v>
      </c>
      <c r="P97" s="179">
        <v>0</v>
      </c>
      <c r="Q97" s="179">
        <v>0</v>
      </c>
      <c r="R97" s="179">
        <v>0</v>
      </c>
      <c r="S97" s="179">
        <v>0</v>
      </c>
      <c r="T97" s="179">
        <v>0</v>
      </c>
      <c r="U97" s="179">
        <v>0</v>
      </c>
      <c r="V97" s="179">
        <v>0</v>
      </c>
      <c r="W97" s="179">
        <v>0</v>
      </c>
      <c r="X97" s="179">
        <v>0</v>
      </c>
      <c r="Y97" s="179">
        <v>0</v>
      </c>
    </row>
    <row r="98" spans="1:25" ht="25.5">
      <c r="A98" s="77" t="s">
        <v>176</v>
      </c>
      <c r="B98" s="179">
        <v>0</v>
      </c>
      <c r="C98" s="179">
        <v>0</v>
      </c>
      <c r="D98" s="179">
        <v>0</v>
      </c>
      <c r="E98" s="179">
        <v>0</v>
      </c>
      <c r="F98" s="179">
        <v>0</v>
      </c>
      <c r="G98" s="179">
        <v>0</v>
      </c>
      <c r="H98" s="179">
        <v>0</v>
      </c>
      <c r="I98" s="179">
        <v>0</v>
      </c>
      <c r="J98" s="179">
        <v>0</v>
      </c>
      <c r="K98" s="179">
        <v>0</v>
      </c>
      <c r="L98" s="179">
        <v>0</v>
      </c>
      <c r="M98" s="179">
        <v>0</v>
      </c>
      <c r="N98" s="179">
        <v>0</v>
      </c>
      <c r="O98" s="179">
        <v>0</v>
      </c>
      <c r="P98" s="179">
        <v>0</v>
      </c>
      <c r="Q98" s="179">
        <v>0</v>
      </c>
      <c r="R98" s="179">
        <v>0</v>
      </c>
      <c r="S98" s="179">
        <v>0</v>
      </c>
      <c r="T98" s="179">
        <v>0</v>
      </c>
      <c r="U98" s="179">
        <v>0</v>
      </c>
      <c r="V98" s="179">
        <v>0</v>
      </c>
      <c r="W98" s="179">
        <v>0</v>
      </c>
      <c r="X98" s="179">
        <v>0</v>
      </c>
      <c r="Y98" s="179">
        <v>0</v>
      </c>
    </row>
    <row r="99" spans="1:25" ht="12.75">
      <c r="A99" s="274"/>
      <c r="B99" s="272"/>
      <c r="C99" s="272"/>
      <c r="D99" s="272"/>
      <c r="E99" s="272"/>
      <c r="F99" s="272"/>
      <c r="G99" s="272"/>
      <c r="H99" s="272"/>
      <c r="I99" s="272"/>
      <c r="J99" s="272"/>
      <c r="K99" s="272"/>
      <c r="L99" s="272"/>
      <c r="M99" s="272"/>
      <c r="N99" s="272"/>
      <c r="O99" s="272"/>
      <c r="P99" s="272"/>
      <c r="Q99" s="272"/>
      <c r="R99" s="272"/>
      <c r="S99" s="272"/>
      <c r="T99" s="272"/>
      <c r="U99" s="272"/>
      <c r="V99" s="272"/>
      <c r="W99" s="272"/>
      <c r="X99" s="272"/>
      <c r="Y99" s="272"/>
    </row>
    <row r="101" spans="1:13" ht="12.75" customHeight="1">
      <c r="A101" s="335" t="s">
        <v>413</v>
      </c>
      <c r="B101" s="335"/>
      <c r="C101" s="335"/>
      <c r="D101" s="335"/>
      <c r="E101" s="335"/>
      <c r="F101" s="335"/>
      <c r="G101" s="335"/>
      <c r="H101" s="335"/>
      <c r="I101" s="335"/>
      <c r="J101" s="335"/>
      <c r="K101" s="335"/>
      <c r="L101" s="335"/>
      <c r="M101" s="335"/>
    </row>
  </sheetData>
  <sheetProtection/>
  <mergeCells count="27">
    <mergeCell ref="A101:M101"/>
    <mergeCell ref="S5:S6"/>
    <mergeCell ref="T5:U5"/>
    <mergeCell ref="J4:M4"/>
    <mergeCell ref="K5:K6"/>
    <mergeCell ref="J5:J6"/>
    <mergeCell ref="L5:M5"/>
    <mergeCell ref="N4:Q4"/>
    <mergeCell ref="R4:U4"/>
    <mergeCell ref="A1:Y1"/>
    <mergeCell ref="A4:A6"/>
    <mergeCell ref="B4:E4"/>
    <mergeCell ref="V4:Y4"/>
    <mergeCell ref="V5:V6"/>
    <mergeCell ref="W5:W6"/>
    <mergeCell ref="N5:N6"/>
    <mergeCell ref="O5:O6"/>
    <mergeCell ref="P5:Q5"/>
    <mergeCell ref="R5:R6"/>
    <mergeCell ref="X5:Y5"/>
    <mergeCell ref="B5:B6"/>
    <mergeCell ref="F4:I4"/>
    <mergeCell ref="F5:F6"/>
    <mergeCell ref="G5:G6"/>
    <mergeCell ref="H5:I5"/>
    <mergeCell ref="C5:C6"/>
    <mergeCell ref="D5:E5"/>
  </mergeCells>
  <printOptions/>
  <pageMargins left="0.1968503937007874" right="0.7874015748031497" top="0.35433070866141736" bottom="0.7480314960629921" header="0.1968503937007874" footer="0.31496062992125984"/>
  <pageSetup fitToHeight="1" fitToWidth="1" horizontalDpi="600" verticalDpi="600" orientation="landscape" paperSize="8" scale="43" r:id="rId1"/>
  <headerFooter alignWithMargins="0">
    <oddFooter>&amp;C47</oddFooter>
  </headerFooter>
  <ignoredErrors>
    <ignoredError sqref="J46:U46" formulaRange="1"/>
  </ignoredErrors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01"/>
  <sheetViews>
    <sheetView zoomScale="85" zoomScaleNormal="85" workbookViewId="0" topLeftCell="A1">
      <selection activeCell="A1" sqref="A1:U1"/>
    </sheetView>
  </sheetViews>
  <sheetFormatPr defaultColWidth="10.75390625" defaultRowHeight="12.75"/>
  <cols>
    <col min="1" max="1" width="23.625" style="81" bestFit="1" customWidth="1"/>
    <col min="2" max="2" width="11.75390625" style="81" customWidth="1"/>
    <col min="3" max="3" width="14.125" style="81" bestFit="1" customWidth="1"/>
    <col min="4" max="4" width="11.75390625" style="81" customWidth="1"/>
    <col min="5" max="5" width="14.125" style="81" bestFit="1" customWidth="1"/>
    <col min="6" max="6" width="11.75390625" style="81" customWidth="1"/>
    <col min="7" max="7" width="14.125" style="81" bestFit="1" customWidth="1"/>
    <col min="8" max="8" width="11.75390625" style="81" customWidth="1"/>
    <col min="9" max="9" width="14.125" style="81" bestFit="1" customWidth="1"/>
    <col min="10" max="10" width="11.75390625" style="81" customWidth="1"/>
    <col min="11" max="11" width="14.125" style="81" bestFit="1" customWidth="1"/>
    <col min="12" max="12" width="11.75390625" style="81" customWidth="1"/>
    <col min="13" max="13" width="14.125" style="81" bestFit="1" customWidth="1"/>
    <col min="14" max="14" width="11.75390625" style="81" customWidth="1"/>
    <col min="15" max="15" width="14.125" style="81" bestFit="1" customWidth="1"/>
    <col min="16" max="16" width="11.75390625" style="81" customWidth="1"/>
    <col min="17" max="17" width="14.125" style="81" bestFit="1" customWidth="1"/>
    <col min="18" max="18" width="11.75390625" style="81" customWidth="1"/>
    <col min="19" max="19" width="12.25390625" style="81" bestFit="1" customWidth="1"/>
    <col min="20" max="21" width="11.75390625" style="81" customWidth="1"/>
    <col min="22" max="16384" width="10.75390625" style="81" customWidth="1"/>
  </cols>
  <sheetData>
    <row r="1" spans="1:21" s="106" customFormat="1" ht="20.25">
      <c r="A1" s="337" t="s">
        <v>400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  <c r="P1" s="337"/>
      <c r="Q1" s="337"/>
      <c r="R1" s="337"/>
      <c r="S1" s="337"/>
      <c r="T1" s="337"/>
      <c r="U1" s="337"/>
    </row>
    <row r="2" spans="2:9" s="106" customFormat="1" ht="15.75">
      <c r="B2" s="108"/>
      <c r="C2" s="108"/>
      <c r="D2" s="108"/>
      <c r="E2" s="108"/>
      <c r="F2" s="108"/>
      <c r="G2" s="108"/>
      <c r="H2" s="108"/>
      <c r="I2" s="108"/>
    </row>
    <row r="3" spans="21:33" ht="12.75">
      <c r="U3" s="89" t="s">
        <v>377</v>
      </c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</row>
    <row r="4" spans="1:31" ht="12.75">
      <c r="A4" s="364"/>
      <c r="B4" s="315" t="s">
        <v>181</v>
      </c>
      <c r="C4" s="315"/>
      <c r="D4" s="373">
        <v>40179</v>
      </c>
      <c r="E4" s="374"/>
      <c r="F4" s="366">
        <v>40544</v>
      </c>
      <c r="G4" s="367"/>
      <c r="H4" s="367"/>
      <c r="I4" s="368"/>
      <c r="J4" s="366">
        <v>40909</v>
      </c>
      <c r="K4" s="367"/>
      <c r="L4" s="367"/>
      <c r="M4" s="368"/>
      <c r="N4" s="366">
        <v>41275</v>
      </c>
      <c r="O4" s="367"/>
      <c r="P4" s="367"/>
      <c r="Q4" s="368"/>
      <c r="R4" s="366">
        <v>41640</v>
      </c>
      <c r="S4" s="367"/>
      <c r="T4" s="367"/>
      <c r="U4" s="368"/>
      <c r="V4" s="369"/>
      <c r="W4" s="369"/>
      <c r="X4" s="369"/>
      <c r="Y4" s="369"/>
      <c r="Z4" s="369"/>
      <c r="AA4" s="369"/>
      <c r="AB4" s="369"/>
      <c r="AC4" s="369"/>
      <c r="AD4" s="88"/>
      <c r="AE4" s="88"/>
    </row>
    <row r="5" spans="1:31" ht="72" customHeight="1">
      <c r="A5" s="364"/>
      <c r="B5" s="370" t="s">
        <v>192</v>
      </c>
      <c r="C5" s="363"/>
      <c r="D5" s="370" t="s">
        <v>192</v>
      </c>
      <c r="E5" s="363"/>
      <c r="F5" s="370" t="s">
        <v>71</v>
      </c>
      <c r="G5" s="363"/>
      <c r="H5" s="371" t="s">
        <v>193</v>
      </c>
      <c r="I5" s="372"/>
      <c r="J5" s="370" t="s">
        <v>71</v>
      </c>
      <c r="K5" s="363"/>
      <c r="L5" s="371" t="s">
        <v>193</v>
      </c>
      <c r="M5" s="372"/>
      <c r="N5" s="370" t="s">
        <v>71</v>
      </c>
      <c r="O5" s="363"/>
      <c r="P5" s="371" t="s">
        <v>193</v>
      </c>
      <c r="Q5" s="372"/>
      <c r="R5" s="370" t="s">
        <v>71</v>
      </c>
      <c r="S5" s="363"/>
      <c r="T5" s="371" t="s">
        <v>193</v>
      </c>
      <c r="U5" s="372"/>
      <c r="V5" s="345"/>
      <c r="W5" s="345"/>
      <c r="X5" s="365"/>
      <c r="Y5" s="365"/>
      <c r="Z5" s="345"/>
      <c r="AA5" s="345"/>
      <c r="AB5" s="365"/>
      <c r="AC5" s="365"/>
      <c r="AD5" s="88"/>
      <c r="AE5" s="88"/>
    </row>
    <row r="6" spans="1:31" ht="38.25">
      <c r="A6" s="364"/>
      <c r="B6" s="75" t="s">
        <v>23</v>
      </c>
      <c r="C6" s="75" t="s">
        <v>24</v>
      </c>
      <c r="D6" s="75" t="s">
        <v>23</v>
      </c>
      <c r="E6" s="75" t="s">
        <v>24</v>
      </c>
      <c r="F6" s="75" t="s">
        <v>23</v>
      </c>
      <c r="G6" s="75" t="s">
        <v>24</v>
      </c>
      <c r="H6" s="75" t="s">
        <v>23</v>
      </c>
      <c r="I6" s="75" t="s">
        <v>24</v>
      </c>
      <c r="J6" s="75" t="s">
        <v>23</v>
      </c>
      <c r="K6" s="75" t="s">
        <v>24</v>
      </c>
      <c r="L6" s="75" t="s">
        <v>23</v>
      </c>
      <c r="M6" s="75" t="s">
        <v>24</v>
      </c>
      <c r="N6" s="75" t="s">
        <v>23</v>
      </c>
      <c r="O6" s="75" t="s">
        <v>24</v>
      </c>
      <c r="P6" s="75" t="s">
        <v>23</v>
      </c>
      <c r="Q6" s="75" t="s">
        <v>24</v>
      </c>
      <c r="R6" s="75" t="s">
        <v>23</v>
      </c>
      <c r="S6" s="75" t="s">
        <v>24</v>
      </c>
      <c r="T6" s="75" t="s">
        <v>23</v>
      </c>
      <c r="U6" s="75" t="s">
        <v>24</v>
      </c>
      <c r="V6" s="94"/>
      <c r="W6" s="94"/>
      <c r="X6" s="94"/>
      <c r="Y6" s="94"/>
      <c r="Z6" s="94"/>
      <c r="AA6" s="94"/>
      <c r="AB6" s="94"/>
      <c r="AC6" s="94"/>
      <c r="AD6" s="88"/>
      <c r="AE6" s="88"/>
    </row>
    <row r="7" spans="1:31" s="85" customFormat="1" ht="38.25">
      <c r="A7" s="76" t="s">
        <v>233</v>
      </c>
      <c r="B7" s="205">
        <v>350</v>
      </c>
      <c r="C7" s="205">
        <v>280</v>
      </c>
      <c r="D7" s="205">
        <v>1696</v>
      </c>
      <c r="E7" s="205">
        <v>979</v>
      </c>
      <c r="F7" s="205">
        <v>2815</v>
      </c>
      <c r="G7" s="205">
        <v>1074</v>
      </c>
      <c r="H7" s="205">
        <v>3649</v>
      </c>
      <c r="I7" s="205">
        <v>762</v>
      </c>
      <c r="J7" s="205">
        <v>3342</v>
      </c>
      <c r="K7" s="205">
        <v>1167</v>
      </c>
      <c r="L7" s="205">
        <v>1029</v>
      </c>
      <c r="M7" s="205">
        <v>112</v>
      </c>
      <c r="N7" s="205">
        <v>3114</v>
      </c>
      <c r="O7" s="205">
        <v>1115</v>
      </c>
      <c r="P7" s="205">
        <v>1087</v>
      </c>
      <c r="Q7" s="205">
        <v>185</v>
      </c>
      <c r="R7" s="205">
        <v>2676</v>
      </c>
      <c r="S7" s="205">
        <v>637</v>
      </c>
      <c r="T7" s="205">
        <v>1030</v>
      </c>
      <c r="U7" s="205">
        <v>184</v>
      </c>
      <c r="V7" s="96"/>
      <c r="W7" s="96"/>
      <c r="X7" s="96"/>
      <c r="Y7" s="96"/>
      <c r="Z7" s="96"/>
      <c r="AA7" s="96"/>
      <c r="AB7" s="96"/>
      <c r="AC7" s="96"/>
      <c r="AD7" s="96"/>
      <c r="AE7" s="96"/>
    </row>
    <row r="8" spans="1:31" s="85" customFormat="1" ht="25.5">
      <c r="A8" s="78" t="s">
        <v>88</v>
      </c>
      <c r="B8" s="205">
        <v>25</v>
      </c>
      <c r="C8" s="205">
        <v>198</v>
      </c>
      <c r="D8" s="205">
        <v>292</v>
      </c>
      <c r="E8" s="205">
        <v>799</v>
      </c>
      <c r="F8" s="205">
        <v>536</v>
      </c>
      <c r="G8" s="205">
        <v>840</v>
      </c>
      <c r="H8" s="205">
        <v>572</v>
      </c>
      <c r="I8" s="205">
        <v>378</v>
      </c>
      <c r="J8" s="205">
        <v>627</v>
      </c>
      <c r="K8" s="205">
        <v>801</v>
      </c>
      <c r="L8" s="205">
        <v>62</v>
      </c>
      <c r="M8" s="205">
        <v>59</v>
      </c>
      <c r="N8" s="205">
        <v>910</v>
      </c>
      <c r="O8" s="205">
        <v>790</v>
      </c>
      <c r="P8" s="205">
        <v>127</v>
      </c>
      <c r="Q8" s="205">
        <v>62</v>
      </c>
      <c r="R8" s="205">
        <v>903</v>
      </c>
      <c r="S8" s="205">
        <v>423</v>
      </c>
      <c r="T8" s="205">
        <v>117</v>
      </c>
      <c r="U8" s="205">
        <v>56</v>
      </c>
      <c r="V8" s="96"/>
      <c r="W8" s="96"/>
      <c r="X8" s="96"/>
      <c r="Y8" s="96"/>
      <c r="Z8" s="96"/>
      <c r="AA8" s="96"/>
      <c r="AB8" s="96"/>
      <c r="AC8" s="96"/>
      <c r="AD8" s="96"/>
      <c r="AE8" s="96"/>
    </row>
    <row r="9" spans="1:31" ht="12.75">
      <c r="A9" s="77" t="s">
        <v>89</v>
      </c>
      <c r="B9" s="179">
        <v>1</v>
      </c>
      <c r="C9" s="179">
        <v>6</v>
      </c>
      <c r="D9" s="179">
        <v>4</v>
      </c>
      <c r="E9" s="179">
        <v>0</v>
      </c>
      <c r="F9" s="179">
        <v>10</v>
      </c>
      <c r="G9" s="179">
        <v>1</v>
      </c>
      <c r="H9" s="179">
        <v>9</v>
      </c>
      <c r="I9" s="179">
        <v>2</v>
      </c>
      <c r="J9" s="179">
        <v>17</v>
      </c>
      <c r="K9" s="179">
        <v>3</v>
      </c>
      <c r="L9" s="179">
        <v>0</v>
      </c>
      <c r="M9" s="179">
        <v>0</v>
      </c>
      <c r="N9" s="179">
        <v>11</v>
      </c>
      <c r="O9" s="179">
        <v>0</v>
      </c>
      <c r="P9" s="179">
        <v>0</v>
      </c>
      <c r="Q9" s="179">
        <v>0</v>
      </c>
      <c r="R9" s="179">
        <v>2</v>
      </c>
      <c r="S9" s="179">
        <v>0</v>
      </c>
      <c r="T9" s="179">
        <v>0</v>
      </c>
      <c r="U9" s="179">
        <v>0</v>
      </c>
      <c r="V9" s="88"/>
      <c r="W9" s="88"/>
      <c r="X9" s="88"/>
      <c r="Y9" s="88"/>
      <c r="Z9" s="88"/>
      <c r="AA9" s="88"/>
      <c r="AB9" s="88"/>
      <c r="AC9" s="88"/>
      <c r="AD9" s="88"/>
      <c r="AE9" s="88"/>
    </row>
    <row r="10" spans="1:31" ht="12.75">
      <c r="A10" s="77" t="s">
        <v>90</v>
      </c>
      <c r="B10" s="179">
        <v>2</v>
      </c>
      <c r="C10" s="179">
        <v>0</v>
      </c>
      <c r="D10" s="179">
        <v>2</v>
      </c>
      <c r="E10" s="179">
        <v>0</v>
      </c>
      <c r="F10" s="179">
        <v>3</v>
      </c>
      <c r="G10" s="179">
        <v>4</v>
      </c>
      <c r="H10" s="179">
        <v>1</v>
      </c>
      <c r="I10" s="179">
        <v>0</v>
      </c>
      <c r="J10" s="179">
        <v>10</v>
      </c>
      <c r="K10" s="179">
        <v>0</v>
      </c>
      <c r="L10" s="179">
        <v>1</v>
      </c>
      <c r="M10" s="179">
        <v>0</v>
      </c>
      <c r="N10" s="179">
        <v>6</v>
      </c>
      <c r="O10" s="179">
        <v>1</v>
      </c>
      <c r="P10" s="179">
        <v>3</v>
      </c>
      <c r="Q10" s="179">
        <v>0</v>
      </c>
      <c r="R10" s="179">
        <v>1</v>
      </c>
      <c r="S10" s="179">
        <v>0</v>
      </c>
      <c r="T10" s="179">
        <v>1</v>
      </c>
      <c r="U10" s="179">
        <v>2</v>
      </c>
      <c r="V10" s="88"/>
      <c r="W10" s="88"/>
      <c r="X10" s="88"/>
      <c r="Y10" s="88"/>
      <c r="Z10" s="88"/>
      <c r="AA10" s="88"/>
      <c r="AB10" s="88"/>
      <c r="AC10" s="88"/>
      <c r="AD10" s="88"/>
      <c r="AE10" s="88"/>
    </row>
    <row r="11" spans="1:31" ht="12.75">
      <c r="A11" s="77" t="s">
        <v>91</v>
      </c>
      <c r="B11" s="179">
        <v>0</v>
      </c>
      <c r="C11" s="179">
        <v>0</v>
      </c>
      <c r="D11" s="179">
        <v>14</v>
      </c>
      <c r="E11" s="179">
        <v>6</v>
      </c>
      <c r="F11" s="179">
        <v>7</v>
      </c>
      <c r="G11" s="179">
        <v>2</v>
      </c>
      <c r="H11" s="179">
        <v>3</v>
      </c>
      <c r="I11" s="179">
        <v>3</v>
      </c>
      <c r="J11" s="179">
        <v>15</v>
      </c>
      <c r="K11" s="179">
        <v>3</v>
      </c>
      <c r="L11" s="179">
        <v>10</v>
      </c>
      <c r="M11" s="179">
        <v>0</v>
      </c>
      <c r="N11" s="179">
        <v>9</v>
      </c>
      <c r="O11" s="179">
        <v>3</v>
      </c>
      <c r="P11" s="179">
        <v>4</v>
      </c>
      <c r="Q11" s="179">
        <v>0</v>
      </c>
      <c r="R11" s="179">
        <v>12</v>
      </c>
      <c r="S11" s="179">
        <v>0</v>
      </c>
      <c r="T11" s="179">
        <v>13</v>
      </c>
      <c r="U11" s="179">
        <v>0</v>
      </c>
      <c r="V11" s="88"/>
      <c r="W11" s="88"/>
      <c r="X11" s="88"/>
      <c r="Y11" s="88"/>
      <c r="Z11" s="88"/>
      <c r="AA11" s="88"/>
      <c r="AB11" s="88"/>
      <c r="AC11" s="88"/>
      <c r="AD11" s="88"/>
      <c r="AE11" s="88"/>
    </row>
    <row r="12" spans="1:31" ht="12.75">
      <c r="A12" s="77" t="s">
        <v>92</v>
      </c>
      <c r="B12" s="179">
        <v>0</v>
      </c>
      <c r="C12" s="179">
        <v>0</v>
      </c>
      <c r="D12" s="179">
        <v>28</v>
      </c>
      <c r="E12" s="179">
        <v>12</v>
      </c>
      <c r="F12" s="179">
        <v>62</v>
      </c>
      <c r="G12" s="179">
        <v>3</v>
      </c>
      <c r="H12" s="179">
        <v>7</v>
      </c>
      <c r="I12" s="179">
        <v>0</v>
      </c>
      <c r="J12" s="179">
        <v>3</v>
      </c>
      <c r="K12" s="179">
        <v>0</v>
      </c>
      <c r="L12" s="179">
        <v>10</v>
      </c>
      <c r="M12" s="179">
        <v>0</v>
      </c>
      <c r="N12" s="179">
        <v>22</v>
      </c>
      <c r="O12" s="179">
        <v>1</v>
      </c>
      <c r="P12" s="179">
        <v>0</v>
      </c>
      <c r="Q12" s="179">
        <v>0</v>
      </c>
      <c r="R12" s="179">
        <v>11</v>
      </c>
      <c r="S12" s="179">
        <v>0</v>
      </c>
      <c r="T12" s="179">
        <v>7</v>
      </c>
      <c r="U12" s="179">
        <v>0</v>
      </c>
      <c r="V12" s="88"/>
      <c r="W12" s="88"/>
      <c r="X12" s="88"/>
      <c r="Y12" s="88"/>
      <c r="Z12" s="88"/>
      <c r="AA12" s="88"/>
      <c r="AB12" s="88"/>
      <c r="AC12" s="88"/>
      <c r="AD12" s="88"/>
      <c r="AE12" s="88"/>
    </row>
    <row r="13" spans="1:31" ht="12.75">
      <c r="A13" s="77" t="s">
        <v>93</v>
      </c>
      <c r="B13" s="179">
        <v>1</v>
      </c>
      <c r="C13" s="179">
        <v>0</v>
      </c>
      <c r="D13" s="179">
        <v>9</v>
      </c>
      <c r="E13" s="179">
        <v>0</v>
      </c>
      <c r="F13" s="179">
        <v>1</v>
      </c>
      <c r="G13" s="179">
        <v>0</v>
      </c>
      <c r="H13" s="179">
        <v>1</v>
      </c>
      <c r="I13" s="179">
        <v>0</v>
      </c>
      <c r="J13" s="179">
        <v>7</v>
      </c>
      <c r="K13" s="179">
        <v>0</v>
      </c>
      <c r="L13" s="179">
        <v>2</v>
      </c>
      <c r="M13" s="179">
        <v>0</v>
      </c>
      <c r="N13" s="179">
        <v>6</v>
      </c>
      <c r="O13" s="179">
        <v>3</v>
      </c>
      <c r="P13" s="179">
        <v>2</v>
      </c>
      <c r="Q13" s="179">
        <v>0</v>
      </c>
      <c r="R13" s="179">
        <v>23</v>
      </c>
      <c r="S13" s="179">
        <v>0</v>
      </c>
      <c r="T13" s="179">
        <v>1</v>
      </c>
      <c r="U13" s="179">
        <v>0</v>
      </c>
      <c r="V13" s="88"/>
      <c r="W13" s="88"/>
      <c r="X13" s="88"/>
      <c r="Y13" s="88"/>
      <c r="Z13" s="88"/>
      <c r="AA13" s="88"/>
      <c r="AB13" s="88"/>
      <c r="AC13" s="88"/>
      <c r="AD13" s="88"/>
      <c r="AE13" s="88"/>
    </row>
    <row r="14" spans="1:31" ht="12.75">
      <c r="A14" s="77" t="s">
        <v>94</v>
      </c>
      <c r="B14" s="179">
        <v>0</v>
      </c>
      <c r="C14" s="179">
        <v>0</v>
      </c>
      <c r="D14" s="179">
        <v>0</v>
      </c>
      <c r="E14" s="179">
        <v>3</v>
      </c>
      <c r="F14" s="179">
        <v>0</v>
      </c>
      <c r="G14" s="179">
        <v>2</v>
      </c>
      <c r="H14" s="179">
        <v>7</v>
      </c>
      <c r="I14" s="179">
        <v>4</v>
      </c>
      <c r="J14" s="179">
        <v>0</v>
      </c>
      <c r="K14" s="179">
        <v>6</v>
      </c>
      <c r="L14" s="179">
        <v>0</v>
      </c>
      <c r="M14" s="179">
        <v>0</v>
      </c>
      <c r="N14" s="179">
        <v>1</v>
      </c>
      <c r="O14" s="179">
        <v>4</v>
      </c>
      <c r="P14" s="179">
        <v>2</v>
      </c>
      <c r="Q14" s="179">
        <v>0</v>
      </c>
      <c r="R14" s="179">
        <v>7</v>
      </c>
      <c r="S14" s="179">
        <v>0</v>
      </c>
      <c r="T14" s="179">
        <v>3</v>
      </c>
      <c r="U14" s="179">
        <v>0</v>
      </c>
      <c r="V14" s="88"/>
      <c r="W14" s="88"/>
      <c r="X14" s="88"/>
      <c r="Y14" s="88"/>
      <c r="Z14" s="88"/>
      <c r="AA14" s="88"/>
      <c r="AB14" s="88"/>
      <c r="AC14" s="88"/>
      <c r="AD14" s="88"/>
      <c r="AE14" s="88"/>
    </row>
    <row r="15" spans="1:31" ht="12.75">
      <c r="A15" s="77" t="s">
        <v>95</v>
      </c>
      <c r="B15" s="179">
        <v>0</v>
      </c>
      <c r="C15" s="179">
        <v>0</v>
      </c>
      <c r="D15" s="179">
        <v>4</v>
      </c>
      <c r="E15" s="179">
        <v>1</v>
      </c>
      <c r="F15" s="179">
        <v>1</v>
      </c>
      <c r="G15" s="179">
        <v>0</v>
      </c>
      <c r="H15" s="179">
        <v>2</v>
      </c>
      <c r="I15" s="179">
        <v>0</v>
      </c>
      <c r="J15" s="179">
        <v>5</v>
      </c>
      <c r="K15" s="179">
        <v>0</v>
      </c>
      <c r="L15" s="179">
        <v>1</v>
      </c>
      <c r="M15" s="179">
        <v>0</v>
      </c>
      <c r="N15" s="179">
        <v>6</v>
      </c>
      <c r="O15" s="179">
        <v>0</v>
      </c>
      <c r="P15" s="179">
        <v>6</v>
      </c>
      <c r="Q15" s="179">
        <v>0</v>
      </c>
      <c r="R15" s="179">
        <v>0</v>
      </c>
      <c r="S15" s="179">
        <v>0</v>
      </c>
      <c r="T15" s="179">
        <v>8</v>
      </c>
      <c r="U15" s="179">
        <v>0</v>
      </c>
      <c r="V15" s="88"/>
      <c r="W15" s="88"/>
      <c r="X15" s="88"/>
      <c r="Y15" s="88"/>
      <c r="Z15" s="88"/>
      <c r="AA15" s="88"/>
      <c r="AB15" s="88"/>
      <c r="AC15" s="88"/>
      <c r="AD15" s="88"/>
      <c r="AE15" s="88"/>
    </row>
    <row r="16" spans="1:31" ht="12.75">
      <c r="A16" s="77" t="s">
        <v>96</v>
      </c>
      <c r="B16" s="179">
        <v>0</v>
      </c>
      <c r="C16" s="179">
        <v>0</v>
      </c>
      <c r="D16" s="179">
        <v>1</v>
      </c>
      <c r="E16" s="179">
        <v>5</v>
      </c>
      <c r="F16" s="179">
        <v>6</v>
      </c>
      <c r="G16" s="179">
        <v>0</v>
      </c>
      <c r="H16" s="179">
        <v>0</v>
      </c>
      <c r="I16" s="179">
        <v>0</v>
      </c>
      <c r="J16" s="179">
        <v>1</v>
      </c>
      <c r="K16" s="179">
        <v>4</v>
      </c>
      <c r="L16" s="179">
        <v>4</v>
      </c>
      <c r="M16" s="179">
        <v>2</v>
      </c>
      <c r="N16" s="179">
        <v>1</v>
      </c>
      <c r="O16" s="179">
        <v>0</v>
      </c>
      <c r="P16" s="179">
        <v>0</v>
      </c>
      <c r="Q16" s="179">
        <v>0</v>
      </c>
      <c r="R16" s="179">
        <v>6</v>
      </c>
      <c r="S16" s="179">
        <v>0</v>
      </c>
      <c r="T16" s="179">
        <v>0</v>
      </c>
      <c r="U16" s="179">
        <v>0</v>
      </c>
      <c r="V16" s="88"/>
      <c r="W16" s="88"/>
      <c r="X16" s="88"/>
      <c r="Y16" s="88"/>
      <c r="Z16" s="88"/>
      <c r="AA16" s="88"/>
      <c r="AB16" s="88"/>
      <c r="AC16" s="88"/>
      <c r="AD16" s="88"/>
      <c r="AE16" s="88"/>
    </row>
    <row r="17" spans="1:31" ht="12.75">
      <c r="A17" s="77" t="s">
        <v>97</v>
      </c>
      <c r="B17" s="179">
        <v>0</v>
      </c>
      <c r="C17" s="179">
        <v>0</v>
      </c>
      <c r="D17" s="179">
        <v>0</v>
      </c>
      <c r="E17" s="179">
        <v>0</v>
      </c>
      <c r="F17" s="179">
        <v>4</v>
      </c>
      <c r="G17" s="179">
        <v>0</v>
      </c>
      <c r="H17" s="179">
        <v>7</v>
      </c>
      <c r="I17" s="179">
        <v>0</v>
      </c>
      <c r="J17" s="179">
        <v>5</v>
      </c>
      <c r="K17" s="179">
        <v>0</v>
      </c>
      <c r="L17" s="179">
        <v>0</v>
      </c>
      <c r="M17" s="179">
        <v>5</v>
      </c>
      <c r="N17" s="179">
        <v>1</v>
      </c>
      <c r="O17" s="179">
        <v>0</v>
      </c>
      <c r="P17" s="179">
        <v>1</v>
      </c>
      <c r="Q17" s="179">
        <v>0</v>
      </c>
      <c r="R17" s="179">
        <v>5</v>
      </c>
      <c r="S17" s="179">
        <v>0</v>
      </c>
      <c r="T17" s="179">
        <v>0</v>
      </c>
      <c r="U17" s="179">
        <v>0</v>
      </c>
      <c r="V17" s="88"/>
      <c r="W17" s="88"/>
      <c r="X17" s="88"/>
      <c r="Y17" s="88"/>
      <c r="Z17" s="88"/>
      <c r="AA17" s="88"/>
      <c r="AB17" s="88"/>
      <c r="AC17" s="88"/>
      <c r="AD17" s="88"/>
      <c r="AE17" s="88"/>
    </row>
    <row r="18" spans="1:31" ht="12.75">
      <c r="A18" s="77" t="s">
        <v>98</v>
      </c>
      <c r="B18" s="179">
        <v>5</v>
      </c>
      <c r="C18" s="179">
        <v>42</v>
      </c>
      <c r="D18" s="179">
        <v>61</v>
      </c>
      <c r="E18" s="179">
        <v>120</v>
      </c>
      <c r="F18" s="179">
        <v>133</v>
      </c>
      <c r="G18" s="179">
        <v>174</v>
      </c>
      <c r="H18" s="179">
        <v>256</v>
      </c>
      <c r="I18" s="179">
        <v>130</v>
      </c>
      <c r="J18" s="179">
        <v>183</v>
      </c>
      <c r="K18" s="179">
        <v>165</v>
      </c>
      <c r="L18" s="179">
        <v>11</v>
      </c>
      <c r="M18" s="179">
        <v>27</v>
      </c>
      <c r="N18" s="179">
        <v>235</v>
      </c>
      <c r="O18" s="179">
        <v>175</v>
      </c>
      <c r="P18" s="179">
        <v>20</v>
      </c>
      <c r="Q18" s="179">
        <v>25</v>
      </c>
      <c r="R18" s="179">
        <v>297</v>
      </c>
      <c r="S18" s="179">
        <v>121</v>
      </c>
      <c r="T18" s="179">
        <v>7</v>
      </c>
      <c r="U18" s="179">
        <v>26</v>
      </c>
      <c r="V18" s="88"/>
      <c r="W18" s="88"/>
      <c r="X18" s="88"/>
      <c r="Y18" s="88"/>
      <c r="Z18" s="88"/>
      <c r="AA18" s="88"/>
      <c r="AB18" s="88"/>
      <c r="AC18" s="88"/>
      <c r="AD18" s="88"/>
      <c r="AE18" s="88"/>
    </row>
    <row r="19" spans="1:21" ht="12.75">
      <c r="A19" s="77" t="s">
        <v>99</v>
      </c>
      <c r="B19" s="179">
        <v>0</v>
      </c>
      <c r="C19" s="179">
        <v>0</v>
      </c>
      <c r="D19" s="179">
        <v>2</v>
      </c>
      <c r="E19" s="179">
        <v>0</v>
      </c>
      <c r="F19" s="179">
        <v>0</v>
      </c>
      <c r="G19" s="179">
        <v>3</v>
      </c>
      <c r="H19" s="179">
        <v>0</v>
      </c>
      <c r="I19" s="179">
        <v>0</v>
      </c>
      <c r="J19" s="179">
        <v>3</v>
      </c>
      <c r="K19" s="179">
        <v>12</v>
      </c>
      <c r="L19" s="179">
        <v>0</v>
      </c>
      <c r="M19" s="179">
        <v>0</v>
      </c>
      <c r="N19" s="179">
        <v>1</v>
      </c>
      <c r="O19" s="179">
        <v>0</v>
      </c>
      <c r="P19" s="179">
        <v>13</v>
      </c>
      <c r="Q19" s="179">
        <v>0</v>
      </c>
      <c r="R19" s="179">
        <v>0</v>
      </c>
      <c r="S19" s="179">
        <v>1</v>
      </c>
      <c r="T19" s="179">
        <v>0</v>
      </c>
      <c r="U19" s="179">
        <v>0</v>
      </c>
    </row>
    <row r="20" spans="1:21" ht="12.75">
      <c r="A20" s="77" t="s">
        <v>100</v>
      </c>
      <c r="B20" s="179">
        <v>4</v>
      </c>
      <c r="C20" s="179">
        <v>0</v>
      </c>
      <c r="D20" s="179">
        <v>8</v>
      </c>
      <c r="E20" s="179">
        <v>9</v>
      </c>
      <c r="F20" s="179">
        <v>12</v>
      </c>
      <c r="G20" s="179">
        <v>8</v>
      </c>
      <c r="H20" s="179">
        <v>3</v>
      </c>
      <c r="I20" s="179">
        <v>0</v>
      </c>
      <c r="J20" s="179">
        <v>13</v>
      </c>
      <c r="K20" s="179">
        <v>6</v>
      </c>
      <c r="L20" s="179">
        <v>1</v>
      </c>
      <c r="M20" s="179">
        <v>0</v>
      </c>
      <c r="N20" s="179">
        <v>1</v>
      </c>
      <c r="O20" s="179">
        <v>1</v>
      </c>
      <c r="P20" s="179">
        <v>29</v>
      </c>
      <c r="Q20" s="179">
        <v>0</v>
      </c>
      <c r="R20" s="179">
        <v>7</v>
      </c>
      <c r="S20" s="179">
        <v>0</v>
      </c>
      <c r="T20" s="179">
        <v>2</v>
      </c>
      <c r="U20" s="179">
        <v>5</v>
      </c>
    </row>
    <row r="21" spans="1:21" ht="12.75">
      <c r="A21" s="77" t="s">
        <v>101</v>
      </c>
      <c r="B21" s="179">
        <v>0</v>
      </c>
      <c r="C21" s="179">
        <v>0</v>
      </c>
      <c r="D21" s="179">
        <v>3</v>
      </c>
      <c r="E21" s="179">
        <v>1</v>
      </c>
      <c r="F21" s="179">
        <v>4</v>
      </c>
      <c r="G21" s="179">
        <v>0</v>
      </c>
      <c r="H21" s="179">
        <v>0</v>
      </c>
      <c r="I21" s="179">
        <v>0</v>
      </c>
      <c r="J21" s="179">
        <v>3</v>
      </c>
      <c r="K21" s="179">
        <v>0</v>
      </c>
      <c r="L21" s="179">
        <v>0</v>
      </c>
      <c r="M21" s="179">
        <v>0</v>
      </c>
      <c r="N21" s="179">
        <v>3</v>
      </c>
      <c r="O21" s="179">
        <v>0</v>
      </c>
      <c r="P21" s="179">
        <v>0</v>
      </c>
      <c r="Q21" s="179">
        <v>5</v>
      </c>
      <c r="R21" s="179">
        <v>7</v>
      </c>
      <c r="S21" s="179">
        <v>0</v>
      </c>
      <c r="T21" s="179">
        <v>1</v>
      </c>
      <c r="U21" s="179">
        <v>0</v>
      </c>
    </row>
    <row r="22" spans="1:21" ht="12.75">
      <c r="A22" s="77" t="s">
        <v>102</v>
      </c>
      <c r="B22" s="179">
        <v>0</v>
      </c>
      <c r="C22" s="179">
        <v>0</v>
      </c>
      <c r="D22" s="179">
        <v>1</v>
      </c>
      <c r="E22" s="179">
        <v>0</v>
      </c>
      <c r="F22" s="179">
        <v>6</v>
      </c>
      <c r="G22" s="179">
        <v>3</v>
      </c>
      <c r="H22" s="179">
        <v>4</v>
      </c>
      <c r="I22" s="179">
        <v>0</v>
      </c>
      <c r="J22" s="179">
        <v>6</v>
      </c>
      <c r="K22" s="179">
        <v>0</v>
      </c>
      <c r="L22" s="179">
        <v>1</v>
      </c>
      <c r="M22" s="179">
        <v>0</v>
      </c>
      <c r="N22" s="179">
        <v>6</v>
      </c>
      <c r="O22" s="179">
        <v>6</v>
      </c>
      <c r="P22" s="179">
        <v>1</v>
      </c>
      <c r="Q22" s="179">
        <v>0</v>
      </c>
      <c r="R22" s="179">
        <v>6</v>
      </c>
      <c r="S22" s="179">
        <v>0</v>
      </c>
      <c r="T22" s="179">
        <v>0</v>
      </c>
      <c r="U22" s="179">
        <v>0</v>
      </c>
    </row>
    <row r="23" spans="1:21" ht="12.75">
      <c r="A23" s="77" t="s">
        <v>103</v>
      </c>
      <c r="B23" s="179">
        <v>0</v>
      </c>
      <c r="C23" s="179">
        <v>2</v>
      </c>
      <c r="D23" s="179">
        <v>2</v>
      </c>
      <c r="E23" s="179">
        <v>0</v>
      </c>
      <c r="F23" s="179">
        <v>0</v>
      </c>
      <c r="G23" s="179">
        <v>0</v>
      </c>
      <c r="H23" s="179">
        <v>0</v>
      </c>
      <c r="I23" s="179">
        <v>0</v>
      </c>
      <c r="J23" s="179">
        <v>16</v>
      </c>
      <c r="K23" s="179">
        <v>0</v>
      </c>
      <c r="L23" s="179">
        <v>0</v>
      </c>
      <c r="M23" s="179">
        <v>0</v>
      </c>
      <c r="N23" s="179">
        <v>5</v>
      </c>
      <c r="O23" s="179">
        <v>11</v>
      </c>
      <c r="P23" s="179">
        <v>2</v>
      </c>
      <c r="Q23" s="179">
        <v>0</v>
      </c>
      <c r="R23" s="179">
        <v>5</v>
      </c>
      <c r="S23" s="179">
        <v>0</v>
      </c>
      <c r="T23" s="179">
        <v>1</v>
      </c>
      <c r="U23" s="179">
        <v>0</v>
      </c>
    </row>
    <row r="24" spans="1:21" ht="12.75">
      <c r="A24" s="77" t="s">
        <v>104</v>
      </c>
      <c r="B24" s="179">
        <v>0</v>
      </c>
      <c r="C24" s="179">
        <v>0</v>
      </c>
      <c r="D24" s="179">
        <v>11</v>
      </c>
      <c r="E24" s="179">
        <v>0</v>
      </c>
      <c r="F24" s="179">
        <v>13</v>
      </c>
      <c r="G24" s="179">
        <v>1</v>
      </c>
      <c r="H24" s="179">
        <v>1</v>
      </c>
      <c r="I24" s="179">
        <v>0</v>
      </c>
      <c r="J24" s="179">
        <v>18</v>
      </c>
      <c r="K24" s="179">
        <v>3</v>
      </c>
      <c r="L24" s="179">
        <v>19</v>
      </c>
      <c r="M24" s="179">
        <v>0</v>
      </c>
      <c r="N24" s="179">
        <v>13</v>
      </c>
      <c r="O24" s="179">
        <v>0</v>
      </c>
      <c r="P24" s="179">
        <v>1</v>
      </c>
      <c r="Q24" s="179">
        <v>0</v>
      </c>
      <c r="R24" s="179">
        <v>27</v>
      </c>
      <c r="S24" s="179">
        <v>5</v>
      </c>
      <c r="T24" s="179">
        <v>6</v>
      </c>
      <c r="U24" s="179">
        <v>0</v>
      </c>
    </row>
    <row r="25" spans="1:21" ht="12.75">
      <c r="A25" s="77" t="s">
        <v>105</v>
      </c>
      <c r="B25" s="179">
        <v>0</v>
      </c>
      <c r="C25" s="179">
        <v>0</v>
      </c>
      <c r="D25" s="179">
        <v>10</v>
      </c>
      <c r="E25" s="179">
        <v>0</v>
      </c>
      <c r="F25" s="179">
        <v>8</v>
      </c>
      <c r="G25" s="179">
        <v>0</v>
      </c>
      <c r="H25" s="179">
        <v>3</v>
      </c>
      <c r="I25" s="179">
        <v>0</v>
      </c>
      <c r="J25" s="179">
        <v>11</v>
      </c>
      <c r="K25" s="179">
        <v>0</v>
      </c>
      <c r="L25" s="179">
        <v>2</v>
      </c>
      <c r="M25" s="179">
        <v>0</v>
      </c>
      <c r="N25" s="179">
        <v>17</v>
      </c>
      <c r="O25" s="179">
        <v>2</v>
      </c>
      <c r="P25" s="179">
        <v>2</v>
      </c>
      <c r="Q25" s="179">
        <v>0</v>
      </c>
      <c r="R25" s="179">
        <v>16</v>
      </c>
      <c r="S25" s="179">
        <v>0</v>
      </c>
      <c r="T25" s="179">
        <v>0</v>
      </c>
      <c r="U25" s="179">
        <v>0</v>
      </c>
    </row>
    <row r="26" spans="1:21" ht="12.75">
      <c r="A26" s="77" t="s">
        <v>106</v>
      </c>
      <c r="B26" s="179">
        <v>12</v>
      </c>
      <c r="C26" s="179">
        <v>148</v>
      </c>
      <c r="D26" s="179">
        <v>132</v>
      </c>
      <c r="E26" s="179">
        <v>642</v>
      </c>
      <c r="F26" s="179">
        <v>266</v>
      </c>
      <c r="G26" s="179">
        <v>639</v>
      </c>
      <c r="H26" s="179">
        <v>268</v>
      </c>
      <c r="I26" s="179">
        <v>239</v>
      </c>
      <c r="J26" s="179">
        <v>311</v>
      </c>
      <c r="K26" s="179">
        <v>599</v>
      </c>
      <c r="L26" s="179">
        <v>0</v>
      </c>
      <c r="M26" s="179">
        <v>25</v>
      </c>
      <c r="N26" s="179">
        <v>566</v>
      </c>
      <c r="O26" s="179">
        <v>583</v>
      </c>
      <c r="P26" s="179">
        <v>41</v>
      </c>
      <c r="Q26" s="179">
        <v>32</v>
      </c>
      <c r="R26" s="179">
        <v>471</v>
      </c>
      <c r="S26" s="179">
        <v>296</v>
      </c>
      <c r="T26" s="179">
        <v>67</v>
      </c>
      <c r="U26" s="179">
        <v>23</v>
      </c>
    </row>
    <row r="27" spans="1:21" s="85" customFormat="1" ht="25.5">
      <c r="A27" s="78" t="s">
        <v>107</v>
      </c>
      <c r="B27" s="205">
        <v>31</v>
      </c>
      <c r="C27" s="205">
        <v>45</v>
      </c>
      <c r="D27" s="205">
        <v>193</v>
      </c>
      <c r="E27" s="205">
        <v>89</v>
      </c>
      <c r="F27" s="205">
        <v>253</v>
      </c>
      <c r="G27" s="205">
        <v>164</v>
      </c>
      <c r="H27" s="205">
        <v>462</v>
      </c>
      <c r="I27" s="205">
        <v>305</v>
      </c>
      <c r="J27" s="205">
        <v>316</v>
      </c>
      <c r="K27" s="205">
        <v>174</v>
      </c>
      <c r="L27" s="205">
        <v>58</v>
      </c>
      <c r="M27" s="205">
        <v>21</v>
      </c>
      <c r="N27" s="205">
        <v>394</v>
      </c>
      <c r="O27" s="205">
        <v>184</v>
      </c>
      <c r="P27" s="205">
        <v>62</v>
      </c>
      <c r="Q27" s="205">
        <v>57</v>
      </c>
      <c r="R27" s="205">
        <v>264</v>
      </c>
      <c r="S27" s="205">
        <v>93</v>
      </c>
      <c r="T27" s="205">
        <v>88</v>
      </c>
      <c r="U27" s="205">
        <v>90</v>
      </c>
    </row>
    <row r="28" spans="1:21" ht="12.75">
      <c r="A28" s="77" t="s">
        <v>108</v>
      </c>
      <c r="B28" s="179">
        <v>0</v>
      </c>
      <c r="C28" s="179">
        <v>0</v>
      </c>
      <c r="D28" s="179">
        <v>2</v>
      </c>
      <c r="E28" s="179">
        <v>0</v>
      </c>
      <c r="F28" s="179">
        <v>6</v>
      </c>
      <c r="G28" s="179">
        <v>0</v>
      </c>
      <c r="H28" s="179">
        <v>0</v>
      </c>
      <c r="I28" s="179">
        <v>0</v>
      </c>
      <c r="J28" s="179">
        <v>10</v>
      </c>
      <c r="K28" s="179">
        <v>3</v>
      </c>
      <c r="L28" s="179">
        <v>0</v>
      </c>
      <c r="M28" s="179">
        <v>0</v>
      </c>
      <c r="N28" s="179">
        <v>4</v>
      </c>
      <c r="O28" s="179">
        <v>0</v>
      </c>
      <c r="P28" s="179">
        <v>0</v>
      </c>
      <c r="Q28" s="179">
        <v>0</v>
      </c>
      <c r="R28" s="179">
        <v>0</v>
      </c>
      <c r="S28" s="179">
        <v>0</v>
      </c>
      <c r="T28" s="179">
        <v>0</v>
      </c>
      <c r="U28" s="179">
        <v>0</v>
      </c>
    </row>
    <row r="29" spans="1:21" ht="12.75">
      <c r="A29" s="77" t="s">
        <v>109</v>
      </c>
      <c r="B29" s="179">
        <v>0</v>
      </c>
      <c r="C29" s="179">
        <v>0</v>
      </c>
      <c r="D29" s="179">
        <v>8</v>
      </c>
      <c r="E29" s="179">
        <v>0</v>
      </c>
      <c r="F29" s="179">
        <v>17</v>
      </c>
      <c r="G29" s="179">
        <v>0</v>
      </c>
      <c r="H29" s="179">
        <v>16</v>
      </c>
      <c r="I29" s="179">
        <v>0</v>
      </c>
      <c r="J29" s="179">
        <v>21</v>
      </c>
      <c r="K29" s="179">
        <v>5</v>
      </c>
      <c r="L29" s="179">
        <v>6</v>
      </c>
      <c r="M29" s="179">
        <v>0</v>
      </c>
      <c r="N29" s="179">
        <v>16</v>
      </c>
      <c r="O29" s="179">
        <v>4</v>
      </c>
      <c r="P29" s="179">
        <v>0</v>
      </c>
      <c r="Q29" s="179">
        <v>0</v>
      </c>
      <c r="R29" s="179">
        <v>13</v>
      </c>
      <c r="S29" s="179">
        <v>0</v>
      </c>
      <c r="T29" s="179">
        <v>0</v>
      </c>
      <c r="U29" s="179">
        <v>0</v>
      </c>
    </row>
    <row r="30" spans="1:21" ht="12.75">
      <c r="A30" s="77" t="s">
        <v>110</v>
      </c>
      <c r="B30" s="179">
        <v>3</v>
      </c>
      <c r="C30" s="179">
        <v>0</v>
      </c>
      <c r="D30" s="179">
        <v>8</v>
      </c>
      <c r="E30" s="179">
        <v>0</v>
      </c>
      <c r="F30" s="179">
        <v>8</v>
      </c>
      <c r="G30" s="179">
        <v>0</v>
      </c>
      <c r="H30" s="179">
        <v>23</v>
      </c>
      <c r="I30" s="179">
        <v>0</v>
      </c>
      <c r="J30" s="179">
        <v>20</v>
      </c>
      <c r="K30" s="179">
        <v>3</v>
      </c>
      <c r="L30" s="179">
        <v>8</v>
      </c>
      <c r="M30" s="179">
        <v>0</v>
      </c>
      <c r="N30" s="179">
        <v>17</v>
      </c>
      <c r="O30" s="179">
        <v>0</v>
      </c>
      <c r="P30" s="179">
        <v>0</v>
      </c>
      <c r="Q30" s="179">
        <v>1</v>
      </c>
      <c r="R30" s="179">
        <v>11</v>
      </c>
      <c r="S30" s="179">
        <v>0</v>
      </c>
      <c r="T30" s="179">
        <v>3</v>
      </c>
      <c r="U30" s="179">
        <v>0</v>
      </c>
    </row>
    <row r="31" spans="1:21" ht="25.5">
      <c r="A31" s="77" t="s">
        <v>111</v>
      </c>
      <c r="B31" s="179">
        <v>0</v>
      </c>
      <c r="C31" s="179">
        <v>0</v>
      </c>
      <c r="D31" s="179">
        <v>0</v>
      </c>
      <c r="E31" s="179">
        <v>0</v>
      </c>
      <c r="F31" s="179">
        <v>0</v>
      </c>
      <c r="G31" s="179">
        <v>0</v>
      </c>
      <c r="H31" s="179">
        <v>0</v>
      </c>
      <c r="I31" s="179">
        <v>0</v>
      </c>
      <c r="J31" s="179">
        <v>0</v>
      </c>
      <c r="K31" s="179">
        <v>0</v>
      </c>
      <c r="L31" s="179">
        <v>0</v>
      </c>
      <c r="M31" s="179">
        <v>0</v>
      </c>
      <c r="N31" s="179">
        <v>0</v>
      </c>
      <c r="O31" s="179">
        <v>0</v>
      </c>
      <c r="P31" s="179">
        <v>0</v>
      </c>
      <c r="Q31" s="179">
        <v>0</v>
      </c>
      <c r="R31" s="179">
        <v>0</v>
      </c>
      <c r="S31" s="179">
        <v>0</v>
      </c>
      <c r="T31" s="179">
        <v>0</v>
      </c>
      <c r="U31" s="179">
        <v>0</v>
      </c>
    </row>
    <row r="32" spans="1:21" ht="12.75">
      <c r="A32" s="77" t="s">
        <v>112</v>
      </c>
      <c r="B32" s="179">
        <v>0</v>
      </c>
      <c r="C32" s="179">
        <v>0</v>
      </c>
      <c r="D32" s="179">
        <v>3</v>
      </c>
      <c r="E32" s="179">
        <v>0</v>
      </c>
      <c r="F32" s="179">
        <v>31</v>
      </c>
      <c r="G32" s="179">
        <v>0</v>
      </c>
      <c r="H32" s="179">
        <v>20</v>
      </c>
      <c r="I32" s="179">
        <v>0</v>
      </c>
      <c r="J32" s="179">
        <v>18</v>
      </c>
      <c r="K32" s="179">
        <v>0</v>
      </c>
      <c r="L32" s="179">
        <v>4</v>
      </c>
      <c r="M32" s="179">
        <v>0</v>
      </c>
      <c r="N32" s="179">
        <v>26</v>
      </c>
      <c r="O32" s="179">
        <v>0</v>
      </c>
      <c r="P32" s="179">
        <v>10</v>
      </c>
      <c r="Q32" s="179">
        <v>0</v>
      </c>
      <c r="R32" s="179">
        <v>10</v>
      </c>
      <c r="S32" s="179">
        <v>0</v>
      </c>
      <c r="T32" s="179">
        <v>11</v>
      </c>
      <c r="U32" s="179">
        <v>3</v>
      </c>
    </row>
    <row r="33" spans="1:21" ht="12.75">
      <c r="A33" s="77" t="s">
        <v>113</v>
      </c>
      <c r="B33" s="179">
        <v>0</v>
      </c>
      <c r="C33" s="179">
        <v>0</v>
      </c>
      <c r="D33" s="179">
        <v>25</v>
      </c>
      <c r="E33" s="179">
        <v>0</v>
      </c>
      <c r="F33" s="179">
        <v>15</v>
      </c>
      <c r="G33" s="179">
        <v>7</v>
      </c>
      <c r="H33" s="179">
        <v>10</v>
      </c>
      <c r="I33" s="179">
        <v>0</v>
      </c>
      <c r="J33" s="179">
        <v>7</v>
      </c>
      <c r="K33" s="179">
        <v>5</v>
      </c>
      <c r="L33" s="179">
        <v>6</v>
      </c>
      <c r="M33" s="179">
        <v>2</v>
      </c>
      <c r="N33" s="179">
        <v>15</v>
      </c>
      <c r="O33" s="179">
        <v>16</v>
      </c>
      <c r="P33" s="179">
        <v>19</v>
      </c>
      <c r="Q33" s="179">
        <v>4</v>
      </c>
      <c r="R33" s="179">
        <v>2</v>
      </c>
      <c r="S33" s="179">
        <v>3</v>
      </c>
      <c r="T33" s="179">
        <v>35</v>
      </c>
      <c r="U33" s="179">
        <v>10</v>
      </c>
    </row>
    <row r="34" spans="1:21" ht="12.75">
      <c r="A34" s="77" t="s">
        <v>114</v>
      </c>
      <c r="B34" s="179">
        <v>3</v>
      </c>
      <c r="C34" s="179">
        <v>0</v>
      </c>
      <c r="D34" s="179">
        <v>7</v>
      </c>
      <c r="E34" s="179">
        <v>6</v>
      </c>
      <c r="F34" s="179">
        <v>26</v>
      </c>
      <c r="G34" s="179">
        <v>7</v>
      </c>
      <c r="H34" s="179">
        <v>11</v>
      </c>
      <c r="I34" s="179">
        <v>21</v>
      </c>
      <c r="J34" s="179">
        <v>12</v>
      </c>
      <c r="K34" s="179">
        <v>8</v>
      </c>
      <c r="L34" s="179">
        <v>2</v>
      </c>
      <c r="M34" s="179">
        <v>9</v>
      </c>
      <c r="N34" s="179">
        <v>38</v>
      </c>
      <c r="O34" s="179">
        <v>9</v>
      </c>
      <c r="P34" s="179">
        <v>6</v>
      </c>
      <c r="Q34" s="179">
        <v>6</v>
      </c>
      <c r="R34" s="179">
        <v>29</v>
      </c>
      <c r="S34" s="179">
        <v>7</v>
      </c>
      <c r="T34" s="179">
        <v>13</v>
      </c>
      <c r="U34" s="179">
        <v>0</v>
      </c>
    </row>
    <row r="35" spans="1:21" ht="12.75">
      <c r="A35" s="77" t="s">
        <v>115</v>
      </c>
      <c r="B35" s="179">
        <v>0</v>
      </c>
      <c r="C35" s="179">
        <v>0</v>
      </c>
      <c r="D35" s="179">
        <v>1</v>
      </c>
      <c r="E35" s="179">
        <v>2</v>
      </c>
      <c r="F35" s="179">
        <v>4</v>
      </c>
      <c r="G35" s="179">
        <v>4</v>
      </c>
      <c r="H35" s="179">
        <v>13</v>
      </c>
      <c r="I35" s="179">
        <v>0</v>
      </c>
      <c r="J35" s="179">
        <v>5</v>
      </c>
      <c r="K35" s="179">
        <v>2</v>
      </c>
      <c r="L35" s="179">
        <v>0</v>
      </c>
      <c r="M35" s="179">
        <v>0</v>
      </c>
      <c r="N35" s="179">
        <v>11</v>
      </c>
      <c r="O35" s="179">
        <v>10</v>
      </c>
      <c r="P35" s="179">
        <v>0</v>
      </c>
      <c r="Q35" s="179">
        <v>0</v>
      </c>
      <c r="R35" s="179">
        <v>4</v>
      </c>
      <c r="S35" s="179">
        <v>0</v>
      </c>
      <c r="T35" s="179">
        <v>0</v>
      </c>
      <c r="U35" s="179">
        <v>12</v>
      </c>
    </row>
    <row r="36" spans="1:21" ht="12.75">
      <c r="A36" s="77" t="s">
        <v>116</v>
      </c>
      <c r="B36" s="179">
        <v>0</v>
      </c>
      <c r="C36" s="179">
        <v>0</v>
      </c>
      <c r="D36" s="179">
        <v>0</v>
      </c>
      <c r="E36" s="179">
        <v>0</v>
      </c>
      <c r="F36" s="179">
        <v>3</v>
      </c>
      <c r="G36" s="179">
        <v>0</v>
      </c>
      <c r="H36" s="179">
        <v>4</v>
      </c>
      <c r="I36" s="179">
        <v>0</v>
      </c>
      <c r="J36" s="179">
        <v>5</v>
      </c>
      <c r="K36" s="179">
        <v>0</v>
      </c>
      <c r="L36" s="179">
        <v>0</v>
      </c>
      <c r="M36" s="179">
        <v>0</v>
      </c>
      <c r="N36" s="179">
        <v>3</v>
      </c>
      <c r="O36" s="179">
        <v>3</v>
      </c>
      <c r="P36" s="179">
        <v>0</v>
      </c>
      <c r="Q36" s="179">
        <v>0</v>
      </c>
      <c r="R36" s="179">
        <v>1</v>
      </c>
      <c r="S36" s="179">
        <v>0</v>
      </c>
      <c r="T36" s="179">
        <v>0</v>
      </c>
      <c r="U36" s="179">
        <v>0</v>
      </c>
    </row>
    <row r="37" spans="1:21" ht="12.75">
      <c r="A37" s="77" t="s">
        <v>117</v>
      </c>
      <c r="B37" s="179">
        <v>0</v>
      </c>
      <c r="C37" s="179">
        <v>0</v>
      </c>
      <c r="D37" s="179">
        <v>2</v>
      </c>
      <c r="E37" s="179">
        <v>0</v>
      </c>
      <c r="F37" s="179">
        <v>0</v>
      </c>
      <c r="G37" s="179">
        <v>0</v>
      </c>
      <c r="H37" s="179">
        <v>2</v>
      </c>
      <c r="I37" s="179">
        <v>2</v>
      </c>
      <c r="J37" s="179">
        <v>5</v>
      </c>
      <c r="K37" s="179">
        <v>0</v>
      </c>
      <c r="L37" s="179">
        <v>0</v>
      </c>
      <c r="M37" s="179">
        <v>0</v>
      </c>
      <c r="N37" s="179">
        <v>0</v>
      </c>
      <c r="O37" s="179">
        <v>0</v>
      </c>
      <c r="P37" s="179">
        <v>0</v>
      </c>
      <c r="Q37" s="179">
        <v>0</v>
      </c>
      <c r="R37" s="179">
        <v>1</v>
      </c>
      <c r="S37" s="179">
        <v>0</v>
      </c>
      <c r="T37" s="179">
        <v>0</v>
      </c>
      <c r="U37" s="179">
        <v>0</v>
      </c>
    </row>
    <row r="38" spans="1:21" ht="12.75">
      <c r="A38" s="77" t="s">
        <v>118</v>
      </c>
      <c r="B38" s="179">
        <v>25</v>
      </c>
      <c r="C38" s="179">
        <v>45</v>
      </c>
      <c r="D38" s="179">
        <v>137</v>
      </c>
      <c r="E38" s="179">
        <v>81</v>
      </c>
      <c r="F38" s="179">
        <v>143</v>
      </c>
      <c r="G38" s="179">
        <v>146</v>
      </c>
      <c r="H38" s="179">
        <v>363</v>
      </c>
      <c r="I38" s="179">
        <v>282</v>
      </c>
      <c r="J38" s="179">
        <v>213</v>
      </c>
      <c r="K38" s="179">
        <v>148</v>
      </c>
      <c r="L38" s="179">
        <v>32</v>
      </c>
      <c r="M38" s="179">
        <v>10</v>
      </c>
      <c r="N38" s="179">
        <v>264</v>
      </c>
      <c r="O38" s="179">
        <v>142</v>
      </c>
      <c r="P38" s="179">
        <v>27</v>
      </c>
      <c r="Q38" s="179">
        <v>46</v>
      </c>
      <c r="R38" s="179">
        <v>193</v>
      </c>
      <c r="S38" s="179">
        <v>83</v>
      </c>
      <c r="T38" s="179">
        <v>26</v>
      </c>
      <c r="U38" s="179">
        <v>65</v>
      </c>
    </row>
    <row r="39" spans="1:21" s="85" customFormat="1" ht="25.5">
      <c r="A39" s="78" t="s">
        <v>237</v>
      </c>
      <c r="B39" s="205">
        <f>B48+B49+B50+B51+B52</f>
        <v>0</v>
      </c>
      <c r="C39" s="205">
        <f>C45+C48+C49</f>
        <v>0</v>
      </c>
      <c r="D39" s="205">
        <f>D40+D44+D48+D49+D51+D52</f>
        <v>51</v>
      </c>
      <c r="E39" s="205">
        <v>8</v>
      </c>
      <c r="F39" s="205">
        <f>SUM(F40:F45)</f>
        <v>258</v>
      </c>
      <c r="G39" s="205">
        <f aca="true" t="shared" si="0" ref="G39:Q39">SUM(G40:G45)</f>
        <v>14</v>
      </c>
      <c r="H39" s="205">
        <f t="shared" si="0"/>
        <v>230</v>
      </c>
      <c r="I39" s="205">
        <f t="shared" si="0"/>
        <v>11</v>
      </c>
      <c r="J39" s="205">
        <f t="shared" si="0"/>
        <v>153</v>
      </c>
      <c r="K39" s="205">
        <f t="shared" si="0"/>
        <v>23</v>
      </c>
      <c r="L39" s="205">
        <f t="shared" si="0"/>
        <v>132</v>
      </c>
      <c r="M39" s="205">
        <f t="shared" si="0"/>
        <v>2</v>
      </c>
      <c r="N39" s="205">
        <f t="shared" si="0"/>
        <v>84</v>
      </c>
      <c r="O39" s="205">
        <f t="shared" si="0"/>
        <v>26</v>
      </c>
      <c r="P39" s="205">
        <f t="shared" si="0"/>
        <v>137</v>
      </c>
      <c r="Q39" s="205">
        <f t="shared" si="0"/>
        <v>0</v>
      </c>
      <c r="R39" s="205">
        <v>81</v>
      </c>
      <c r="S39" s="205">
        <v>6</v>
      </c>
      <c r="T39" s="205">
        <v>78</v>
      </c>
      <c r="U39" s="205">
        <v>3</v>
      </c>
    </row>
    <row r="40" spans="1:21" ht="25.5">
      <c r="A40" s="77" t="s">
        <v>119</v>
      </c>
      <c r="B40" s="179">
        <v>0</v>
      </c>
      <c r="C40" s="179">
        <v>0</v>
      </c>
      <c r="D40" s="179">
        <v>5</v>
      </c>
      <c r="E40" s="179">
        <v>0</v>
      </c>
      <c r="F40" s="179">
        <v>3</v>
      </c>
      <c r="G40" s="179">
        <v>0</v>
      </c>
      <c r="H40" s="179">
        <v>7</v>
      </c>
      <c r="I40" s="179">
        <v>0</v>
      </c>
      <c r="J40" s="179">
        <v>5</v>
      </c>
      <c r="K40" s="179">
        <v>3</v>
      </c>
      <c r="L40" s="179">
        <v>3</v>
      </c>
      <c r="M40" s="179">
        <v>0</v>
      </c>
      <c r="N40" s="179">
        <v>6</v>
      </c>
      <c r="O40" s="179">
        <v>0</v>
      </c>
      <c r="P40" s="179">
        <v>2</v>
      </c>
      <c r="Q40" s="179">
        <v>0</v>
      </c>
      <c r="R40" s="179">
        <v>6</v>
      </c>
      <c r="S40" s="179">
        <v>0</v>
      </c>
      <c r="T40" s="179">
        <v>0</v>
      </c>
      <c r="U40" s="179">
        <v>3</v>
      </c>
    </row>
    <row r="41" spans="1:21" ht="12.75">
      <c r="A41" s="77" t="s">
        <v>123</v>
      </c>
      <c r="B41" s="179">
        <v>0</v>
      </c>
      <c r="C41" s="179">
        <v>0</v>
      </c>
      <c r="D41" s="179">
        <v>7</v>
      </c>
      <c r="E41" s="179">
        <v>0</v>
      </c>
      <c r="F41" s="179">
        <v>0</v>
      </c>
      <c r="G41" s="179">
        <v>0</v>
      </c>
      <c r="H41" s="179">
        <v>0</v>
      </c>
      <c r="I41" s="179">
        <v>0</v>
      </c>
      <c r="J41" s="179">
        <v>0</v>
      </c>
      <c r="K41" s="179">
        <v>0</v>
      </c>
      <c r="L41" s="179">
        <v>1</v>
      </c>
      <c r="M41" s="179">
        <v>0</v>
      </c>
      <c r="N41" s="179">
        <v>2</v>
      </c>
      <c r="O41" s="179">
        <v>0</v>
      </c>
      <c r="P41" s="179">
        <v>3</v>
      </c>
      <c r="Q41" s="179">
        <v>0</v>
      </c>
      <c r="R41" s="179">
        <v>4</v>
      </c>
      <c r="S41" s="179">
        <v>0</v>
      </c>
      <c r="T41" s="179">
        <v>0</v>
      </c>
      <c r="U41" s="179">
        <v>0</v>
      </c>
    </row>
    <row r="42" spans="1:21" ht="12.75">
      <c r="A42" s="77" t="s">
        <v>127</v>
      </c>
      <c r="B42" s="179">
        <v>9</v>
      </c>
      <c r="C42" s="179">
        <v>3</v>
      </c>
      <c r="D42" s="179">
        <v>44</v>
      </c>
      <c r="E42" s="179">
        <v>0</v>
      </c>
      <c r="F42" s="179">
        <v>140</v>
      </c>
      <c r="G42" s="179">
        <v>14</v>
      </c>
      <c r="H42" s="179">
        <v>93</v>
      </c>
      <c r="I42" s="179">
        <v>8</v>
      </c>
      <c r="J42" s="179">
        <v>70</v>
      </c>
      <c r="K42" s="179">
        <v>10</v>
      </c>
      <c r="L42" s="179">
        <v>28</v>
      </c>
      <c r="M42" s="179">
        <v>1</v>
      </c>
      <c r="N42" s="179">
        <v>33</v>
      </c>
      <c r="O42" s="179">
        <v>9</v>
      </c>
      <c r="P42" s="179">
        <v>78</v>
      </c>
      <c r="Q42" s="179">
        <v>0</v>
      </c>
      <c r="R42" s="179">
        <v>22</v>
      </c>
      <c r="S42" s="179">
        <v>0</v>
      </c>
      <c r="T42" s="179">
        <v>41</v>
      </c>
      <c r="U42" s="179">
        <v>0</v>
      </c>
    </row>
    <row r="43" spans="1:21" ht="12.75">
      <c r="A43" s="77" t="s">
        <v>129</v>
      </c>
      <c r="B43" s="179">
        <v>8</v>
      </c>
      <c r="C43" s="179">
        <v>0</v>
      </c>
      <c r="D43" s="179">
        <v>0</v>
      </c>
      <c r="E43" s="179">
        <v>1</v>
      </c>
      <c r="F43" s="179">
        <v>2</v>
      </c>
      <c r="G43" s="179">
        <v>0</v>
      </c>
      <c r="H43" s="179">
        <v>1</v>
      </c>
      <c r="I43" s="179">
        <v>0</v>
      </c>
      <c r="J43" s="179">
        <v>2</v>
      </c>
      <c r="K43" s="179">
        <v>0</v>
      </c>
      <c r="L43" s="179">
        <v>0</v>
      </c>
      <c r="M43" s="179">
        <v>0</v>
      </c>
      <c r="N43" s="179">
        <v>8</v>
      </c>
      <c r="O43" s="179">
        <v>0</v>
      </c>
      <c r="P43" s="179">
        <v>0</v>
      </c>
      <c r="Q43" s="179">
        <v>0</v>
      </c>
      <c r="R43" s="179">
        <v>7</v>
      </c>
      <c r="S43" s="179">
        <v>5</v>
      </c>
      <c r="T43" s="179">
        <v>2</v>
      </c>
      <c r="U43" s="179">
        <v>0</v>
      </c>
    </row>
    <row r="44" spans="1:21" ht="12.75">
      <c r="A44" s="77" t="s">
        <v>130</v>
      </c>
      <c r="B44" s="179">
        <v>3</v>
      </c>
      <c r="C44" s="179">
        <v>0</v>
      </c>
      <c r="D44" s="179">
        <v>46</v>
      </c>
      <c r="E44" s="179">
        <v>1</v>
      </c>
      <c r="F44" s="179">
        <v>47</v>
      </c>
      <c r="G44" s="179">
        <v>0</v>
      </c>
      <c r="H44" s="179">
        <v>53</v>
      </c>
      <c r="I44" s="179">
        <v>1</v>
      </c>
      <c r="J44" s="179">
        <v>39</v>
      </c>
      <c r="K44" s="179">
        <v>8</v>
      </c>
      <c r="L44" s="179">
        <v>92</v>
      </c>
      <c r="M44" s="179">
        <v>1</v>
      </c>
      <c r="N44" s="179">
        <v>18</v>
      </c>
      <c r="O44" s="179">
        <v>14</v>
      </c>
      <c r="P44" s="179">
        <v>36</v>
      </c>
      <c r="Q44" s="179">
        <v>0</v>
      </c>
      <c r="R44" s="179">
        <v>22</v>
      </c>
      <c r="S44" s="179">
        <v>1</v>
      </c>
      <c r="T44" s="179">
        <v>29</v>
      </c>
      <c r="U44" s="179">
        <v>0</v>
      </c>
    </row>
    <row r="45" spans="1:21" ht="12.75">
      <c r="A45" s="77" t="s">
        <v>131</v>
      </c>
      <c r="B45" s="179">
        <v>13</v>
      </c>
      <c r="C45" s="179">
        <v>0</v>
      </c>
      <c r="D45" s="179">
        <v>35</v>
      </c>
      <c r="E45" s="179">
        <v>0</v>
      </c>
      <c r="F45" s="179">
        <v>66</v>
      </c>
      <c r="G45" s="179">
        <v>0</v>
      </c>
      <c r="H45" s="179">
        <v>76</v>
      </c>
      <c r="I45" s="179">
        <v>2</v>
      </c>
      <c r="J45" s="179">
        <v>37</v>
      </c>
      <c r="K45" s="179">
        <v>2</v>
      </c>
      <c r="L45" s="179">
        <v>8</v>
      </c>
      <c r="M45" s="179">
        <v>0</v>
      </c>
      <c r="N45" s="179">
        <v>17</v>
      </c>
      <c r="O45" s="179">
        <v>3</v>
      </c>
      <c r="P45" s="179">
        <v>18</v>
      </c>
      <c r="Q45" s="179">
        <v>0</v>
      </c>
      <c r="R45" s="179">
        <v>20</v>
      </c>
      <c r="S45" s="179">
        <v>0</v>
      </c>
      <c r="T45" s="179">
        <v>6</v>
      </c>
      <c r="U45" s="179">
        <v>0</v>
      </c>
    </row>
    <row r="46" spans="1:21" s="85" customFormat="1" ht="27.75" customHeight="1">
      <c r="A46" s="78" t="s">
        <v>357</v>
      </c>
      <c r="B46" s="205" t="s">
        <v>297</v>
      </c>
      <c r="C46" s="205" t="s">
        <v>297</v>
      </c>
      <c r="D46" s="205" t="s">
        <v>297</v>
      </c>
      <c r="E46" s="205" t="s">
        <v>297</v>
      </c>
      <c r="F46" s="205">
        <f>SUM(F47:F53)</f>
        <v>24</v>
      </c>
      <c r="G46" s="205">
        <f aca="true" t="shared" si="1" ref="G46:Q46">SUM(G47:G53)</f>
        <v>4</v>
      </c>
      <c r="H46" s="205">
        <f t="shared" si="1"/>
        <v>9</v>
      </c>
      <c r="I46" s="205">
        <f t="shared" si="1"/>
        <v>3</v>
      </c>
      <c r="J46" s="205">
        <f t="shared" si="1"/>
        <v>35</v>
      </c>
      <c r="K46" s="205">
        <f t="shared" si="1"/>
        <v>20</v>
      </c>
      <c r="L46" s="205">
        <f t="shared" si="1"/>
        <v>43</v>
      </c>
      <c r="M46" s="205">
        <f t="shared" si="1"/>
        <v>0</v>
      </c>
      <c r="N46" s="205">
        <f t="shared" si="1"/>
        <v>24</v>
      </c>
      <c r="O46" s="205">
        <f t="shared" si="1"/>
        <v>8</v>
      </c>
      <c r="P46" s="205">
        <f t="shared" si="1"/>
        <v>98</v>
      </c>
      <c r="Q46" s="205">
        <f t="shared" si="1"/>
        <v>9</v>
      </c>
      <c r="R46" s="205">
        <v>24</v>
      </c>
      <c r="S46" s="205">
        <v>0</v>
      </c>
      <c r="T46" s="205">
        <v>197</v>
      </c>
      <c r="U46" s="205">
        <v>3</v>
      </c>
    </row>
    <row r="47" spans="1:21" ht="12.75">
      <c r="A47" s="77" t="s">
        <v>120</v>
      </c>
      <c r="B47" s="179">
        <v>0</v>
      </c>
      <c r="C47" s="179">
        <v>0</v>
      </c>
      <c r="D47" s="179">
        <v>0</v>
      </c>
      <c r="E47" s="179">
        <v>1</v>
      </c>
      <c r="F47" s="179">
        <v>0</v>
      </c>
      <c r="G47" s="179">
        <v>0</v>
      </c>
      <c r="H47" s="179">
        <v>0</v>
      </c>
      <c r="I47" s="179">
        <v>0</v>
      </c>
      <c r="J47" s="179">
        <v>0</v>
      </c>
      <c r="K47" s="179">
        <v>3</v>
      </c>
      <c r="L47" s="179">
        <v>1</v>
      </c>
      <c r="M47" s="179">
        <v>0</v>
      </c>
      <c r="N47" s="179">
        <v>0</v>
      </c>
      <c r="O47" s="179">
        <v>2</v>
      </c>
      <c r="P47" s="179">
        <v>0</v>
      </c>
      <c r="Q47" s="179">
        <v>0</v>
      </c>
      <c r="R47" s="179">
        <v>0</v>
      </c>
      <c r="S47" s="179">
        <v>0</v>
      </c>
      <c r="T47" s="179">
        <v>2</v>
      </c>
      <c r="U47" s="179">
        <v>0</v>
      </c>
    </row>
    <row r="48" spans="1:21" ht="12.75">
      <c r="A48" s="77" t="s">
        <v>121</v>
      </c>
      <c r="B48" s="179">
        <v>0</v>
      </c>
      <c r="C48" s="179">
        <v>0</v>
      </c>
      <c r="D48" s="179">
        <v>0</v>
      </c>
      <c r="E48" s="179">
        <v>0</v>
      </c>
      <c r="F48" s="179">
        <v>0</v>
      </c>
      <c r="G48" s="179">
        <v>0</v>
      </c>
      <c r="H48" s="179">
        <v>0</v>
      </c>
      <c r="I48" s="179">
        <v>0</v>
      </c>
      <c r="J48" s="179">
        <v>0</v>
      </c>
      <c r="K48" s="179">
        <v>0</v>
      </c>
      <c r="L48" s="179">
        <v>0</v>
      </c>
      <c r="M48" s="179">
        <v>0</v>
      </c>
      <c r="N48" s="179">
        <v>0</v>
      </c>
      <c r="O48" s="179">
        <v>0</v>
      </c>
      <c r="P48" s="179">
        <v>0</v>
      </c>
      <c r="Q48" s="179">
        <v>0</v>
      </c>
      <c r="R48" s="179">
        <v>0</v>
      </c>
      <c r="S48" s="179">
        <v>0</v>
      </c>
      <c r="T48" s="179">
        <v>0</v>
      </c>
      <c r="U48" s="179">
        <v>0</v>
      </c>
    </row>
    <row r="49" spans="1:21" ht="25.5">
      <c r="A49" s="77" t="s">
        <v>122</v>
      </c>
      <c r="B49" s="179">
        <v>0</v>
      </c>
      <c r="C49" s="179">
        <v>0</v>
      </c>
      <c r="D49" s="179">
        <v>0</v>
      </c>
      <c r="E49" s="179">
        <v>2</v>
      </c>
      <c r="F49" s="179">
        <v>0</v>
      </c>
      <c r="G49" s="179">
        <v>0</v>
      </c>
      <c r="H49" s="179">
        <v>0</v>
      </c>
      <c r="I49" s="179">
        <v>3</v>
      </c>
      <c r="J49" s="179">
        <v>3</v>
      </c>
      <c r="K49" s="179">
        <v>0</v>
      </c>
      <c r="L49" s="179">
        <v>0</v>
      </c>
      <c r="M49" s="179">
        <v>0</v>
      </c>
      <c r="N49" s="179">
        <v>2</v>
      </c>
      <c r="O49" s="179">
        <v>0</v>
      </c>
      <c r="P49" s="179">
        <v>2</v>
      </c>
      <c r="Q49" s="179">
        <v>4</v>
      </c>
      <c r="R49" s="179">
        <v>0</v>
      </c>
      <c r="S49" s="179">
        <v>0</v>
      </c>
      <c r="T49" s="179">
        <v>0</v>
      </c>
      <c r="U49" s="179">
        <v>0</v>
      </c>
    </row>
    <row r="50" spans="1:21" ht="25.5">
      <c r="A50" s="77" t="s">
        <v>124</v>
      </c>
      <c r="B50" s="179">
        <v>0</v>
      </c>
      <c r="C50" s="179">
        <v>3</v>
      </c>
      <c r="D50" s="179">
        <v>0</v>
      </c>
      <c r="E50" s="179">
        <v>0</v>
      </c>
      <c r="F50" s="179">
        <v>0</v>
      </c>
      <c r="G50" s="179">
        <v>0</v>
      </c>
      <c r="H50" s="179">
        <v>0</v>
      </c>
      <c r="I50" s="179">
        <v>0</v>
      </c>
      <c r="J50" s="179">
        <v>0</v>
      </c>
      <c r="K50" s="179">
        <v>0</v>
      </c>
      <c r="L50" s="179">
        <v>4</v>
      </c>
      <c r="M50" s="179">
        <v>0</v>
      </c>
      <c r="N50" s="179">
        <v>0</v>
      </c>
      <c r="O50" s="179">
        <v>0</v>
      </c>
      <c r="P50" s="179">
        <v>0</v>
      </c>
      <c r="Q50" s="179">
        <v>5</v>
      </c>
      <c r="R50" s="179">
        <v>0</v>
      </c>
      <c r="S50" s="179">
        <v>0</v>
      </c>
      <c r="T50" s="179">
        <v>0</v>
      </c>
      <c r="U50" s="179">
        <v>0</v>
      </c>
    </row>
    <row r="51" spans="1:21" ht="25.5">
      <c r="A51" s="77" t="s">
        <v>125</v>
      </c>
      <c r="B51" s="179">
        <v>0</v>
      </c>
      <c r="C51" s="179">
        <v>0</v>
      </c>
      <c r="D51" s="179">
        <v>0</v>
      </c>
      <c r="E51" s="179">
        <v>0</v>
      </c>
      <c r="F51" s="179">
        <v>0</v>
      </c>
      <c r="G51" s="179">
        <v>0</v>
      </c>
      <c r="H51" s="179">
        <v>0</v>
      </c>
      <c r="I51" s="179">
        <v>0</v>
      </c>
      <c r="J51" s="179">
        <v>4</v>
      </c>
      <c r="K51" s="179">
        <v>8</v>
      </c>
      <c r="L51" s="179">
        <v>0</v>
      </c>
      <c r="M51" s="179">
        <v>0</v>
      </c>
      <c r="N51" s="179">
        <v>0</v>
      </c>
      <c r="O51" s="179">
        <v>0</v>
      </c>
      <c r="P51" s="179">
        <v>2</v>
      </c>
      <c r="Q51" s="179">
        <v>0</v>
      </c>
      <c r="R51" s="179">
        <v>3</v>
      </c>
      <c r="S51" s="179">
        <v>0</v>
      </c>
      <c r="T51" s="179">
        <v>0</v>
      </c>
      <c r="U51" s="179">
        <v>3</v>
      </c>
    </row>
    <row r="52" spans="1:21" ht="12.75">
      <c r="A52" s="77" t="s">
        <v>126</v>
      </c>
      <c r="B52" s="179">
        <v>0</v>
      </c>
      <c r="C52" s="179">
        <v>0</v>
      </c>
      <c r="D52" s="179">
        <v>0</v>
      </c>
      <c r="E52" s="179">
        <v>0</v>
      </c>
      <c r="F52" s="179">
        <v>0</v>
      </c>
      <c r="G52" s="179">
        <v>0</v>
      </c>
      <c r="H52" s="179">
        <v>0</v>
      </c>
      <c r="I52" s="179">
        <v>0</v>
      </c>
      <c r="J52" s="179">
        <v>0</v>
      </c>
      <c r="K52" s="179">
        <v>0</v>
      </c>
      <c r="L52" s="179">
        <v>0</v>
      </c>
      <c r="M52" s="179">
        <v>0</v>
      </c>
      <c r="N52" s="179">
        <v>0</v>
      </c>
      <c r="O52" s="179">
        <v>0</v>
      </c>
      <c r="P52" s="179">
        <v>0</v>
      </c>
      <c r="Q52" s="179">
        <v>0</v>
      </c>
      <c r="R52" s="179">
        <v>0</v>
      </c>
      <c r="S52" s="179">
        <v>0</v>
      </c>
      <c r="T52" s="179">
        <v>0</v>
      </c>
      <c r="U52" s="179">
        <v>0</v>
      </c>
    </row>
    <row r="53" spans="1:21" ht="12.75">
      <c r="A53" s="77" t="s">
        <v>128</v>
      </c>
      <c r="B53" s="179">
        <v>1</v>
      </c>
      <c r="C53" s="179">
        <v>2</v>
      </c>
      <c r="D53" s="179">
        <v>18</v>
      </c>
      <c r="E53" s="179">
        <v>3</v>
      </c>
      <c r="F53" s="179">
        <v>24</v>
      </c>
      <c r="G53" s="179">
        <v>4</v>
      </c>
      <c r="H53" s="179">
        <v>9</v>
      </c>
      <c r="I53" s="179">
        <v>0</v>
      </c>
      <c r="J53" s="179">
        <v>28</v>
      </c>
      <c r="K53" s="179">
        <v>9</v>
      </c>
      <c r="L53" s="179">
        <v>38</v>
      </c>
      <c r="M53" s="179">
        <v>0</v>
      </c>
      <c r="N53" s="179">
        <v>22</v>
      </c>
      <c r="O53" s="179">
        <v>6</v>
      </c>
      <c r="P53" s="179">
        <v>94</v>
      </c>
      <c r="Q53" s="179">
        <v>0</v>
      </c>
      <c r="R53" s="179">
        <v>21</v>
      </c>
      <c r="S53" s="179">
        <v>0</v>
      </c>
      <c r="T53" s="179">
        <v>195</v>
      </c>
      <c r="U53" s="179">
        <v>0</v>
      </c>
    </row>
    <row r="54" spans="1:21" s="85" customFormat="1" ht="25.5">
      <c r="A54" s="78" t="s">
        <v>132</v>
      </c>
      <c r="B54" s="205">
        <v>164</v>
      </c>
      <c r="C54" s="205">
        <v>6</v>
      </c>
      <c r="D54" s="205">
        <v>457</v>
      </c>
      <c r="E54" s="205">
        <v>32</v>
      </c>
      <c r="F54" s="205">
        <v>694</v>
      </c>
      <c r="G54" s="205">
        <v>19</v>
      </c>
      <c r="H54" s="205">
        <v>836</v>
      </c>
      <c r="I54" s="205">
        <v>35</v>
      </c>
      <c r="J54" s="205">
        <v>1046</v>
      </c>
      <c r="K54" s="205">
        <v>62</v>
      </c>
      <c r="L54" s="205">
        <v>263</v>
      </c>
      <c r="M54" s="205">
        <v>22</v>
      </c>
      <c r="N54" s="205">
        <v>670</v>
      </c>
      <c r="O54" s="205">
        <v>49</v>
      </c>
      <c r="P54" s="205">
        <v>263</v>
      </c>
      <c r="Q54" s="205">
        <v>20</v>
      </c>
      <c r="R54" s="205">
        <v>489</v>
      </c>
      <c r="S54" s="205">
        <v>37</v>
      </c>
      <c r="T54" s="205">
        <v>248</v>
      </c>
      <c r="U54" s="205">
        <v>6</v>
      </c>
    </row>
    <row r="55" spans="1:21" ht="25.5">
      <c r="A55" s="77" t="s">
        <v>133</v>
      </c>
      <c r="B55" s="179">
        <v>5</v>
      </c>
      <c r="C55" s="179">
        <v>0</v>
      </c>
      <c r="D55" s="179">
        <v>47</v>
      </c>
      <c r="E55" s="179">
        <v>1</v>
      </c>
      <c r="F55" s="179">
        <v>121</v>
      </c>
      <c r="G55" s="179">
        <v>0</v>
      </c>
      <c r="H55" s="179">
        <v>5</v>
      </c>
      <c r="I55" s="179">
        <v>6</v>
      </c>
      <c r="J55" s="179">
        <v>451</v>
      </c>
      <c r="K55" s="179">
        <v>5</v>
      </c>
      <c r="L55" s="179">
        <v>21</v>
      </c>
      <c r="M55" s="179">
        <v>0</v>
      </c>
      <c r="N55" s="179">
        <v>87</v>
      </c>
      <c r="O55" s="179">
        <v>5</v>
      </c>
      <c r="P55" s="179">
        <v>6</v>
      </c>
      <c r="Q55" s="179">
        <v>0</v>
      </c>
      <c r="R55" s="179">
        <v>22</v>
      </c>
      <c r="S55" s="179">
        <v>2</v>
      </c>
      <c r="T55" s="179">
        <v>6</v>
      </c>
      <c r="U55" s="179">
        <v>0</v>
      </c>
    </row>
    <row r="56" spans="1:21" ht="12.75">
      <c r="A56" s="77" t="s">
        <v>134</v>
      </c>
      <c r="B56" s="179">
        <v>0</v>
      </c>
      <c r="C56" s="179">
        <v>0</v>
      </c>
      <c r="D56" s="179">
        <v>3</v>
      </c>
      <c r="E56" s="179">
        <v>1</v>
      </c>
      <c r="F56" s="179">
        <v>4</v>
      </c>
      <c r="G56" s="179">
        <v>0</v>
      </c>
      <c r="H56" s="179">
        <v>3</v>
      </c>
      <c r="I56" s="179">
        <v>1</v>
      </c>
      <c r="J56" s="179">
        <v>6</v>
      </c>
      <c r="K56" s="179">
        <v>0</v>
      </c>
      <c r="L56" s="179">
        <v>15</v>
      </c>
      <c r="M56" s="179">
        <v>0</v>
      </c>
      <c r="N56" s="179">
        <v>9</v>
      </c>
      <c r="O56" s="179">
        <v>0</v>
      </c>
      <c r="P56" s="179">
        <v>2</v>
      </c>
      <c r="Q56" s="179">
        <v>0</v>
      </c>
      <c r="R56" s="179">
        <v>3</v>
      </c>
      <c r="S56" s="179">
        <v>0</v>
      </c>
      <c r="T56" s="179">
        <v>0</v>
      </c>
      <c r="U56" s="179">
        <v>0</v>
      </c>
    </row>
    <row r="57" spans="1:21" ht="12.75">
      <c r="A57" s="77" t="s">
        <v>135</v>
      </c>
      <c r="B57" s="179">
        <v>72</v>
      </c>
      <c r="C57" s="179">
        <v>0</v>
      </c>
      <c r="D57" s="179">
        <v>1</v>
      </c>
      <c r="E57" s="179">
        <v>2</v>
      </c>
      <c r="F57" s="179">
        <v>7</v>
      </c>
      <c r="G57" s="179">
        <v>0</v>
      </c>
      <c r="H57" s="179">
        <v>4</v>
      </c>
      <c r="I57" s="179">
        <v>3</v>
      </c>
      <c r="J57" s="179">
        <v>7</v>
      </c>
      <c r="K57" s="179">
        <v>0</v>
      </c>
      <c r="L57" s="179">
        <v>0</v>
      </c>
      <c r="M57" s="179">
        <v>0</v>
      </c>
      <c r="N57" s="179">
        <v>2</v>
      </c>
      <c r="O57" s="179">
        <v>6</v>
      </c>
      <c r="P57" s="179">
        <v>0</v>
      </c>
      <c r="Q57" s="179">
        <v>0</v>
      </c>
      <c r="R57" s="179">
        <v>5</v>
      </c>
      <c r="S57" s="179">
        <v>0</v>
      </c>
      <c r="T57" s="179">
        <v>0</v>
      </c>
      <c r="U57" s="179">
        <v>0</v>
      </c>
    </row>
    <row r="58" spans="1:21" ht="25.5">
      <c r="A58" s="77" t="s">
        <v>136</v>
      </c>
      <c r="B58" s="179">
        <v>27</v>
      </c>
      <c r="C58" s="179">
        <v>0</v>
      </c>
      <c r="D58" s="179">
        <v>84</v>
      </c>
      <c r="E58" s="179">
        <v>2</v>
      </c>
      <c r="F58" s="179">
        <v>88</v>
      </c>
      <c r="G58" s="179">
        <v>0</v>
      </c>
      <c r="H58" s="179">
        <v>150</v>
      </c>
      <c r="I58" s="179">
        <v>0</v>
      </c>
      <c r="J58" s="179">
        <v>122</v>
      </c>
      <c r="K58" s="179">
        <v>10</v>
      </c>
      <c r="L58" s="179">
        <v>30</v>
      </c>
      <c r="M58" s="179">
        <v>5</v>
      </c>
      <c r="N58" s="179">
        <v>48</v>
      </c>
      <c r="O58" s="179">
        <v>3</v>
      </c>
      <c r="P58" s="179">
        <v>18</v>
      </c>
      <c r="Q58" s="179">
        <v>0</v>
      </c>
      <c r="R58" s="179">
        <v>23</v>
      </c>
      <c r="S58" s="179">
        <v>5</v>
      </c>
      <c r="T58" s="179">
        <v>5</v>
      </c>
      <c r="U58" s="179">
        <v>4</v>
      </c>
    </row>
    <row r="59" spans="1:21" ht="12.75">
      <c r="A59" s="77" t="s">
        <v>137</v>
      </c>
      <c r="B59" s="179">
        <v>9</v>
      </c>
      <c r="C59" s="179">
        <v>0</v>
      </c>
      <c r="D59" s="179">
        <v>34</v>
      </c>
      <c r="E59" s="179">
        <v>6</v>
      </c>
      <c r="F59" s="179">
        <v>45</v>
      </c>
      <c r="G59" s="179">
        <v>0</v>
      </c>
      <c r="H59" s="179">
        <v>119</v>
      </c>
      <c r="I59" s="179">
        <v>0</v>
      </c>
      <c r="J59" s="179">
        <v>29</v>
      </c>
      <c r="K59" s="179">
        <v>0</v>
      </c>
      <c r="L59" s="179">
        <v>20</v>
      </c>
      <c r="M59" s="179">
        <v>0</v>
      </c>
      <c r="N59" s="179">
        <v>41</v>
      </c>
      <c r="O59" s="179">
        <v>3</v>
      </c>
      <c r="P59" s="179">
        <v>34</v>
      </c>
      <c r="Q59" s="179">
        <v>0</v>
      </c>
      <c r="R59" s="179">
        <v>49</v>
      </c>
      <c r="S59" s="179">
        <v>8</v>
      </c>
      <c r="T59" s="179">
        <v>18</v>
      </c>
      <c r="U59" s="179">
        <v>0</v>
      </c>
    </row>
    <row r="60" spans="1:21" ht="25.5">
      <c r="A60" s="77" t="s">
        <v>138</v>
      </c>
      <c r="B60" s="179">
        <v>0</v>
      </c>
      <c r="C60" s="179">
        <v>2</v>
      </c>
      <c r="D60" s="179">
        <v>17</v>
      </c>
      <c r="E60" s="179">
        <v>0</v>
      </c>
      <c r="F60" s="179">
        <v>39</v>
      </c>
      <c r="G60" s="179">
        <v>5</v>
      </c>
      <c r="H60" s="179">
        <v>8</v>
      </c>
      <c r="I60" s="179">
        <v>0</v>
      </c>
      <c r="J60" s="179">
        <v>23</v>
      </c>
      <c r="K60" s="179">
        <v>1</v>
      </c>
      <c r="L60" s="179">
        <v>9</v>
      </c>
      <c r="M60" s="179">
        <v>0</v>
      </c>
      <c r="N60" s="179">
        <v>19</v>
      </c>
      <c r="O60" s="179">
        <v>10</v>
      </c>
      <c r="P60" s="179">
        <v>13</v>
      </c>
      <c r="Q60" s="179">
        <v>0</v>
      </c>
      <c r="R60" s="179">
        <v>12</v>
      </c>
      <c r="S60" s="179">
        <v>4</v>
      </c>
      <c r="T60" s="179">
        <v>0</v>
      </c>
      <c r="U60" s="179">
        <v>0</v>
      </c>
    </row>
    <row r="61" spans="1:21" ht="12.75">
      <c r="A61" s="77" t="s">
        <v>139</v>
      </c>
      <c r="B61" s="179">
        <v>3</v>
      </c>
      <c r="C61" s="179">
        <v>0</v>
      </c>
      <c r="D61" s="179">
        <v>59</v>
      </c>
      <c r="E61" s="179">
        <v>0</v>
      </c>
      <c r="F61" s="179">
        <v>64</v>
      </c>
      <c r="G61" s="179">
        <v>1</v>
      </c>
      <c r="H61" s="179">
        <v>249</v>
      </c>
      <c r="I61" s="179">
        <v>0</v>
      </c>
      <c r="J61" s="179">
        <v>112</v>
      </c>
      <c r="K61" s="179">
        <v>0</v>
      </c>
      <c r="L61" s="179">
        <v>17</v>
      </c>
      <c r="M61" s="179">
        <v>0</v>
      </c>
      <c r="N61" s="179">
        <v>119</v>
      </c>
      <c r="O61" s="179">
        <v>0</v>
      </c>
      <c r="P61" s="179">
        <v>51</v>
      </c>
      <c r="Q61" s="179">
        <v>2</v>
      </c>
      <c r="R61" s="179">
        <v>82</v>
      </c>
      <c r="S61" s="179">
        <v>0</v>
      </c>
      <c r="T61" s="179">
        <v>87</v>
      </c>
      <c r="U61" s="179">
        <v>0</v>
      </c>
    </row>
    <row r="62" spans="1:21" ht="12.75">
      <c r="A62" s="77" t="s">
        <v>140</v>
      </c>
      <c r="B62" s="179">
        <v>4</v>
      </c>
      <c r="C62" s="179">
        <v>0</v>
      </c>
      <c r="D62" s="179">
        <v>8</v>
      </c>
      <c r="E62" s="179">
        <v>0</v>
      </c>
      <c r="F62" s="179">
        <v>5</v>
      </c>
      <c r="G62" s="179">
        <v>6</v>
      </c>
      <c r="H62" s="179">
        <v>1</v>
      </c>
      <c r="I62" s="179">
        <v>0</v>
      </c>
      <c r="J62" s="179">
        <v>9</v>
      </c>
      <c r="K62" s="179">
        <v>7</v>
      </c>
      <c r="L62" s="179">
        <v>8</v>
      </c>
      <c r="M62" s="179">
        <v>0</v>
      </c>
      <c r="N62" s="179">
        <v>4</v>
      </c>
      <c r="O62" s="179">
        <v>3</v>
      </c>
      <c r="P62" s="179">
        <v>3</v>
      </c>
      <c r="Q62" s="179">
        <v>0</v>
      </c>
      <c r="R62" s="179">
        <v>14</v>
      </c>
      <c r="S62" s="179">
        <v>0</v>
      </c>
      <c r="T62" s="179">
        <v>8</v>
      </c>
      <c r="U62" s="179">
        <v>0</v>
      </c>
    </row>
    <row r="63" spans="1:21" ht="12.75">
      <c r="A63" s="77" t="s">
        <v>141</v>
      </c>
      <c r="B63" s="179">
        <v>9</v>
      </c>
      <c r="C63" s="179">
        <v>0</v>
      </c>
      <c r="D63" s="179">
        <v>44</v>
      </c>
      <c r="E63" s="179">
        <v>1</v>
      </c>
      <c r="F63" s="179">
        <v>74</v>
      </c>
      <c r="G63" s="179">
        <v>7</v>
      </c>
      <c r="H63" s="179">
        <v>96</v>
      </c>
      <c r="I63" s="179">
        <v>7</v>
      </c>
      <c r="J63" s="179">
        <v>55</v>
      </c>
      <c r="K63" s="179">
        <v>6</v>
      </c>
      <c r="L63" s="179">
        <v>13</v>
      </c>
      <c r="M63" s="179">
        <v>12</v>
      </c>
      <c r="N63" s="179">
        <v>56</v>
      </c>
      <c r="O63" s="179">
        <v>3</v>
      </c>
      <c r="P63" s="179">
        <v>1</v>
      </c>
      <c r="Q63" s="179">
        <v>0</v>
      </c>
      <c r="R63" s="179">
        <v>20</v>
      </c>
      <c r="S63" s="179">
        <v>1</v>
      </c>
      <c r="T63" s="179">
        <v>0</v>
      </c>
      <c r="U63" s="179">
        <v>0</v>
      </c>
    </row>
    <row r="64" spans="1:21" ht="12.75">
      <c r="A64" s="77" t="s">
        <v>142</v>
      </c>
      <c r="B64" s="179">
        <v>1</v>
      </c>
      <c r="C64" s="179">
        <v>0</v>
      </c>
      <c r="D64" s="179">
        <v>53</v>
      </c>
      <c r="E64" s="179">
        <v>9</v>
      </c>
      <c r="F64" s="179">
        <v>78</v>
      </c>
      <c r="G64" s="179">
        <v>0</v>
      </c>
      <c r="H64" s="179">
        <v>11</v>
      </c>
      <c r="I64" s="179">
        <v>0</v>
      </c>
      <c r="J64" s="179">
        <v>77</v>
      </c>
      <c r="K64" s="179">
        <v>0</v>
      </c>
      <c r="L64" s="179">
        <v>22</v>
      </c>
      <c r="M64" s="179">
        <v>0</v>
      </c>
      <c r="N64" s="179">
        <v>104</v>
      </c>
      <c r="O64" s="179">
        <v>0</v>
      </c>
      <c r="P64" s="179">
        <v>51</v>
      </c>
      <c r="Q64" s="179">
        <v>3</v>
      </c>
      <c r="R64" s="179">
        <v>73</v>
      </c>
      <c r="S64" s="179">
        <v>0</v>
      </c>
      <c r="T64" s="179">
        <v>18</v>
      </c>
      <c r="U64" s="179">
        <v>0</v>
      </c>
    </row>
    <row r="65" spans="1:21" ht="12.75">
      <c r="A65" s="77" t="s">
        <v>143</v>
      </c>
      <c r="B65" s="179">
        <v>0</v>
      </c>
      <c r="C65" s="179">
        <v>0</v>
      </c>
      <c r="D65" s="179">
        <v>3</v>
      </c>
      <c r="E65" s="179">
        <v>0</v>
      </c>
      <c r="F65" s="179">
        <v>8</v>
      </c>
      <c r="G65" s="179">
        <v>0</v>
      </c>
      <c r="H65" s="179">
        <v>2</v>
      </c>
      <c r="I65" s="179">
        <v>1</v>
      </c>
      <c r="J65" s="179">
        <v>18</v>
      </c>
      <c r="K65" s="179">
        <v>0</v>
      </c>
      <c r="L65" s="179">
        <v>0</v>
      </c>
      <c r="M65" s="179">
        <v>0</v>
      </c>
      <c r="N65" s="179">
        <v>15</v>
      </c>
      <c r="O65" s="179">
        <v>2</v>
      </c>
      <c r="P65" s="179">
        <v>0</v>
      </c>
      <c r="Q65" s="179">
        <v>0</v>
      </c>
      <c r="R65" s="179">
        <v>4</v>
      </c>
      <c r="S65" s="179">
        <v>6</v>
      </c>
      <c r="T65" s="179">
        <v>0</v>
      </c>
      <c r="U65" s="179">
        <v>0</v>
      </c>
    </row>
    <row r="66" spans="1:21" ht="12.75">
      <c r="A66" s="77" t="s">
        <v>144</v>
      </c>
      <c r="B66" s="179">
        <v>33</v>
      </c>
      <c r="C66" s="179">
        <v>4</v>
      </c>
      <c r="D66" s="179">
        <v>88</v>
      </c>
      <c r="E66" s="179">
        <v>4</v>
      </c>
      <c r="F66" s="179">
        <v>121</v>
      </c>
      <c r="G66" s="179">
        <v>0</v>
      </c>
      <c r="H66" s="179">
        <v>139</v>
      </c>
      <c r="I66" s="179">
        <v>17</v>
      </c>
      <c r="J66" s="179">
        <v>107</v>
      </c>
      <c r="K66" s="179">
        <v>22</v>
      </c>
      <c r="L66" s="179">
        <v>83</v>
      </c>
      <c r="M66" s="179">
        <v>5</v>
      </c>
      <c r="N66" s="179">
        <v>128</v>
      </c>
      <c r="O66" s="179">
        <v>9</v>
      </c>
      <c r="P66" s="179">
        <v>62</v>
      </c>
      <c r="Q66" s="179">
        <v>15</v>
      </c>
      <c r="R66" s="179">
        <v>166</v>
      </c>
      <c r="S66" s="179">
        <v>9</v>
      </c>
      <c r="T66" s="179">
        <v>71</v>
      </c>
      <c r="U66" s="179">
        <v>0</v>
      </c>
    </row>
    <row r="67" spans="1:21" ht="12.75">
      <c r="A67" s="77" t="s">
        <v>145</v>
      </c>
      <c r="B67" s="179">
        <v>0</v>
      </c>
      <c r="C67" s="179">
        <v>0</v>
      </c>
      <c r="D67" s="179">
        <v>10</v>
      </c>
      <c r="E67" s="179">
        <v>0</v>
      </c>
      <c r="F67" s="179">
        <v>21</v>
      </c>
      <c r="G67" s="179">
        <v>0</v>
      </c>
      <c r="H67" s="179">
        <v>47</v>
      </c>
      <c r="I67" s="179">
        <v>0</v>
      </c>
      <c r="J67" s="179">
        <v>15</v>
      </c>
      <c r="K67" s="179">
        <v>4</v>
      </c>
      <c r="L67" s="179">
        <v>20</v>
      </c>
      <c r="M67" s="179">
        <v>0</v>
      </c>
      <c r="N67" s="179">
        <v>30</v>
      </c>
      <c r="O67" s="179">
        <v>2</v>
      </c>
      <c r="P67" s="179">
        <v>18</v>
      </c>
      <c r="Q67" s="179">
        <v>0</v>
      </c>
      <c r="R67" s="179">
        <v>7</v>
      </c>
      <c r="S67" s="179">
        <v>0</v>
      </c>
      <c r="T67" s="179">
        <v>30</v>
      </c>
      <c r="U67" s="179">
        <v>0</v>
      </c>
    </row>
    <row r="68" spans="1:21" ht="12.75">
      <c r="A68" s="77" t="s">
        <v>146</v>
      </c>
      <c r="B68" s="179">
        <v>1</v>
      </c>
      <c r="C68" s="179">
        <v>0</v>
      </c>
      <c r="D68" s="179">
        <v>6</v>
      </c>
      <c r="E68" s="179">
        <v>6</v>
      </c>
      <c r="F68" s="179">
        <v>19</v>
      </c>
      <c r="G68" s="179">
        <v>0</v>
      </c>
      <c r="H68" s="179">
        <v>2</v>
      </c>
      <c r="I68" s="179">
        <v>0</v>
      </c>
      <c r="J68" s="179">
        <v>15</v>
      </c>
      <c r="K68" s="179">
        <v>7</v>
      </c>
      <c r="L68" s="179">
        <v>5</v>
      </c>
      <c r="M68" s="179">
        <v>0</v>
      </c>
      <c r="N68" s="179">
        <v>8</v>
      </c>
      <c r="O68" s="179">
        <v>3</v>
      </c>
      <c r="P68" s="179">
        <v>4</v>
      </c>
      <c r="Q68" s="179">
        <v>0</v>
      </c>
      <c r="R68" s="179">
        <v>9</v>
      </c>
      <c r="S68" s="179">
        <v>2</v>
      </c>
      <c r="T68" s="179">
        <v>5</v>
      </c>
      <c r="U68" s="179">
        <v>2</v>
      </c>
    </row>
    <row r="69" spans="1:21" s="85" customFormat="1" ht="25.5">
      <c r="A69" s="78" t="s">
        <v>147</v>
      </c>
      <c r="B69" s="205">
        <v>33</v>
      </c>
      <c r="C69" s="205">
        <v>8</v>
      </c>
      <c r="D69" s="205">
        <v>129</v>
      </c>
      <c r="E69" s="205">
        <v>4</v>
      </c>
      <c r="F69" s="205">
        <v>298</v>
      </c>
      <c r="G69" s="205">
        <v>3</v>
      </c>
      <c r="H69" s="205">
        <v>569</v>
      </c>
      <c r="I69" s="205">
        <v>25</v>
      </c>
      <c r="J69" s="205">
        <v>420</v>
      </c>
      <c r="K69" s="205">
        <v>10</v>
      </c>
      <c r="L69" s="205">
        <v>118</v>
      </c>
      <c r="M69" s="205">
        <v>5</v>
      </c>
      <c r="N69" s="205">
        <v>434</v>
      </c>
      <c r="O69" s="205">
        <v>9</v>
      </c>
      <c r="P69" s="205">
        <v>173</v>
      </c>
      <c r="Q69" s="205">
        <v>30</v>
      </c>
      <c r="R69" s="205">
        <v>343</v>
      </c>
      <c r="S69" s="205">
        <v>15</v>
      </c>
      <c r="T69" s="205">
        <v>98</v>
      </c>
      <c r="U69" s="205">
        <v>15</v>
      </c>
    </row>
    <row r="70" spans="1:21" ht="12.75">
      <c r="A70" s="77" t="s">
        <v>148</v>
      </c>
      <c r="B70" s="179">
        <v>6</v>
      </c>
      <c r="C70" s="179">
        <v>0</v>
      </c>
      <c r="D70" s="179">
        <v>4</v>
      </c>
      <c r="E70" s="179">
        <v>0</v>
      </c>
      <c r="F70" s="179">
        <v>13</v>
      </c>
      <c r="G70" s="179">
        <v>1</v>
      </c>
      <c r="H70" s="179">
        <v>0</v>
      </c>
      <c r="I70" s="179">
        <v>0</v>
      </c>
      <c r="J70" s="179">
        <v>34</v>
      </c>
      <c r="K70" s="179">
        <v>6</v>
      </c>
      <c r="L70" s="179">
        <v>1</v>
      </c>
      <c r="M70" s="179">
        <v>0</v>
      </c>
      <c r="N70" s="179">
        <v>11</v>
      </c>
      <c r="O70" s="179">
        <v>0</v>
      </c>
      <c r="P70" s="179">
        <v>1</v>
      </c>
      <c r="Q70" s="179">
        <v>0</v>
      </c>
      <c r="R70" s="179">
        <v>2</v>
      </c>
      <c r="S70" s="179">
        <v>0</v>
      </c>
      <c r="T70" s="179">
        <v>0</v>
      </c>
      <c r="U70" s="179">
        <v>0</v>
      </c>
    </row>
    <row r="71" spans="1:21" ht="12.75">
      <c r="A71" s="77" t="s">
        <v>149</v>
      </c>
      <c r="B71" s="179">
        <v>6</v>
      </c>
      <c r="C71" s="179">
        <v>3</v>
      </c>
      <c r="D71" s="179">
        <v>58</v>
      </c>
      <c r="E71" s="179">
        <v>4</v>
      </c>
      <c r="F71" s="179">
        <v>104</v>
      </c>
      <c r="G71" s="179">
        <v>0</v>
      </c>
      <c r="H71" s="179">
        <v>307</v>
      </c>
      <c r="I71" s="179">
        <v>25</v>
      </c>
      <c r="J71" s="179">
        <v>171</v>
      </c>
      <c r="K71" s="179">
        <v>4</v>
      </c>
      <c r="L71" s="179">
        <v>10</v>
      </c>
      <c r="M71" s="179">
        <v>0</v>
      </c>
      <c r="N71" s="179">
        <v>155</v>
      </c>
      <c r="O71" s="179">
        <v>3</v>
      </c>
      <c r="P71" s="179">
        <v>52</v>
      </c>
      <c r="Q71" s="179">
        <v>21</v>
      </c>
      <c r="R71" s="179">
        <v>157</v>
      </c>
      <c r="S71" s="179">
        <v>13</v>
      </c>
      <c r="T71" s="179">
        <v>3</v>
      </c>
      <c r="U71" s="179">
        <v>15</v>
      </c>
    </row>
    <row r="72" spans="1:21" ht="12.75">
      <c r="A72" s="77" t="s">
        <v>150</v>
      </c>
      <c r="B72" s="179">
        <v>8</v>
      </c>
      <c r="C72" s="179">
        <v>0</v>
      </c>
      <c r="D72" s="179">
        <v>33</v>
      </c>
      <c r="E72" s="179">
        <v>0</v>
      </c>
      <c r="F72" s="179">
        <v>92</v>
      </c>
      <c r="G72" s="179">
        <v>0</v>
      </c>
      <c r="H72" s="179">
        <v>86</v>
      </c>
      <c r="I72" s="179">
        <v>0</v>
      </c>
      <c r="J72" s="179">
        <v>131</v>
      </c>
      <c r="K72" s="179">
        <v>0</v>
      </c>
      <c r="L72" s="179">
        <v>62</v>
      </c>
      <c r="M72" s="179">
        <v>0</v>
      </c>
      <c r="N72" s="179">
        <v>148</v>
      </c>
      <c r="O72" s="179">
        <v>0</v>
      </c>
      <c r="P72" s="179">
        <v>35</v>
      </c>
      <c r="Q72" s="179">
        <v>0</v>
      </c>
      <c r="R72" s="179">
        <v>84</v>
      </c>
      <c r="S72" s="179">
        <v>2</v>
      </c>
      <c r="T72" s="179">
        <v>27</v>
      </c>
      <c r="U72" s="179">
        <v>0</v>
      </c>
    </row>
    <row r="73" spans="1:21" ht="38.25">
      <c r="A73" s="77" t="s">
        <v>151</v>
      </c>
      <c r="B73" s="179">
        <v>5</v>
      </c>
      <c r="C73" s="179">
        <v>0</v>
      </c>
      <c r="D73" s="179">
        <v>0</v>
      </c>
      <c r="E73" s="179">
        <v>0</v>
      </c>
      <c r="F73" s="179">
        <v>6</v>
      </c>
      <c r="G73" s="179">
        <v>0</v>
      </c>
      <c r="H73" s="179">
        <v>0</v>
      </c>
      <c r="I73" s="179">
        <v>0</v>
      </c>
      <c r="J73" s="179">
        <v>5</v>
      </c>
      <c r="K73" s="179">
        <v>0</v>
      </c>
      <c r="L73" s="179">
        <v>13</v>
      </c>
      <c r="M73" s="179">
        <v>0</v>
      </c>
      <c r="N73" s="179">
        <v>12</v>
      </c>
      <c r="O73" s="179">
        <v>0</v>
      </c>
      <c r="P73" s="179">
        <v>14</v>
      </c>
      <c r="Q73" s="179">
        <v>0</v>
      </c>
      <c r="R73" s="179">
        <v>15</v>
      </c>
      <c r="S73" s="179">
        <v>0</v>
      </c>
      <c r="T73" s="179">
        <v>11</v>
      </c>
      <c r="U73" s="179">
        <v>0</v>
      </c>
    </row>
    <row r="74" spans="1:21" ht="38.25">
      <c r="A74" s="77" t="s">
        <v>152</v>
      </c>
      <c r="B74" s="179">
        <v>0</v>
      </c>
      <c r="C74" s="179">
        <v>0</v>
      </c>
      <c r="D74" s="179">
        <v>0</v>
      </c>
      <c r="E74" s="179">
        <v>0</v>
      </c>
      <c r="F74" s="179">
        <v>2</v>
      </c>
      <c r="G74" s="179">
        <v>0</v>
      </c>
      <c r="H74" s="179">
        <v>18</v>
      </c>
      <c r="I74" s="179">
        <v>0</v>
      </c>
      <c r="J74" s="179">
        <v>3</v>
      </c>
      <c r="K74" s="179">
        <v>0</v>
      </c>
      <c r="L74" s="179">
        <v>0</v>
      </c>
      <c r="M74" s="179">
        <v>0</v>
      </c>
      <c r="N74" s="179">
        <v>2</v>
      </c>
      <c r="O74" s="179">
        <v>0</v>
      </c>
      <c r="P74" s="179">
        <v>0</v>
      </c>
      <c r="Q74" s="179">
        <v>0</v>
      </c>
      <c r="R74" s="179">
        <v>2</v>
      </c>
      <c r="S74" s="179">
        <v>0</v>
      </c>
      <c r="T74" s="179">
        <v>0</v>
      </c>
      <c r="U74" s="179">
        <v>0</v>
      </c>
    </row>
    <row r="75" spans="1:21" ht="12.75">
      <c r="A75" s="77" t="s">
        <v>153</v>
      </c>
      <c r="B75" s="179">
        <v>13</v>
      </c>
      <c r="C75" s="179">
        <v>5</v>
      </c>
      <c r="D75" s="179">
        <v>34</v>
      </c>
      <c r="E75" s="179">
        <v>0</v>
      </c>
      <c r="F75" s="179">
        <v>89</v>
      </c>
      <c r="G75" s="179">
        <v>2</v>
      </c>
      <c r="H75" s="179">
        <v>176</v>
      </c>
      <c r="I75" s="179">
        <v>0</v>
      </c>
      <c r="J75" s="179">
        <v>84</v>
      </c>
      <c r="K75" s="179">
        <v>0</v>
      </c>
      <c r="L75" s="179">
        <v>45</v>
      </c>
      <c r="M75" s="179">
        <v>5</v>
      </c>
      <c r="N75" s="179">
        <v>120</v>
      </c>
      <c r="O75" s="179">
        <v>6</v>
      </c>
      <c r="P75" s="179">
        <v>85</v>
      </c>
      <c r="Q75" s="179">
        <v>9</v>
      </c>
      <c r="R75" s="179">
        <v>100</v>
      </c>
      <c r="S75" s="179">
        <v>0</v>
      </c>
      <c r="T75" s="179">
        <v>68</v>
      </c>
      <c r="U75" s="179">
        <v>0</v>
      </c>
    </row>
    <row r="76" spans="1:21" s="85" customFormat="1" ht="25.5">
      <c r="A76" s="78" t="s">
        <v>154</v>
      </c>
      <c r="B76" s="205">
        <v>57</v>
      </c>
      <c r="C76" s="205">
        <v>14</v>
      </c>
      <c r="D76" s="205">
        <v>379</v>
      </c>
      <c r="E76" s="205">
        <v>47</v>
      </c>
      <c r="F76" s="205">
        <v>580</v>
      </c>
      <c r="G76" s="205">
        <v>19</v>
      </c>
      <c r="H76" s="205">
        <v>648</v>
      </c>
      <c r="I76" s="205">
        <v>5</v>
      </c>
      <c r="J76" s="205">
        <v>649</v>
      </c>
      <c r="K76" s="205">
        <v>61</v>
      </c>
      <c r="L76" s="205">
        <v>345</v>
      </c>
      <c r="M76" s="205">
        <v>1</v>
      </c>
      <c r="N76" s="205">
        <v>498</v>
      </c>
      <c r="O76" s="205">
        <v>37</v>
      </c>
      <c r="P76" s="205">
        <v>200</v>
      </c>
      <c r="Q76" s="205">
        <v>7</v>
      </c>
      <c r="R76" s="205">
        <v>451</v>
      </c>
      <c r="S76" s="205">
        <v>54</v>
      </c>
      <c r="T76" s="205">
        <v>195</v>
      </c>
      <c r="U76" s="205">
        <v>11</v>
      </c>
    </row>
    <row r="77" spans="1:21" ht="12.75">
      <c r="A77" s="77" t="s">
        <v>155</v>
      </c>
      <c r="B77" s="179">
        <v>0</v>
      </c>
      <c r="C77" s="179">
        <v>0</v>
      </c>
      <c r="D77" s="179">
        <v>1</v>
      </c>
      <c r="E77" s="179">
        <v>0</v>
      </c>
      <c r="F77" s="179">
        <v>0</v>
      </c>
      <c r="G77" s="179">
        <v>0</v>
      </c>
      <c r="H77" s="179">
        <v>0</v>
      </c>
      <c r="I77" s="179">
        <v>0</v>
      </c>
      <c r="J77" s="179">
        <v>0</v>
      </c>
      <c r="K77" s="179">
        <v>0</v>
      </c>
      <c r="L77" s="179">
        <v>2</v>
      </c>
      <c r="M77" s="179">
        <v>0</v>
      </c>
      <c r="N77" s="179">
        <v>0</v>
      </c>
      <c r="O77" s="179">
        <v>0</v>
      </c>
      <c r="P77" s="179">
        <v>1</v>
      </c>
      <c r="Q77" s="179">
        <v>0</v>
      </c>
      <c r="R77" s="179">
        <v>4</v>
      </c>
      <c r="S77" s="179">
        <v>0</v>
      </c>
      <c r="T77" s="179">
        <v>8</v>
      </c>
      <c r="U77" s="179">
        <v>0</v>
      </c>
    </row>
    <row r="78" spans="1:21" ht="12.75">
      <c r="A78" s="77" t="s">
        <v>156</v>
      </c>
      <c r="B78" s="179">
        <v>0</v>
      </c>
      <c r="C78" s="179">
        <v>0</v>
      </c>
      <c r="D78" s="179">
        <v>1</v>
      </c>
      <c r="E78" s="179">
        <v>0</v>
      </c>
      <c r="F78" s="179">
        <v>11</v>
      </c>
      <c r="G78" s="179">
        <v>0</v>
      </c>
      <c r="H78" s="179">
        <v>18</v>
      </c>
      <c r="I78" s="179">
        <v>0</v>
      </c>
      <c r="J78" s="179">
        <v>17</v>
      </c>
      <c r="K78" s="179">
        <v>0</v>
      </c>
      <c r="L78" s="179">
        <v>0</v>
      </c>
      <c r="M78" s="179">
        <v>0</v>
      </c>
      <c r="N78" s="179">
        <v>15</v>
      </c>
      <c r="O78" s="179">
        <v>0</v>
      </c>
      <c r="P78" s="179">
        <v>1</v>
      </c>
      <c r="Q78" s="179">
        <v>0</v>
      </c>
      <c r="R78" s="179">
        <v>24</v>
      </c>
      <c r="S78" s="179">
        <v>0</v>
      </c>
      <c r="T78" s="179">
        <v>3</v>
      </c>
      <c r="U78" s="179">
        <v>0</v>
      </c>
    </row>
    <row r="79" spans="1:21" ht="12.75">
      <c r="A79" s="77" t="s">
        <v>157</v>
      </c>
      <c r="B79" s="179">
        <v>0</v>
      </c>
      <c r="C79" s="179">
        <v>0</v>
      </c>
      <c r="D79" s="179">
        <v>0</v>
      </c>
      <c r="E79" s="179">
        <v>0</v>
      </c>
      <c r="F79" s="179">
        <v>0</v>
      </c>
      <c r="G79" s="179">
        <v>0</v>
      </c>
      <c r="H79" s="179">
        <v>0</v>
      </c>
      <c r="I79" s="179">
        <v>0</v>
      </c>
      <c r="J79" s="179">
        <v>0</v>
      </c>
      <c r="K79" s="179">
        <v>0</v>
      </c>
      <c r="L79" s="179">
        <v>0</v>
      </c>
      <c r="M79" s="179">
        <v>0</v>
      </c>
      <c r="N79" s="179">
        <v>0</v>
      </c>
      <c r="O79" s="179">
        <v>0</v>
      </c>
      <c r="P79" s="179">
        <v>0</v>
      </c>
      <c r="Q79" s="179">
        <v>0</v>
      </c>
      <c r="R79" s="179">
        <v>0</v>
      </c>
      <c r="S79" s="179">
        <v>0</v>
      </c>
      <c r="T79" s="179">
        <v>0</v>
      </c>
      <c r="U79" s="179">
        <v>0</v>
      </c>
    </row>
    <row r="80" spans="1:21" ht="12.75">
      <c r="A80" s="77" t="s">
        <v>158</v>
      </c>
      <c r="B80" s="179">
        <v>0</v>
      </c>
      <c r="C80" s="179">
        <v>0</v>
      </c>
      <c r="D80" s="179">
        <v>2</v>
      </c>
      <c r="E80" s="179">
        <v>0</v>
      </c>
      <c r="F80" s="179">
        <v>0</v>
      </c>
      <c r="G80" s="179">
        <v>0</v>
      </c>
      <c r="H80" s="179">
        <v>2</v>
      </c>
      <c r="I80" s="179">
        <v>0</v>
      </c>
      <c r="J80" s="179">
        <v>4</v>
      </c>
      <c r="K80" s="179">
        <v>0</v>
      </c>
      <c r="L80" s="179">
        <v>0</v>
      </c>
      <c r="M80" s="179">
        <v>0</v>
      </c>
      <c r="N80" s="179">
        <v>6</v>
      </c>
      <c r="O80" s="179">
        <v>0</v>
      </c>
      <c r="P80" s="179">
        <v>0</v>
      </c>
      <c r="Q80" s="179">
        <v>0</v>
      </c>
      <c r="R80" s="179">
        <v>7</v>
      </c>
      <c r="S80" s="179">
        <v>0</v>
      </c>
      <c r="T80" s="179">
        <v>0</v>
      </c>
      <c r="U80" s="179">
        <v>0</v>
      </c>
    </row>
    <row r="81" spans="1:21" ht="12.75">
      <c r="A81" s="77" t="s">
        <v>159</v>
      </c>
      <c r="B81" s="179">
        <v>5</v>
      </c>
      <c r="C81" s="179">
        <v>0</v>
      </c>
      <c r="D81" s="179">
        <v>42</v>
      </c>
      <c r="E81" s="179">
        <v>0</v>
      </c>
      <c r="F81" s="179">
        <v>54</v>
      </c>
      <c r="G81" s="179">
        <v>0</v>
      </c>
      <c r="H81" s="179">
        <v>6</v>
      </c>
      <c r="I81" s="179">
        <v>0</v>
      </c>
      <c r="J81" s="179">
        <v>72</v>
      </c>
      <c r="K81" s="179">
        <v>1</v>
      </c>
      <c r="L81" s="179">
        <v>30</v>
      </c>
      <c r="M81" s="179">
        <v>0</v>
      </c>
      <c r="N81" s="179">
        <v>26</v>
      </c>
      <c r="O81" s="179">
        <v>0</v>
      </c>
      <c r="P81" s="179">
        <v>20</v>
      </c>
      <c r="Q81" s="179">
        <v>0</v>
      </c>
      <c r="R81" s="179">
        <v>46</v>
      </c>
      <c r="S81" s="179">
        <v>0</v>
      </c>
      <c r="T81" s="179">
        <v>7</v>
      </c>
      <c r="U81" s="179">
        <v>0</v>
      </c>
    </row>
    <row r="82" spans="1:21" ht="12.75">
      <c r="A82" s="77" t="s">
        <v>160</v>
      </c>
      <c r="B82" s="179">
        <v>0</v>
      </c>
      <c r="C82" s="179">
        <v>0</v>
      </c>
      <c r="D82" s="179">
        <v>4</v>
      </c>
      <c r="E82" s="179">
        <v>0</v>
      </c>
      <c r="F82" s="179">
        <v>0</v>
      </c>
      <c r="G82" s="179">
        <v>0</v>
      </c>
      <c r="H82" s="179">
        <v>14</v>
      </c>
      <c r="I82" s="179">
        <v>0</v>
      </c>
      <c r="J82" s="179">
        <v>7</v>
      </c>
      <c r="K82" s="179">
        <v>0</v>
      </c>
      <c r="L82" s="179">
        <v>0</v>
      </c>
      <c r="M82" s="179">
        <v>0</v>
      </c>
      <c r="N82" s="179">
        <v>12</v>
      </c>
      <c r="O82" s="179">
        <v>6</v>
      </c>
      <c r="P82" s="179">
        <v>0</v>
      </c>
      <c r="Q82" s="179">
        <v>0</v>
      </c>
      <c r="R82" s="179">
        <v>0</v>
      </c>
      <c r="S82" s="179">
        <v>0</v>
      </c>
      <c r="T82" s="179">
        <v>0</v>
      </c>
      <c r="U82" s="179">
        <v>0</v>
      </c>
    </row>
    <row r="83" spans="1:21" ht="12.75">
      <c r="A83" s="77" t="s">
        <v>161</v>
      </c>
      <c r="B83" s="179">
        <v>10</v>
      </c>
      <c r="C83" s="179">
        <v>0</v>
      </c>
      <c r="D83" s="179">
        <v>40</v>
      </c>
      <c r="E83" s="179">
        <v>7</v>
      </c>
      <c r="F83" s="179">
        <v>102</v>
      </c>
      <c r="G83" s="179">
        <v>11</v>
      </c>
      <c r="H83" s="179">
        <v>134</v>
      </c>
      <c r="I83" s="179">
        <v>1</v>
      </c>
      <c r="J83" s="179">
        <v>94</v>
      </c>
      <c r="K83" s="179">
        <v>39</v>
      </c>
      <c r="L83" s="179">
        <v>13</v>
      </c>
      <c r="M83" s="179">
        <v>0</v>
      </c>
      <c r="N83" s="179">
        <v>99</v>
      </c>
      <c r="O83" s="179">
        <v>13</v>
      </c>
      <c r="P83" s="179">
        <v>8</v>
      </c>
      <c r="Q83" s="179">
        <v>0</v>
      </c>
      <c r="R83" s="179">
        <v>49</v>
      </c>
      <c r="S83" s="179">
        <v>2</v>
      </c>
      <c r="T83" s="179">
        <v>0</v>
      </c>
      <c r="U83" s="179">
        <v>0</v>
      </c>
    </row>
    <row r="84" spans="1:21" ht="12.75">
      <c r="A84" s="77" t="s">
        <v>162</v>
      </c>
      <c r="B84" s="179">
        <v>15</v>
      </c>
      <c r="C84" s="179">
        <v>0</v>
      </c>
      <c r="D84" s="179">
        <v>11</v>
      </c>
      <c r="E84" s="179">
        <v>0</v>
      </c>
      <c r="F84" s="179">
        <v>63</v>
      </c>
      <c r="G84" s="179">
        <v>0</v>
      </c>
      <c r="H84" s="179">
        <v>52</v>
      </c>
      <c r="I84" s="179">
        <v>0</v>
      </c>
      <c r="J84" s="179">
        <v>45</v>
      </c>
      <c r="K84" s="179">
        <v>3</v>
      </c>
      <c r="L84" s="179">
        <v>12</v>
      </c>
      <c r="M84" s="179">
        <v>0</v>
      </c>
      <c r="N84" s="179">
        <v>39</v>
      </c>
      <c r="O84" s="179">
        <v>0</v>
      </c>
      <c r="P84" s="179">
        <v>26</v>
      </c>
      <c r="Q84" s="179">
        <v>2</v>
      </c>
      <c r="R84" s="179">
        <v>29</v>
      </c>
      <c r="S84" s="179">
        <v>0</v>
      </c>
      <c r="T84" s="179">
        <v>77</v>
      </c>
      <c r="U84" s="179">
        <v>2</v>
      </c>
    </row>
    <row r="85" spans="1:21" ht="12.75">
      <c r="A85" s="77" t="s">
        <v>163</v>
      </c>
      <c r="B85" s="179">
        <v>0</v>
      </c>
      <c r="C85" s="179">
        <v>0</v>
      </c>
      <c r="D85" s="179">
        <v>78</v>
      </c>
      <c r="E85" s="179">
        <v>1</v>
      </c>
      <c r="F85" s="179">
        <v>61</v>
      </c>
      <c r="G85" s="179">
        <v>4</v>
      </c>
      <c r="H85" s="179">
        <v>4</v>
      </c>
      <c r="I85" s="179">
        <v>0</v>
      </c>
      <c r="J85" s="179">
        <v>101</v>
      </c>
      <c r="K85" s="179">
        <v>5</v>
      </c>
      <c r="L85" s="179">
        <v>21</v>
      </c>
      <c r="M85" s="179">
        <v>0</v>
      </c>
      <c r="N85" s="179">
        <v>72</v>
      </c>
      <c r="O85" s="179">
        <v>4</v>
      </c>
      <c r="P85" s="179">
        <v>11</v>
      </c>
      <c r="Q85" s="179">
        <v>3</v>
      </c>
      <c r="R85" s="179">
        <v>81</v>
      </c>
      <c r="S85" s="179">
        <v>36</v>
      </c>
      <c r="T85" s="179">
        <v>9</v>
      </c>
      <c r="U85" s="179">
        <v>9</v>
      </c>
    </row>
    <row r="86" spans="1:21" ht="12.75">
      <c r="A86" s="77" t="s">
        <v>164</v>
      </c>
      <c r="B86" s="179">
        <v>10</v>
      </c>
      <c r="C86" s="179">
        <v>5</v>
      </c>
      <c r="D86" s="179">
        <v>69</v>
      </c>
      <c r="E86" s="179">
        <v>36</v>
      </c>
      <c r="F86" s="179">
        <v>100</v>
      </c>
      <c r="G86" s="179">
        <v>2</v>
      </c>
      <c r="H86" s="179">
        <v>125</v>
      </c>
      <c r="I86" s="179">
        <v>0</v>
      </c>
      <c r="J86" s="179">
        <v>148</v>
      </c>
      <c r="K86" s="179">
        <v>12</v>
      </c>
      <c r="L86" s="179">
        <v>89</v>
      </c>
      <c r="M86" s="179">
        <v>0</v>
      </c>
      <c r="N86" s="179">
        <v>102</v>
      </c>
      <c r="O86" s="179">
        <v>10</v>
      </c>
      <c r="P86" s="179">
        <v>96</v>
      </c>
      <c r="Q86" s="179">
        <v>2</v>
      </c>
      <c r="R86" s="179">
        <v>116</v>
      </c>
      <c r="S86" s="179">
        <v>7</v>
      </c>
      <c r="T86" s="179">
        <v>71</v>
      </c>
      <c r="U86" s="179">
        <v>0</v>
      </c>
    </row>
    <row r="87" spans="1:21" ht="12.75">
      <c r="A87" s="77" t="s">
        <v>165</v>
      </c>
      <c r="B87" s="179">
        <v>15</v>
      </c>
      <c r="C87" s="179">
        <v>2</v>
      </c>
      <c r="D87" s="179">
        <v>109</v>
      </c>
      <c r="E87" s="179">
        <v>3</v>
      </c>
      <c r="F87" s="179">
        <v>148</v>
      </c>
      <c r="G87" s="179">
        <v>2</v>
      </c>
      <c r="H87" s="179">
        <v>222</v>
      </c>
      <c r="I87" s="179">
        <v>1</v>
      </c>
      <c r="J87" s="179">
        <v>116</v>
      </c>
      <c r="K87" s="179">
        <v>1</v>
      </c>
      <c r="L87" s="179">
        <v>175</v>
      </c>
      <c r="M87" s="179">
        <v>1</v>
      </c>
      <c r="N87" s="179">
        <v>87</v>
      </c>
      <c r="O87" s="179">
        <v>0</v>
      </c>
      <c r="P87" s="179">
        <v>31</v>
      </c>
      <c r="Q87" s="179">
        <v>0</v>
      </c>
      <c r="R87" s="179">
        <v>60</v>
      </c>
      <c r="S87" s="179">
        <v>5</v>
      </c>
      <c r="T87" s="179">
        <v>12</v>
      </c>
      <c r="U87" s="179">
        <v>0</v>
      </c>
    </row>
    <row r="88" spans="1:21" ht="12.75">
      <c r="A88" s="77" t="s">
        <v>166</v>
      </c>
      <c r="B88" s="179">
        <v>2</v>
      </c>
      <c r="C88" s="179">
        <v>7</v>
      </c>
      <c r="D88" s="179">
        <v>22</v>
      </c>
      <c r="E88" s="179">
        <v>0</v>
      </c>
      <c r="F88" s="179">
        <v>41</v>
      </c>
      <c r="G88" s="179">
        <v>0</v>
      </c>
      <c r="H88" s="179">
        <v>71</v>
      </c>
      <c r="I88" s="179">
        <v>3</v>
      </c>
      <c r="J88" s="179">
        <v>45</v>
      </c>
      <c r="K88" s="179">
        <v>0</v>
      </c>
      <c r="L88" s="179">
        <v>3</v>
      </c>
      <c r="M88" s="179">
        <v>0</v>
      </c>
      <c r="N88" s="179">
        <v>40</v>
      </c>
      <c r="O88" s="179">
        <v>4</v>
      </c>
      <c r="P88" s="179">
        <v>6</v>
      </c>
      <c r="Q88" s="179">
        <v>0</v>
      </c>
      <c r="R88" s="179">
        <v>35</v>
      </c>
      <c r="S88" s="179">
        <v>4</v>
      </c>
      <c r="T88" s="179">
        <v>8</v>
      </c>
      <c r="U88" s="179">
        <v>0</v>
      </c>
    </row>
    <row r="89" spans="1:21" s="85" customFormat="1" ht="25.5">
      <c r="A89" s="78" t="s">
        <v>167</v>
      </c>
      <c r="B89" s="205">
        <v>6</v>
      </c>
      <c r="C89" s="205">
        <v>1</v>
      </c>
      <c r="D89" s="205">
        <v>91</v>
      </c>
      <c r="E89" s="205">
        <v>0</v>
      </c>
      <c r="F89" s="205">
        <v>172</v>
      </c>
      <c r="G89" s="205">
        <v>11</v>
      </c>
      <c r="H89" s="205">
        <v>323</v>
      </c>
      <c r="I89" s="205">
        <v>0</v>
      </c>
      <c r="J89" s="205">
        <v>96</v>
      </c>
      <c r="K89" s="205">
        <v>16</v>
      </c>
      <c r="L89" s="205">
        <v>8</v>
      </c>
      <c r="M89" s="205">
        <v>2</v>
      </c>
      <c r="N89" s="205">
        <v>100</v>
      </c>
      <c r="O89" s="205">
        <v>12</v>
      </c>
      <c r="P89" s="205">
        <v>27</v>
      </c>
      <c r="Q89" s="205">
        <v>0</v>
      </c>
      <c r="R89" s="205">
        <v>121</v>
      </c>
      <c r="S89" s="205">
        <v>9</v>
      </c>
      <c r="T89" s="205">
        <v>9</v>
      </c>
      <c r="U89" s="205">
        <v>0</v>
      </c>
    </row>
    <row r="90" spans="1:21" ht="25.5">
      <c r="A90" s="77" t="s">
        <v>168</v>
      </c>
      <c r="B90" s="179">
        <v>0</v>
      </c>
      <c r="C90" s="179">
        <v>0</v>
      </c>
      <c r="D90" s="179">
        <v>2</v>
      </c>
      <c r="E90" s="179">
        <v>0</v>
      </c>
      <c r="F90" s="179">
        <v>19</v>
      </c>
      <c r="G90" s="179">
        <v>0</v>
      </c>
      <c r="H90" s="179">
        <v>37</v>
      </c>
      <c r="I90" s="179">
        <v>0</v>
      </c>
      <c r="J90" s="179">
        <v>5</v>
      </c>
      <c r="K90" s="179">
        <v>0</v>
      </c>
      <c r="L90" s="179">
        <v>3</v>
      </c>
      <c r="M90" s="179">
        <v>0</v>
      </c>
      <c r="N90" s="179">
        <v>26</v>
      </c>
      <c r="O90" s="179">
        <v>7</v>
      </c>
      <c r="P90" s="179">
        <v>6</v>
      </c>
      <c r="Q90" s="179">
        <v>0</v>
      </c>
      <c r="R90" s="179">
        <v>2</v>
      </c>
      <c r="S90" s="179">
        <v>0</v>
      </c>
      <c r="T90" s="179">
        <v>0</v>
      </c>
      <c r="U90" s="179">
        <v>0</v>
      </c>
    </row>
    <row r="91" spans="1:21" ht="12.75">
      <c r="A91" s="77" t="s">
        <v>169</v>
      </c>
      <c r="B91" s="179">
        <v>1</v>
      </c>
      <c r="C91" s="179">
        <v>0</v>
      </c>
      <c r="D91" s="179">
        <v>41</v>
      </c>
      <c r="E91" s="179">
        <v>0</v>
      </c>
      <c r="F91" s="179">
        <v>1</v>
      </c>
      <c r="G91" s="179">
        <v>0</v>
      </c>
      <c r="H91" s="179">
        <v>12</v>
      </c>
      <c r="I91" s="179">
        <v>0</v>
      </c>
      <c r="J91" s="179">
        <v>0</v>
      </c>
      <c r="K91" s="179">
        <v>2</v>
      </c>
      <c r="L91" s="179">
        <v>0</v>
      </c>
      <c r="M91" s="179">
        <v>0</v>
      </c>
      <c r="N91" s="179">
        <v>4</v>
      </c>
      <c r="O91" s="179">
        <v>0</v>
      </c>
      <c r="P91" s="179">
        <v>0</v>
      </c>
      <c r="Q91" s="179">
        <v>0</v>
      </c>
      <c r="R91" s="179">
        <v>3</v>
      </c>
      <c r="S91" s="179">
        <v>0</v>
      </c>
      <c r="T91" s="179">
        <v>0</v>
      </c>
      <c r="U91" s="179">
        <v>0</v>
      </c>
    </row>
    <row r="92" spans="1:21" ht="12.75">
      <c r="A92" s="77" t="s">
        <v>170</v>
      </c>
      <c r="B92" s="179">
        <v>4</v>
      </c>
      <c r="C92" s="179">
        <v>1</v>
      </c>
      <c r="D92" s="179">
        <v>19</v>
      </c>
      <c r="E92" s="179">
        <v>0</v>
      </c>
      <c r="F92" s="179">
        <v>94</v>
      </c>
      <c r="G92" s="179">
        <v>4</v>
      </c>
      <c r="H92" s="179">
        <v>38</v>
      </c>
      <c r="I92" s="179">
        <v>0</v>
      </c>
      <c r="J92" s="179">
        <v>19</v>
      </c>
      <c r="K92" s="179">
        <v>12</v>
      </c>
      <c r="L92" s="179">
        <v>0</v>
      </c>
      <c r="M92" s="179">
        <v>2</v>
      </c>
      <c r="N92" s="179">
        <v>25</v>
      </c>
      <c r="O92" s="179">
        <v>3</v>
      </c>
      <c r="P92" s="179">
        <v>3</v>
      </c>
      <c r="Q92" s="179">
        <v>0</v>
      </c>
      <c r="R92" s="179">
        <v>41</v>
      </c>
      <c r="S92" s="179">
        <v>0</v>
      </c>
      <c r="T92" s="179">
        <v>4</v>
      </c>
      <c r="U92" s="179">
        <v>0</v>
      </c>
    </row>
    <row r="93" spans="1:21" ht="12.75">
      <c r="A93" s="77" t="s">
        <v>171</v>
      </c>
      <c r="B93" s="179">
        <v>0</v>
      </c>
      <c r="C93" s="179">
        <v>0</v>
      </c>
      <c r="D93" s="179">
        <v>21</v>
      </c>
      <c r="E93" s="179">
        <v>0</v>
      </c>
      <c r="F93" s="179">
        <v>31</v>
      </c>
      <c r="G93" s="179">
        <v>7</v>
      </c>
      <c r="H93" s="179">
        <v>151</v>
      </c>
      <c r="I93" s="179">
        <v>0</v>
      </c>
      <c r="J93" s="179">
        <v>43</v>
      </c>
      <c r="K93" s="179">
        <v>2</v>
      </c>
      <c r="L93" s="179">
        <v>4</v>
      </c>
      <c r="M93" s="179">
        <v>0</v>
      </c>
      <c r="N93" s="179">
        <v>23</v>
      </c>
      <c r="O93" s="179">
        <v>0</v>
      </c>
      <c r="P93" s="179">
        <v>13</v>
      </c>
      <c r="Q93" s="179">
        <v>0</v>
      </c>
      <c r="R93" s="179">
        <v>30</v>
      </c>
      <c r="S93" s="179">
        <v>9</v>
      </c>
      <c r="T93" s="179">
        <v>5</v>
      </c>
      <c r="U93" s="179">
        <v>0</v>
      </c>
    </row>
    <row r="94" spans="1:21" ht="12.75">
      <c r="A94" s="77" t="s">
        <v>172</v>
      </c>
      <c r="B94" s="179">
        <v>1</v>
      </c>
      <c r="C94" s="179">
        <v>0</v>
      </c>
      <c r="D94" s="179">
        <v>4</v>
      </c>
      <c r="E94" s="179">
        <v>0</v>
      </c>
      <c r="F94" s="179">
        <v>21</v>
      </c>
      <c r="G94" s="179">
        <v>0</v>
      </c>
      <c r="H94" s="179">
        <v>11</v>
      </c>
      <c r="I94" s="179">
        <v>0</v>
      </c>
      <c r="J94" s="179">
        <v>26</v>
      </c>
      <c r="K94" s="179">
        <v>0</v>
      </c>
      <c r="L94" s="179">
        <v>0</v>
      </c>
      <c r="M94" s="179">
        <v>0</v>
      </c>
      <c r="N94" s="179">
        <v>17</v>
      </c>
      <c r="O94" s="179">
        <v>0</v>
      </c>
      <c r="P94" s="179">
        <v>5</v>
      </c>
      <c r="Q94" s="179">
        <v>0</v>
      </c>
      <c r="R94" s="179">
        <v>43</v>
      </c>
      <c r="S94" s="179">
        <v>0</v>
      </c>
      <c r="T94" s="179">
        <v>0</v>
      </c>
      <c r="U94" s="179">
        <v>0</v>
      </c>
    </row>
    <row r="95" spans="1:21" ht="12.75">
      <c r="A95" s="77" t="s">
        <v>173</v>
      </c>
      <c r="B95" s="179">
        <v>0</v>
      </c>
      <c r="C95" s="179">
        <v>0</v>
      </c>
      <c r="D95" s="179">
        <v>0</v>
      </c>
      <c r="E95" s="179">
        <v>0</v>
      </c>
      <c r="F95" s="179">
        <v>0</v>
      </c>
      <c r="G95" s="179">
        <v>0</v>
      </c>
      <c r="H95" s="179">
        <v>0</v>
      </c>
      <c r="I95" s="179">
        <v>0</v>
      </c>
      <c r="J95" s="179">
        <v>0</v>
      </c>
      <c r="K95" s="179">
        <v>0</v>
      </c>
      <c r="L95" s="179">
        <v>0</v>
      </c>
      <c r="M95" s="179">
        <v>0</v>
      </c>
      <c r="N95" s="179">
        <v>0</v>
      </c>
      <c r="O95" s="179">
        <v>2</v>
      </c>
      <c r="P95" s="179">
        <v>0</v>
      </c>
      <c r="Q95" s="179">
        <v>0</v>
      </c>
      <c r="R95" s="179">
        <v>0</v>
      </c>
      <c r="S95" s="179">
        <v>0</v>
      </c>
      <c r="T95" s="179">
        <v>0</v>
      </c>
      <c r="U95" s="179">
        <v>0</v>
      </c>
    </row>
    <row r="96" spans="1:21" ht="12.75">
      <c r="A96" s="77" t="s">
        <v>174</v>
      </c>
      <c r="B96" s="179">
        <v>0</v>
      </c>
      <c r="C96" s="179">
        <v>0</v>
      </c>
      <c r="D96" s="179">
        <v>4</v>
      </c>
      <c r="E96" s="179">
        <v>0</v>
      </c>
      <c r="F96" s="179">
        <v>6</v>
      </c>
      <c r="G96" s="179">
        <v>0</v>
      </c>
      <c r="H96" s="179">
        <v>5</v>
      </c>
      <c r="I96" s="179">
        <v>0</v>
      </c>
      <c r="J96" s="179">
        <v>2</v>
      </c>
      <c r="K96" s="179">
        <v>0</v>
      </c>
      <c r="L96" s="179">
        <v>0</v>
      </c>
      <c r="M96" s="179">
        <v>0</v>
      </c>
      <c r="N96" s="179">
        <v>3</v>
      </c>
      <c r="O96" s="179">
        <v>0</v>
      </c>
      <c r="P96" s="179">
        <v>0</v>
      </c>
      <c r="Q96" s="179">
        <v>0</v>
      </c>
      <c r="R96" s="179">
        <v>0</v>
      </c>
      <c r="S96" s="179">
        <v>0</v>
      </c>
      <c r="T96" s="179">
        <v>0</v>
      </c>
      <c r="U96" s="179">
        <v>0</v>
      </c>
    </row>
    <row r="97" spans="1:21" ht="25.5">
      <c r="A97" s="77" t="s">
        <v>175</v>
      </c>
      <c r="B97" s="179">
        <v>0</v>
      </c>
      <c r="C97" s="179">
        <v>0</v>
      </c>
      <c r="D97" s="179">
        <v>0</v>
      </c>
      <c r="E97" s="179">
        <v>0</v>
      </c>
      <c r="F97" s="179">
        <v>0</v>
      </c>
      <c r="G97" s="179">
        <v>0</v>
      </c>
      <c r="H97" s="179">
        <v>69</v>
      </c>
      <c r="I97" s="179">
        <v>0</v>
      </c>
      <c r="J97" s="179">
        <v>0</v>
      </c>
      <c r="K97" s="179">
        <v>0</v>
      </c>
      <c r="L97" s="179">
        <v>1</v>
      </c>
      <c r="M97" s="179">
        <v>0</v>
      </c>
      <c r="N97" s="179">
        <v>2</v>
      </c>
      <c r="O97" s="179">
        <v>0</v>
      </c>
      <c r="P97" s="179">
        <v>0</v>
      </c>
      <c r="Q97" s="179">
        <v>0</v>
      </c>
      <c r="R97" s="179">
        <v>1</v>
      </c>
      <c r="S97" s="179">
        <v>0</v>
      </c>
      <c r="T97" s="179">
        <v>0</v>
      </c>
      <c r="U97" s="179">
        <v>0</v>
      </c>
    </row>
    <row r="98" spans="1:21" ht="25.5">
      <c r="A98" s="77" t="s">
        <v>176</v>
      </c>
      <c r="B98" s="179">
        <v>0</v>
      </c>
      <c r="C98" s="179">
        <v>0</v>
      </c>
      <c r="D98" s="179">
        <v>0</v>
      </c>
      <c r="E98" s="179">
        <v>0</v>
      </c>
      <c r="F98" s="179">
        <v>0</v>
      </c>
      <c r="G98" s="179">
        <v>0</v>
      </c>
      <c r="H98" s="179">
        <v>0</v>
      </c>
      <c r="I98" s="179">
        <v>0</v>
      </c>
      <c r="J98" s="179">
        <v>1</v>
      </c>
      <c r="K98" s="179">
        <v>0</v>
      </c>
      <c r="L98" s="179">
        <v>0</v>
      </c>
      <c r="M98" s="179">
        <v>0</v>
      </c>
      <c r="N98" s="179">
        <v>0</v>
      </c>
      <c r="O98" s="179">
        <v>0</v>
      </c>
      <c r="P98" s="179">
        <v>0</v>
      </c>
      <c r="Q98" s="179">
        <v>0</v>
      </c>
      <c r="R98" s="179">
        <v>1</v>
      </c>
      <c r="S98" s="179">
        <v>0</v>
      </c>
      <c r="T98" s="179">
        <v>0</v>
      </c>
      <c r="U98" s="179">
        <v>0</v>
      </c>
    </row>
    <row r="99" spans="1:21" ht="12.75">
      <c r="A99" s="274"/>
      <c r="B99" s="272"/>
      <c r="C99" s="272"/>
      <c r="D99" s="272"/>
      <c r="E99" s="272"/>
      <c r="F99" s="272"/>
      <c r="G99" s="272"/>
      <c r="H99" s="272"/>
      <c r="I99" s="272"/>
      <c r="J99" s="272"/>
      <c r="K99" s="272"/>
      <c r="L99" s="272"/>
      <c r="M99" s="272"/>
      <c r="N99" s="272"/>
      <c r="O99" s="272"/>
      <c r="P99" s="272"/>
      <c r="Q99" s="272"/>
      <c r="R99" s="272"/>
      <c r="S99" s="272"/>
      <c r="T99" s="272"/>
      <c r="U99" s="272"/>
    </row>
    <row r="101" spans="1:13" ht="12.75" customHeight="1">
      <c r="A101" s="335" t="s">
        <v>413</v>
      </c>
      <c r="B101" s="335"/>
      <c r="C101" s="335"/>
      <c r="D101" s="335"/>
      <c r="E101" s="335"/>
      <c r="F101" s="335"/>
      <c r="G101" s="335"/>
      <c r="H101" s="335"/>
      <c r="I101" s="335"/>
      <c r="J101" s="335"/>
      <c r="K101" s="335"/>
      <c r="L101" s="335"/>
      <c r="M101" s="335"/>
    </row>
  </sheetData>
  <sheetProtection/>
  <mergeCells count="25">
    <mergeCell ref="A101:M101"/>
    <mergeCell ref="F4:I4"/>
    <mergeCell ref="D4:E4"/>
    <mergeCell ref="J4:M4"/>
    <mergeCell ref="N4:Q4"/>
    <mergeCell ref="B5:C5"/>
    <mergeCell ref="N5:O5"/>
    <mergeCell ref="D5:E5"/>
    <mergeCell ref="P5:Q5"/>
    <mergeCell ref="R5:S5"/>
    <mergeCell ref="T5:U5"/>
    <mergeCell ref="F5:G5"/>
    <mergeCell ref="H5:I5"/>
    <mergeCell ref="J5:K5"/>
    <mergeCell ref="L5:M5"/>
    <mergeCell ref="Z5:AA5"/>
    <mergeCell ref="AB5:AC5"/>
    <mergeCell ref="A1:U1"/>
    <mergeCell ref="B4:C4"/>
    <mergeCell ref="A4:A6"/>
    <mergeCell ref="R4:U4"/>
    <mergeCell ref="V4:Y4"/>
    <mergeCell ref="Z4:AC4"/>
    <mergeCell ref="V5:W5"/>
    <mergeCell ref="X5:Y5"/>
  </mergeCells>
  <printOptions/>
  <pageMargins left="0.52" right="0.7874015748031497" top="0.29" bottom="0.5905511811023623" header="0.28" footer="0.31496062992125984"/>
  <pageSetup fitToHeight="1" fitToWidth="1" horizontalDpi="600" verticalDpi="600" orientation="landscape" paperSize="8" scale="44" r:id="rId1"/>
  <headerFooter alignWithMargins="0">
    <oddFooter>&amp;C48</oddFooter>
  </headerFooter>
  <ignoredErrors>
    <ignoredError sqref="F46:Q46" formulaRange="1"/>
  </ignoredErrors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01"/>
  <sheetViews>
    <sheetView zoomScale="85" zoomScaleNormal="85" workbookViewId="0" topLeftCell="A1">
      <selection activeCell="A1" sqref="A1:Y1"/>
    </sheetView>
  </sheetViews>
  <sheetFormatPr defaultColWidth="10.75390625" defaultRowHeight="12.75"/>
  <cols>
    <col min="1" max="1" width="24.25390625" style="81" customWidth="1"/>
    <col min="2" max="21" width="13.25390625" style="81" customWidth="1"/>
    <col min="22" max="22" width="13.875" style="81" customWidth="1"/>
    <col min="23" max="25" width="13.25390625" style="81" customWidth="1"/>
    <col min="26" max="16384" width="10.75390625" style="81" customWidth="1"/>
  </cols>
  <sheetData>
    <row r="1" spans="1:25" s="106" customFormat="1" ht="20.25">
      <c r="A1" s="360" t="s">
        <v>401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  <c r="P1" s="360"/>
      <c r="Q1" s="360"/>
      <c r="R1" s="360"/>
      <c r="S1" s="360"/>
      <c r="T1" s="360"/>
      <c r="U1" s="360"/>
      <c r="V1" s="360"/>
      <c r="W1" s="360"/>
      <c r="X1" s="360"/>
      <c r="Y1" s="360"/>
    </row>
    <row r="2" spans="2:13" ht="12.75"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</row>
    <row r="3" spans="13:25" ht="12.75">
      <c r="M3" s="89"/>
      <c r="Y3" s="89" t="s">
        <v>377</v>
      </c>
    </row>
    <row r="4" spans="1:25" ht="12.75">
      <c r="A4" s="364"/>
      <c r="B4" s="361">
        <v>39814</v>
      </c>
      <c r="C4" s="362"/>
      <c r="D4" s="362"/>
      <c r="E4" s="363"/>
      <c r="F4" s="361">
        <v>40179</v>
      </c>
      <c r="G4" s="362"/>
      <c r="H4" s="362"/>
      <c r="I4" s="363"/>
      <c r="J4" s="361">
        <v>40544</v>
      </c>
      <c r="K4" s="362"/>
      <c r="L4" s="362"/>
      <c r="M4" s="363"/>
      <c r="N4" s="361">
        <v>40909</v>
      </c>
      <c r="O4" s="362"/>
      <c r="P4" s="362"/>
      <c r="Q4" s="363"/>
      <c r="R4" s="361">
        <v>41275</v>
      </c>
      <c r="S4" s="362"/>
      <c r="T4" s="362"/>
      <c r="U4" s="363"/>
      <c r="V4" s="361">
        <v>41640</v>
      </c>
      <c r="W4" s="362"/>
      <c r="X4" s="362"/>
      <c r="Y4" s="363"/>
    </row>
    <row r="5" spans="1:25" ht="53.25" customHeight="1">
      <c r="A5" s="364"/>
      <c r="B5" s="350" t="s">
        <v>23</v>
      </c>
      <c r="C5" s="350" t="s">
        <v>177</v>
      </c>
      <c r="D5" s="315" t="s">
        <v>316</v>
      </c>
      <c r="E5" s="315"/>
      <c r="F5" s="350" t="s">
        <v>23</v>
      </c>
      <c r="G5" s="350" t="s">
        <v>177</v>
      </c>
      <c r="H5" s="315" t="s">
        <v>316</v>
      </c>
      <c r="I5" s="315"/>
      <c r="J5" s="350" t="s">
        <v>23</v>
      </c>
      <c r="K5" s="350" t="s">
        <v>177</v>
      </c>
      <c r="L5" s="315" t="s">
        <v>316</v>
      </c>
      <c r="M5" s="315"/>
      <c r="N5" s="350" t="s">
        <v>23</v>
      </c>
      <c r="O5" s="350" t="s">
        <v>177</v>
      </c>
      <c r="P5" s="315" t="s">
        <v>316</v>
      </c>
      <c r="Q5" s="315"/>
      <c r="R5" s="350" t="s">
        <v>23</v>
      </c>
      <c r="S5" s="350" t="s">
        <v>177</v>
      </c>
      <c r="T5" s="315" t="s">
        <v>316</v>
      </c>
      <c r="U5" s="315"/>
      <c r="V5" s="350" t="s">
        <v>23</v>
      </c>
      <c r="W5" s="350" t="s">
        <v>177</v>
      </c>
      <c r="X5" s="315" t="s">
        <v>316</v>
      </c>
      <c r="Y5" s="315"/>
    </row>
    <row r="6" spans="1:25" s="95" customFormat="1" ht="38.25">
      <c r="A6" s="364"/>
      <c r="B6" s="351"/>
      <c r="C6" s="351"/>
      <c r="D6" s="107" t="s">
        <v>23</v>
      </c>
      <c r="E6" s="107" t="s">
        <v>24</v>
      </c>
      <c r="F6" s="351"/>
      <c r="G6" s="351"/>
      <c r="H6" s="107" t="s">
        <v>23</v>
      </c>
      <c r="I6" s="107" t="s">
        <v>24</v>
      </c>
      <c r="J6" s="351"/>
      <c r="K6" s="351"/>
      <c r="L6" s="107" t="s">
        <v>23</v>
      </c>
      <c r="M6" s="107" t="s">
        <v>24</v>
      </c>
      <c r="N6" s="351"/>
      <c r="O6" s="351"/>
      <c r="P6" s="107" t="s">
        <v>23</v>
      </c>
      <c r="Q6" s="107" t="s">
        <v>24</v>
      </c>
      <c r="R6" s="351"/>
      <c r="S6" s="351"/>
      <c r="T6" s="107" t="s">
        <v>23</v>
      </c>
      <c r="U6" s="107" t="s">
        <v>24</v>
      </c>
      <c r="V6" s="351"/>
      <c r="W6" s="351"/>
      <c r="X6" s="107" t="s">
        <v>23</v>
      </c>
      <c r="Y6" s="107" t="s">
        <v>24</v>
      </c>
    </row>
    <row r="7" spans="1:25" s="85" customFormat="1" ht="26.25" customHeight="1">
      <c r="A7" s="76" t="s">
        <v>233</v>
      </c>
      <c r="B7" s="205">
        <v>6314</v>
      </c>
      <c r="C7" s="205">
        <v>10828</v>
      </c>
      <c r="D7" s="205">
        <v>3145</v>
      </c>
      <c r="E7" s="205">
        <v>2471</v>
      </c>
      <c r="F7" s="205">
        <v>30680</v>
      </c>
      <c r="G7" s="205">
        <v>7533</v>
      </c>
      <c r="H7" s="205">
        <v>4129</v>
      </c>
      <c r="I7" s="205">
        <v>142</v>
      </c>
      <c r="J7" s="205">
        <v>24560</v>
      </c>
      <c r="K7" s="205">
        <v>2657</v>
      </c>
      <c r="L7" s="205">
        <v>8216</v>
      </c>
      <c r="M7" s="205">
        <v>124</v>
      </c>
      <c r="N7" s="205">
        <v>35025</v>
      </c>
      <c r="O7" s="205">
        <v>1285</v>
      </c>
      <c r="P7" s="205">
        <v>13811</v>
      </c>
      <c r="Q7" s="205">
        <v>30</v>
      </c>
      <c r="R7" s="205">
        <v>40823</v>
      </c>
      <c r="S7" s="205">
        <v>981</v>
      </c>
      <c r="T7" s="205">
        <v>20347</v>
      </c>
      <c r="U7" s="205">
        <v>96</v>
      </c>
      <c r="V7" s="205">
        <v>147567</v>
      </c>
      <c r="W7" s="205">
        <v>714</v>
      </c>
      <c r="X7" s="205">
        <v>48901</v>
      </c>
      <c r="Y7" s="205">
        <v>33</v>
      </c>
    </row>
    <row r="8" spans="1:25" s="85" customFormat="1" ht="26.25" customHeight="1">
      <c r="A8" s="78" t="s">
        <v>88</v>
      </c>
      <c r="B8" s="205">
        <v>894</v>
      </c>
      <c r="C8" s="205">
        <v>9514</v>
      </c>
      <c r="D8" s="205">
        <v>443</v>
      </c>
      <c r="E8" s="205">
        <v>2130</v>
      </c>
      <c r="F8" s="205">
        <v>6972</v>
      </c>
      <c r="G8" s="205">
        <v>5678</v>
      </c>
      <c r="H8" s="205">
        <v>544</v>
      </c>
      <c r="I8" s="205">
        <v>68</v>
      </c>
      <c r="J8" s="205">
        <v>4515</v>
      </c>
      <c r="K8" s="205">
        <v>1236</v>
      </c>
      <c r="L8" s="205">
        <v>1344</v>
      </c>
      <c r="M8" s="205">
        <v>111</v>
      </c>
      <c r="N8" s="205">
        <v>8406</v>
      </c>
      <c r="O8" s="205">
        <v>962</v>
      </c>
      <c r="P8" s="205">
        <v>4362</v>
      </c>
      <c r="Q8" s="205">
        <v>16</v>
      </c>
      <c r="R8" s="205">
        <v>7009</v>
      </c>
      <c r="S8" s="205">
        <v>780</v>
      </c>
      <c r="T8" s="205">
        <v>3958</v>
      </c>
      <c r="U8" s="205">
        <v>88</v>
      </c>
      <c r="V8" s="205">
        <v>38010</v>
      </c>
      <c r="W8" s="205">
        <v>547</v>
      </c>
      <c r="X8" s="205">
        <v>12741</v>
      </c>
      <c r="Y8" s="205">
        <v>21</v>
      </c>
    </row>
    <row r="9" spans="1:25" ht="12.75">
      <c r="A9" s="77" t="s">
        <v>89</v>
      </c>
      <c r="B9" s="179">
        <v>14</v>
      </c>
      <c r="C9" s="179">
        <v>48</v>
      </c>
      <c r="D9" s="179">
        <v>12</v>
      </c>
      <c r="E9" s="179">
        <v>4</v>
      </c>
      <c r="F9" s="179">
        <v>443</v>
      </c>
      <c r="G9" s="179">
        <v>37</v>
      </c>
      <c r="H9" s="179">
        <v>39</v>
      </c>
      <c r="I9" s="179">
        <v>5</v>
      </c>
      <c r="J9" s="179">
        <v>110</v>
      </c>
      <c r="K9" s="179">
        <v>10</v>
      </c>
      <c r="L9" s="179">
        <v>18</v>
      </c>
      <c r="M9" s="179">
        <v>0</v>
      </c>
      <c r="N9" s="179">
        <v>106</v>
      </c>
      <c r="O9" s="179">
        <v>7</v>
      </c>
      <c r="P9" s="179">
        <v>43</v>
      </c>
      <c r="Q9" s="179">
        <v>0</v>
      </c>
      <c r="R9" s="179">
        <v>238</v>
      </c>
      <c r="S9" s="179">
        <v>0</v>
      </c>
      <c r="T9" s="179">
        <v>139</v>
      </c>
      <c r="U9" s="179">
        <v>0</v>
      </c>
      <c r="V9" s="179">
        <v>1376</v>
      </c>
      <c r="W9" s="179">
        <v>1</v>
      </c>
      <c r="X9" s="179">
        <v>266</v>
      </c>
      <c r="Y9" s="179">
        <v>0</v>
      </c>
    </row>
    <row r="10" spans="1:25" ht="12.75">
      <c r="A10" s="77" t="s">
        <v>90</v>
      </c>
      <c r="B10" s="179">
        <v>2</v>
      </c>
      <c r="C10" s="179">
        <v>28</v>
      </c>
      <c r="D10" s="179">
        <v>1</v>
      </c>
      <c r="E10" s="179">
        <v>17</v>
      </c>
      <c r="F10" s="179">
        <v>117</v>
      </c>
      <c r="G10" s="179">
        <v>11</v>
      </c>
      <c r="H10" s="179">
        <v>9</v>
      </c>
      <c r="I10" s="179">
        <v>0</v>
      </c>
      <c r="J10" s="179">
        <v>144</v>
      </c>
      <c r="K10" s="179">
        <v>5</v>
      </c>
      <c r="L10" s="179">
        <v>36</v>
      </c>
      <c r="M10" s="179">
        <v>0</v>
      </c>
      <c r="N10" s="179">
        <v>278</v>
      </c>
      <c r="O10" s="179">
        <v>4</v>
      </c>
      <c r="P10" s="179">
        <v>165</v>
      </c>
      <c r="Q10" s="179">
        <v>0</v>
      </c>
      <c r="R10" s="179">
        <v>298</v>
      </c>
      <c r="S10" s="179">
        <v>1</v>
      </c>
      <c r="T10" s="179">
        <v>251</v>
      </c>
      <c r="U10" s="179">
        <v>0</v>
      </c>
      <c r="V10" s="179">
        <v>999</v>
      </c>
      <c r="W10" s="179">
        <v>0</v>
      </c>
      <c r="X10" s="179">
        <v>436</v>
      </c>
      <c r="Y10" s="179">
        <v>0</v>
      </c>
    </row>
    <row r="11" spans="1:25" ht="12.75">
      <c r="A11" s="77" t="s">
        <v>91</v>
      </c>
      <c r="B11" s="179">
        <v>8</v>
      </c>
      <c r="C11" s="179">
        <v>50</v>
      </c>
      <c r="D11" s="179">
        <v>2</v>
      </c>
      <c r="E11" s="179">
        <v>20</v>
      </c>
      <c r="F11" s="179">
        <v>232</v>
      </c>
      <c r="G11" s="179">
        <v>25</v>
      </c>
      <c r="H11" s="179">
        <v>26</v>
      </c>
      <c r="I11" s="179">
        <v>0</v>
      </c>
      <c r="J11" s="179">
        <v>224</v>
      </c>
      <c r="K11" s="179">
        <v>5</v>
      </c>
      <c r="L11" s="179">
        <v>85</v>
      </c>
      <c r="M11" s="179">
        <v>0</v>
      </c>
      <c r="N11" s="179">
        <v>332</v>
      </c>
      <c r="O11" s="179">
        <v>6</v>
      </c>
      <c r="P11" s="179">
        <v>100</v>
      </c>
      <c r="Q11" s="179">
        <v>0</v>
      </c>
      <c r="R11" s="179">
        <v>203</v>
      </c>
      <c r="S11" s="179">
        <v>1</v>
      </c>
      <c r="T11" s="179">
        <v>121</v>
      </c>
      <c r="U11" s="179">
        <v>1</v>
      </c>
      <c r="V11" s="179">
        <v>1062</v>
      </c>
      <c r="W11" s="179">
        <v>2</v>
      </c>
      <c r="X11" s="179">
        <v>328</v>
      </c>
      <c r="Y11" s="179">
        <v>0</v>
      </c>
    </row>
    <row r="12" spans="1:25" ht="12.75">
      <c r="A12" s="77" t="s">
        <v>92</v>
      </c>
      <c r="B12" s="179">
        <v>21</v>
      </c>
      <c r="C12" s="179">
        <v>24</v>
      </c>
      <c r="D12" s="179">
        <v>13</v>
      </c>
      <c r="E12" s="179">
        <v>2</v>
      </c>
      <c r="F12" s="179">
        <v>277</v>
      </c>
      <c r="G12" s="179">
        <v>22</v>
      </c>
      <c r="H12" s="179">
        <v>27</v>
      </c>
      <c r="I12" s="179">
        <v>0</v>
      </c>
      <c r="J12" s="179">
        <v>270</v>
      </c>
      <c r="K12" s="179">
        <v>3</v>
      </c>
      <c r="L12" s="179">
        <v>118</v>
      </c>
      <c r="M12" s="179">
        <v>0</v>
      </c>
      <c r="N12" s="179">
        <v>397</v>
      </c>
      <c r="O12" s="179">
        <v>1</v>
      </c>
      <c r="P12" s="179">
        <v>83</v>
      </c>
      <c r="Q12" s="179">
        <v>0</v>
      </c>
      <c r="R12" s="179">
        <v>314</v>
      </c>
      <c r="S12" s="179">
        <v>0</v>
      </c>
      <c r="T12" s="179">
        <v>158</v>
      </c>
      <c r="U12" s="179">
        <v>0</v>
      </c>
      <c r="V12" s="179">
        <v>2035</v>
      </c>
      <c r="W12" s="179">
        <v>1</v>
      </c>
      <c r="X12" s="179">
        <v>606</v>
      </c>
      <c r="Y12" s="179">
        <v>0</v>
      </c>
    </row>
    <row r="13" spans="1:25" ht="12.75">
      <c r="A13" s="77" t="s">
        <v>93</v>
      </c>
      <c r="B13" s="179">
        <v>8</v>
      </c>
      <c r="C13" s="179">
        <v>14</v>
      </c>
      <c r="D13" s="179">
        <v>4</v>
      </c>
      <c r="E13" s="179">
        <v>3</v>
      </c>
      <c r="F13" s="179">
        <v>178</v>
      </c>
      <c r="G13" s="179">
        <v>20</v>
      </c>
      <c r="H13" s="179">
        <v>44</v>
      </c>
      <c r="I13" s="179">
        <v>2</v>
      </c>
      <c r="J13" s="179">
        <v>153</v>
      </c>
      <c r="K13" s="179">
        <v>0</v>
      </c>
      <c r="L13" s="179">
        <v>67</v>
      </c>
      <c r="M13" s="179">
        <v>0</v>
      </c>
      <c r="N13" s="179">
        <v>251</v>
      </c>
      <c r="O13" s="179">
        <v>0</v>
      </c>
      <c r="P13" s="179">
        <v>131</v>
      </c>
      <c r="Q13" s="179">
        <v>0</v>
      </c>
      <c r="R13" s="179">
        <v>283</v>
      </c>
      <c r="S13" s="179">
        <v>0</v>
      </c>
      <c r="T13" s="179">
        <v>154</v>
      </c>
      <c r="U13" s="179">
        <v>0</v>
      </c>
      <c r="V13" s="179">
        <v>946</v>
      </c>
      <c r="W13" s="179">
        <v>0</v>
      </c>
      <c r="X13" s="179">
        <v>458</v>
      </c>
      <c r="Y13" s="179">
        <v>0</v>
      </c>
    </row>
    <row r="14" spans="1:25" ht="12.75">
      <c r="A14" s="77" t="s">
        <v>94</v>
      </c>
      <c r="B14" s="179">
        <v>29</v>
      </c>
      <c r="C14" s="179">
        <v>43</v>
      </c>
      <c r="D14" s="179">
        <v>29</v>
      </c>
      <c r="E14" s="179">
        <v>23</v>
      </c>
      <c r="F14" s="179">
        <v>162</v>
      </c>
      <c r="G14" s="179">
        <v>35</v>
      </c>
      <c r="H14" s="179">
        <v>9</v>
      </c>
      <c r="I14" s="179">
        <v>4</v>
      </c>
      <c r="J14" s="179">
        <v>74</v>
      </c>
      <c r="K14" s="179">
        <v>4</v>
      </c>
      <c r="L14" s="179">
        <v>19</v>
      </c>
      <c r="M14" s="179">
        <v>0</v>
      </c>
      <c r="N14" s="179">
        <v>181</v>
      </c>
      <c r="O14" s="179">
        <v>3</v>
      </c>
      <c r="P14" s="179">
        <v>87</v>
      </c>
      <c r="Q14" s="179">
        <v>0</v>
      </c>
      <c r="R14" s="179">
        <v>199</v>
      </c>
      <c r="S14" s="179">
        <v>5</v>
      </c>
      <c r="T14" s="179">
        <v>152</v>
      </c>
      <c r="U14" s="179">
        <v>0</v>
      </c>
      <c r="V14" s="179">
        <v>938</v>
      </c>
      <c r="W14" s="179">
        <v>2</v>
      </c>
      <c r="X14" s="179">
        <v>394</v>
      </c>
      <c r="Y14" s="179">
        <v>0</v>
      </c>
    </row>
    <row r="15" spans="1:25" ht="12.75">
      <c r="A15" s="77" t="s">
        <v>95</v>
      </c>
      <c r="B15" s="179">
        <v>25</v>
      </c>
      <c r="C15" s="179">
        <v>11</v>
      </c>
      <c r="D15" s="179">
        <v>23</v>
      </c>
      <c r="E15" s="179">
        <v>4</v>
      </c>
      <c r="F15" s="179">
        <v>166</v>
      </c>
      <c r="G15" s="179">
        <v>10</v>
      </c>
      <c r="H15" s="179">
        <v>32</v>
      </c>
      <c r="I15" s="179">
        <v>0</v>
      </c>
      <c r="J15" s="179">
        <v>175</v>
      </c>
      <c r="K15" s="179">
        <v>7</v>
      </c>
      <c r="L15" s="179">
        <v>153</v>
      </c>
      <c r="M15" s="179">
        <v>0</v>
      </c>
      <c r="N15" s="179">
        <v>293</v>
      </c>
      <c r="O15" s="179">
        <v>6</v>
      </c>
      <c r="P15" s="179">
        <v>173</v>
      </c>
      <c r="Q15" s="179">
        <v>0</v>
      </c>
      <c r="R15" s="179">
        <v>355</v>
      </c>
      <c r="S15" s="179">
        <v>4</v>
      </c>
      <c r="T15" s="179">
        <v>208</v>
      </c>
      <c r="U15" s="179">
        <v>0</v>
      </c>
      <c r="V15" s="179">
        <v>967</v>
      </c>
      <c r="W15" s="179">
        <v>0</v>
      </c>
      <c r="X15" s="179">
        <v>471</v>
      </c>
      <c r="Y15" s="179">
        <v>0</v>
      </c>
    </row>
    <row r="16" spans="1:25" ht="12.75">
      <c r="A16" s="77" t="s">
        <v>96</v>
      </c>
      <c r="B16" s="179">
        <v>5</v>
      </c>
      <c r="C16" s="179">
        <v>30</v>
      </c>
      <c r="D16" s="179">
        <v>2</v>
      </c>
      <c r="E16" s="179">
        <v>0</v>
      </c>
      <c r="F16" s="179">
        <v>328</v>
      </c>
      <c r="G16" s="179">
        <v>11</v>
      </c>
      <c r="H16" s="179">
        <v>6</v>
      </c>
      <c r="I16" s="179">
        <v>0</v>
      </c>
      <c r="J16" s="179">
        <v>342</v>
      </c>
      <c r="K16" s="179">
        <v>5</v>
      </c>
      <c r="L16" s="179">
        <v>182</v>
      </c>
      <c r="M16" s="179">
        <v>0</v>
      </c>
      <c r="N16" s="179">
        <v>2230</v>
      </c>
      <c r="O16" s="179">
        <v>1</v>
      </c>
      <c r="P16" s="179">
        <v>1758</v>
      </c>
      <c r="Q16" s="179">
        <v>0</v>
      </c>
      <c r="R16" s="179">
        <v>207</v>
      </c>
      <c r="S16" s="179">
        <v>1</v>
      </c>
      <c r="T16" s="179">
        <v>111</v>
      </c>
      <c r="U16" s="179">
        <v>0</v>
      </c>
      <c r="V16" s="179">
        <v>1067</v>
      </c>
      <c r="W16" s="179">
        <v>1</v>
      </c>
      <c r="X16" s="179">
        <v>296</v>
      </c>
      <c r="Y16" s="179">
        <v>0</v>
      </c>
    </row>
    <row r="17" spans="1:25" ht="12.75">
      <c r="A17" s="77" t="s">
        <v>97</v>
      </c>
      <c r="B17" s="179">
        <v>42</v>
      </c>
      <c r="C17" s="179">
        <v>16</v>
      </c>
      <c r="D17" s="179">
        <v>13</v>
      </c>
      <c r="E17" s="179">
        <v>4</v>
      </c>
      <c r="F17" s="179">
        <v>230</v>
      </c>
      <c r="G17" s="179">
        <v>1</v>
      </c>
      <c r="H17" s="179">
        <v>43</v>
      </c>
      <c r="I17" s="179">
        <v>0</v>
      </c>
      <c r="J17" s="179">
        <v>302</v>
      </c>
      <c r="K17" s="179">
        <v>10</v>
      </c>
      <c r="L17" s="179">
        <v>85</v>
      </c>
      <c r="M17" s="179">
        <v>0</v>
      </c>
      <c r="N17" s="179">
        <v>259</v>
      </c>
      <c r="O17" s="179">
        <v>3</v>
      </c>
      <c r="P17" s="179">
        <v>55</v>
      </c>
      <c r="Q17" s="179">
        <v>0</v>
      </c>
      <c r="R17" s="179">
        <v>224</v>
      </c>
      <c r="S17" s="179">
        <v>5</v>
      </c>
      <c r="T17" s="179">
        <v>106</v>
      </c>
      <c r="U17" s="179">
        <v>0</v>
      </c>
      <c r="V17" s="179">
        <v>620</v>
      </c>
      <c r="W17" s="179">
        <v>2</v>
      </c>
      <c r="X17" s="179">
        <v>182</v>
      </c>
      <c r="Y17" s="179">
        <v>0</v>
      </c>
    </row>
    <row r="18" spans="1:25" ht="12.75">
      <c r="A18" s="77" t="s">
        <v>98</v>
      </c>
      <c r="B18" s="179">
        <v>240</v>
      </c>
      <c r="C18" s="179">
        <v>2309</v>
      </c>
      <c r="D18" s="179">
        <v>128</v>
      </c>
      <c r="E18" s="179">
        <v>578</v>
      </c>
      <c r="F18" s="179">
        <v>1559</v>
      </c>
      <c r="G18" s="179">
        <v>1640</v>
      </c>
      <c r="H18" s="179">
        <v>101</v>
      </c>
      <c r="I18" s="179">
        <v>16</v>
      </c>
      <c r="J18" s="179">
        <v>609</v>
      </c>
      <c r="K18" s="179">
        <v>230</v>
      </c>
      <c r="L18" s="179">
        <v>97</v>
      </c>
      <c r="M18" s="179">
        <v>2</v>
      </c>
      <c r="N18" s="179">
        <v>1003</v>
      </c>
      <c r="O18" s="179">
        <v>199</v>
      </c>
      <c r="P18" s="179">
        <v>443</v>
      </c>
      <c r="Q18" s="179">
        <v>6</v>
      </c>
      <c r="R18" s="179">
        <v>1343</v>
      </c>
      <c r="S18" s="179">
        <v>105</v>
      </c>
      <c r="T18" s="179">
        <v>797</v>
      </c>
      <c r="U18" s="179">
        <v>4</v>
      </c>
      <c r="V18" s="179">
        <v>8508</v>
      </c>
      <c r="W18" s="179">
        <v>139</v>
      </c>
      <c r="X18" s="179">
        <v>2633</v>
      </c>
      <c r="Y18" s="179">
        <v>7</v>
      </c>
    </row>
    <row r="19" spans="1:25" ht="12.75">
      <c r="A19" s="77" t="s">
        <v>99</v>
      </c>
      <c r="B19" s="179">
        <v>1</v>
      </c>
      <c r="C19" s="179">
        <v>18</v>
      </c>
      <c r="D19" s="179">
        <v>0</v>
      </c>
      <c r="E19" s="179">
        <v>2</v>
      </c>
      <c r="F19" s="179">
        <v>32</v>
      </c>
      <c r="G19" s="179">
        <v>9</v>
      </c>
      <c r="H19" s="179">
        <v>3</v>
      </c>
      <c r="I19" s="179">
        <v>0</v>
      </c>
      <c r="J19" s="179">
        <v>42</v>
      </c>
      <c r="K19" s="179">
        <v>0</v>
      </c>
      <c r="L19" s="179">
        <v>7</v>
      </c>
      <c r="M19" s="179">
        <v>0</v>
      </c>
      <c r="N19" s="179">
        <v>59</v>
      </c>
      <c r="O19" s="179">
        <v>6</v>
      </c>
      <c r="P19" s="179">
        <v>17</v>
      </c>
      <c r="Q19" s="179">
        <v>0</v>
      </c>
      <c r="R19" s="179">
        <v>68</v>
      </c>
      <c r="S19" s="179">
        <v>0</v>
      </c>
      <c r="T19" s="179">
        <v>43</v>
      </c>
      <c r="U19" s="179">
        <v>0</v>
      </c>
      <c r="V19" s="179">
        <v>494</v>
      </c>
      <c r="W19" s="179">
        <v>0</v>
      </c>
      <c r="X19" s="179">
        <v>125</v>
      </c>
      <c r="Y19" s="179">
        <v>0</v>
      </c>
    </row>
    <row r="20" spans="1:25" ht="12.75">
      <c r="A20" s="77" t="s">
        <v>100</v>
      </c>
      <c r="B20" s="179">
        <v>46</v>
      </c>
      <c r="C20" s="179">
        <v>27</v>
      </c>
      <c r="D20" s="179">
        <v>38</v>
      </c>
      <c r="E20" s="179">
        <v>10</v>
      </c>
      <c r="F20" s="179">
        <v>187</v>
      </c>
      <c r="G20" s="179">
        <v>14</v>
      </c>
      <c r="H20" s="179">
        <v>27</v>
      </c>
      <c r="I20" s="179">
        <v>0</v>
      </c>
      <c r="J20" s="179">
        <v>160</v>
      </c>
      <c r="K20" s="179">
        <v>3</v>
      </c>
      <c r="L20" s="179">
        <v>44</v>
      </c>
      <c r="M20" s="179">
        <v>0</v>
      </c>
      <c r="N20" s="179">
        <v>302</v>
      </c>
      <c r="O20" s="179">
        <v>15</v>
      </c>
      <c r="P20" s="179">
        <v>144</v>
      </c>
      <c r="Q20" s="179">
        <v>0</v>
      </c>
      <c r="R20" s="179">
        <v>181</v>
      </c>
      <c r="S20" s="179">
        <v>1</v>
      </c>
      <c r="T20" s="179">
        <v>128</v>
      </c>
      <c r="U20" s="179">
        <v>0</v>
      </c>
      <c r="V20" s="179">
        <v>1111</v>
      </c>
      <c r="W20" s="179">
        <v>1</v>
      </c>
      <c r="X20" s="179">
        <v>482</v>
      </c>
      <c r="Y20" s="179">
        <v>0</v>
      </c>
    </row>
    <row r="21" spans="1:25" ht="12.75">
      <c r="A21" s="77" t="s">
        <v>101</v>
      </c>
      <c r="B21" s="179">
        <v>2</v>
      </c>
      <c r="C21" s="179">
        <v>42</v>
      </c>
      <c r="D21" s="179">
        <v>0</v>
      </c>
      <c r="E21" s="179">
        <v>12</v>
      </c>
      <c r="F21" s="179">
        <v>117</v>
      </c>
      <c r="G21" s="179">
        <v>11</v>
      </c>
      <c r="H21" s="179">
        <v>31</v>
      </c>
      <c r="I21" s="179">
        <v>0</v>
      </c>
      <c r="J21" s="179">
        <v>202</v>
      </c>
      <c r="K21" s="179">
        <v>1</v>
      </c>
      <c r="L21" s="179">
        <v>58</v>
      </c>
      <c r="M21" s="179">
        <v>0</v>
      </c>
      <c r="N21" s="179">
        <v>283</v>
      </c>
      <c r="O21" s="179">
        <v>4</v>
      </c>
      <c r="P21" s="179">
        <v>125</v>
      </c>
      <c r="Q21" s="179">
        <v>0</v>
      </c>
      <c r="R21" s="179">
        <v>233</v>
      </c>
      <c r="S21" s="179">
        <v>1</v>
      </c>
      <c r="T21" s="179">
        <v>178</v>
      </c>
      <c r="U21" s="179">
        <v>0</v>
      </c>
      <c r="V21" s="179">
        <v>1011</v>
      </c>
      <c r="W21" s="179">
        <v>1</v>
      </c>
      <c r="X21" s="179">
        <v>384</v>
      </c>
      <c r="Y21" s="179">
        <v>0</v>
      </c>
    </row>
    <row r="22" spans="1:25" ht="12.75">
      <c r="A22" s="77" t="s">
        <v>102</v>
      </c>
      <c r="B22" s="179">
        <v>15</v>
      </c>
      <c r="C22" s="179">
        <v>15</v>
      </c>
      <c r="D22" s="179">
        <v>8</v>
      </c>
      <c r="E22" s="179">
        <v>4</v>
      </c>
      <c r="F22" s="179">
        <v>124</v>
      </c>
      <c r="G22" s="179">
        <v>12</v>
      </c>
      <c r="H22" s="179">
        <v>26</v>
      </c>
      <c r="I22" s="179">
        <v>0</v>
      </c>
      <c r="J22" s="179">
        <v>181</v>
      </c>
      <c r="K22" s="179">
        <v>6</v>
      </c>
      <c r="L22" s="179">
        <v>70</v>
      </c>
      <c r="M22" s="179">
        <v>0</v>
      </c>
      <c r="N22" s="179">
        <v>72</v>
      </c>
      <c r="O22" s="179">
        <v>1</v>
      </c>
      <c r="P22" s="179">
        <v>17</v>
      </c>
      <c r="Q22" s="179">
        <v>0</v>
      </c>
      <c r="R22" s="179">
        <v>96</v>
      </c>
      <c r="S22" s="179">
        <v>0</v>
      </c>
      <c r="T22" s="179">
        <v>55</v>
      </c>
      <c r="U22" s="179">
        <v>0</v>
      </c>
      <c r="V22" s="179">
        <v>513</v>
      </c>
      <c r="W22" s="179">
        <v>0</v>
      </c>
      <c r="X22" s="179">
        <v>128</v>
      </c>
      <c r="Y22" s="179">
        <v>0</v>
      </c>
    </row>
    <row r="23" spans="1:25" ht="12.75">
      <c r="A23" s="77" t="s">
        <v>103</v>
      </c>
      <c r="B23" s="179">
        <v>7</v>
      </c>
      <c r="C23" s="179">
        <v>54</v>
      </c>
      <c r="D23" s="179">
        <v>1</v>
      </c>
      <c r="E23" s="179">
        <v>8</v>
      </c>
      <c r="F23" s="179">
        <v>283</v>
      </c>
      <c r="G23" s="179">
        <v>37</v>
      </c>
      <c r="H23" s="179">
        <v>6</v>
      </c>
      <c r="I23" s="179">
        <v>0</v>
      </c>
      <c r="J23" s="179">
        <v>250</v>
      </c>
      <c r="K23" s="179">
        <v>7</v>
      </c>
      <c r="L23" s="179">
        <v>70</v>
      </c>
      <c r="M23" s="179">
        <v>0</v>
      </c>
      <c r="N23" s="179">
        <v>313</v>
      </c>
      <c r="O23" s="179">
        <v>3</v>
      </c>
      <c r="P23" s="179">
        <v>121</v>
      </c>
      <c r="Q23" s="179">
        <v>0</v>
      </c>
      <c r="R23" s="179">
        <v>182</v>
      </c>
      <c r="S23" s="179">
        <v>2</v>
      </c>
      <c r="T23" s="179">
        <v>123</v>
      </c>
      <c r="U23" s="179">
        <v>0</v>
      </c>
      <c r="V23" s="179">
        <v>1135</v>
      </c>
      <c r="W23" s="179">
        <v>2</v>
      </c>
      <c r="X23" s="179">
        <v>470</v>
      </c>
      <c r="Y23" s="179">
        <v>0</v>
      </c>
    </row>
    <row r="24" spans="1:25" ht="12.75">
      <c r="A24" s="77" t="s">
        <v>104</v>
      </c>
      <c r="B24" s="179">
        <v>5</v>
      </c>
      <c r="C24" s="179">
        <v>78</v>
      </c>
      <c r="D24" s="179">
        <v>0</v>
      </c>
      <c r="E24" s="179">
        <v>30</v>
      </c>
      <c r="F24" s="179">
        <v>357</v>
      </c>
      <c r="G24" s="179">
        <v>5</v>
      </c>
      <c r="H24" s="179">
        <v>5</v>
      </c>
      <c r="I24" s="179">
        <v>0</v>
      </c>
      <c r="J24" s="179">
        <v>205</v>
      </c>
      <c r="K24" s="179">
        <v>9</v>
      </c>
      <c r="L24" s="179">
        <v>39</v>
      </c>
      <c r="M24" s="179">
        <v>0</v>
      </c>
      <c r="N24" s="179">
        <v>333</v>
      </c>
      <c r="O24" s="179">
        <v>12</v>
      </c>
      <c r="P24" s="179">
        <v>161</v>
      </c>
      <c r="Q24" s="179">
        <v>0</v>
      </c>
      <c r="R24" s="179">
        <v>320</v>
      </c>
      <c r="S24" s="179">
        <v>1</v>
      </c>
      <c r="T24" s="179">
        <v>229</v>
      </c>
      <c r="U24" s="179">
        <v>0</v>
      </c>
      <c r="V24" s="179">
        <v>2417</v>
      </c>
      <c r="W24" s="179">
        <v>1</v>
      </c>
      <c r="X24" s="179">
        <v>827</v>
      </c>
      <c r="Y24" s="179">
        <v>0</v>
      </c>
    </row>
    <row r="25" spans="1:25" ht="12.75">
      <c r="A25" s="77" t="s">
        <v>105</v>
      </c>
      <c r="B25" s="179">
        <v>99</v>
      </c>
      <c r="C25" s="179">
        <v>37</v>
      </c>
      <c r="D25" s="179">
        <v>86</v>
      </c>
      <c r="E25" s="179">
        <v>10</v>
      </c>
      <c r="F25" s="179">
        <v>333</v>
      </c>
      <c r="G25" s="179">
        <v>16</v>
      </c>
      <c r="H25" s="179">
        <v>52</v>
      </c>
      <c r="I25" s="179">
        <v>0</v>
      </c>
      <c r="J25" s="179">
        <v>248</v>
      </c>
      <c r="K25" s="179">
        <v>0</v>
      </c>
      <c r="L25" s="179">
        <v>50</v>
      </c>
      <c r="M25" s="179">
        <v>0</v>
      </c>
      <c r="N25" s="179">
        <v>465</v>
      </c>
      <c r="O25" s="179">
        <v>3</v>
      </c>
      <c r="P25" s="179">
        <v>214</v>
      </c>
      <c r="Q25" s="179">
        <v>0</v>
      </c>
      <c r="R25" s="179">
        <v>606</v>
      </c>
      <c r="S25" s="179">
        <v>0</v>
      </c>
      <c r="T25" s="179">
        <v>353</v>
      </c>
      <c r="U25" s="179">
        <v>0</v>
      </c>
      <c r="V25" s="179">
        <v>1833</v>
      </c>
      <c r="W25" s="179">
        <v>5</v>
      </c>
      <c r="X25" s="179">
        <v>761</v>
      </c>
      <c r="Y25" s="179">
        <v>0</v>
      </c>
    </row>
    <row r="26" spans="1:25" ht="12.75">
      <c r="A26" s="77" t="s">
        <v>106</v>
      </c>
      <c r="B26" s="179">
        <v>325</v>
      </c>
      <c r="C26" s="179">
        <v>6670</v>
      </c>
      <c r="D26" s="179">
        <v>83</v>
      </c>
      <c r="E26" s="179">
        <v>1399</v>
      </c>
      <c r="F26" s="179">
        <v>1847</v>
      </c>
      <c r="G26" s="179">
        <v>3762</v>
      </c>
      <c r="H26" s="179">
        <v>58</v>
      </c>
      <c r="I26" s="179">
        <v>41</v>
      </c>
      <c r="J26" s="179">
        <v>824</v>
      </c>
      <c r="K26" s="179">
        <v>931</v>
      </c>
      <c r="L26" s="179">
        <v>146</v>
      </c>
      <c r="M26" s="179">
        <v>109</v>
      </c>
      <c r="N26" s="179">
        <v>1249</v>
      </c>
      <c r="O26" s="179">
        <v>688</v>
      </c>
      <c r="P26" s="179">
        <v>525</v>
      </c>
      <c r="Q26" s="179">
        <v>10</v>
      </c>
      <c r="R26" s="179">
        <v>1659</v>
      </c>
      <c r="S26" s="179">
        <v>653</v>
      </c>
      <c r="T26" s="179">
        <v>652</v>
      </c>
      <c r="U26" s="179">
        <v>83</v>
      </c>
      <c r="V26" s="179">
        <v>10978</v>
      </c>
      <c r="W26" s="179">
        <v>389</v>
      </c>
      <c r="X26" s="179">
        <v>3494</v>
      </c>
      <c r="Y26" s="179">
        <v>14</v>
      </c>
    </row>
    <row r="27" spans="1:25" s="85" customFormat="1" ht="25.5">
      <c r="A27" s="78" t="s">
        <v>107</v>
      </c>
      <c r="B27" s="205">
        <v>718</v>
      </c>
      <c r="C27" s="205">
        <v>323</v>
      </c>
      <c r="D27" s="205">
        <v>445</v>
      </c>
      <c r="E27" s="205">
        <v>78</v>
      </c>
      <c r="F27" s="205">
        <v>2945</v>
      </c>
      <c r="G27" s="205">
        <v>901</v>
      </c>
      <c r="H27" s="205">
        <v>353</v>
      </c>
      <c r="I27" s="205">
        <v>25</v>
      </c>
      <c r="J27" s="205">
        <v>2312</v>
      </c>
      <c r="K27" s="205">
        <v>241</v>
      </c>
      <c r="L27" s="205">
        <v>604</v>
      </c>
      <c r="M27" s="205">
        <v>10</v>
      </c>
      <c r="N27" s="205">
        <v>2823</v>
      </c>
      <c r="O27" s="205">
        <v>148</v>
      </c>
      <c r="P27" s="205">
        <v>968</v>
      </c>
      <c r="Q27" s="205">
        <v>9</v>
      </c>
      <c r="R27" s="205">
        <v>4079</v>
      </c>
      <c r="S27" s="205">
        <v>118</v>
      </c>
      <c r="T27" s="205">
        <v>1804</v>
      </c>
      <c r="U27" s="205">
        <v>2</v>
      </c>
      <c r="V27" s="205">
        <v>16076</v>
      </c>
      <c r="W27" s="205">
        <v>102</v>
      </c>
      <c r="X27" s="205">
        <v>5008</v>
      </c>
      <c r="Y27" s="205">
        <v>3</v>
      </c>
    </row>
    <row r="28" spans="1:25" ht="12.75">
      <c r="A28" s="77" t="s">
        <v>108</v>
      </c>
      <c r="B28" s="179">
        <v>4</v>
      </c>
      <c r="C28" s="179">
        <v>9</v>
      </c>
      <c r="D28" s="179">
        <v>3</v>
      </c>
      <c r="E28" s="179">
        <v>6</v>
      </c>
      <c r="F28" s="179">
        <v>251</v>
      </c>
      <c r="G28" s="179">
        <v>1</v>
      </c>
      <c r="H28" s="179">
        <v>40</v>
      </c>
      <c r="I28" s="179">
        <v>0</v>
      </c>
      <c r="J28" s="179">
        <v>247</v>
      </c>
      <c r="K28" s="179">
        <v>5</v>
      </c>
      <c r="L28" s="179">
        <v>45</v>
      </c>
      <c r="M28" s="179">
        <v>0</v>
      </c>
      <c r="N28" s="179">
        <v>249</v>
      </c>
      <c r="O28" s="179">
        <v>1</v>
      </c>
      <c r="P28" s="179">
        <v>71</v>
      </c>
      <c r="Q28" s="179">
        <v>0</v>
      </c>
      <c r="R28" s="179">
        <v>312</v>
      </c>
      <c r="S28" s="179">
        <v>0</v>
      </c>
      <c r="T28" s="179">
        <v>138</v>
      </c>
      <c r="U28" s="179">
        <v>0</v>
      </c>
      <c r="V28" s="179">
        <v>865</v>
      </c>
      <c r="W28" s="179">
        <v>0</v>
      </c>
      <c r="X28" s="179">
        <v>245</v>
      </c>
      <c r="Y28" s="179">
        <v>0</v>
      </c>
    </row>
    <row r="29" spans="1:25" ht="12.75">
      <c r="A29" s="77" t="s">
        <v>109</v>
      </c>
      <c r="B29" s="179">
        <v>18</v>
      </c>
      <c r="C29" s="179">
        <v>24</v>
      </c>
      <c r="D29" s="179">
        <v>8</v>
      </c>
      <c r="E29" s="179">
        <v>14</v>
      </c>
      <c r="F29" s="179">
        <v>46</v>
      </c>
      <c r="G29" s="179">
        <v>13</v>
      </c>
      <c r="H29" s="179">
        <v>18</v>
      </c>
      <c r="I29" s="179">
        <v>5</v>
      </c>
      <c r="J29" s="179">
        <v>55</v>
      </c>
      <c r="K29" s="179">
        <v>1</v>
      </c>
      <c r="L29" s="179">
        <v>21</v>
      </c>
      <c r="M29" s="179">
        <v>0</v>
      </c>
      <c r="N29" s="179">
        <v>105</v>
      </c>
      <c r="O29" s="179">
        <v>0</v>
      </c>
      <c r="P29" s="179">
        <v>50</v>
      </c>
      <c r="Q29" s="179">
        <v>0</v>
      </c>
      <c r="R29" s="179">
        <v>147</v>
      </c>
      <c r="S29" s="179">
        <v>0</v>
      </c>
      <c r="T29" s="179">
        <v>61</v>
      </c>
      <c r="U29" s="179">
        <v>0</v>
      </c>
      <c r="V29" s="179">
        <v>829</v>
      </c>
      <c r="W29" s="179">
        <v>10</v>
      </c>
      <c r="X29" s="179">
        <v>228</v>
      </c>
      <c r="Y29" s="179">
        <v>0</v>
      </c>
    </row>
    <row r="30" spans="1:25" ht="12.75">
      <c r="A30" s="77" t="s">
        <v>110</v>
      </c>
      <c r="B30" s="179">
        <v>15</v>
      </c>
      <c r="C30" s="179">
        <v>45</v>
      </c>
      <c r="D30" s="179">
        <v>5</v>
      </c>
      <c r="E30" s="179">
        <v>34</v>
      </c>
      <c r="F30" s="179">
        <v>486</v>
      </c>
      <c r="G30" s="179">
        <v>3</v>
      </c>
      <c r="H30" s="179">
        <v>91</v>
      </c>
      <c r="I30" s="179">
        <v>0</v>
      </c>
      <c r="J30" s="179">
        <v>269</v>
      </c>
      <c r="K30" s="179">
        <v>5</v>
      </c>
      <c r="L30" s="179">
        <v>90</v>
      </c>
      <c r="M30" s="179">
        <v>0</v>
      </c>
      <c r="N30" s="179">
        <v>501</v>
      </c>
      <c r="O30" s="179">
        <v>1</v>
      </c>
      <c r="P30" s="179">
        <v>175</v>
      </c>
      <c r="Q30" s="179">
        <v>0</v>
      </c>
      <c r="R30" s="179">
        <v>494</v>
      </c>
      <c r="S30" s="179">
        <v>1</v>
      </c>
      <c r="T30" s="179">
        <v>210</v>
      </c>
      <c r="U30" s="179">
        <v>0</v>
      </c>
      <c r="V30" s="179">
        <v>1652</v>
      </c>
      <c r="W30" s="179">
        <v>4</v>
      </c>
      <c r="X30" s="179">
        <v>567</v>
      </c>
      <c r="Y30" s="179">
        <v>0</v>
      </c>
    </row>
    <row r="31" spans="1:25" ht="25.5">
      <c r="A31" s="77" t="s">
        <v>111</v>
      </c>
      <c r="B31" s="179">
        <v>7</v>
      </c>
      <c r="C31" s="179">
        <v>0</v>
      </c>
      <c r="D31" s="179">
        <v>4</v>
      </c>
      <c r="E31" s="179">
        <v>0</v>
      </c>
      <c r="F31" s="179">
        <v>12</v>
      </c>
      <c r="G31" s="179">
        <v>0</v>
      </c>
      <c r="H31" s="179">
        <v>2</v>
      </c>
      <c r="I31" s="179">
        <v>0</v>
      </c>
      <c r="J31" s="179">
        <v>18</v>
      </c>
      <c r="K31" s="179">
        <v>0</v>
      </c>
      <c r="L31" s="179">
        <v>1</v>
      </c>
      <c r="M31" s="179">
        <v>0</v>
      </c>
      <c r="N31" s="179">
        <v>25</v>
      </c>
      <c r="O31" s="179">
        <v>0</v>
      </c>
      <c r="P31" s="179">
        <v>3</v>
      </c>
      <c r="Q31" s="179">
        <v>0</v>
      </c>
      <c r="R31" s="179">
        <v>29</v>
      </c>
      <c r="S31" s="179">
        <v>0</v>
      </c>
      <c r="T31" s="179">
        <v>3</v>
      </c>
      <c r="U31" s="179">
        <v>0</v>
      </c>
      <c r="V31" s="179">
        <v>65</v>
      </c>
      <c r="W31" s="179">
        <v>0</v>
      </c>
      <c r="X31" s="179">
        <v>8</v>
      </c>
      <c r="Y31" s="179">
        <v>0</v>
      </c>
    </row>
    <row r="32" spans="1:25" ht="12.75">
      <c r="A32" s="77" t="s">
        <v>112</v>
      </c>
      <c r="B32" s="179">
        <v>53</v>
      </c>
      <c r="C32" s="179">
        <v>5</v>
      </c>
      <c r="D32" s="179">
        <v>8</v>
      </c>
      <c r="E32" s="179">
        <v>0</v>
      </c>
      <c r="F32" s="179">
        <v>382</v>
      </c>
      <c r="G32" s="179">
        <v>0</v>
      </c>
      <c r="H32" s="179">
        <v>37</v>
      </c>
      <c r="I32" s="179">
        <v>0</v>
      </c>
      <c r="J32" s="179">
        <v>432</v>
      </c>
      <c r="K32" s="179">
        <v>2</v>
      </c>
      <c r="L32" s="179">
        <v>202</v>
      </c>
      <c r="M32" s="179">
        <v>0</v>
      </c>
      <c r="N32" s="179">
        <v>589</v>
      </c>
      <c r="O32" s="179">
        <v>1</v>
      </c>
      <c r="P32" s="179">
        <v>238</v>
      </c>
      <c r="Q32" s="179">
        <v>0</v>
      </c>
      <c r="R32" s="179">
        <v>657</v>
      </c>
      <c r="S32" s="179">
        <v>0</v>
      </c>
      <c r="T32" s="179">
        <v>260</v>
      </c>
      <c r="U32" s="179">
        <v>0</v>
      </c>
      <c r="V32" s="179">
        <v>2246</v>
      </c>
      <c r="W32" s="179">
        <v>2</v>
      </c>
      <c r="X32" s="179">
        <v>744</v>
      </c>
      <c r="Y32" s="179">
        <v>0</v>
      </c>
    </row>
    <row r="33" spans="1:25" ht="12.75">
      <c r="A33" s="77" t="s">
        <v>113</v>
      </c>
      <c r="B33" s="179">
        <v>150</v>
      </c>
      <c r="C33" s="179">
        <v>9</v>
      </c>
      <c r="D33" s="179">
        <v>124</v>
      </c>
      <c r="E33" s="179">
        <v>6</v>
      </c>
      <c r="F33" s="179">
        <v>158</v>
      </c>
      <c r="G33" s="179">
        <v>51</v>
      </c>
      <c r="H33" s="179">
        <v>13</v>
      </c>
      <c r="I33" s="179">
        <v>1</v>
      </c>
      <c r="J33" s="179">
        <v>100</v>
      </c>
      <c r="K33" s="179">
        <v>20</v>
      </c>
      <c r="L33" s="179">
        <v>20</v>
      </c>
      <c r="M33" s="179">
        <v>1</v>
      </c>
      <c r="N33" s="179">
        <v>151</v>
      </c>
      <c r="O33" s="179">
        <v>22</v>
      </c>
      <c r="P33" s="179">
        <v>46</v>
      </c>
      <c r="Q33" s="179">
        <v>2</v>
      </c>
      <c r="R33" s="179">
        <v>270</v>
      </c>
      <c r="S33" s="179">
        <v>1</v>
      </c>
      <c r="T33" s="179">
        <v>132</v>
      </c>
      <c r="U33" s="179">
        <v>0</v>
      </c>
      <c r="V33" s="179">
        <v>857</v>
      </c>
      <c r="W33" s="179">
        <v>5</v>
      </c>
      <c r="X33" s="179">
        <v>354</v>
      </c>
      <c r="Y33" s="179">
        <v>1</v>
      </c>
    </row>
    <row r="34" spans="1:25" ht="12.75">
      <c r="A34" s="77" t="s">
        <v>114</v>
      </c>
      <c r="B34" s="179">
        <v>64</v>
      </c>
      <c r="C34" s="179">
        <v>10</v>
      </c>
      <c r="D34" s="179">
        <v>33</v>
      </c>
      <c r="E34" s="179">
        <v>0</v>
      </c>
      <c r="F34" s="179">
        <v>305</v>
      </c>
      <c r="G34" s="179">
        <v>53</v>
      </c>
      <c r="H34" s="179">
        <v>36</v>
      </c>
      <c r="I34" s="179">
        <v>1</v>
      </c>
      <c r="J34" s="179">
        <v>168</v>
      </c>
      <c r="K34" s="179">
        <v>20</v>
      </c>
      <c r="L34" s="179">
        <v>25</v>
      </c>
      <c r="M34" s="179">
        <v>2</v>
      </c>
      <c r="N34" s="179">
        <v>218</v>
      </c>
      <c r="O34" s="179">
        <v>13</v>
      </c>
      <c r="P34" s="179">
        <v>71</v>
      </c>
      <c r="Q34" s="179">
        <v>3</v>
      </c>
      <c r="R34" s="179">
        <v>393</v>
      </c>
      <c r="S34" s="179">
        <v>5</v>
      </c>
      <c r="T34" s="179">
        <v>180</v>
      </c>
      <c r="U34" s="179">
        <v>0</v>
      </c>
      <c r="V34" s="179">
        <v>1302</v>
      </c>
      <c r="W34" s="179">
        <v>12</v>
      </c>
      <c r="X34" s="179">
        <v>369</v>
      </c>
      <c r="Y34" s="179">
        <v>0</v>
      </c>
    </row>
    <row r="35" spans="1:25" ht="12.75">
      <c r="A35" s="77" t="s">
        <v>115</v>
      </c>
      <c r="B35" s="179">
        <v>3</v>
      </c>
      <c r="C35" s="179">
        <v>2</v>
      </c>
      <c r="D35" s="179">
        <v>0</v>
      </c>
      <c r="E35" s="179">
        <v>0</v>
      </c>
      <c r="F35" s="179">
        <v>96</v>
      </c>
      <c r="G35" s="179">
        <v>2</v>
      </c>
      <c r="H35" s="179">
        <v>14</v>
      </c>
      <c r="I35" s="179">
        <v>0</v>
      </c>
      <c r="J35" s="179">
        <v>223</v>
      </c>
      <c r="K35" s="179">
        <v>4</v>
      </c>
      <c r="L35" s="179">
        <v>26</v>
      </c>
      <c r="M35" s="179">
        <v>0</v>
      </c>
      <c r="N35" s="179">
        <v>211</v>
      </c>
      <c r="O35" s="179">
        <v>1</v>
      </c>
      <c r="P35" s="179">
        <v>78</v>
      </c>
      <c r="Q35" s="179">
        <v>0</v>
      </c>
      <c r="R35" s="179">
        <v>297</v>
      </c>
      <c r="S35" s="179">
        <v>1</v>
      </c>
      <c r="T35" s="179">
        <v>138</v>
      </c>
      <c r="U35" s="179">
        <v>0</v>
      </c>
      <c r="V35" s="179">
        <v>805</v>
      </c>
      <c r="W35" s="179">
        <v>3</v>
      </c>
      <c r="X35" s="179">
        <v>277</v>
      </c>
      <c r="Y35" s="179">
        <v>0</v>
      </c>
    </row>
    <row r="36" spans="1:25" ht="12.75">
      <c r="A36" s="77" t="s">
        <v>116</v>
      </c>
      <c r="B36" s="179">
        <v>238</v>
      </c>
      <c r="C36" s="179">
        <v>4</v>
      </c>
      <c r="D36" s="179">
        <v>109</v>
      </c>
      <c r="E36" s="179">
        <v>0</v>
      </c>
      <c r="F36" s="179">
        <v>88</v>
      </c>
      <c r="G36" s="179">
        <v>19</v>
      </c>
      <c r="H36" s="179">
        <v>15</v>
      </c>
      <c r="I36" s="179">
        <v>0</v>
      </c>
      <c r="J36" s="179">
        <v>191</v>
      </c>
      <c r="K36" s="179">
        <v>1</v>
      </c>
      <c r="L36" s="179">
        <v>33</v>
      </c>
      <c r="M36" s="179">
        <v>0</v>
      </c>
      <c r="N36" s="179">
        <v>177</v>
      </c>
      <c r="O36" s="179">
        <v>0</v>
      </c>
      <c r="P36" s="179">
        <v>59</v>
      </c>
      <c r="Q36" s="179">
        <v>0</v>
      </c>
      <c r="R36" s="179">
        <v>243</v>
      </c>
      <c r="S36" s="179">
        <v>1</v>
      </c>
      <c r="T36" s="179">
        <v>119</v>
      </c>
      <c r="U36" s="179">
        <v>0</v>
      </c>
      <c r="V36" s="179">
        <v>647</v>
      </c>
      <c r="W36" s="179">
        <v>0</v>
      </c>
      <c r="X36" s="179">
        <v>219</v>
      </c>
      <c r="Y36" s="179">
        <v>0</v>
      </c>
    </row>
    <row r="37" spans="1:25" ht="12.75">
      <c r="A37" s="77" t="s">
        <v>117</v>
      </c>
      <c r="B37" s="179">
        <v>35</v>
      </c>
      <c r="C37" s="179">
        <v>13</v>
      </c>
      <c r="D37" s="179">
        <v>24</v>
      </c>
      <c r="E37" s="179">
        <v>0</v>
      </c>
      <c r="F37" s="179">
        <v>103</v>
      </c>
      <c r="G37" s="179">
        <v>4</v>
      </c>
      <c r="H37" s="179">
        <v>47</v>
      </c>
      <c r="I37" s="179">
        <v>0</v>
      </c>
      <c r="J37" s="179">
        <v>128</v>
      </c>
      <c r="K37" s="179">
        <v>1</v>
      </c>
      <c r="L37" s="179">
        <v>8</v>
      </c>
      <c r="M37" s="179">
        <v>0</v>
      </c>
      <c r="N37" s="179">
        <v>80</v>
      </c>
      <c r="O37" s="179">
        <v>0</v>
      </c>
      <c r="P37" s="179">
        <v>18</v>
      </c>
      <c r="Q37" s="179">
        <v>0</v>
      </c>
      <c r="R37" s="179">
        <v>159</v>
      </c>
      <c r="S37" s="179">
        <v>0</v>
      </c>
      <c r="T37" s="179">
        <v>87</v>
      </c>
      <c r="U37" s="179">
        <v>0</v>
      </c>
      <c r="V37" s="179">
        <v>488</v>
      </c>
      <c r="W37" s="179">
        <v>0</v>
      </c>
      <c r="X37" s="179">
        <v>186</v>
      </c>
      <c r="Y37" s="179">
        <v>0</v>
      </c>
    </row>
    <row r="38" spans="1:25" ht="12.75">
      <c r="A38" s="77" t="s">
        <v>118</v>
      </c>
      <c r="B38" s="179">
        <v>138</v>
      </c>
      <c r="C38" s="179">
        <v>202</v>
      </c>
      <c r="D38" s="179">
        <v>131</v>
      </c>
      <c r="E38" s="179">
        <v>18</v>
      </c>
      <c r="F38" s="179">
        <v>1030</v>
      </c>
      <c r="G38" s="179">
        <v>755</v>
      </c>
      <c r="H38" s="179">
        <v>42</v>
      </c>
      <c r="I38" s="179">
        <v>18</v>
      </c>
      <c r="J38" s="179">
        <v>499</v>
      </c>
      <c r="K38" s="179">
        <v>182</v>
      </c>
      <c r="L38" s="179">
        <v>134</v>
      </c>
      <c r="M38" s="179">
        <v>7</v>
      </c>
      <c r="N38" s="179">
        <v>542</v>
      </c>
      <c r="O38" s="179">
        <v>109</v>
      </c>
      <c r="P38" s="179">
        <v>162</v>
      </c>
      <c r="Q38" s="179">
        <v>4</v>
      </c>
      <c r="R38" s="179">
        <v>1107</v>
      </c>
      <c r="S38" s="179">
        <v>109</v>
      </c>
      <c r="T38" s="179">
        <v>479</v>
      </c>
      <c r="U38" s="179">
        <v>2</v>
      </c>
      <c r="V38" s="179">
        <v>6385</v>
      </c>
      <c r="W38" s="179">
        <v>66</v>
      </c>
      <c r="X38" s="179">
        <v>1819</v>
      </c>
      <c r="Y38" s="179">
        <v>2</v>
      </c>
    </row>
    <row r="39" spans="1:25" s="85" customFormat="1" ht="25.5">
      <c r="A39" s="78" t="s">
        <v>237</v>
      </c>
      <c r="B39" s="205">
        <f>SUM(B40:B45,B47:B53)</f>
        <v>788</v>
      </c>
      <c r="C39" s="205">
        <f aca="true" t="shared" si="0" ref="C39:I39">SUM(C40:C45,C47:C53)</f>
        <v>243</v>
      </c>
      <c r="D39" s="205">
        <f t="shared" si="0"/>
        <v>365</v>
      </c>
      <c r="E39" s="205">
        <f t="shared" si="0"/>
        <v>76</v>
      </c>
      <c r="F39" s="205">
        <f t="shared" si="0"/>
        <v>2662</v>
      </c>
      <c r="G39" s="205">
        <f t="shared" si="0"/>
        <v>153</v>
      </c>
      <c r="H39" s="205">
        <f t="shared" si="0"/>
        <v>767</v>
      </c>
      <c r="I39" s="205">
        <f t="shared" si="0"/>
        <v>10</v>
      </c>
      <c r="J39" s="205">
        <f>SUM(J40:J45)</f>
        <v>2198</v>
      </c>
      <c r="K39" s="205">
        <f aca="true" t="shared" si="1" ref="K39:U39">SUM(K40:K45)</f>
        <v>27</v>
      </c>
      <c r="L39" s="205">
        <f t="shared" si="1"/>
        <v>903</v>
      </c>
      <c r="M39" s="205">
        <f t="shared" si="1"/>
        <v>0</v>
      </c>
      <c r="N39" s="205">
        <f t="shared" si="1"/>
        <v>3310</v>
      </c>
      <c r="O39" s="205">
        <f t="shared" si="1"/>
        <v>42</v>
      </c>
      <c r="P39" s="205">
        <f t="shared" si="1"/>
        <v>1281</v>
      </c>
      <c r="Q39" s="205">
        <f t="shared" si="1"/>
        <v>1</v>
      </c>
      <c r="R39" s="205">
        <f t="shared" si="1"/>
        <v>3271</v>
      </c>
      <c r="S39" s="205">
        <f t="shared" si="1"/>
        <v>13</v>
      </c>
      <c r="T39" s="205">
        <f t="shared" si="1"/>
        <v>1836</v>
      </c>
      <c r="U39" s="205">
        <f t="shared" si="1"/>
        <v>1</v>
      </c>
      <c r="V39" s="205">
        <v>7753</v>
      </c>
      <c r="W39" s="205">
        <v>11</v>
      </c>
      <c r="X39" s="205">
        <v>2867</v>
      </c>
      <c r="Y39" s="205">
        <v>3</v>
      </c>
    </row>
    <row r="40" spans="1:25" ht="25.5">
      <c r="A40" s="77" t="s">
        <v>119</v>
      </c>
      <c r="B40" s="179">
        <v>8</v>
      </c>
      <c r="C40" s="179">
        <v>6</v>
      </c>
      <c r="D40" s="179">
        <v>1</v>
      </c>
      <c r="E40" s="179">
        <v>3</v>
      </c>
      <c r="F40" s="179">
        <v>50</v>
      </c>
      <c r="G40" s="179">
        <v>1</v>
      </c>
      <c r="H40" s="179">
        <v>12</v>
      </c>
      <c r="I40" s="179">
        <v>0</v>
      </c>
      <c r="J40" s="179">
        <v>36</v>
      </c>
      <c r="K40" s="179">
        <v>0</v>
      </c>
      <c r="L40" s="179">
        <v>15</v>
      </c>
      <c r="M40" s="179">
        <v>0</v>
      </c>
      <c r="N40" s="179">
        <v>64</v>
      </c>
      <c r="O40" s="179">
        <v>1</v>
      </c>
      <c r="P40" s="179">
        <v>25</v>
      </c>
      <c r="Q40" s="179">
        <v>0</v>
      </c>
      <c r="R40" s="179">
        <v>70</v>
      </c>
      <c r="S40" s="179">
        <v>0</v>
      </c>
      <c r="T40" s="179">
        <v>37</v>
      </c>
      <c r="U40" s="179">
        <v>0</v>
      </c>
      <c r="V40" s="179">
        <v>142</v>
      </c>
      <c r="W40" s="179">
        <v>0</v>
      </c>
      <c r="X40" s="179">
        <v>64</v>
      </c>
      <c r="Y40" s="179">
        <v>0</v>
      </c>
    </row>
    <row r="41" spans="1:25" ht="12.75">
      <c r="A41" s="77" t="s">
        <v>123</v>
      </c>
      <c r="B41" s="179">
        <v>0</v>
      </c>
      <c r="C41" s="179">
        <v>13</v>
      </c>
      <c r="D41" s="179">
        <v>0</v>
      </c>
      <c r="E41" s="179">
        <v>0</v>
      </c>
      <c r="F41" s="179">
        <v>17</v>
      </c>
      <c r="G41" s="179">
        <v>6</v>
      </c>
      <c r="H41" s="179">
        <v>7</v>
      </c>
      <c r="I41" s="179">
        <v>2</v>
      </c>
      <c r="J41" s="179">
        <v>70</v>
      </c>
      <c r="K41" s="179">
        <v>0</v>
      </c>
      <c r="L41" s="179">
        <v>40</v>
      </c>
      <c r="M41" s="179">
        <v>0</v>
      </c>
      <c r="N41" s="179">
        <v>108</v>
      </c>
      <c r="O41" s="179">
        <v>5</v>
      </c>
      <c r="P41" s="179">
        <v>60</v>
      </c>
      <c r="Q41" s="179">
        <v>0</v>
      </c>
      <c r="R41" s="179">
        <v>138</v>
      </c>
      <c r="S41" s="179">
        <v>1</v>
      </c>
      <c r="T41" s="179">
        <v>88</v>
      </c>
      <c r="U41" s="179">
        <v>0</v>
      </c>
      <c r="V41" s="179">
        <v>194</v>
      </c>
      <c r="W41" s="179">
        <v>1</v>
      </c>
      <c r="X41" s="179">
        <v>102</v>
      </c>
      <c r="Y41" s="179">
        <v>1</v>
      </c>
    </row>
    <row r="42" spans="1:25" ht="12.75">
      <c r="A42" s="77" t="s">
        <v>127</v>
      </c>
      <c r="B42" s="179">
        <v>396</v>
      </c>
      <c r="C42" s="179">
        <v>61</v>
      </c>
      <c r="D42" s="179">
        <v>135</v>
      </c>
      <c r="E42" s="179">
        <v>17</v>
      </c>
      <c r="F42" s="179">
        <v>837</v>
      </c>
      <c r="G42" s="179">
        <v>67</v>
      </c>
      <c r="H42" s="179">
        <v>82</v>
      </c>
      <c r="I42" s="179">
        <v>2</v>
      </c>
      <c r="J42" s="179">
        <v>601</v>
      </c>
      <c r="K42" s="179">
        <v>15</v>
      </c>
      <c r="L42" s="179">
        <v>160</v>
      </c>
      <c r="M42" s="179">
        <v>0</v>
      </c>
      <c r="N42" s="179">
        <v>966</v>
      </c>
      <c r="O42" s="179">
        <v>12</v>
      </c>
      <c r="P42" s="179">
        <v>338</v>
      </c>
      <c r="Q42" s="179">
        <v>0</v>
      </c>
      <c r="R42" s="179">
        <v>749</v>
      </c>
      <c r="S42" s="179">
        <v>6</v>
      </c>
      <c r="T42" s="179">
        <v>295</v>
      </c>
      <c r="U42" s="179">
        <v>1</v>
      </c>
      <c r="V42" s="179">
        <v>2324</v>
      </c>
      <c r="W42" s="179">
        <v>3</v>
      </c>
      <c r="X42" s="179">
        <v>841</v>
      </c>
      <c r="Y42" s="179">
        <v>1</v>
      </c>
    </row>
    <row r="43" spans="1:25" ht="12.75">
      <c r="A43" s="77" t="s">
        <v>129</v>
      </c>
      <c r="B43" s="179">
        <v>204</v>
      </c>
      <c r="C43" s="179">
        <v>15</v>
      </c>
      <c r="D43" s="179">
        <v>139</v>
      </c>
      <c r="E43" s="179">
        <v>4</v>
      </c>
      <c r="F43" s="179">
        <v>253</v>
      </c>
      <c r="G43" s="179">
        <v>13</v>
      </c>
      <c r="H43" s="179">
        <v>183</v>
      </c>
      <c r="I43" s="179">
        <v>0</v>
      </c>
      <c r="J43" s="179">
        <v>453</v>
      </c>
      <c r="K43" s="179">
        <v>3</v>
      </c>
      <c r="L43" s="179">
        <v>312</v>
      </c>
      <c r="M43" s="179">
        <v>0</v>
      </c>
      <c r="N43" s="179">
        <v>642</v>
      </c>
      <c r="O43" s="179">
        <v>0</v>
      </c>
      <c r="P43" s="179">
        <v>439</v>
      </c>
      <c r="Q43" s="179">
        <v>0</v>
      </c>
      <c r="R43" s="179">
        <v>653</v>
      </c>
      <c r="S43" s="179">
        <v>0</v>
      </c>
      <c r="T43" s="179">
        <v>485</v>
      </c>
      <c r="U43" s="179">
        <v>0</v>
      </c>
      <c r="V43" s="179">
        <v>953</v>
      </c>
      <c r="W43" s="179">
        <v>0</v>
      </c>
      <c r="X43" s="179">
        <v>486</v>
      </c>
      <c r="Y43" s="179">
        <v>0</v>
      </c>
    </row>
    <row r="44" spans="1:25" ht="12.75">
      <c r="A44" s="77" t="s">
        <v>130</v>
      </c>
      <c r="B44" s="179">
        <v>29</v>
      </c>
      <c r="C44" s="179">
        <v>33</v>
      </c>
      <c r="D44" s="179">
        <v>9</v>
      </c>
      <c r="E44" s="179">
        <v>7</v>
      </c>
      <c r="F44" s="179">
        <v>348</v>
      </c>
      <c r="G44" s="179">
        <v>12</v>
      </c>
      <c r="H44" s="179">
        <v>166</v>
      </c>
      <c r="I44" s="179">
        <v>3</v>
      </c>
      <c r="J44" s="179">
        <v>695</v>
      </c>
      <c r="K44" s="179">
        <v>1</v>
      </c>
      <c r="L44" s="179">
        <v>289</v>
      </c>
      <c r="M44" s="179">
        <v>0</v>
      </c>
      <c r="N44" s="179">
        <v>956</v>
      </c>
      <c r="O44" s="179">
        <v>15</v>
      </c>
      <c r="P44" s="179">
        <v>240</v>
      </c>
      <c r="Q44" s="179">
        <v>0</v>
      </c>
      <c r="R44" s="179">
        <v>910</v>
      </c>
      <c r="S44" s="179">
        <v>1</v>
      </c>
      <c r="T44" s="179">
        <v>585</v>
      </c>
      <c r="U44" s="179">
        <v>0</v>
      </c>
      <c r="V44" s="179">
        <v>1917</v>
      </c>
      <c r="W44" s="179">
        <v>2</v>
      </c>
      <c r="X44" s="179">
        <v>822</v>
      </c>
      <c r="Y44" s="179">
        <v>1</v>
      </c>
    </row>
    <row r="45" spans="1:25" ht="12.75">
      <c r="A45" s="77" t="s">
        <v>131</v>
      </c>
      <c r="B45" s="179">
        <v>76</v>
      </c>
      <c r="C45" s="179">
        <v>64</v>
      </c>
      <c r="D45" s="179">
        <v>10</v>
      </c>
      <c r="E45" s="179">
        <v>31</v>
      </c>
      <c r="F45" s="179">
        <v>690</v>
      </c>
      <c r="G45" s="179">
        <v>27</v>
      </c>
      <c r="H45" s="179">
        <v>147</v>
      </c>
      <c r="I45" s="179">
        <v>0</v>
      </c>
      <c r="J45" s="179">
        <v>343</v>
      </c>
      <c r="K45" s="179">
        <v>8</v>
      </c>
      <c r="L45" s="179">
        <v>87</v>
      </c>
      <c r="M45" s="179">
        <v>0</v>
      </c>
      <c r="N45" s="179">
        <v>574</v>
      </c>
      <c r="O45" s="179">
        <v>9</v>
      </c>
      <c r="P45" s="179">
        <v>179</v>
      </c>
      <c r="Q45" s="179">
        <v>1</v>
      </c>
      <c r="R45" s="179">
        <v>751</v>
      </c>
      <c r="S45" s="179">
        <v>5</v>
      </c>
      <c r="T45" s="179">
        <v>346</v>
      </c>
      <c r="U45" s="179">
        <v>0</v>
      </c>
      <c r="V45" s="179">
        <v>2223</v>
      </c>
      <c r="W45" s="179">
        <v>5</v>
      </c>
      <c r="X45" s="179">
        <v>552</v>
      </c>
      <c r="Y45" s="179">
        <v>0</v>
      </c>
    </row>
    <row r="46" spans="1:25" s="85" customFormat="1" ht="25.5">
      <c r="A46" s="78" t="s">
        <v>357</v>
      </c>
      <c r="B46" s="205" t="s">
        <v>297</v>
      </c>
      <c r="C46" s="205" t="s">
        <v>297</v>
      </c>
      <c r="D46" s="205" t="s">
        <v>297</v>
      </c>
      <c r="E46" s="205" t="s">
        <v>297</v>
      </c>
      <c r="F46" s="205" t="s">
        <v>297</v>
      </c>
      <c r="G46" s="205" t="s">
        <v>297</v>
      </c>
      <c r="H46" s="205" t="s">
        <v>297</v>
      </c>
      <c r="I46" s="205" t="s">
        <v>297</v>
      </c>
      <c r="J46" s="205">
        <f>SUM(J47:J53)</f>
        <v>694</v>
      </c>
      <c r="K46" s="205">
        <f aca="true" t="shared" si="2" ref="K46:U46">SUM(K47:K53)</f>
        <v>15</v>
      </c>
      <c r="L46" s="205">
        <f t="shared" si="2"/>
        <v>381</v>
      </c>
      <c r="M46" s="205">
        <f t="shared" si="2"/>
        <v>0</v>
      </c>
      <c r="N46" s="205">
        <f t="shared" si="2"/>
        <v>930</v>
      </c>
      <c r="O46" s="205">
        <f t="shared" si="2"/>
        <v>3</v>
      </c>
      <c r="P46" s="205">
        <f t="shared" si="2"/>
        <v>336</v>
      </c>
      <c r="Q46" s="205">
        <f t="shared" si="2"/>
        <v>0</v>
      </c>
      <c r="R46" s="205">
        <f t="shared" si="2"/>
        <v>1313</v>
      </c>
      <c r="S46" s="205">
        <f t="shared" si="2"/>
        <v>3</v>
      </c>
      <c r="T46" s="205">
        <f t="shared" si="2"/>
        <v>770</v>
      </c>
      <c r="U46" s="205">
        <f t="shared" si="2"/>
        <v>0</v>
      </c>
      <c r="V46" s="205">
        <v>3231</v>
      </c>
      <c r="W46" s="205">
        <v>3</v>
      </c>
      <c r="X46" s="205">
        <v>1239</v>
      </c>
      <c r="Y46" s="205">
        <v>0</v>
      </c>
    </row>
    <row r="47" spans="1:25" ht="12.75">
      <c r="A47" s="77" t="s">
        <v>120</v>
      </c>
      <c r="B47" s="179">
        <v>3</v>
      </c>
      <c r="C47" s="179">
        <v>2</v>
      </c>
      <c r="D47" s="179">
        <v>3</v>
      </c>
      <c r="E47" s="179">
        <v>0</v>
      </c>
      <c r="F47" s="179">
        <v>13</v>
      </c>
      <c r="G47" s="179">
        <v>6</v>
      </c>
      <c r="H47" s="179">
        <v>3</v>
      </c>
      <c r="I47" s="179">
        <v>0</v>
      </c>
      <c r="J47" s="179">
        <v>31</v>
      </c>
      <c r="K47" s="179">
        <v>1</v>
      </c>
      <c r="L47" s="179">
        <v>15</v>
      </c>
      <c r="M47" s="179">
        <v>0</v>
      </c>
      <c r="N47" s="179">
        <v>62</v>
      </c>
      <c r="O47" s="179">
        <v>0</v>
      </c>
      <c r="P47" s="179">
        <v>10</v>
      </c>
      <c r="Q47" s="179">
        <v>0</v>
      </c>
      <c r="R47" s="179">
        <v>59</v>
      </c>
      <c r="S47" s="179">
        <v>1</v>
      </c>
      <c r="T47" s="179">
        <v>27</v>
      </c>
      <c r="U47" s="179">
        <v>0</v>
      </c>
      <c r="V47" s="179">
        <v>127</v>
      </c>
      <c r="W47" s="179">
        <v>1</v>
      </c>
      <c r="X47" s="179">
        <v>50</v>
      </c>
      <c r="Y47" s="179">
        <v>0</v>
      </c>
    </row>
    <row r="48" spans="1:25" ht="12.75">
      <c r="A48" s="77" t="s">
        <v>121</v>
      </c>
      <c r="B48" s="179">
        <v>0</v>
      </c>
      <c r="C48" s="179">
        <v>0</v>
      </c>
      <c r="D48" s="179">
        <v>0</v>
      </c>
      <c r="E48" s="179">
        <v>0</v>
      </c>
      <c r="F48" s="179">
        <v>0</v>
      </c>
      <c r="G48" s="179">
        <v>0</v>
      </c>
      <c r="H48" s="179">
        <v>0</v>
      </c>
      <c r="I48" s="179">
        <v>0</v>
      </c>
      <c r="J48" s="179">
        <v>12</v>
      </c>
      <c r="K48" s="179">
        <v>0</v>
      </c>
      <c r="L48" s="179">
        <v>5</v>
      </c>
      <c r="M48" s="179">
        <v>0</v>
      </c>
      <c r="N48" s="179">
        <v>2</v>
      </c>
      <c r="O48" s="179">
        <v>0</v>
      </c>
      <c r="P48" s="179">
        <v>1</v>
      </c>
      <c r="Q48" s="179">
        <v>0</v>
      </c>
      <c r="R48" s="179">
        <v>4</v>
      </c>
      <c r="S48" s="179">
        <v>0</v>
      </c>
      <c r="T48" s="179">
        <v>3</v>
      </c>
      <c r="U48" s="179">
        <v>0</v>
      </c>
      <c r="V48" s="179">
        <v>4</v>
      </c>
      <c r="W48" s="179">
        <v>0</v>
      </c>
      <c r="X48" s="179">
        <v>3</v>
      </c>
      <c r="Y48" s="179">
        <v>0</v>
      </c>
    </row>
    <row r="49" spans="1:25" ht="25.5">
      <c r="A49" s="77" t="s">
        <v>122</v>
      </c>
      <c r="B49" s="179">
        <v>0</v>
      </c>
      <c r="C49" s="179">
        <v>7</v>
      </c>
      <c r="D49" s="179">
        <v>0</v>
      </c>
      <c r="E49" s="179">
        <v>3</v>
      </c>
      <c r="F49" s="179">
        <v>71</v>
      </c>
      <c r="G49" s="179">
        <v>1</v>
      </c>
      <c r="H49" s="179">
        <v>62</v>
      </c>
      <c r="I49" s="179">
        <v>0</v>
      </c>
      <c r="J49" s="179">
        <v>186</v>
      </c>
      <c r="K49" s="179">
        <v>0</v>
      </c>
      <c r="L49" s="179">
        <v>108</v>
      </c>
      <c r="M49" s="179">
        <v>0</v>
      </c>
      <c r="N49" s="179">
        <v>121</v>
      </c>
      <c r="O49" s="179">
        <v>0</v>
      </c>
      <c r="P49" s="179">
        <v>49</v>
      </c>
      <c r="Q49" s="179">
        <v>0</v>
      </c>
      <c r="R49" s="179">
        <v>125</v>
      </c>
      <c r="S49" s="179">
        <v>1</v>
      </c>
      <c r="T49" s="179">
        <v>76</v>
      </c>
      <c r="U49" s="179">
        <v>0</v>
      </c>
      <c r="V49" s="179">
        <v>427</v>
      </c>
      <c r="W49" s="179">
        <v>0</v>
      </c>
      <c r="X49" s="179">
        <v>143</v>
      </c>
      <c r="Y49" s="179">
        <v>0</v>
      </c>
    </row>
    <row r="50" spans="1:25" ht="25.5">
      <c r="A50" s="77" t="s">
        <v>124</v>
      </c>
      <c r="B50" s="179">
        <v>0</v>
      </c>
      <c r="C50" s="179">
        <v>16</v>
      </c>
      <c r="D50" s="179">
        <v>0</v>
      </c>
      <c r="E50" s="179">
        <v>6</v>
      </c>
      <c r="F50" s="179">
        <v>4</v>
      </c>
      <c r="G50" s="179">
        <v>0</v>
      </c>
      <c r="H50" s="179">
        <v>0</v>
      </c>
      <c r="I50" s="179">
        <v>0</v>
      </c>
      <c r="J50" s="179">
        <v>6</v>
      </c>
      <c r="K50" s="179">
        <v>0</v>
      </c>
      <c r="L50" s="179">
        <v>1</v>
      </c>
      <c r="M50" s="179">
        <v>0</v>
      </c>
      <c r="N50" s="179">
        <v>33</v>
      </c>
      <c r="O50" s="179">
        <v>0</v>
      </c>
      <c r="P50" s="179">
        <v>21</v>
      </c>
      <c r="Q50" s="179">
        <v>0</v>
      </c>
      <c r="R50" s="179">
        <v>65</v>
      </c>
      <c r="S50" s="179">
        <v>0</v>
      </c>
      <c r="T50" s="179">
        <v>44</v>
      </c>
      <c r="U50" s="179">
        <v>0</v>
      </c>
      <c r="V50" s="179">
        <v>155</v>
      </c>
      <c r="W50" s="179">
        <v>0</v>
      </c>
      <c r="X50" s="179">
        <v>70</v>
      </c>
      <c r="Y50" s="179">
        <v>0</v>
      </c>
    </row>
    <row r="51" spans="1:25" ht="25.5">
      <c r="A51" s="77" t="s">
        <v>125</v>
      </c>
      <c r="B51" s="179">
        <v>54</v>
      </c>
      <c r="C51" s="179">
        <v>12</v>
      </c>
      <c r="D51" s="179">
        <v>54</v>
      </c>
      <c r="E51" s="179">
        <v>0</v>
      </c>
      <c r="F51" s="179">
        <v>64</v>
      </c>
      <c r="G51" s="179">
        <v>0</v>
      </c>
      <c r="H51" s="179">
        <v>51</v>
      </c>
      <c r="I51" s="179">
        <v>0</v>
      </c>
      <c r="J51" s="179">
        <v>83</v>
      </c>
      <c r="K51" s="179">
        <v>0</v>
      </c>
      <c r="L51" s="179">
        <v>60</v>
      </c>
      <c r="M51" s="179">
        <v>0</v>
      </c>
      <c r="N51" s="179">
        <v>68</v>
      </c>
      <c r="O51" s="179">
        <v>1</v>
      </c>
      <c r="P51" s="179">
        <v>33</v>
      </c>
      <c r="Q51" s="179">
        <v>0</v>
      </c>
      <c r="R51" s="179">
        <v>126</v>
      </c>
      <c r="S51" s="179">
        <v>0</v>
      </c>
      <c r="T51" s="179">
        <v>86</v>
      </c>
      <c r="U51" s="179">
        <v>0</v>
      </c>
      <c r="V51" s="179">
        <v>452</v>
      </c>
      <c r="W51" s="179">
        <v>0</v>
      </c>
      <c r="X51" s="179">
        <v>137</v>
      </c>
      <c r="Y51" s="179">
        <v>0</v>
      </c>
    </row>
    <row r="52" spans="1:25" ht="12.75">
      <c r="A52" s="77" t="s">
        <v>126</v>
      </c>
      <c r="B52" s="179">
        <v>1</v>
      </c>
      <c r="C52" s="179">
        <v>0</v>
      </c>
      <c r="D52" s="179">
        <v>1</v>
      </c>
      <c r="E52" s="179">
        <v>0</v>
      </c>
      <c r="F52" s="179">
        <v>3</v>
      </c>
      <c r="G52" s="179">
        <v>0</v>
      </c>
      <c r="H52" s="179">
        <v>2</v>
      </c>
      <c r="I52" s="179">
        <v>0</v>
      </c>
      <c r="J52" s="179">
        <v>1</v>
      </c>
      <c r="K52" s="179">
        <v>0</v>
      </c>
      <c r="L52" s="179">
        <v>1</v>
      </c>
      <c r="M52" s="179">
        <v>0</v>
      </c>
      <c r="N52" s="179">
        <v>1</v>
      </c>
      <c r="O52" s="179">
        <v>0</v>
      </c>
      <c r="P52" s="179">
        <v>0</v>
      </c>
      <c r="Q52" s="179">
        <v>0</v>
      </c>
      <c r="R52" s="179">
        <v>1</v>
      </c>
      <c r="S52" s="179">
        <v>0</v>
      </c>
      <c r="T52" s="179">
        <v>1</v>
      </c>
      <c r="U52" s="179">
        <v>0</v>
      </c>
      <c r="V52" s="179">
        <v>7</v>
      </c>
      <c r="W52" s="179">
        <v>0</v>
      </c>
      <c r="X52" s="179">
        <v>4</v>
      </c>
      <c r="Y52" s="179">
        <v>0</v>
      </c>
    </row>
    <row r="53" spans="1:25" ht="12.75">
      <c r="A53" s="77" t="s">
        <v>128</v>
      </c>
      <c r="B53" s="179">
        <v>17</v>
      </c>
      <c r="C53" s="179">
        <v>14</v>
      </c>
      <c r="D53" s="179">
        <v>13</v>
      </c>
      <c r="E53" s="179">
        <v>5</v>
      </c>
      <c r="F53" s="179">
        <v>312</v>
      </c>
      <c r="G53" s="179">
        <v>20</v>
      </c>
      <c r="H53" s="179">
        <v>52</v>
      </c>
      <c r="I53" s="179">
        <v>3</v>
      </c>
      <c r="J53" s="179">
        <v>375</v>
      </c>
      <c r="K53" s="179">
        <v>14</v>
      </c>
      <c r="L53" s="179">
        <v>191</v>
      </c>
      <c r="M53" s="179">
        <v>0</v>
      </c>
      <c r="N53" s="179">
        <v>643</v>
      </c>
      <c r="O53" s="179">
        <v>2</v>
      </c>
      <c r="P53" s="179">
        <v>222</v>
      </c>
      <c r="Q53" s="179">
        <v>0</v>
      </c>
      <c r="R53" s="179">
        <v>933</v>
      </c>
      <c r="S53" s="179">
        <v>1</v>
      </c>
      <c r="T53" s="179">
        <v>533</v>
      </c>
      <c r="U53" s="179">
        <v>0</v>
      </c>
      <c r="V53" s="179">
        <v>2059</v>
      </c>
      <c r="W53" s="179">
        <v>2</v>
      </c>
      <c r="X53" s="179">
        <v>832</v>
      </c>
      <c r="Y53" s="179">
        <v>0</v>
      </c>
    </row>
    <row r="54" spans="1:25" s="85" customFormat="1" ht="25.5">
      <c r="A54" s="78" t="s">
        <v>132</v>
      </c>
      <c r="B54" s="205">
        <v>1104</v>
      </c>
      <c r="C54" s="205">
        <v>383</v>
      </c>
      <c r="D54" s="205">
        <v>755</v>
      </c>
      <c r="E54" s="205">
        <v>101</v>
      </c>
      <c r="F54" s="205">
        <v>5379</v>
      </c>
      <c r="G54" s="205">
        <v>302</v>
      </c>
      <c r="H54" s="205">
        <v>1047</v>
      </c>
      <c r="I54" s="205">
        <v>8</v>
      </c>
      <c r="J54" s="205">
        <v>5401</v>
      </c>
      <c r="K54" s="205">
        <v>61</v>
      </c>
      <c r="L54" s="205">
        <v>2214</v>
      </c>
      <c r="M54" s="205">
        <v>1</v>
      </c>
      <c r="N54" s="205">
        <v>10039</v>
      </c>
      <c r="O54" s="205">
        <v>65</v>
      </c>
      <c r="P54" s="205">
        <v>3728</v>
      </c>
      <c r="Q54" s="205">
        <v>0</v>
      </c>
      <c r="R54" s="205">
        <v>12484</v>
      </c>
      <c r="S54" s="205">
        <v>29</v>
      </c>
      <c r="T54" s="205">
        <v>6946</v>
      </c>
      <c r="U54" s="205">
        <v>3</v>
      </c>
      <c r="V54" s="205">
        <v>29990</v>
      </c>
      <c r="W54" s="205">
        <v>28</v>
      </c>
      <c r="X54" s="205">
        <v>11757</v>
      </c>
      <c r="Y54" s="205">
        <v>1</v>
      </c>
    </row>
    <row r="55" spans="1:25" ht="12.75">
      <c r="A55" s="77" t="s">
        <v>133</v>
      </c>
      <c r="B55" s="179">
        <v>31</v>
      </c>
      <c r="C55" s="179">
        <v>30</v>
      </c>
      <c r="D55" s="179">
        <v>12</v>
      </c>
      <c r="E55" s="179">
        <v>6</v>
      </c>
      <c r="F55" s="179">
        <v>435</v>
      </c>
      <c r="G55" s="179">
        <v>4</v>
      </c>
      <c r="H55" s="179">
        <v>100</v>
      </c>
      <c r="I55" s="179">
        <v>0</v>
      </c>
      <c r="J55" s="179">
        <v>626</v>
      </c>
      <c r="K55" s="179">
        <v>1</v>
      </c>
      <c r="L55" s="179">
        <v>229</v>
      </c>
      <c r="M55" s="179">
        <v>0</v>
      </c>
      <c r="N55" s="179">
        <v>1484</v>
      </c>
      <c r="O55" s="179">
        <v>4</v>
      </c>
      <c r="P55" s="179">
        <v>493</v>
      </c>
      <c r="Q55" s="179">
        <v>0</v>
      </c>
      <c r="R55" s="179">
        <v>2979</v>
      </c>
      <c r="S55" s="179">
        <v>2</v>
      </c>
      <c r="T55" s="179">
        <v>1303</v>
      </c>
      <c r="U55" s="179">
        <v>0</v>
      </c>
      <c r="V55" s="179">
        <v>5358</v>
      </c>
      <c r="W55" s="179">
        <v>1</v>
      </c>
      <c r="X55" s="179">
        <v>2526</v>
      </c>
      <c r="Y55" s="179">
        <v>0</v>
      </c>
    </row>
    <row r="56" spans="1:25" ht="12.75">
      <c r="A56" s="77" t="s">
        <v>134</v>
      </c>
      <c r="B56" s="179">
        <v>0</v>
      </c>
      <c r="C56" s="179">
        <v>8</v>
      </c>
      <c r="D56" s="179">
        <v>0</v>
      </c>
      <c r="E56" s="179">
        <v>0</v>
      </c>
      <c r="F56" s="179">
        <v>324</v>
      </c>
      <c r="G56" s="179">
        <v>19</v>
      </c>
      <c r="H56" s="179">
        <v>27</v>
      </c>
      <c r="I56" s="179">
        <v>0</v>
      </c>
      <c r="J56" s="179">
        <v>188</v>
      </c>
      <c r="K56" s="179">
        <v>1</v>
      </c>
      <c r="L56" s="179">
        <v>80</v>
      </c>
      <c r="M56" s="179">
        <v>0</v>
      </c>
      <c r="N56" s="179">
        <v>303</v>
      </c>
      <c r="O56" s="179">
        <v>1</v>
      </c>
      <c r="P56" s="179">
        <v>61</v>
      </c>
      <c r="Q56" s="179">
        <v>0</v>
      </c>
      <c r="R56" s="179">
        <v>136</v>
      </c>
      <c r="S56" s="179">
        <v>1</v>
      </c>
      <c r="T56" s="179">
        <v>73</v>
      </c>
      <c r="U56" s="179">
        <v>0</v>
      </c>
      <c r="V56" s="179">
        <v>593</v>
      </c>
      <c r="W56" s="179">
        <v>0</v>
      </c>
      <c r="X56" s="179">
        <v>173</v>
      </c>
      <c r="Y56" s="179">
        <v>0</v>
      </c>
    </row>
    <row r="57" spans="1:25" ht="12.75">
      <c r="A57" s="77" t="s">
        <v>135</v>
      </c>
      <c r="B57" s="179">
        <v>3</v>
      </c>
      <c r="C57" s="179">
        <v>9</v>
      </c>
      <c r="D57" s="179">
        <v>2</v>
      </c>
      <c r="E57" s="179">
        <v>7</v>
      </c>
      <c r="F57" s="179">
        <v>57</v>
      </c>
      <c r="G57" s="179">
        <v>9</v>
      </c>
      <c r="H57" s="179">
        <v>4</v>
      </c>
      <c r="I57" s="179">
        <v>0</v>
      </c>
      <c r="J57" s="179">
        <v>81</v>
      </c>
      <c r="K57" s="179">
        <v>0</v>
      </c>
      <c r="L57" s="179">
        <v>18</v>
      </c>
      <c r="M57" s="179">
        <v>0</v>
      </c>
      <c r="N57" s="179">
        <v>145</v>
      </c>
      <c r="O57" s="179">
        <v>0</v>
      </c>
      <c r="P57" s="179">
        <v>26</v>
      </c>
      <c r="Q57" s="179">
        <v>0</v>
      </c>
      <c r="R57" s="179">
        <v>196</v>
      </c>
      <c r="S57" s="179">
        <v>3</v>
      </c>
      <c r="T57" s="179">
        <v>112</v>
      </c>
      <c r="U57" s="179">
        <v>0</v>
      </c>
      <c r="V57" s="179">
        <v>668</v>
      </c>
      <c r="W57" s="179">
        <v>0</v>
      </c>
      <c r="X57" s="179">
        <v>241</v>
      </c>
      <c r="Y57" s="179">
        <v>0</v>
      </c>
    </row>
    <row r="58" spans="1:25" ht="25.5">
      <c r="A58" s="77" t="s">
        <v>136</v>
      </c>
      <c r="B58" s="179">
        <v>180</v>
      </c>
      <c r="C58" s="179">
        <v>38</v>
      </c>
      <c r="D58" s="179">
        <v>96</v>
      </c>
      <c r="E58" s="179">
        <v>14</v>
      </c>
      <c r="F58" s="179">
        <v>538</v>
      </c>
      <c r="G58" s="179">
        <v>9</v>
      </c>
      <c r="H58" s="179">
        <v>114</v>
      </c>
      <c r="I58" s="179">
        <v>0</v>
      </c>
      <c r="J58" s="179">
        <v>994</v>
      </c>
      <c r="K58" s="179">
        <v>2</v>
      </c>
      <c r="L58" s="179">
        <v>592</v>
      </c>
      <c r="M58" s="179">
        <v>0</v>
      </c>
      <c r="N58" s="179">
        <v>2434</v>
      </c>
      <c r="O58" s="179">
        <v>1</v>
      </c>
      <c r="P58" s="179">
        <v>1447</v>
      </c>
      <c r="Q58" s="179">
        <v>0</v>
      </c>
      <c r="R58" s="179">
        <v>2687</v>
      </c>
      <c r="S58" s="179">
        <v>1</v>
      </c>
      <c r="T58" s="179">
        <v>1769</v>
      </c>
      <c r="U58" s="179">
        <v>0</v>
      </c>
      <c r="V58" s="179">
        <v>5304</v>
      </c>
      <c r="W58" s="179">
        <v>2</v>
      </c>
      <c r="X58" s="179">
        <v>2114</v>
      </c>
      <c r="Y58" s="179">
        <v>0</v>
      </c>
    </row>
    <row r="59" spans="1:25" ht="12.75">
      <c r="A59" s="77" t="s">
        <v>137</v>
      </c>
      <c r="B59" s="179">
        <v>26</v>
      </c>
      <c r="C59" s="179">
        <v>25</v>
      </c>
      <c r="D59" s="179">
        <v>23</v>
      </c>
      <c r="E59" s="179">
        <v>2</v>
      </c>
      <c r="F59" s="179">
        <v>369</v>
      </c>
      <c r="G59" s="179">
        <v>11</v>
      </c>
      <c r="H59" s="179">
        <v>5</v>
      </c>
      <c r="I59" s="179">
        <v>0</v>
      </c>
      <c r="J59" s="179">
        <v>138</v>
      </c>
      <c r="K59" s="179">
        <v>9</v>
      </c>
      <c r="L59" s="179">
        <v>46</v>
      </c>
      <c r="M59" s="179">
        <v>0</v>
      </c>
      <c r="N59" s="179">
        <v>265</v>
      </c>
      <c r="O59" s="179">
        <v>0</v>
      </c>
      <c r="P59" s="179">
        <v>138</v>
      </c>
      <c r="Q59" s="179">
        <v>0</v>
      </c>
      <c r="R59" s="179">
        <v>291</v>
      </c>
      <c r="S59" s="179">
        <v>2</v>
      </c>
      <c r="T59" s="179">
        <v>166</v>
      </c>
      <c r="U59" s="179">
        <v>0</v>
      </c>
      <c r="V59" s="179">
        <v>1302</v>
      </c>
      <c r="W59" s="179">
        <v>1</v>
      </c>
      <c r="X59" s="179">
        <v>388</v>
      </c>
      <c r="Y59" s="179">
        <v>0</v>
      </c>
    </row>
    <row r="60" spans="1:25" ht="25.5">
      <c r="A60" s="77" t="s">
        <v>138</v>
      </c>
      <c r="B60" s="179">
        <v>21</v>
      </c>
      <c r="C60" s="179">
        <v>29</v>
      </c>
      <c r="D60" s="179">
        <v>21</v>
      </c>
      <c r="E60" s="179">
        <v>9</v>
      </c>
      <c r="F60" s="179">
        <v>633</v>
      </c>
      <c r="G60" s="179">
        <v>20</v>
      </c>
      <c r="H60" s="179">
        <v>106</v>
      </c>
      <c r="I60" s="179">
        <v>0</v>
      </c>
      <c r="J60" s="179">
        <v>336</v>
      </c>
      <c r="K60" s="179">
        <v>8</v>
      </c>
      <c r="L60" s="179">
        <v>74</v>
      </c>
      <c r="M60" s="179">
        <v>0</v>
      </c>
      <c r="N60" s="179">
        <v>490</v>
      </c>
      <c r="O60" s="179">
        <v>6</v>
      </c>
      <c r="P60" s="179">
        <v>100</v>
      </c>
      <c r="Q60" s="179">
        <v>0</v>
      </c>
      <c r="R60" s="179">
        <v>196</v>
      </c>
      <c r="S60" s="179">
        <v>0</v>
      </c>
      <c r="T60" s="179">
        <v>105</v>
      </c>
      <c r="U60" s="179">
        <v>0</v>
      </c>
      <c r="V60" s="179">
        <v>889</v>
      </c>
      <c r="W60" s="179">
        <v>2</v>
      </c>
      <c r="X60" s="179">
        <v>272</v>
      </c>
      <c r="Y60" s="179">
        <v>0</v>
      </c>
    </row>
    <row r="61" spans="1:25" ht="12.75">
      <c r="A61" s="77" t="s">
        <v>139</v>
      </c>
      <c r="B61" s="179">
        <v>62</v>
      </c>
      <c r="C61" s="179">
        <v>47</v>
      </c>
      <c r="D61" s="179">
        <v>34</v>
      </c>
      <c r="E61" s="179">
        <v>12</v>
      </c>
      <c r="F61" s="179">
        <v>382</v>
      </c>
      <c r="G61" s="179">
        <v>24</v>
      </c>
      <c r="H61" s="179">
        <v>65</v>
      </c>
      <c r="I61" s="179">
        <v>0</v>
      </c>
      <c r="J61" s="179">
        <v>313</v>
      </c>
      <c r="K61" s="179">
        <v>3</v>
      </c>
      <c r="L61" s="179">
        <v>181</v>
      </c>
      <c r="M61" s="179">
        <v>0</v>
      </c>
      <c r="N61" s="179">
        <v>243</v>
      </c>
      <c r="O61" s="179">
        <v>5</v>
      </c>
      <c r="P61" s="179">
        <v>86</v>
      </c>
      <c r="Q61" s="179">
        <v>0</v>
      </c>
      <c r="R61" s="179">
        <v>395</v>
      </c>
      <c r="S61" s="179">
        <v>2</v>
      </c>
      <c r="T61" s="179">
        <v>196</v>
      </c>
      <c r="U61" s="179">
        <v>0</v>
      </c>
      <c r="V61" s="179">
        <v>2095</v>
      </c>
      <c r="W61" s="179">
        <v>4</v>
      </c>
      <c r="X61" s="179">
        <v>716</v>
      </c>
      <c r="Y61" s="179">
        <v>0</v>
      </c>
    </row>
    <row r="62" spans="1:25" ht="12.75">
      <c r="A62" s="77" t="s">
        <v>140</v>
      </c>
      <c r="B62" s="179">
        <v>256</v>
      </c>
      <c r="C62" s="179">
        <v>20</v>
      </c>
      <c r="D62" s="179">
        <v>221</v>
      </c>
      <c r="E62" s="179">
        <v>5</v>
      </c>
      <c r="F62" s="179">
        <v>341</v>
      </c>
      <c r="G62" s="179">
        <v>14</v>
      </c>
      <c r="H62" s="179">
        <v>152</v>
      </c>
      <c r="I62" s="179">
        <v>0</v>
      </c>
      <c r="J62" s="179">
        <v>289</v>
      </c>
      <c r="K62" s="179">
        <v>0</v>
      </c>
      <c r="L62" s="179">
        <v>23</v>
      </c>
      <c r="M62" s="179">
        <v>0</v>
      </c>
      <c r="N62" s="179">
        <v>414</v>
      </c>
      <c r="O62" s="179">
        <v>10</v>
      </c>
      <c r="P62" s="179">
        <v>174</v>
      </c>
      <c r="Q62" s="179">
        <v>0</v>
      </c>
      <c r="R62" s="179">
        <v>242</v>
      </c>
      <c r="S62" s="179">
        <v>0</v>
      </c>
      <c r="T62" s="179">
        <v>122</v>
      </c>
      <c r="U62" s="179">
        <v>0</v>
      </c>
      <c r="V62" s="179">
        <v>771</v>
      </c>
      <c r="W62" s="179">
        <v>1</v>
      </c>
      <c r="X62" s="179">
        <v>255</v>
      </c>
      <c r="Y62" s="179">
        <v>0</v>
      </c>
    </row>
    <row r="63" spans="1:25" ht="12.75">
      <c r="A63" s="77" t="s">
        <v>141</v>
      </c>
      <c r="B63" s="179">
        <v>139</v>
      </c>
      <c r="C63" s="179">
        <v>43</v>
      </c>
      <c r="D63" s="179">
        <v>120</v>
      </c>
      <c r="E63" s="179">
        <v>15</v>
      </c>
      <c r="F63" s="179">
        <v>273</v>
      </c>
      <c r="G63" s="179">
        <v>44</v>
      </c>
      <c r="H63" s="179">
        <v>63</v>
      </c>
      <c r="I63" s="179">
        <v>1</v>
      </c>
      <c r="J63" s="179">
        <v>354</v>
      </c>
      <c r="K63" s="179">
        <v>12</v>
      </c>
      <c r="L63" s="179">
        <v>123</v>
      </c>
      <c r="M63" s="179">
        <v>1</v>
      </c>
      <c r="N63" s="179">
        <v>818</v>
      </c>
      <c r="O63" s="179">
        <v>7</v>
      </c>
      <c r="P63" s="179">
        <v>310</v>
      </c>
      <c r="Q63" s="179">
        <v>0</v>
      </c>
      <c r="R63" s="179">
        <v>994</v>
      </c>
      <c r="S63" s="179">
        <v>1</v>
      </c>
      <c r="T63" s="179">
        <v>607</v>
      </c>
      <c r="U63" s="179">
        <v>0</v>
      </c>
      <c r="V63" s="179">
        <v>2577</v>
      </c>
      <c r="W63" s="179">
        <v>8</v>
      </c>
      <c r="X63" s="179">
        <v>1007</v>
      </c>
      <c r="Y63" s="179">
        <v>1</v>
      </c>
    </row>
    <row r="64" spans="1:25" ht="12.75">
      <c r="A64" s="77" t="s">
        <v>142</v>
      </c>
      <c r="B64" s="179">
        <v>4</v>
      </c>
      <c r="C64" s="179">
        <v>14</v>
      </c>
      <c r="D64" s="179">
        <v>1</v>
      </c>
      <c r="E64" s="179">
        <v>10</v>
      </c>
      <c r="F64" s="179">
        <v>335</v>
      </c>
      <c r="G64" s="179">
        <v>20</v>
      </c>
      <c r="H64" s="179">
        <v>163</v>
      </c>
      <c r="I64" s="179">
        <v>5</v>
      </c>
      <c r="J64" s="179">
        <v>657</v>
      </c>
      <c r="K64" s="179">
        <v>6</v>
      </c>
      <c r="L64" s="179">
        <v>290</v>
      </c>
      <c r="M64" s="179">
        <v>0</v>
      </c>
      <c r="N64" s="179">
        <v>981</v>
      </c>
      <c r="O64" s="179">
        <v>4</v>
      </c>
      <c r="P64" s="179">
        <v>157</v>
      </c>
      <c r="Q64" s="179">
        <v>0</v>
      </c>
      <c r="R64" s="179">
        <v>1070</v>
      </c>
      <c r="S64" s="179">
        <v>5</v>
      </c>
      <c r="T64" s="179">
        <v>544</v>
      </c>
      <c r="U64" s="179">
        <v>0</v>
      </c>
      <c r="V64" s="179">
        <v>2107</v>
      </c>
      <c r="W64" s="179">
        <v>0</v>
      </c>
      <c r="X64" s="179">
        <v>840</v>
      </c>
      <c r="Y64" s="179">
        <v>0</v>
      </c>
    </row>
    <row r="65" spans="1:25" ht="12.75">
      <c r="A65" s="77" t="s">
        <v>143</v>
      </c>
      <c r="B65" s="179">
        <v>80</v>
      </c>
      <c r="C65" s="179">
        <v>38</v>
      </c>
      <c r="D65" s="179">
        <v>50</v>
      </c>
      <c r="E65" s="179">
        <v>4</v>
      </c>
      <c r="F65" s="179">
        <v>115</v>
      </c>
      <c r="G65" s="179">
        <v>24</v>
      </c>
      <c r="H65" s="179">
        <v>12</v>
      </c>
      <c r="I65" s="179">
        <v>0</v>
      </c>
      <c r="J65" s="179">
        <v>56</v>
      </c>
      <c r="K65" s="179">
        <v>4</v>
      </c>
      <c r="L65" s="179">
        <v>13</v>
      </c>
      <c r="M65" s="179">
        <v>0</v>
      </c>
      <c r="N65" s="179">
        <v>282</v>
      </c>
      <c r="O65" s="179">
        <v>3</v>
      </c>
      <c r="P65" s="179">
        <v>90</v>
      </c>
      <c r="Q65" s="179">
        <v>0</v>
      </c>
      <c r="R65" s="179">
        <v>288</v>
      </c>
      <c r="S65" s="179">
        <v>0</v>
      </c>
      <c r="T65" s="179">
        <v>150</v>
      </c>
      <c r="U65" s="179">
        <v>0</v>
      </c>
      <c r="V65" s="179">
        <v>826</v>
      </c>
      <c r="W65" s="179">
        <v>2</v>
      </c>
      <c r="X65" s="179">
        <v>283</v>
      </c>
      <c r="Y65" s="179">
        <v>0</v>
      </c>
    </row>
    <row r="66" spans="1:25" ht="12.75">
      <c r="A66" s="77" t="s">
        <v>144</v>
      </c>
      <c r="B66" s="179">
        <v>270</v>
      </c>
      <c r="C66" s="179">
        <v>4</v>
      </c>
      <c r="D66" s="179">
        <v>156</v>
      </c>
      <c r="E66" s="179">
        <v>0</v>
      </c>
      <c r="F66" s="179">
        <v>1122</v>
      </c>
      <c r="G66" s="179">
        <v>49</v>
      </c>
      <c r="H66" s="179">
        <v>122</v>
      </c>
      <c r="I66" s="179">
        <v>2</v>
      </c>
      <c r="J66" s="179">
        <v>890</v>
      </c>
      <c r="K66" s="179">
        <v>13</v>
      </c>
      <c r="L66" s="179">
        <v>347</v>
      </c>
      <c r="M66" s="179">
        <v>0</v>
      </c>
      <c r="N66" s="179">
        <v>1300</v>
      </c>
      <c r="O66" s="179">
        <v>16</v>
      </c>
      <c r="P66" s="179">
        <v>427</v>
      </c>
      <c r="Q66" s="179">
        <v>0</v>
      </c>
      <c r="R66" s="179">
        <v>1817</v>
      </c>
      <c r="S66" s="179">
        <v>2</v>
      </c>
      <c r="T66" s="179">
        <v>982</v>
      </c>
      <c r="U66" s="179">
        <v>0</v>
      </c>
      <c r="V66" s="179">
        <v>4250</v>
      </c>
      <c r="W66" s="179">
        <v>4</v>
      </c>
      <c r="X66" s="179">
        <v>1616</v>
      </c>
      <c r="Y66" s="179">
        <v>0</v>
      </c>
    </row>
    <row r="67" spans="1:25" ht="12.75">
      <c r="A67" s="77" t="s">
        <v>145</v>
      </c>
      <c r="B67" s="179">
        <v>21</v>
      </c>
      <c r="C67" s="179">
        <v>47</v>
      </c>
      <c r="D67" s="179">
        <v>11</v>
      </c>
      <c r="E67" s="179">
        <v>14</v>
      </c>
      <c r="F67" s="179">
        <v>238</v>
      </c>
      <c r="G67" s="179">
        <v>42</v>
      </c>
      <c r="H67" s="179">
        <v>8</v>
      </c>
      <c r="I67" s="179">
        <v>0</v>
      </c>
      <c r="J67" s="179">
        <v>176</v>
      </c>
      <c r="K67" s="179">
        <v>1</v>
      </c>
      <c r="L67" s="179">
        <v>41</v>
      </c>
      <c r="M67" s="179">
        <v>0</v>
      </c>
      <c r="N67" s="179">
        <v>377</v>
      </c>
      <c r="O67" s="179">
        <v>4</v>
      </c>
      <c r="P67" s="179">
        <v>109</v>
      </c>
      <c r="Q67" s="179">
        <v>0</v>
      </c>
      <c r="R67" s="179">
        <v>685</v>
      </c>
      <c r="S67" s="179">
        <v>9</v>
      </c>
      <c r="T67" s="179">
        <v>461</v>
      </c>
      <c r="U67" s="179">
        <v>3</v>
      </c>
      <c r="V67" s="179">
        <v>1794</v>
      </c>
      <c r="W67" s="179">
        <v>2</v>
      </c>
      <c r="X67" s="179">
        <v>712</v>
      </c>
      <c r="Y67" s="179">
        <v>0</v>
      </c>
    </row>
    <row r="68" spans="1:25" ht="12.75">
      <c r="A68" s="77" t="s">
        <v>146</v>
      </c>
      <c r="B68" s="179">
        <v>11</v>
      </c>
      <c r="C68" s="179">
        <v>31</v>
      </c>
      <c r="D68" s="179">
        <v>8</v>
      </c>
      <c r="E68" s="179">
        <v>3</v>
      </c>
      <c r="F68" s="179">
        <v>217</v>
      </c>
      <c r="G68" s="179">
        <v>13</v>
      </c>
      <c r="H68" s="179">
        <v>106</v>
      </c>
      <c r="I68" s="179">
        <v>0</v>
      </c>
      <c r="J68" s="179">
        <v>303</v>
      </c>
      <c r="K68" s="179">
        <v>1</v>
      </c>
      <c r="L68" s="179">
        <v>157</v>
      </c>
      <c r="M68" s="179">
        <v>0</v>
      </c>
      <c r="N68" s="179">
        <v>503</v>
      </c>
      <c r="O68" s="179">
        <v>4</v>
      </c>
      <c r="P68" s="179">
        <v>110</v>
      </c>
      <c r="Q68" s="179">
        <v>0</v>
      </c>
      <c r="R68" s="179">
        <v>508</v>
      </c>
      <c r="S68" s="179">
        <v>1</v>
      </c>
      <c r="T68" s="179">
        <v>356</v>
      </c>
      <c r="U68" s="179">
        <v>0</v>
      </c>
      <c r="V68" s="179">
        <v>1456</v>
      </c>
      <c r="W68" s="179">
        <v>1</v>
      </c>
      <c r="X68" s="179">
        <v>614</v>
      </c>
      <c r="Y68" s="179">
        <v>0</v>
      </c>
    </row>
    <row r="69" spans="1:25" s="85" customFormat="1" ht="25.5">
      <c r="A69" s="78" t="s">
        <v>147</v>
      </c>
      <c r="B69" s="205">
        <v>1045</v>
      </c>
      <c r="C69" s="205">
        <v>148</v>
      </c>
      <c r="D69" s="205">
        <v>226</v>
      </c>
      <c r="E69" s="205">
        <v>54</v>
      </c>
      <c r="F69" s="205">
        <v>6172</v>
      </c>
      <c r="G69" s="205">
        <v>95</v>
      </c>
      <c r="H69" s="205">
        <v>568</v>
      </c>
      <c r="I69" s="205">
        <v>2</v>
      </c>
      <c r="J69" s="205">
        <v>4342</v>
      </c>
      <c r="K69" s="205">
        <v>44</v>
      </c>
      <c r="L69" s="205">
        <v>1307</v>
      </c>
      <c r="M69" s="205">
        <v>0</v>
      </c>
      <c r="N69" s="205">
        <v>3750</v>
      </c>
      <c r="O69" s="205">
        <v>11</v>
      </c>
      <c r="P69" s="205">
        <v>1589</v>
      </c>
      <c r="Q69" s="205">
        <v>0</v>
      </c>
      <c r="R69" s="205">
        <v>6363</v>
      </c>
      <c r="S69" s="205">
        <v>7</v>
      </c>
      <c r="T69" s="205">
        <v>2090</v>
      </c>
      <c r="U69" s="205">
        <v>0</v>
      </c>
      <c r="V69" s="205">
        <v>19429</v>
      </c>
      <c r="W69" s="205">
        <v>10</v>
      </c>
      <c r="X69" s="205">
        <v>6393</v>
      </c>
      <c r="Y69" s="205">
        <v>2</v>
      </c>
    </row>
    <row r="70" spans="1:25" ht="12.75">
      <c r="A70" s="77" t="s">
        <v>148</v>
      </c>
      <c r="B70" s="179">
        <v>12</v>
      </c>
      <c r="C70" s="179">
        <v>7</v>
      </c>
      <c r="D70" s="179">
        <v>11</v>
      </c>
      <c r="E70" s="179">
        <v>0</v>
      </c>
      <c r="F70" s="179">
        <v>56</v>
      </c>
      <c r="G70" s="179">
        <v>0</v>
      </c>
      <c r="H70" s="179">
        <v>4</v>
      </c>
      <c r="I70" s="179">
        <v>0</v>
      </c>
      <c r="J70" s="179">
        <v>40</v>
      </c>
      <c r="K70" s="179">
        <v>0</v>
      </c>
      <c r="L70" s="179">
        <v>11</v>
      </c>
      <c r="M70" s="179">
        <v>0</v>
      </c>
      <c r="N70" s="179">
        <v>53</v>
      </c>
      <c r="O70" s="179">
        <v>0</v>
      </c>
      <c r="P70" s="179">
        <v>22</v>
      </c>
      <c r="Q70" s="179">
        <v>0</v>
      </c>
      <c r="R70" s="179">
        <v>292</v>
      </c>
      <c r="S70" s="179">
        <v>1</v>
      </c>
      <c r="T70" s="179">
        <v>64</v>
      </c>
      <c r="U70" s="179">
        <v>0</v>
      </c>
      <c r="V70" s="179">
        <v>859</v>
      </c>
      <c r="W70" s="179">
        <v>0</v>
      </c>
      <c r="X70" s="179">
        <v>261</v>
      </c>
      <c r="Y70" s="179">
        <v>0</v>
      </c>
    </row>
    <row r="71" spans="1:25" ht="12.75">
      <c r="A71" s="77" t="s">
        <v>149</v>
      </c>
      <c r="B71" s="179">
        <v>170</v>
      </c>
      <c r="C71" s="179">
        <v>64</v>
      </c>
      <c r="D71" s="179">
        <v>36</v>
      </c>
      <c r="E71" s="179">
        <v>39</v>
      </c>
      <c r="F71" s="179">
        <v>1290</v>
      </c>
      <c r="G71" s="179">
        <v>63</v>
      </c>
      <c r="H71" s="179">
        <v>60</v>
      </c>
      <c r="I71" s="179">
        <v>0</v>
      </c>
      <c r="J71" s="179">
        <v>744</v>
      </c>
      <c r="K71" s="179">
        <v>11</v>
      </c>
      <c r="L71" s="179">
        <v>101</v>
      </c>
      <c r="M71" s="179">
        <v>0</v>
      </c>
      <c r="N71" s="179">
        <v>1205</v>
      </c>
      <c r="O71" s="179">
        <v>4</v>
      </c>
      <c r="P71" s="179">
        <v>570</v>
      </c>
      <c r="Q71" s="179">
        <v>0</v>
      </c>
      <c r="R71" s="179">
        <v>2066</v>
      </c>
      <c r="S71" s="179">
        <v>4</v>
      </c>
      <c r="T71" s="179">
        <v>424</v>
      </c>
      <c r="U71" s="179">
        <v>0</v>
      </c>
      <c r="V71" s="179">
        <v>5646</v>
      </c>
      <c r="W71" s="179">
        <v>6</v>
      </c>
      <c r="X71" s="179">
        <v>1901</v>
      </c>
      <c r="Y71" s="179">
        <v>0</v>
      </c>
    </row>
    <row r="72" spans="1:25" ht="12.75">
      <c r="A72" s="77" t="s">
        <v>150</v>
      </c>
      <c r="B72" s="179">
        <v>770</v>
      </c>
      <c r="C72" s="179">
        <v>50</v>
      </c>
      <c r="D72" s="179">
        <v>120</v>
      </c>
      <c r="E72" s="179">
        <v>5</v>
      </c>
      <c r="F72" s="179">
        <v>4127</v>
      </c>
      <c r="G72" s="179">
        <v>12</v>
      </c>
      <c r="H72" s="179">
        <v>149</v>
      </c>
      <c r="I72" s="179">
        <v>0</v>
      </c>
      <c r="J72" s="179">
        <v>2311</v>
      </c>
      <c r="K72" s="179">
        <v>11</v>
      </c>
      <c r="L72" s="179">
        <v>525</v>
      </c>
      <c r="M72" s="179">
        <v>0</v>
      </c>
      <c r="N72" s="179">
        <v>1345</v>
      </c>
      <c r="O72" s="179">
        <v>4</v>
      </c>
      <c r="P72" s="179">
        <v>310</v>
      </c>
      <c r="Q72" s="179">
        <v>0</v>
      </c>
      <c r="R72" s="179">
        <v>1877</v>
      </c>
      <c r="S72" s="179">
        <v>1</v>
      </c>
      <c r="T72" s="179">
        <v>625</v>
      </c>
      <c r="U72" s="179">
        <v>0</v>
      </c>
      <c r="V72" s="179">
        <v>7782</v>
      </c>
      <c r="W72" s="179">
        <v>3</v>
      </c>
      <c r="X72" s="179">
        <v>2291</v>
      </c>
      <c r="Y72" s="179">
        <v>2</v>
      </c>
    </row>
    <row r="73" spans="1:25" ht="38.25">
      <c r="A73" s="77" t="s">
        <v>151</v>
      </c>
      <c r="B73" s="179">
        <v>718</v>
      </c>
      <c r="C73" s="179">
        <v>1</v>
      </c>
      <c r="D73" s="179">
        <v>110</v>
      </c>
      <c r="E73" s="179">
        <v>0</v>
      </c>
      <c r="F73" s="179">
        <v>1687</v>
      </c>
      <c r="G73" s="179">
        <v>8</v>
      </c>
      <c r="H73" s="179">
        <v>117</v>
      </c>
      <c r="I73" s="179">
        <v>0</v>
      </c>
      <c r="J73" s="179">
        <v>1722</v>
      </c>
      <c r="K73" s="179">
        <v>10</v>
      </c>
      <c r="L73" s="179">
        <v>422</v>
      </c>
      <c r="M73" s="179">
        <v>0</v>
      </c>
      <c r="N73" s="179">
        <v>697</v>
      </c>
      <c r="O73" s="179">
        <v>1</v>
      </c>
      <c r="P73" s="179">
        <v>114</v>
      </c>
      <c r="Q73" s="179">
        <v>0</v>
      </c>
      <c r="R73" s="179">
        <v>898</v>
      </c>
      <c r="S73" s="179">
        <v>1</v>
      </c>
      <c r="T73" s="179">
        <v>220</v>
      </c>
      <c r="U73" s="179">
        <v>0</v>
      </c>
      <c r="V73" s="179">
        <v>1991</v>
      </c>
      <c r="W73" s="179">
        <v>0</v>
      </c>
      <c r="X73" s="179">
        <v>639</v>
      </c>
      <c r="Y73" s="179">
        <v>0</v>
      </c>
    </row>
    <row r="74" spans="1:25" ht="38.25">
      <c r="A74" s="77" t="s">
        <v>152</v>
      </c>
      <c r="B74" s="179">
        <v>29</v>
      </c>
      <c r="C74" s="179">
        <v>0</v>
      </c>
      <c r="D74" s="179">
        <v>9</v>
      </c>
      <c r="E74" s="179">
        <v>0</v>
      </c>
      <c r="F74" s="179">
        <v>1341</v>
      </c>
      <c r="G74" s="179">
        <v>0</v>
      </c>
      <c r="H74" s="179">
        <v>0</v>
      </c>
      <c r="I74" s="179">
        <v>0</v>
      </c>
      <c r="J74" s="179">
        <v>141</v>
      </c>
      <c r="K74" s="179">
        <v>0</v>
      </c>
      <c r="L74" s="179">
        <v>25</v>
      </c>
      <c r="M74" s="179">
        <v>0</v>
      </c>
      <c r="N74" s="179">
        <v>156</v>
      </c>
      <c r="O74" s="179">
        <v>1</v>
      </c>
      <c r="P74" s="179">
        <v>65</v>
      </c>
      <c r="Q74" s="179">
        <v>0</v>
      </c>
      <c r="R74" s="179">
        <v>262</v>
      </c>
      <c r="S74" s="179">
        <v>0</v>
      </c>
      <c r="T74" s="179">
        <v>95</v>
      </c>
      <c r="U74" s="179">
        <v>0</v>
      </c>
      <c r="V74" s="179">
        <v>535</v>
      </c>
      <c r="W74" s="179">
        <v>0</v>
      </c>
      <c r="X74" s="179">
        <v>206</v>
      </c>
      <c r="Y74" s="179">
        <v>0</v>
      </c>
    </row>
    <row r="75" spans="1:25" ht="12.75">
      <c r="A75" s="77" t="s">
        <v>153</v>
      </c>
      <c r="B75" s="179">
        <v>93</v>
      </c>
      <c r="C75" s="179">
        <v>27</v>
      </c>
      <c r="D75" s="179">
        <v>59</v>
      </c>
      <c r="E75" s="179">
        <v>10</v>
      </c>
      <c r="F75" s="179">
        <v>699</v>
      </c>
      <c r="G75" s="179">
        <v>20</v>
      </c>
      <c r="H75" s="179">
        <v>355</v>
      </c>
      <c r="I75" s="179">
        <v>2</v>
      </c>
      <c r="J75" s="179">
        <v>1247</v>
      </c>
      <c r="K75" s="179">
        <v>22</v>
      </c>
      <c r="L75" s="179">
        <v>670</v>
      </c>
      <c r="M75" s="179">
        <v>0</v>
      </c>
      <c r="N75" s="179">
        <v>1147</v>
      </c>
      <c r="O75" s="179">
        <v>3</v>
      </c>
      <c r="P75" s="179">
        <v>687</v>
      </c>
      <c r="Q75" s="179">
        <v>0</v>
      </c>
      <c r="R75" s="179">
        <v>2128</v>
      </c>
      <c r="S75" s="179">
        <v>1</v>
      </c>
      <c r="T75" s="179">
        <v>977</v>
      </c>
      <c r="U75" s="179">
        <v>0</v>
      </c>
      <c r="V75" s="179">
        <v>5142</v>
      </c>
      <c r="W75" s="179">
        <v>1</v>
      </c>
      <c r="X75" s="179">
        <v>1940</v>
      </c>
      <c r="Y75" s="179">
        <v>0</v>
      </c>
    </row>
    <row r="76" spans="1:25" s="85" customFormat="1" ht="25.5">
      <c r="A76" s="78" t="s">
        <v>154</v>
      </c>
      <c r="B76" s="205">
        <v>1706</v>
      </c>
      <c r="C76" s="205">
        <v>156</v>
      </c>
      <c r="D76" s="205">
        <v>878</v>
      </c>
      <c r="E76" s="205">
        <v>29</v>
      </c>
      <c r="F76" s="205">
        <v>5195</v>
      </c>
      <c r="G76" s="205">
        <v>201</v>
      </c>
      <c r="H76" s="205">
        <v>771</v>
      </c>
      <c r="I76" s="205">
        <v>24</v>
      </c>
      <c r="J76" s="205">
        <v>3666</v>
      </c>
      <c r="K76" s="205">
        <v>35</v>
      </c>
      <c r="L76" s="205">
        <v>1209</v>
      </c>
      <c r="M76" s="205">
        <v>1</v>
      </c>
      <c r="N76" s="205">
        <v>5029</v>
      </c>
      <c r="O76" s="205">
        <v>30</v>
      </c>
      <c r="P76" s="205">
        <v>1297</v>
      </c>
      <c r="Q76" s="205">
        <v>1</v>
      </c>
      <c r="R76" s="205">
        <v>5041</v>
      </c>
      <c r="S76" s="205">
        <v>9</v>
      </c>
      <c r="T76" s="205">
        <v>2416</v>
      </c>
      <c r="U76" s="205">
        <v>0</v>
      </c>
      <c r="V76" s="205">
        <v>24772</v>
      </c>
      <c r="W76" s="205">
        <v>4</v>
      </c>
      <c r="X76" s="205">
        <v>6795</v>
      </c>
      <c r="Y76" s="205">
        <v>0</v>
      </c>
    </row>
    <row r="77" spans="1:25" ht="12.75">
      <c r="A77" s="77" t="s">
        <v>155</v>
      </c>
      <c r="B77" s="179">
        <v>0</v>
      </c>
      <c r="C77" s="179">
        <v>0</v>
      </c>
      <c r="D77" s="179">
        <v>0</v>
      </c>
      <c r="E77" s="179">
        <v>0</v>
      </c>
      <c r="F77" s="179">
        <v>36</v>
      </c>
      <c r="G77" s="179">
        <v>0</v>
      </c>
      <c r="H77" s="179">
        <v>18</v>
      </c>
      <c r="I77" s="179">
        <v>0</v>
      </c>
      <c r="J77" s="179">
        <v>84</v>
      </c>
      <c r="K77" s="179">
        <v>0</v>
      </c>
      <c r="L77" s="179">
        <v>53</v>
      </c>
      <c r="M77" s="179">
        <v>0</v>
      </c>
      <c r="N77" s="179">
        <v>18</v>
      </c>
      <c r="O77" s="179">
        <v>0</v>
      </c>
      <c r="P77" s="179">
        <v>3</v>
      </c>
      <c r="Q77" s="179">
        <v>0</v>
      </c>
      <c r="R77" s="179">
        <v>47</v>
      </c>
      <c r="S77" s="179">
        <v>0</v>
      </c>
      <c r="T77" s="179">
        <v>25</v>
      </c>
      <c r="U77" s="179">
        <v>0</v>
      </c>
      <c r="V77" s="179">
        <v>16</v>
      </c>
      <c r="W77" s="179">
        <v>0</v>
      </c>
      <c r="X77" s="179">
        <v>2</v>
      </c>
      <c r="Y77" s="179">
        <v>0</v>
      </c>
    </row>
    <row r="78" spans="1:25" ht="12.75">
      <c r="A78" s="77" t="s">
        <v>156</v>
      </c>
      <c r="B78" s="179">
        <v>405</v>
      </c>
      <c r="C78" s="179">
        <v>0</v>
      </c>
      <c r="D78" s="179">
        <v>113</v>
      </c>
      <c r="E78" s="179">
        <v>0</v>
      </c>
      <c r="F78" s="179">
        <v>96</v>
      </c>
      <c r="G78" s="179">
        <v>0</v>
      </c>
      <c r="H78" s="179">
        <v>5</v>
      </c>
      <c r="I78" s="179">
        <v>0</v>
      </c>
      <c r="J78" s="179">
        <v>70</v>
      </c>
      <c r="K78" s="179">
        <v>1</v>
      </c>
      <c r="L78" s="179">
        <v>24</v>
      </c>
      <c r="M78" s="179">
        <v>0</v>
      </c>
      <c r="N78" s="179">
        <v>112</v>
      </c>
      <c r="O78" s="179">
        <v>0</v>
      </c>
      <c r="P78" s="179">
        <v>39</v>
      </c>
      <c r="Q78" s="179">
        <v>0</v>
      </c>
      <c r="R78" s="179">
        <v>215</v>
      </c>
      <c r="S78" s="179">
        <v>0</v>
      </c>
      <c r="T78" s="179">
        <v>93</v>
      </c>
      <c r="U78" s="179">
        <v>0</v>
      </c>
      <c r="V78" s="179">
        <v>1155</v>
      </c>
      <c r="W78" s="179">
        <v>0</v>
      </c>
      <c r="X78" s="179">
        <v>434</v>
      </c>
      <c r="Y78" s="179">
        <v>0</v>
      </c>
    </row>
    <row r="79" spans="1:25" ht="12.75">
      <c r="A79" s="77" t="s">
        <v>157</v>
      </c>
      <c r="B79" s="179">
        <v>0</v>
      </c>
      <c r="C79" s="179">
        <v>0</v>
      </c>
      <c r="D79" s="179">
        <v>0</v>
      </c>
      <c r="E79" s="179">
        <v>0</v>
      </c>
      <c r="F79" s="179">
        <v>3</v>
      </c>
      <c r="G79" s="179">
        <v>0</v>
      </c>
      <c r="H79" s="179">
        <v>1</v>
      </c>
      <c r="I79" s="179">
        <v>0</v>
      </c>
      <c r="J79" s="179">
        <v>43</v>
      </c>
      <c r="K79" s="179">
        <v>0</v>
      </c>
      <c r="L79" s="179">
        <v>6</v>
      </c>
      <c r="M79" s="179">
        <v>0</v>
      </c>
      <c r="N79" s="179">
        <v>34</v>
      </c>
      <c r="O79" s="179">
        <v>0</v>
      </c>
      <c r="P79" s="179">
        <v>14</v>
      </c>
      <c r="Q79" s="179">
        <v>0</v>
      </c>
      <c r="R79" s="179">
        <v>25</v>
      </c>
      <c r="S79" s="179">
        <v>0</v>
      </c>
      <c r="T79" s="179">
        <v>11</v>
      </c>
      <c r="U79" s="179">
        <v>0</v>
      </c>
      <c r="V79" s="179">
        <v>87</v>
      </c>
      <c r="W79" s="179">
        <v>0</v>
      </c>
      <c r="X79" s="179">
        <v>35</v>
      </c>
      <c r="Y79" s="179">
        <v>0</v>
      </c>
    </row>
    <row r="80" spans="1:25" ht="12.75">
      <c r="A80" s="77" t="s">
        <v>158</v>
      </c>
      <c r="B80" s="179">
        <v>4</v>
      </c>
      <c r="C80" s="179">
        <v>0</v>
      </c>
      <c r="D80" s="179">
        <v>1</v>
      </c>
      <c r="E80" s="179">
        <v>0</v>
      </c>
      <c r="F80" s="179">
        <v>19</v>
      </c>
      <c r="G80" s="179">
        <v>6</v>
      </c>
      <c r="H80" s="179">
        <v>1</v>
      </c>
      <c r="I80" s="179">
        <v>0</v>
      </c>
      <c r="J80" s="179">
        <v>110</v>
      </c>
      <c r="K80" s="179">
        <v>0</v>
      </c>
      <c r="L80" s="179">
        <v>35</v>
      </c>
      <c r="M80" s="179">
        <v>0</v>
      </c>
      <c r="N80" s="179">
        <v>119</v>
      </c>
      <c r="O80" s="179">
        <v>0</v>
      </c>
      <c r="P80" s="179">
        <v>20</v>
      </c>
      <c r="Q80" s="179">
        <v>0</v>
      </c>
      <c r="R80" s="179">
        <v>207</v>
      </c>
      <c r="S80" s="179">
        <v>0</v>
      </c>
      <c r="T80" s="179">
        <v>84</v>
      </c>
      <c r="U80" s="179">
        <v>0</v>
      </c>
      <c r="V80" s="179">
        <v>204</v>
      </c>
      <c r="W80" s="179">
        <v>0</v>
      </c>
      <c r="X80" s="179">
        <v>49</v>
      </c>
      <c r="Y80" s="179">
        <v>0</v>
      </c>
    </row>
    <row r="81" spans="1:25" ht="12.75">
      <c r="A81" s="77" t="s">
        <v>159</v>
      </c>
      <c r="B81" s="179">
        <v>198</v>
      </c>
      <c r="C81" s="179">
        <v>13</v>
      </c>
      <c r="D81" s="179">
        <v>166</v>
      </c>
      <c r="E81" s="179">
        <v>3</v>
      </c>
      <c r="F81" s="179">
        <v>955</v>
      </c>
      <c r="G81" s="179">
        <v>16</v>
      </c>
      <c r="H81" s="179">
        <v>143</v>
      </c>
      <c r="I81" s="179">
        <v>0</v>
      </c>
      <c r="J81" s="179">
        <v>778</v>
      </c>
      <c r="K81" s="179">
        <v>1</v>
      </c>
      <c r="L81" s="179">
        <v>389</v>
      </c>
      <c r="M81" s="179">
        <v>0</v>
      </c>
      <c r="N81" s="179">
        <v>946</v>
      </c>
      <c r="O81" s="179">
        <v>2</v>
      </c>
      <c r="P81" s="179">
        <v>309</v>
      </c>
      <c r="Q81" s="179">
        <v>0</v>
      </c>
      <c r="R81" s="179">
        <v>665</v>
      </c>
      <c r="S81" s="179">
        <v>1</v>
      </c>
      <c r="T81" s="179">
        <v>338</v>
      </c>
      <c r="U81" s="179">
        <v>0</v>
      </c>
      <c r="V81" s="179">
        <v>3812</v>
      </c>
      <c r="W81" s="179">
        <v>0</v>
      </c>
      <c r="X81" s="179">
        <v>860</v>
      </c>
      <c r="Y81" s="179">
        <v>0</v>
      </c>
    </row>
    <row r="82" spans="1:25" ht="12.75">
      <c r="A82" s="77" t="s">
        <v>160</v>
      </c>
      <c r="B82" s="179">
        <v>21</v>
      </c>
      <c r="C82" s="179">
        <v>9</v>
      </c>
      <c r="D82" s="179">
        <v>6</v>
      </c>
      <c r="E82" s="179">
        <v>0</v>
      </c>
      <c r="F82" s="179">
        <v>50</v>
      </c>
      <c r="G82" s="179">
        <v>0</v>
      </c>
      <c r="H82" s="179">
        <v>3</v>
      </c>
      <c r="I82" s="179">
        <v>0</v>
      </c>
      <c r="J82" s="179">
        <v>46</v>
      </c>
      <c r="K82" s="179">
        <v>0</v>
      </c>
      <c r="L82" s="179">
        <v>14</v>
      </c>
      <c r="M82" s="179">
        <v>0</v>
      </c>
      <c r="N82" s="179">
        <v>71</v>
      </c>
      <c r="O82" s="179">
        <v>0</v>
      </c>
      <c r="P82" s="179">
        <v>23</v>
      </c>
      <c r="Q82" s="179">
        <v>0</v>
      </c>
      <c r="R82" s="179">
        <v>87</v>
      </c>
      <c r="S82" s="179">
        <v>0</v>
      </c>
      <c r="T82" s="179">
        <v>32</v>
      </c>
      <c r="U82" s="179">
        <v>0</v>
      </c>
      <c r="V82" s="179">
        <v>884</v>
      </c>
      <c r="W82" s="179">
        <v>0</v>
      </c>
      <c r="X82" s="179">
        <v>304</v>
      </c>
      <c r="Y82" s="179">
        <v>0</v>
      </c>
    </row>
    <row r="83" spans="1:25" ht="12.75">
      <c r="A83" s="77" t="s">
        <v>161</v>
      </c>
      <c r="B83" s="179">
        <v>138</v>
      </c>
      <c r="C83" s="179">
        <v>20</v>
      </c>
      <c r="D83" s="179">
        <v>85</v>
      </c>
      <c r="E83" s="179">
        <v>0</v>
      </c>
      <c r="F83" s="179">
        <v>551</v>
      </c>
      <c r="G83" s="179">
        <v>10</v>
      </c>
      <c r="H83" s="179">
        <v>283</v>
      </c>
      <c r="I83" s="179">
        <v>1</v>
      </c>
      <c r="J83" s="179">
        <v>742</v>
      </c>
      <c r="K83" s="179">
        <v>6</v>
      </c>
      <c r="L83" s="179">
        <v>217</v>
      </c>
      <c r="M83" s="179">
        <v>1</v>
      </c>
      <c r="N83" s="179">
        <v>905</v>
      </c>
      <c r="O83" s="179">
        <v>4</v>
      </c>
      <c r="P83" s="179">
        <v>247</v>
      </c>
      <c r="Q83" s="179">
        <v>0</v>
      </c>
      <c r="R83" s="179">
        <v>1170</v>
      </c>
      <c r="S83" s="179">
        <v>0</v>
      </c>
      <c r="T83" s="179">
        <v>519</v>
      </c>
      <c r="U83" s="179">
        <v>0</v>
      </c>
      <c r="V83" s="179">
        <v>4259</v>
      </c>
      <c r="W83" s="179">
        <v>1</v>
      </c>
      <c r="X83" s="179">
        <v>920</v>
      </c>
      <c r="Y83" s="179">
        <v>0</v>
      </c>
    </row>
    <row r="84" spans="1:25" ht="12.75">
      <c r="A84" s="77" t="s">
        <v>162</v>
      </c>
      <c r="B84" s="179">
        <v>4</v>
      </c>
      <c r="C84" s="179">
        <v>38</v>
      </c>
      <c r="D84" s="179">
        <v>3</v>
      </c>
      <c r="E84" s="179">
        <v>18</v>
      </c>
      <c r="F84" s="179">
        <v>464</v>
      </c>
      <c r="G84" s="179">
        <v>14</v>
      </c>
      <c r="H84" s="179">
        <v>26</v>
      </c>
      <c r="I84" s="179">
        <v>0</v>
      </c>
      <c r="J84" s="179">
        <v>183</v>
      </c>
      <c r="K84" s="179">
        <v>3</v>
      </c>
      <c r="L84" s="179">
        <v>49</v>
      </c>
      <c r="M84" s="179">
        <v>0</v>
      </c>
      <c r="N84" s="179">
        <v>214</v>
      </c>
      <c r="O84" s="179">
        <v>1</v>
      </c>
      <c r="P84" s="179">
        <v>66</v>
      </c>
      <c r="Q84" s="179">
        <v>0</v>
      </c>
      <c r="R84" s="179">
        <v>339</v>
      </c>
      <c r="S84" s="179">
        <v>2</v>
      </c>
      <c r="T84" s="179">
        <v>158</v>
      </c>
      <c r="U84" s="179">
        <v>0</v>
      </c>
      <c r="V84" s="179">
        <v>3454</v>
      </c>
      <c r="W84" s="179">
        <v>0</v>
      </c>
      <c r="X84" s="179">
        <v>1101</v>
      </c>
      <c r="Y84" s="179">
        <v>0</v>
      </c>
    </row>
    <row r="85" spans="1:25" ht="12.75">
      <c r="A85" s="77" t="s">
        <v>163</v>
      </c>
      <c r="B85" s="179">
        <v>39</v>
      </c>
      <c r="C85" s="179">
        <v>25</v>
      </c>
      <c r="D85" s="179">
        <v>15</v>
      </c>
      <c r="E85" s="179">
        <v>8</v>
      </c>
      <c r="F85" s="179">
        <v>1340</v>
      </c>
      <c r="G85" s="179">
        <v>39</v>
      </c>
      <c r="H85" s="179">
        <v>167</v>
      </c>
      <c r="I85" s="179">
        <v>23</v>
      </c>
      <c r="J85" s="179">
        <v>397</v>
      </c>
      <c r="K85" s="179">
        <v>4</v>
      </c>
      <c r="L85" s="179">
        <v>106</v>
      </c>
      <c r="M85" s="179">
        <v>0</v>
      </c>
      <c r="N85" s="179">
        <v>873</v>
      </c>
      <c r="O85" s="179">
        <v>3</v>
      </c>
      <c r="P85" s="179">
        <v>249</v>
      </c>
      <c r="Q85" s="179">
        <v>0</v>
      </c>
      <c r="R85" s="179">
        <v>635</v>
      </c>
      <c r="S85" s="179">
        <v>2</v>
      </c>
      <c r="T85" s="179">
        <v>314</v>
      </c>
      <c r="U85" s="179">
        <v>0</v>
      </c>
      <c r="V85" s="179">
        <v>3725</v>
      </c>
      <c r="W85" s="179">
        <v>1</v>
      </c>
      <c r="X85" s="179">
        <v>851</v>
      </c>
      <c r="Y85" s="179">
        <v>0</v>
      </c>
    </row>
    <row r="86" spans="1:25" ht="12.75">
      <c r="A86" s="77" t="s">
        <v>164</v>
      </c>
      <c r="B86" s="179">
        <v>407</v>
      </c>
      <c r="C86" s="179">
        <v>36</v>
      </c>
      <c r="D86" s="179">
        <v>244</v>
      </c>
      <c r="E86" s="179">
        <v>0</v>
      </c>
      <c r="F86" s="179">
        <v>928</v>
      </c>
      <c r="G86" s="179">
        <v>43</v>
      </c>
      <c r="H86" s="179">
        <v>84</v>
      </c>
      <c r="I86" s="179">
        <v>0</v>
      </c>
      <c r="J86" s="179">
        <v>623</v>
      </c>
      <c r="K86" s="179">
        <v>13</v>
      </c>
      <c r="L86" s="179">
        <v>169</v>
      </c>
      <c r="M86" s="179">
        <v>0</v>
      </c>
      <c r="N86" s="179">
        <v>653</v>
      </c>
      <c r="O86" s="179">
        <v>17</v>
      </c>
      <c r="P86" s="179">
        <v>144</v>
      </c>
      <c r="Q86" s="179">
        <v>1</v>
      </c>
      <c r="R86" s="179">
        <v>744</v>
      </c>
      <c r="S86" s="179">
        <v>1</v>
      </c>
      <c r="T86" s="179">
        <v>340</v>
      </c>
      <c r="U86" s="179">
        <v>0</v>
      </c>
      <c r="V86" s="179">
        <v>3603</v>
      </c>
      <c r="W86" s="179">
        <v>1</v>
      </c>
      <c r="X86" s="179">
        <v>1072</v>
      </c>
      <c r="Y86" s="179">
        <v>0</v>
      </c>
    </row>
    <row r="87" spans="1:25" ht="12.75">
      <c r="A87" s="77" t="s">
        <v>165</v>
      </c>
      <c r="B87" s="179">
        <v>102</v>
      </c>
      <c r="C87" s="179">
        <v>12</v>
      </c>
      <c r="D87" s="179">
        <v>14</v>
      </c>
      <c r="E87" s="179">
        <v>0</v>
      </c>
      <c r="F87" s="179">
        <v>389</v>
      </c>
      <c r="G87" s="179">
        <v>65</v>
      </c>
      <c r="H87" s="179">
        <v>15</v>
      </c>
      <c r="I87" s="179">
        <v>0</v>
      </c>
      <c r="J87" s="179">
        <v>333</v>
      </c>
      <c r="K87" s="179">
        <v>4</v>
      </c>
      <c r="L87" s="179">
        <v>72</v>
      </c>
      <c r="M87" s="179">
        <v>0</v>
      </c>
      <c r="N87" s="179">
        <v>358</v>
      </c>
      <c r="O87" s="179">
        <v>2</v>
      </c>
      <c r="P87" s="179">
        <v>110</v>
      </c>
      <c r="Q87" s="179">
        <v>0</v>
      </c>
      <c r="R87" s="179">
        <v>465</v>
      </c>
      <c r="S87" s="179">
        <v>2</v>
      </c>
      <c r="T87" s="179">
        <v>243</v>
      </c>
      <c r="U87" s="179">
        <v>0</v>
      </c>
      <c r="V87" s="179">
        <v>2298</v>
      </c>
      <c r="W87" s="179">
        <v>1</v>
      </c>
      <c r="X87" s="179">
        <v>857</v>
      </c>
      <c r="Y87" s="179">
        <v>0</v>
      </c>
    </row>
    <row r="88" spans="1:25" ht="12.75">
      <c r="A88" s="77" t="s">
        <v>166</v>
      </c>
      <c r="B88" s="179">
        <v>388</v>
      </c>
      <c r="C88" s="179">
        <v>3</v>
      </c>
      <c r="D88" s="179">
        <v>231</v>
      </c>
      <c r="E88" s="179">
        <v>0</v>
      </c>
      <c r="F88" s="179">
        <v>364</v>
      </c>
      <c r="G88" s="179">
        <v>8</v>
      </c>
      <c r="H88" s="179">
        <v>25</v>
      </c>
      <c r="I88" s="179">
        <v>0</v>
      </c>
      <c r="J88" s="179">
        <v>257</v>
      </c>
      <c r="K88" s="179">
        <v>3</v>
      </c>
      <c r="L88" s="179">
        <v>75</v>
      </c>
      <c r="M88" s="179">
        <v>0</v>
      </c>
      <c r="N88" s="179">
        <v>726</v>
      </c>
      <c r="O88" s="179">
        <v>1</v>
      </c>
      <c r="P88" s="179">
        <v>73</v>
      </c>
      <c r="Q88" s="179">
        <v>0</v>
      </c>
      <c r="R88" s="179">
        <v>442</v>
      </c>
      <c r="S88" s="179">
        <v>1</v>
      </c>
      <c r="T88" s="179">
        <v>259</v>
      </c>
      <c r="U88" s="179">
        <v>0</v>
      </c>
      <c r="V88" s="179">
        <v>1275</v>
      </c>
      <c r="W88" s="179">
        <v>0</v>
      </c>
      <c r="X88" s="179">
        <v>310</v>
      </c>
      <c r="Y88" s="179">
        <v>0</v>
      </c>
    </row>
    <row r="89" spans="1:25" s="85" customFormat="1" ht="25.5">
      <c r="A89" s="78" t="s">
        <v>167</v>
      </c>
      <c r="B89" s="205">
        <v>59</v>
      </c>
      <c r="C89" s="205">
        <v>61</v>
      </c>
      <c r="D89" s="205">
        <v>33</v>
      </c>
      <c r="E89" s="205">
        <v>3</v>
      </c>
      <c r="F89" s="205">
        <v>1355</v>
      </c>
      <c r="G89" s="205">
        <v>203</v>
      </c>
      <c r="H89" s="205">
        <v>79</v>
      </c>
      <c r="I89" s="205">
        <v>5</v>
      </c>
      <c r="J89" s="205">
        <v>1432</v>
      </c>
      <c r="K89" s="205">
        <v>998</v>
      </c>
      <c r="L89" s="205">
        <v>254</v>
      </c>
      <c r="M89" s="205">
        <v>1</v>
      </c>
      <c r="N89" s="205">
        <v>738</v>
      </c>
      <c r="O89" s="205">
        <v>24</v>
      </c>
      <c r="P89" s="205">
        <v>250</v>
      </c>
      <c r="Q89" s="205">
        <v>3</v>
      </c>
      <c r="R89" s="205">
        <v>1263</v>
      </c>
      <c r="S89" s="205">
        <v>22</v>
      </c>
      <c r="T89" s="205">
        <v>527</v>
      </c>
      <c r="U89" s="205">
        <v>2</v>
      </c>
      <c r="V89" s="205">
        <v>8306</v>
      </c>
      <c r="W89" s="205">
        <v>9</v>
      </c>
      <c r="X89" s="205">
        <v>2101</v>
      </c>
      <c r="Y89" s="205">
        <v>3</v>
      </c>
    </row>
    <row r="90" spans="1:25" ht="12.75">
      <c r="A90" s="77" t="s">
        <v>168</v>
      </c>
      <c r="B90" s="179">
        <v>23</v>
      </c>
      <c r="C90" s="179">
        <v>9</v>
      </c>
      <c r="D90" s="179">
        <v>14</v>
      </c>
      <c r="E90" s="179">
        <v>3</v>
      </c>
      <c r="F90" s="179">
        <v>209</v>
      </c>
      <c r="G90" s="179">
        <v>5</v>
      </c>
      <c r="H90" s="179">
        <v>15</v>
      </c>
      <c r="I90" s="179">
        <v>3</v>
      </c>
      <c r="J90" s="179">
        <v>77</v>
      </c>
      <c r="K90" s="179">
        <v>2</v>
      </c>
      <c r="L90" s="179">
        <v>36</v>
      </c>
      <c r="M90" s="179">
        <v>0</v>
      </c>
      <c r="N90" s="179">
        <v>126</v>
      </c>
      <c r="O90" s="179">
        <v>0</v>
      </c>
      <c r="P90" s="179">
        <v>67</v>
      </c>
      <c r="Q90" s="179">
        <v>0</v>
      </c>
      <c r="R90" s="179">
        <v>403</v>
      </c>
      <c r="S90" s="179">
        <v>0</v>
      </c>
      <c r="T90" s="179">
        <v>195</v>
      </c>
      <c r="U90" s="179">
        <v>0</v>
      </c>
      <c r="V90" s="179">
        <v>1684</v>
      </c>
      <c r="W90" s="179">
        <v>0</v>
      </c>
      <c r="X90" s="179">
        <v>350</v>
      </c>
      <c r="Y90" s="179">
        <v>0</v>
      </c>
    </row>
    <row r="91" spans="1:25" ht="12.75">
      <c r="A91" s="77" t="s">
        <v>169</v>
      </c>
      <c r="B91" s="179">
        <v>14</v>
      </c>
      <c r="C91" s="179">
        <v>0</v>
      </c>
      <c r="D91" s="179">
        <v>5</v>
      </c>
      <c r="E91" s="179">
        <v>0</v>
      </c>
      <c r="F91" s="179">
        <v>91</v>
      </c>
      <c r="G91" s="179">
        <v>0</v>
      </c>
      <c r="H91" s="179">
        <v>23</v>
      </c>
      <c r="I91" s="179">
        <v>0</v>
      </c>
      <c r="J91" s="179">
        <v>30</v>
      </c>
      <c r="K91" s="179">
        <v>0</v>
      </c>
      <c r="L91" s="179">
        <v>7</v>
      </c>
      <c r="M91" s="179">
        <v>0</v>
      </c>
      <c r="N91" s="179">
        <v>31</v>
      </c>
      <c r="O91" s="179">
        <v>0</v>
      </c>
      <c r="P91" s="179">
        <v>21</v>
      </c>
      <c r="Q91" s="179">
        <v>0</v>
      </c>
      <c r="R91" s="179">
        <v>76</v>
      </c>
      <c r="S91" s="179">
        <v>0</v>
      </c>
      <c r="T91" s="179">
        <v>32</v>
      </c>
      <c r="U91" s="179">
        <v>0</v>
      </c>
      <c r="V91" s="179">
        <v>570</v>
      </c>
      <c r="W91" s="179">
        <v>0</v>
      </c>
      <c r="X91" s="179">
        <v>118</v>
      </c>
      <c r="Y91" s="179">
        <v>0</v>
      </c>
    </row>
    <row r="92" spans="1:25" ht="12.75">
      <c r="A92" s="77" t="s">
        <v>170</v>
      </c>
      <c r="B92" s="179">
        <v>3</v>
      </c>
      <c r="C92" s="179">
        <v>21</v>
      </c>
      <c r="D92" s="179">
        <v>0</v>
      </c>
      <c r="E92" s="179">
        <v>0</v>
      </c>
      <c r="F92" s="179">
        <v>483</v>
      </c>
      <c r="G92" s="179">
        <v>133</v>
      </c>
      <c r="H92" s="179">
        <v>12</v>
      </c>
      <c r="I92" s="179">
        <v>2</v>
      </c>
      <c r="J92" s="179">
        <v>880</v>
      </c>
      <c r="K92" s="179">
        <v>995</v>
      </c>
      <c r="L92" s="179">
        <v>73</v>
      </c>
      <c r="M92" s="179">
        <v>1</v>
      </c>
      <c r="N92" s="179">
        <v>213</v>
      </c>
      <c r="O92" s="179">
        <v>20</v>
      </c>
      <c r="P92" s="179">
        <v>66</v>
      </c>
      <c r="Q92" s="179">
        <v>3</v>
      </c>
      <c r="R92" s="179">
        <v>297</v>
      </c>
      <c r="S92" s="179">
        <v>9</v>
      </c>
      <c r="T92" s="179">
        <v>114</v>
      </c>
      <c r="U92" s="179">
        <v>2</v>
      </c>
      <c r="V92" s="179">
        <v>2358</v>
      </c>
      <c r="W92" s="179">
        <v>8</v>
      </c>
      <c r="X92" s="179">
        <v>740</v>
      </c>
      <c r="Y92" s="179">
        <v>3</v>
      </c>
    </row>
    <row r="93" spans="1:25" ht="12.75">
      <c r="A93" s="77" t="s">
        <v>171</v>
      </c>
      <c r="B93" s="179">
        <v>2</v>
      </c>
      <c r="C93" s="179">
        <v>15</v>
      </c>
      <c r="D93" s="179">
        <v>2</v>
      </c>
      <c r="E93" s="179">
        <v>0</v>
      </c>
      <c r="F93" s="179">
        <v>377</v>
      </c>
      <c r="G93" s="179">
        <v>34</v>
      </c>
      <c r="H93" s="179">
        <v>13</v>
      </c>
      <c r="I93" s="179">
        <v>0</v>
      </c>
      <c r="J93" s="179">
        <v>247</v>
      </c>
      <c r="K93" s="179">
        <v>1</v>
      </c>
      <c r="L93" s="179">
        <v>107</v>
      </c>
      <c r="M93" s="179">
        <v>0</v>
      </c>
      <c r="N93" s="179">
        <v>218</v>
      </c>
      <c r="O93" s="179">
        <v>3</v>
      </c>
      <c r="P93" s="179">
        <v>48</v>
      </c>
      <c r="Q93" s="179">
        <v>0</v>
      </c>
      <c r="R93" s="179">
        <v>242</v>
      </c>
      <c r="S93" s="179">
        <v>13</v>
      </c>
      <c r="T93" s="179">
        <v>90</v>
      </c>
      <c r="U93" s="179">
        <v>0</v>
      </c>
      <c r="V93" s="179">
        <v>1951</v>
      </c>
      <c r="W93" s="179">
        <v>1</v>
      </c>
      <c r="X93" s="179">
        <v>545</v>
      </c>
      <c r="Y93" s="179">
        <v>0</v>
      </c>
    </row>
    <row r="94" spans="1:25" ht="12.75">
      <c r="A94" s="77" t="s">
        <v>172</v>
      </c>
      <c r="B94" s="179">
        <v>8</v>
      </c>
      <c r="C94" s="179">
        <v>3</v>
      </c>
      <c r="D94" s="179">
        <v>5</v>
      </c>
      <c r="E94" s="179">
        <v>0</v>
      </c>
      <c r="F94" s="179">
        <v>117</v>
      </c>
      <c r="G94" s="179">
        <v>0</v>
      </c>
      <c r="H94" s="179">
        <v>12</v>
      </c>
      <c r="I94" s="179">
        <v>0</v>
      </c>
      <c r="J94" s="179">
        <v>102</v>
      </c>
      <c r="K94" s="179">
        <v>0</v>
      </c>
      <c r="L94" s="179">
        <v>9</v>
      </c>
      <c r="M94" s="179">
        <v>0</v>
      </c>
      <c r="N94" s="179">
        <v>64</v>
      </c>
      <c r="O94" s="179">
        <v>0</v>
      </c>
      <c r="P94" s="179">
        <v>28</v>
      </c>
      <c r="Q94" s="179">
        <v>0</v>
      </c>
      <c r="R94" s="179">
        <v>113</v>
      </c>
      <c r="S94" s="179">
        <v>0</v>
      </c>
      <c r="T94" s="179">
        <v>46</v>
      </c>
      <c r="U94" s="179">
        <v>0</v>
      </c>
      <c r="V94" s="179">
        <v>672</v>
      </c>
      <c r="W94" s="179">
        <v>0</v>
      </c>
      <c r="X94" s="179">
        <v>124</v>
      </c>
      <c r="Y94" s="179">
        <v>0</v>
      </c>
    </row>
    <row r="95" spans="1:25" ht="12.75">
      <c r="A95" s="77" t="s">
        <v>173</v>
      </c>
      <c r="B95" s="179">
        <v>2</v>
      </c>
      <c r="C95" s="179">
        <v>6</v>
      </c>
      <c r="D95" s="179">
        <v>2</v>
      </c>
      <c r="E95" s="179">
        <v>0</v>
      </c>
      <c r="F95" s="179">
        <v>13</v>
      </c>
      <c r="G95" s="179">
        <v>13</v>
      </c>
      <c r="H95" s="179">
        <v>2</v>
      </c>
      <c r="I95" s="179">
        <v>0</v>
      </c>
      <c r="J95" s="179">
        <v>42</v>
      </c>
      <c r="K95" s="179">
        <v>0</v>
      </c>
      <c r="L95" s="179">
        <v>5</v>
      </c>
      <c r="M95" s="179">
        <v>0</v>
      </c>
      <c r="N95" s="179">
        <v>19</v>
      </c>
      <c r="O95" s="179">
        <v>0</v>
      </c>
      <c r="P95" s="179">
        <v>8</v>
      </c>
      <c r="Q95" s="179">
        <v>0</v>
      </c>
      <c r="R95" s="179">
        <v>47</v>
      </c>
      <c r="S95" s="179">
        <v>0</v>
      </c>
      <c r="T95" s="179">
        <v>20</v>
      </c>
      <c r="U95" s="179">
        <v>0</v>
      </c>
      <c r="V95" s="179">
        <v>334</v>
      </c>
      <c r="W95" s="179">
        <v>0</v>
      </c>
      <c r="X95" s="179">
        <v>76</v>
      </c>
      <c r="Y95" s="179">
        <v>0</v>
      </c>
    </row>
    <row r="96" spans="1:25" ht="12.75">
      <c r="A96" s="77" t="s">
        <v>174</v>
      </c>
      <c r="B96" s="179">
        <v>7</v>
      </c>
      <c r="C96" s="179">
        <v>0</v>
      </c>
      <c r="D96" s="179">
        <v>5</v>
      </c>
      <c r="E96" s="179">
        <v>0</v>
      </c>
      <c r="F96" s="179">
        <v>60</v>
      </c>
      <c r="G96" s="179">
        <v>5</v>
      </c>
      <c r="H96" s="179">
        <v>2</v>
      </c>
      <c r="I96" s="179">
        <v>0</v>
      </c>
      <c r="J96" s="179">
        <v>44</v>
      </c>
      <c r="K96" s="179">
        <v>0</v>
      </c>
      <c r="L96" s="179">
        <v>8</v>
      </c>
      <c r="M96" s="179">
        <v>0</v>
      </c>
      <c r="N96" s="179">
        <v>49</v>
      </c>
      <c r="O96" s="179">
        <v>1</v>
      </c>
      <c r="P96" s="179">
        <v>9</v>
      </c>
      <c r="Q96" s="179">
        <v>0</v>
      </c>
      <c r="R96" s="179">
        <v>53</v>
      </c>
      <c r="S96" s="179">
        <v>0</v>
      </c>
      <c r="T96" s="179">
        <v>20</v>
      </c>
      <c r="U96" s="179">
        <v>0</v>
      </c>
      <c r="V96" s="179">
        <v>634</v>
      </c>
      <c r="W96" s="179">
        <v>0</v>
      </c>
      <c r="X96" s="179">
        <v>111</v>
      </c>
      <c r="Y96" s="179">
        <v>0</v>
      </c>
    </row>
    <row r="97" spans="1:25" ht="25.5">
      <c r="A97" s="77" t="s">
        <v>175</v>
      </c>
      <c r="B97" s="179">
        <v>0</v>
      </c>
      <c r="C97" s="179">
        <v>5</v>
      </c>
      <c r="D97" s="179">
        <v>0</v>
      </c>
      <c r="E97" s="179">
        <v>0</v>
      </c>
      <c r="F97" s="179">
        <v>1</v>
      </c>
      <c r="G97" s="179">
        <v>0</v>
      </c>
      <c r="H97" s="179">
        <v>0</v>
      </c>
      <c r="I97" s="179">
        <v>0</v>
      </c>
      <c r="J97" s="179">
        <v>6</v>
      </c>
      <c r="K97" s="179">
        <v>0</v>
      </c>
      <c r="L97" s="179">
        <v>6</v>
      </c>
      <c r="M97" s="179">
        <v>0</v>
      </c>
      <c r="N97" s="179">
        <v>14</v>
      </c>
      <c r="O97" s="179">
        <v>0</v>
      </c>
      <c r="P97" s="179">
        <v>3</v>
      </c>
      <c r="Q97" s="179">
        <v>0</v>
      </c>
      <c r="R97" s="179">
        <v>22</v>
      </c>
      <c r="S97" s="179">
        <v>0</v>
      </c>
      <c r="T97" s="179">
        <v>8</v>
      </c>
      <c r="U97" s="179">
        <v>0</v>
      </c>
      <c r="V97" s="179">
        <v>57</v>
      </c>
      <c r="W97" s="179">
        <v>0</v>
      </c>
      <c r="X97" s="179">
        <v>21</v>
      </c>
      <c r="Y97" s="179">
        <v>0</v>
      </c>
    </row>
    <row r="98" spans="1:25" ht="25.5">
      <c r="A98" s="77" t="s">
        <v>176</v>
      </c>
      <c r="B98" s="179">
        <v>0</v>
      </c>
      <c r="C98" s="179">
        <v>2</v>
      </c>
      <c r="D98" s="179">
        <v>0</v>
      </c>
      <c r="E98" s="179">
        <v>0</v>
      </c>
      <c r="F98" s="179">
        <v>4</v>
      </c>
      <c r="G98" s="179">
        <v>13</v>
      </c>
      <c r="H98" s="179">
        <v>0</v>
      </c>
      <c r="I98" s="179">
        <v>0</v>
      </c>
      <c r="J98" s="179">
        <v>4</v>
      </c>
      <c r="K98" s="179">
        <v>0</v>
      </c>
      <c r="L98" s="179">
        <v>3</v>
      </c>
      <c r="M98" s="179">
        <v>0</v>
      </c>
      <c r="N98" s="179">
        <v>4</v>
      </c>
      <c r="O98" s="179">
        <v>0</v>
      </c>
      <c r="P98" s="179">
        <v>0</v>
      </c>
      <c r="Q98" s="179">
        <v>0</v>
      </c>
      <c r="R98" s="179">
        <v>10</v>
      </c>
      <c r="S98" s="179">
        <v>0</v>
      </c>
      <c r="T98" s="179">
        <v>2</v>
      </c>
      <c r="U98" s="179">
        <v>0</v>
      </c>
      <c r="V98" s="179">
        <v>46</v>
      </c>
      <c r="W98" s="179">
        <v>0</v>
      </c>
      <c r="X98" s="179">
        <v>16</v>
      </c>
      <c r="Y98" s="179">
        <v>0</v>
      </c>
    </row>
    <row r="99" spans="1:25" ht="12.75">
      <c r="A99" s="274"/>
      <c r="B99" s="272"/>
      <c r="C99" s="272"/>
      <c r="D99" s="272"/>
      <c r="E99" s="272"/>
      <c r="F99" s="272"/>
      <c r="G99" s="272"/>
      <c r="H99" s="272"/>
      <c r="I99" s="272"/>
      <c r="J99" s="272"/>
      <c r="K99" s="272"/>
      <c r="L99" s="272"/>
      <c r="M99" s="272"/>
      <c r="N99" s="272"/>
      <c r="O99" s="272"/>
      <c r="P99" s="272"/>
      <c r="Q99" s="272"/>
      <c r="R99" s="272"/>
      <c r="S99" s="272"/>
      <c r="T99" s="272"/>
      <c r="U99" s="272"/>
      <c r="V99" s="272"/>
      <c r="W99" s="272"/>
      <c r="X99" s="272"/>
      <c r="Y99" s="272"/>
    </row>
    <row r="101" spans="1:13" ht="12.75" customHeight="1">
      <c r="A101" s="335" t="s">
        <v>413</v>
      </c>
      <c r="B101" s="335"/>
      <c r="C101" s="335"/>
      <c r="D101" s="335"/>
      <c r="E101" s="335"/>
      <c r="F101" s="335"/>
      <c r="G101" s="335"/>
      <c r="H101" s="335"/>
      <c r="I101" s="335"/>
      <c r="J101" s="335"/>
      <c r="K101" s="335"/>
      <c r="L101" s="335"/>
      <c r="M101" s="335"/>
    </row>
  </sheetData>
  <sheetProtection/>
  <mergeCells count="27">
    <mergeCell ref="A101:M101"/>
    <mergeCell ref="R4:U4"/>
    <mergeCell ref="N5:N6"/>
    <mergeCell ref="O5:O6"/>
    <mergeCell ref="P5:Q5"/>
    <mergeCell ref="R5:R6"/>
    <mergeCell ref="S5:S6"/>
    <mergeCell ref="T5:U5"/>
    <mergeCell ref="N4:Q4"/>
    <mergeCell ref="X5:Y5"/>
    <mergeCell ref="L5:M5"/>
    <mergeCell ref="B5:B6"/>
    <mergeCell ref="C5:C6"/>
    <mergeCell ref="F5:F6"/>
    <mergeCell ref="G5:G6"/>
    <mergeCell ref="H5:I5"/>
    <mergeCell ref="D5:E5"/>
    <mergeCell ref="A1:Y1"/>
    <mergeCell ref="A4:A6"/>
    <mergeCell ref="B4:E4"/>
    <mergeCell ref="J4:M4"/>
    <mergeCell ref="J5:J6"/>
    <mergeCell ref="K5:K6"/>
    <mergeCell ref="F4:I4"/>
    <mergeCell ref="V4:Y4"/>
    <mergeCell ref="V5:V6"/>
    <mergeCell ref="W5:W6"/>
  </mergeCells>
  <printOptions/>
  <pageMargins left="0.31496062992125984" right="0.31496062992125984" top="0.2755905511811024" bottom="0.6692913385826772" header="0.2362204724409449" footer="0.2362204724409449"/>
  <pageSetup fitToHeight="1" fitToWidth="1" horizontalDpi="600" verticalDpi="600" orientation="landscape" paperSize="8" scale="45" r:id="rId1"/>
  <headerFooter alignWithMargins="0">
    <oddFooter>&amp;C49</oddFooter>
  </headerFooter>
  <ignoredErrors>
    <ignoredError sqref="J46:U46 B39:I39" formulaRange="1"/>
  </ignoredErrors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00"/>
  <sheetViews>
    <sheetView workbookViewId="0" topLeftCell="A1">
      <selection activeCell="A3" sqref="A3"/>
    </sheetView>
  </sheetViews>
  <sheetFormatPr defaultColWidth="10.75390625" defaultRowHeight="12.75"/>
  <cols>
    <col min="1" max="1" width="25.375" style="81" customWidth="1"/>
    <col min="2" max="17" width="13.75390625" style="81" customWidth="1"/>
    <col min="18" max="18" width="15.375" style="81" customWidth="1"/>
    <col min="19" max="21" width="13.75390625" style="81" customWidth="1"/>
    <col min="22" max="22" width="15.00390625" style="81" customWidth="1"/>
    <col min="23" max="25" width="13.75390625" style="81" customWidth="1"/>
    <col min="26" max="16384" width="10.75390625" style="81" customWidth="1"/>
  </cols>
  <sheetData>
    <row r="1" spans="1:25" s="106" customFormat="1" ht="44.25" customHeight="1">
      <c r="A1" s="337" t="s">
        <v>350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237"/>
      <c r="O1" s="237"/>
      <c r="P1" s="237"/>
      <c r="Q1" s="237"/>
      <c r="R1" s="237"/>
      <c r="S1" s="237"/>
      <c r="T1" s="237"/>
      <c r="U1" s="237"/>
      <c r="V1" s="237"/>
      <c r="W1" s="237"/>
      <c r="X1" s="237"/>
      <c r="Y1" s="237"/>
    </row>
    <row r="2" spans="2:13" ht="12.75"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</row>
    <row r="3" spans="13:25" ht="12.75">
      <c r="M3" s="89" t="s">
        <v>402</v>
      </c>
      <c r="Y3" s="89"/>
    </row>
    <row r="4" spans="1:13" ht="12.75">
      <c r="A4" s="364"/>
      <c r="B4" s="373">
        <v>39814</v>
      </c>
      <c r="C4" s="374"/>
      <c r="D4" s="373">
        <v>40179</v>
      </c>
      <c r="E4" s="374"/>
      <c r="F4" s="373">
        <v>40544</v>
      </c>
      <c r="G4" s="374"/>
      <c r="H4" s="373">
        <v>40909</v>
      </c>
      <c r="I4" s="374"/>
      <c r="J4" s="373">
        <v>41275</v>
      </c>
      <c r="K4" s="374"/>
      <c r="L4" s="375">
        <v>41640</v>
      </c>
      <c r="M4" s="375"/>
    </row>
    <row r="5" spans="1:13" ht="25.5">
      <c r="A5" s="364"/>
      <c r="B5" s="75" t="s">
        <v>23</v>
      </c>
      <c r="C5" s="75" t="s">
        <v>24</v>
      </c>
      <c r="D5" s="75" t="s">
        <v>23</v>
      </c>
      <c r="E5" s="75" t="s">
        <v>24</v>
      </c>
      <c r="F5" s="75" t="s">
        <v>23</v>
      </c>
      <c r="G5" s="75" t="s">
        <v>24</v>
      </c>
      <c r="H5" s="75" t="s">
        <v>23</v>
      </c>
      <c r="I5" s="75" t="s">
        <v>24</v>
      </c>
      <c r="J5" s="75" t="s">
        <v>23</v>
      </c>
      <c r="K5" s="75" t="s">
        <v>24</v>
      </c>
      <c r="L5" s="75" t="s">
        <v>23</v>
      </c>
      <c r="M5" s="75" t="s">
        <v>24</v>
      </c>
    </row>
    <row r="6" spans="1:13" s="85" customFormat="1" ht="25.5">
      <c r="A6" s="76" t="s">
        <v>233</v>
      </c>
      <c r="B6" s="205">
        <v>5.6</v>
      </c>
      <c r="C6" s="205">
        <v>8.6</v>
      </c>
      <c r="D6" s="205">
        <v>8.3</v>
      </c>
      <c r="E6" s="205">
        <v>12</v>
      </c>
      <c r="F6" s="205">
        <v>7.7</v>
      </c>
      <c r="G6" s="205">
        <v>15</v>
      </c>
      <c r="H6" s="205">
        <v>6.6</v>
      </c>
      <c r="I6" s="205">
        <v>9.2</v>
      </c>
      <c r="J6" s="205">
        <v>7.1</v>
      </c>
      <c r="K6" s="205">
        <v>6.4</v>
      </c>
      <c r="L6" s="205">
        <v>9.5</v>
      </c>
      <c r="M6" s="205">
        <v>5.9</v>
      </c>
    </row>
    <row r="7" spans="1:13" s="85" customFormat="1" ht="25.5">
      <c r="A7" s="78" t="s">
        <v>88</v>
      </c>
      <c r="B7" s="205">
        <v>4.8</v>
      </c>
      <c r="C7" s="205">
        <v>10.2</v>
      </c>
      <c r="D7" s="205">
        <v>7</v>
      </c>
      <c r="E7" s="205">
        <v>11.9</v>
      </c>
      <c r="F7" s="205">
        <v>7.6</v>
      </c>
      <c r="G7" s="205">
        <v>14.7</v>
      </c>
      <c r="H7" s="205">
        <v>8.2</v>
      </c>
      <c r="I7" s="205">
        <v>9.7</v>
      </c>
      <c r="J7" s="205">
        <v>9</v>
      </c>
      <c r="K7" s="205">
        <v>6.7</v>
      </c>
      <c r="L7" s="205">
        <v>11</v>
      </c>
      <c r="M7" s="205">
        <v>6.1</v>
      </c>
    </row>
    <row r="8" spans="1:13" ht="12.75">
      <c r="A8" s="77" t="s">
        <v>89</v>
      </c>
      <c r="B8" s="179">
        <v>9.1</v>
      </c>
      <c r="C8" s="179">
        <v>2.6</v>
      </c>
      <c r="D8" s="179">
        <v>16.1</v>
      </c>
      <c r="E8" s="179">
        <v>55.6</v>
      </c>
      <c r="F8" s="179">
        <v>4.5</v>
      </c>
      <c r="G8" s="179">
        <v>5.3</v>
      </c>
      <c r="H8" s="179">
        <v>3.7</v>
      </c>
      <c r="I8" s="179">
        <v>3.7</v>
      </c>
      <c r="J8" s="179">
        <v>5</v>
      </c>
      <c r="K8" s="179">
        <v>0</v>
      </c>
      <c r="L8" s="179">
        <v>7.1</v>
      </c>
      <c r="M8" s="179">
        <v>0</v>
      </c>
    </row>
    <row r="9" spans="1:13" ht="12.75">
      <c r="A9" s="77" t="s">
        <v>90</v>
      </c>
      <c r="B9" s="179">
        <v>1.6</v>
      </c>
      <c r="C9" s="179">
        <v>9.9</v>
      </c>
      <c r="D9" s="179">
        <v>3.2</v>
      </c>
      <c r="E9" s="179">
        <v>0</v>
      </c>
      <c r="F9" s="179">
        <v>6.6</v>
      </c>
      <c r="G9" s="179">
        <v>0</v>
      </c>
      <c r="H9" s="179">
        <v>7.2</v>
      </c>
      <c r="I9" s="179">
        <v>7.7</v>
      </c>
      <c r="J9" s="179">
        <v>10.9</v>
      </c>
      <c r="K9" s="179">
        <v>7.1</v>
      </c>
      <c r="L9" s="179">
        <v>11.2</v>
      </c>
      <c r="M9" s="179">
        <v>4.3</v>
      </c>
    </row>
    <row r="10" spans="1:13" ht="12.75">
      <c r="A10" s="77" t="s">
        <v>91</v>
      </c>
      <c r="B10" s="179">
        <v>4</v>
      </c>
      <c r="C10" s="179">
        <v>7.3</v>
      </c>
      <c r="D10" s="179">
        <v>9.4</v>
      </c>
      <c r="E10" s="179">
        <v>9.5</v>
      </c>
      <c r="F10" s="179">
        <v>6.4</v>
      </c>
      <c r="G10" s="179">
        <v>6.3</v>
      </c>
      <c r="H10" s="179">
        <v>4.5</v>
      </c>
      <c r="I10" s="179">
        <v>0</v>
      </c>
      <c r="J10" s="179">
        <v>7.9</v>
      </c>
      <c r="K10" s="179">
        <v>7.9</v>
      </c>
      <c r="L10" s="179">
        <v>10.6</v>
      </c>
      <c r="M10" s="179">
        <v>1.9</v>
      </c>
    </row>
    <row r="11" spans="1:13" ht="12.75">
      <c r="A11" s="77" t="s">
        <v>92</v>
      </c>
      <c r="B11" s="179">
        <v>5.1</v>
      </c>
      <c r="C11" s="179">
        <v>1.6</v>
      </c>
      <c r="D11" s="179">
        <v>6.7</v>
      </c>
      <c r="E11" s="179">
        <v>25</v>
      </c>
      <c r="F11" s="179">
        <v>9.3</v>
      </c>
      <c r="G11" s="179">
        <v>3.1</v>
      </c>
      <c r="H11" s="179">
        <v>3.9</v>
      </c>
      <c r="I11" s="179">
        <v>3.4</v>
      </c>
      <c r="J11" s="179">
        <v>4.2</v>
      </c>
      <c r="K11" s="179">
        <v>5.6</v>
      </c>
      <c r="L11" s="179">
        <v>6.6</v>
      </c>
      <c r="M11" s="179">
        <v>3.2</v>
      </c>
    </row>
    <row r="12" spans="1:13" ht="12.75">
      <c r="A12" s="77" t="s">
        <v>93</v>
      </c>
      <c r="B12" s="179">
        <v>3.8</v>
      </c>
      <c r="C12" s="179">
        <v>2</v>
      </c>
      <c r="D12" s="179">
        <v>10.2</v>
      </c>
      <c r="E12" s="179">
        <v>8.7</v>
      </c>
      <c r="F12" s="179">
        <v>9.5</v>
      </c>
      <c r="G12" s="179">
        <v>0</v>
      </c>
      <c r="H12" s="179">
        <v>10.7</v>
      </c>
      <c r="I12" s="179">
        <v>9.7</v>
      </c>
      <c r="J12" s="179">
        <v>6.5</v>
      </c>
      <c r="K12" s="179">
        <v>0</v>
      </c>
      <c r="L12" s="179">
        <v>12.4</v>
      </c>
      <c r="M12" s="179">
        <v>24</v>
      </c>
    </row>
    <row r="13" spans="1:13" ht="12.75">
      <c r="A13" s="77" t="s">
        <v>94</v>
      </c>
      <c r="B13" s="179">
        <v>1.8</v>
      </c>
      <c r="C13" s="179">
        <v>11.8</v>
      </c>
      <c r="D13" s="179">
        <v>1.3</v>
      </c>
      <c r="E13" s="179">
        <v>4.8</v>
      </c>
      <c r="F13" s="179">
        <v>3.8</v>
      </c>
      <c r="G13" s="179">
        <v>0</v>
      </c>
      <c r="H13" s="179">
        <v>4.8</v>
      </c>
      <c r="I13" s="179">
        <v>4</v>
      </c>
      <c r="J13" s="179">
        <v>8.8</v>
      </c>
      <c r="K13" s="179">
        <v>0</v>
      </c>
      <c r="L13" s="179">
        <v>8.3</v>
      </c>
      <c r="M13" s="179">
        <v>11.1</v>
      </c>
    </row>
    <row r="14" spans="1:13" ht="12.75">
      <c r="A14" s="77" t="s">
        <v>95</v>
      </c>
      <c r="B14" s="179">
        <v>9.3</v>
      </c>
      <c r="C14" s="179">
        <v>7.4</v>
      </c>
      <c r="D14" s="179">
        <v>13</v>
      </c>
      <c r="E14" s="179">
        <v>0</v>
      </c>
      <c r="F14" s="179">
        <v>23.9</v>
      </c>
      <c r="G14" s="179">
        <v>0</v>
      </c>
      <c r="H14" s="179">
        <v>12.7</v>
      </c>
      <c r="I14" s="179">
        <v>28.6</v>
      </c>
      <c r="J14" s="179">
        <v>9.2</v>
      </c>
      <c r="K14" s="179">
        <v>0</v>
      </c>
      <c r="L14" s="179">
        <v>14.3</v>
      </c>
      <c r="M14" s="179">
        <v>0</v>
      </c>
    </row>
    <row r="15" spans="1:13" ht="12.75">
      <c r="A15" s="77" t="s">
        <v>96</v>
      </c>
      <c r="B15" s="179">
        <v>3.6</v>
      </c>
      <c r="C15" s="179">
        <v>4.8</v>
      </c>
      <c r="D15" s="179">
        <v>7.6</v>
      </c>
      <c r="E15" s="179">
        <v>0</v>
      </c>
      <c r="F15" s="179">
        <v>11.3</v>
      </c>
      <c r="G15" s="179">
        <v>7.4</v>
      </c>
      <c r="H15" s="179">
        <v>59.5</v>
      </c>
      <c r="I15" s="179">
        <v>6.3</v>
      </c>
      <c r="J15" s="179">
        <v>4.7</v>
      </c>
      <c r="K15" s="179">
        <v>0</v>
      </c>
      <c r="L15" s="179">
        <v>6.7</v>
      </c>
      <c r="M15" s="179">
        <v>0</v>
      </c>
    </row>
    <row r="16" spans="1:13" ht="12.75">
      <c r="A16" s="77" t="s">
        <v>97</v>
      </c>
      <c r="B16" s="179">
        <v>5.7</v>
      </c>
      <c r="C16" s="179">
        <v>12.2</v>
      </c>
      <c r="D16" s="179">
        <v>12.1</v>
      </c>
      <c r="E16" s="179">
        <v>0</v>
      </c>
      <c r="F16" s="179">
        <v>10.4</v>
      </c>
      <c r="G16" s="179">
        <v>2.8</v>
      </c>
      <c r="H16" s="179">
        <v>4.5</v>
      </c>
      <c r="I16" s="179">
        <v>0</v>
      </c>
      <c r="J16" s="179">
        <v>4.9</v>
      </c>
      <c r="K16" s="179">
        <v>0</v>
      </c>
      <c r="L16" s="179">
        <v>5.1</v>
      </c>
      <c r="M16" s="179">
        <v>0</v>
      </c>
    </row>
    <row r="17" spans="1:13" ht="12.75">
      <c r="A17" s="77" t="s">
        <v>98</v>
      </c>
      <c r="B17" s="179">
        <v>3.9</v>
      </c>
      <c r="C17" s="179">
        <v>8.6</v>
      </c>
      <c r="D17" s="179">
        <v>5.2</v>
      </c>
      <c r="E17" s="179">
        <v>9.8</v>
      </c>
      <c r="F17" s="179">
        <v>6.3</v>
      </c>
      <c r="G17" s="179">
        <v>12.3</v>
      </c>
      <c r="H17" s="179">
        <v>6.2</v>
      </c>
      <c r="I17" s="179">
        <v>8.7</v>
      </c>
      <c r="J17" s="179">
        <v>9.2</v>
      </c>
      <c r="K17" s="179">
        <v>5</v>
      </c>
      <c r="L17" s="179">
        <v>10.1</v>
      </c>
      <c r="M17" s="179">
        <v>5.6</v>
      </c>
    </row>
    <row r="18" spans="1:13" ht="12.75">
      <c r="A18" s="77" t="s">
        <v>99</v>
      </c>
      <c r="B18" s="179">
        <v>3.4</v>
      </c>
      <c r="C18" s="179">
        <v>1.3</v>
      </c>
      <c r="D18" s="179">
        <v>5.4</v>
      </c>
      <c r="E18" s="179">
        <v>0</v>
      </c>
      <c r="F18" s="179">
        <v>7.1</v>
      </c>
      <c r="G18" s="179">
        <v>0</v>
      </c>
      <c r="H18" s="179">
        <v>4.3</v>
      </c>
      <c r="I18" s="179">
        <v>3.8</v>
      </c>
      <c r="J18" s="179">
        <v>4.1</v>
      </c>
      <c r="K18" s="179">
        <v>0</v>
      </c>
      <c r="L18" s="179">
        <v>5.2</v>
      </c>
      <c r="M18" s="179">
        <v>0</v>
      </c>
    </row>
    <row r="19" spans="1:13" ht="12.75">
      <c r="A19" s="77" t="s">
        <v>100</v>
      </c>
      <c r="B19" s="179">
        <v>3.2</v>
      </c>
      <c r="C19" s="179">
        <v>4.1</v>
      </c>
      <c r="D19" s="179">
        <v>5.4</v>
      </c>
      <c r="E19" s="179">
        <v>20</v>
      </c>
      <c r="F19" s="179">
        <v>6.5</v>
      </c>
      <c r="G19" s="179">
        <v>14.3</v>
      </c>
      <c r="H19" s="179">
        <v>7.2</v>
      </c>
      <c r="I19" s="179">
        <v>0</v>
      </c>
      <c r="J19" s="179">
        <v>8.9</v>
      </c>
      <c r="K19" s="179">
        <v>3.6</v>
      </c>
      <c r="L19" s="179">
        <v>10.8</v>
      </c>
      <c r="M19" s="179">
        <v>0</v>
      </c>
    </row>
    <row r="20" spans="1:13" ht="12.75">
      <c r="A20" s="77" t="s">
        <v>101</v>
      </c>
      <c r="B20" s="179">
        <v>0.9</v>
      </c>
      <c r="C20" s="179">
        <v>5</v>
      </c>
      <c r="D20" s="179">
        <v>5.7</v>
      </c>
      <c r="E20" s="179">
        <v>28.6</v>
      </c>
      <c r="F20" s="179">
        <v>7.1</v>
      </c>
      <c r="G20" s="179">
        <v>6.3</v>
      </c>
      <c r="H20" s="179">
        <v>7.2</v>
      </c>
      <c r="I20" s="179">
        <v>2.9</v>
      </c>
      <c r="J20" s="179">
        <v>8.9</v>
      </c>
      <c r="K20" s="179">
        <v>0</v>
      </c>
      <c r="L20" s="179">
        <v>9.9</v>
      </c>
      <c r="M20" s="179">
        <v>0</v>
      </c>
    </row>
    <row r="21" spans="1:13" ht="12.75">
      <c r="A21" s="77" t="s">
        <v>102</v>
      </c>
      <c r="B21" s="179">
        <v>4.7</v>
      </c>
      <c r="C21" s="179">
        <v>5.6</v>
      </c>
      <c r="D21" s="179">
        <v>16.5</v>
      </c>
      <c r="E21" s="179">
        <v>0</v>
      </c>
      <c r="F21" s="179">
        <v>6.9</v>
      </c>
      <c r="G21" s="179">
        <v>2.3</v>
      </c>
      <c r="H21" s="179">
        <v>3.9</v>
      </c>
      <c r="I21" s="179">
        <v>8.1</v>
      </c>
      <c r="J21" s="179">
        <v>3.6</v>
      </c>
      <c r="K21" s="179">
        <v>0</v>
      </c>
      <c r="L21" s="179">
        <v>4.9</v>
      </c>
      <c r="M21" s="179">
        <v>7.7</v>
      </c>
    </row>
    <row r="22" spans="1:13" ht="12.75">
      <c r="A22" s="77" t="s">
        <v>103</v>
      </c>
      <c r="B22" s="179">
        <v>1.2</v>
      </c>
      <c r="C22" s="179">
        <v>5.9</v>
      </c>
      <c r="D22" s="179">
        <v>1.6</v>
      </c>
      <c r="E22" s="179">
        <v>6.7</v>
      </c>
      <c r="F22" s="179">
        <v>6.6</v>
      </c>
      <c r="G22" s="179">
        <v>22.7</v>
      </c>
      <c r="H22" s="179">
        <v>5.5</v>
      </c>
      <c r="I22" s="179">
        <v>6.7</v>
      </c>
      <c r="J22" s="179">
        <v>7</v>
      </c>
      <c r="K22" s="179">
        <v>0</v>
      </c>
      <c r="L22" s="179">
        <v>9.5</v>
      </c>
      <c r="M22" s="179">
        <v>2.4</v>
      </c>
    </row>
    <row r="23" spans="1:13" ht="12.75">
      <c r="A23" s="77" t="s">
        <v>104</v>
      </c>
      <c r="B23" s="179">
        <v>2.1</v>
      </c>
      <c r="C23" s="179">
        <v>7.9</v>
      </c>
      <c r="D23" s="179">
        <v>5</v>
      </c>
      <c r="E23" s="179">
        <v>5.4</v>
      </c>
      <c r="F23" s="179">
        <v>5.5</v>
      </c>
      <c r="G23" s="179">
        <v>4.9</v>
      </c>
      <c r="H23" s="179">
        <v>7.3</v>
      </c>
      <c r="I23" s="179">
        <v>1.9</v>
      </c>
      <c r="J23" s="179">
        <v>8.9</v>
      </c>
      <c r="K23" s="179">
        <v>5.5</v>
      </c>
      <c r="L23" s="179">
        <v>13.2</v>
      </c>
      <c r="M23" s="179">
        <v>0</v>
      </c>
    </row>
    <row r="24" spans="1:13" ht="12.75">
      <c r="A24" s="77" t="s">
        <v>105</v>
      </c>
      <c r="B24" s="179">
        <v>9</v>
      </c>
      <c r="C24" s="179">
        <v>4</v>
      </c>
      <c r="D24" s="179">
        <v>17.5</v>
      </c>
      <c r="E24" s="179">
        <v>0</v>
      </c>
      <c r="F24" s="179">
        <v>6.9</v>
      </c>
      <c r="G24" s="179">
        <v>0</v>
      </c>
      <c r="H24" s="179">
        <v>9.6</v>
      </c>
      <c r="I24" s="179">
        <v>0</v>
      </c>
      <c r="J24" s="179">
        <v>9.2</v>
      </c>
      <c r="K24" s="179">
        <v>7.7</v>
      </c>
      <c r="L24" s="179">
        <v>13.9</v>
      </c>
      <c r="M24" s="179">
        <v>0</v>
      </c>
    </row>
    <row r="25" spans="1:13" ht="12.75">
      <c r="A25" s="77" t="s">
        <v>106</v>
      </c>
      <c r="B25" s="179">
        <v>6.2</v>
      </c>
      <c r="C25" s="179">
        <v>11.3</v>
      </c>
      <c r="D25" s="179">
        <v>7.4</v>
      </c>
      <c r="E25" s="179">
        <v>12.6</v>
      </c>
      <c r="F25" s="179">
        <v>8.3</v>
      </c>
      <c r="G25" s="179">
        <v>15.8</v>
      </c>
      <c r="H25" s="179">
        <v>8.6</v>
      </c>
      <c r="I25" s="179">
        <v>10.3</v>
      </c>
      <c r="J25" s="179">
        <v>10.7</v>
      </c>
      <c r="K25" s="179">
        <v>7.3</v>
      </c>
      <c r="L25" s="179">
        <v>13.2</v>
      </c>
      <c r="M25" s="179">
        <v>6.4</v>
      </c>
    </row>
    <row r="26" spans="1:13" s="85" customFormat="1" ht="25.5">
      <c r="A26" s="78" t="s">
        <v>107</v>
      </c>
      <c r="B26" s="205">
        <v>5</v>
      </c>
      <c r="C26" s="205">
        <v>5.2</v>
      </c>
      <c r="D26" s="205">
        <v>8.1</v>
      </c>
      <c r="E26" s="205">
        <v>8.3</v>
      </c>
      <c r="F26" s="205">
        <v>7.1</v>
      </c>
      <c r="G26" s="205">
        <v>28.3</v>
      </c>
      <c r="H26" s="205">
        <v>5.1</v>
      </c>
      <c r="I26" s="205">
        <v>16.7</v>
      </c>
      <c r="J26" s="205">
        <v>8.3</v>
      </c>
      <c r="K26" s="205">
        <v>7.6</v>
      </c>
      <c r="L26" s="205">
        <v>9.5</v>
      </c>
      <c r="M26" s="205">
        <v>3.3</v>
      </c>
    </row>
    <row r="27" spans="1:13" ht="12.75">
      <c r="A27" s="77" t="s">
        <v>108</v>
      </c>
      <c r="B27" s="179">
        <v>3.1</v>
      </c>
      <c r="C27" s="179">
        <v>8.8</v>
      </c>
      <c r="D27" s="179">
        <v>6.5</v>
      </c>
      <c r="E27" s="179">
        <v>0</v>
      </c>
      <c r="F27" s="179">
        <v>6.9</v>
      </c>
      <c r="G27" s="179">
        <v>0</v>
      </c>
      <c r="H27" s="179">
        <v>3.3</v>
      </c>
      <c r="I27" s="179">
        <v>0</v>
      </c>
      <c r="J27" s="179">
        <v>12.1</v>
      </c>
      <c r="K27" s="179">
        <v>7.1</v>
      </c>
      <c r="L27" s="179">
        <v>6.9</v>
      </c>
      <c r="M27" s="179">
        <v>30</v>
      </c>
    </row>
    <row r="28" spans="1:13" ht="12.75">
      <c r="A28" s="77" t="s">
        <v>109</v>
      </c>
      <c r="B28" s="179">
        <v>4</v>
      </c>
      <c r="C28" s="179">
        <v>6.6</v>
      </c>
      <c r="D28" s="179">
        <v>10</v>
      </c>
      <c r="E28" s="179">
        <v>38.5</v>
      </c>
      <c r="F28" s="179">
        <v>2.4</v>
      </c>
      <c r="G28" s="179">
        <v>4.5</v>
      </c>
      <c r="H28" s="179">
        <v>4.1</v>
      </c>
      <c r="I28" s="179">
        <v>0</v>
      </c>
      <c r="J28" s="179">
        <v>4</v>
      </c>
      <c r="K28" s="179">
        <v>12.5</v>
      </c>
      <c r="L28" s="179">
        <v>5</v>
      </c>
      <c r="M28" s="179">
        <v>0</v>
      </c>
    </row>
    <row r="29" spans="1:13" ht="12.75">
      <c r="A29" s="77" t="s">
        <v>110</v>
      </c>
      <c r="B29" s="179">
        <v>4.8</v>
      </c>
      <c r="C29" s="179">
        <v>15.7</v>
      </c>
      <c r="D29" s="179">
        <v>9.4</v>
      </c>
      <c r="E29" s="179">
        <v>0</v>
      </c>
      <c r="F29" s="179">
        <v>7.2</v>
      </c>
      <c r="G29" s="179">
        <v>0</v>
      </c>
      <c r="H29" s="179">
        <v>6.9</v>
      </c>
      <c r="I29" s="179">
        <v>0</v>
      </c>
      <c r="J29" s="179">
        <v>4.4</v>
      </c>
      <c r="K29" s="179">
        <v>0</v>
      </c>
      <c r="L29" s="179">
        <v>10.6</v>
      </c>
      <c r="M29" s="179">
        <v>4.5</v>
      </c>
    </row>
    <row r="30" spans="1:13" ht="25.5">
      <c r="A30" s="77" t="s">
        <v>111</v>
      </c>
      <c r="B30" s="179">
        <v>7.2</v>
      </c>
      <c r="C30" s="179">
        <v>0</v>
      </c>
      <c r="D30" s="179">
        <v>5.1</v>
      </c>
      <c r="E30" s="179">
        <v>0</v>
      </c>
      <c r="F30" s="179">
        <v>2.2</v>
      </c>
      <c r="G30" s="179">
        <v>0</v>
      </c>
      <c r="H30" s="179">
        <v>5.2</v>
      </c>
      <c r="I30" s="179">
        <v>0</v>
      </c>
      <c r="J30" s="179">
        <v>4.9</v>
      </c>
      <c r="K30" s="179">
        <v>0</v>
      </c>
      <c r="L30" s="179">
        <v>4.9</v>
      </c>
      <c r="M30" s="179">
        <v>0</v>
      </c>
    </row>
    <row r="31" spans="1:13" ht="12.75">
      <c r="A31" s="77" t="s">
        <v>112</v>
      </c>
      <c r="B31" s="179">
        <v>6</v>
      </c>
      <c r="C31" s="179">
        <v>2</v>
      </c>
      <c r="D31" s="179">
        <v>7.9</v>
      </c>
      <c r="E31" s="179">
        <v>150</v>
      </c>
      <c r="F31" s="179">
        <v>11.8</v>
      </c>
      <c r="G31" s="179">
        <v>0</v>
      </c>
      <c r="H31" s="179">
        <v>7.8</v>
      </c>
      <c r="I31" s="179">
        <v>0</v>
      </c>
      <c r="J31" s="179">
        <v>5.3</v>
      </c>
      <c r="K31" s="179">
        <v>0</v>
      </c>
      <c r="L31" s="179">
        <v>10.1</v>
      </c>
      <c r="M31" s="179">
        <v>12.5</v>
      </c>
    </row>
    <row r="32" spans="1:13" ht="12.75">
      <c r="A32" s="77" t="s">
        <v>113</v>
      </c>
      <c r="B32" s="179">
        <v>8.8</v>
      </c>
      <c r="C32" s="179">
        <v>2.4</v>
      </c>
      <c r="D32" s="179">
        <v>4.7</v>
      </c>
      <c r="E32" s="179">
        <v>2</v>
      </c>
      <c r="F32" s="179">
        <v>5.7</v>
      </c>
      <c r="G32" s="179">
        <v>4.4</v>
      </c>
      <c r="H32" s="179">
        <v>3.5</v>
      </c>
      <c r="I32" s="179">
        <v>11.1</v>
      </c>
      <c r="J32" s="179">
        <v>10.8</v>
      </c>
      <c r="K32" s="179">
        <v>0</v>
      </c>
      <c r="L32" s="179">
        <v>9.5</v>
      </c>
      <c r="M32" s="179">
        <v>3.2</v>
      </c>
    </row>
    <row r="33" spans="1:13" ht="12.75">
      <c r="A33" s="77" t="s">
        <v>114</v>
      </c>
      <c r="B33" s="179">
        <v>4.2</v>
      </c>
      <c r="C33" s="179">
        <v>1.7</v>
      </c>
      <c r="D33" s="179">
        <v>7.3</v>
      </c>
      <c r="E33" s="179">
        <v>3.3</v>
      </c>
      <c r="F33" s="179">
        <v>4.2</v>
      </c>
      <c r="G33" s="179">
        <v>4.1</v>
      </c>
      <c r="H33" s="179">
        <v>3.8</v>
      </c>
      <c r="I33" s="179">
        <v>12</v>
      </c>
      <c r="J33" s="179">
        <v>8.5</v>
      </c>
      <c r="K33" s="179">
        <v>2.9</v>
      </c>
      <c r="L33" s="179">
        <v>8.5</v>
      </c>
      <c r="M33" s="179">
        <v>15.9</v>
      </c>
    </row>
    <row r="34" spans="1:13" ht="12.75">
      <c r="A34" s="77" t="s">
        <v>115</v>
      </c>
      <c r="B34" s="179">
        <v>4.3</v>
      </c>
      <c r="C34" s="179">
        <v>2</v>
      </c>
      <c r="D34" s="179">
        <v>7.6</v>
      </c>
      <c r="E34" s="179">
        <v>0</v>
      </c>
      <c r="F34" s="179">
        <v>10.4</v>
      </c>
      <c r="G34" s="179">
        <v>193.3</v>
      </c>
      <c r="H34" s="179">
        <v>5.2</v>
      </c>
      <c r="I34" s="179">
        <v>4.3</v>
      </c>
      <c r="J34" s="179">
        <v>11.2</v>
      </c>
      <c r="K34" s="179">
        <v>12.5</v>
      </c>
      <c r="L34" s="179">
        <v>8.5</v>
      </c>
      <c r="M34" s="179">
        <v>0</v>
      </c>
    </row>
    <row r="35" spans="1:13" ht="12.75">
      <c r="A35" s="77" t="s">
        <v>116</v>
      </c>
      <c r="B35" s="179">
        <v>11.2</v>
      </c>
      <c r="C35" s="179">
        <v>10.3</v>
      </c>
      <c r="D35" s="179">
        <v>7.9</v>
      </c>
      <c r="E35" s="179">
        <v>0</v>
      </c>
      <c r="F35" s="179">
        <v>8.6</v>
      </c>
      <c r="G35" s="179">
        <v>2</v>
      </c>
      <c r="H35" s="179">
        <v>3.8</v>
      </c>
      <c r="I35" s="179">
        <v>0</v>
      </c>
      <c r="J35" s="179">
        <v>11.4</v>
      </c>
      <c r="K35" s="179">
        <v>25</v>
      </c>
      <c r="L35" s="179">
        <v>8.7</v>
      </c>
      <c r="M35" s="179">
        <v>0</v>
      </c>
    </row>
    <row r="36" spans="1:13" ht="12.75">
      <c r="A36" s="77" t="s">
        <v>117</v>
      </c>
      <c r="B36" s="179">
        <v>5.7</v>
      </c>
      <c r="C36" s="179">
        <v>4.3</v>
      </c>
      <c r="D36" s="179">
        <v>19</v>
      </c>
      <c r="E36" s="179">
        <v>28.6</v>
      </c>
      <c r="F36" s="179">
        <v>5.8</v>
      </c>
      <c r="G36" s="179">
        <v>22.2</v>
      </c>
      <c r="H36" s="179">
        <v>2.8</v>
      </c>
      <c r="I36" s="179">
        <v>0</v>
      </c>
      <c r="J36" s="179">
        <v>9.9</v>
      </c>
      <c r="K36" s="179">
        <v>14.3</v>
      </c>
      <c r="L36" s="179">
        <v>8.1</v>
      </c>
      <c r="M36" s="179">
        <v>0</v>
      </c>
    </row>
    <row r="37" spans="1:13" ht="12.75">
      <c r="A37" s="77" t="s">
        <v>118</v>
      </c>
      <c r="B37" s="179">
        <v>4.7</v>
      </c>
      <c r="C37" s="179">
        <v>5.5</v>
      </c>
      <c r="D37" s="179">
        <v>7.5</v>
      </c>
      <c r="E37" s="179">
        <v>8.8</v>
      </c>
      <c r="F37" s="179">
        <v>7.4</v>
      </c>
      <c r="G37" s="179">
        <v>39.9</v>
      </c>
      <c r="H37" s="179">
        <v>5.1</v>
      </c>
      <c r="I37" s="179">
        <v>18.7</v>
      </c>
      <c r="J37" s="179">
        <v>9.1</v>
      </c>
      <c r="K37" s="179">
        <v>8.3</v>
      </c>
      <c r="L37" s="179">
        <v>10.8</v>
      </c>
      <c r="M37" s="179">
        <v>2</v>
      </c>
    </row>
    <row r="38" spans="1:13" s="85" customFormat="1" ht="25.5">
      <c r="A38" s="78" t="s">
        <v>237</v>
      </c>
      <c r="B38" s="205">
        <v>4.3</v>
      </c>
      <c r="C38" s="205">
        <v>4.9</v>
      </c>
      <c r="D38" s="205">
        <v>11.3</v>
      </c>
      <c r="E38" s="205">
        <v>12.4</v>
      </c>
      <c r="F38" s="205">
        <v>8.6</v>
      </c>
      <c r="G38" s="205">
        <v>4.1</v>
      </c>
      <c r="H38" s="205">
        <v>6.5</v>
      </c>
      <c r="I38" s="205">
        <v>3.1</v>
      </c>
      <c r="J38" s="205">
        <v>5.9</v>
      </c>
      <c r="K38" s="205">
        <v>5.3</v>
      </c>
      <c r="L38" s="205">
        <v>6.1</v>
      </c>
      <c r="M38" s="205">
        <v>6.7</v>
      </c>
    </row>
    <row r="39" spans="1:13" ht="25.5">
      <c r="A39" s="77" t="s">
        <v>119</v>
      </c>
      <c r="B39" s="179">
        <v>2</v>
      </c>
      <c r="C39" s="179">
        <v>3.6</v>
      </c>
      <c r="D39" s="179">
        <v>8.9</v>
      </c>
      <c r="E39" s="179">
        <v>0</v>
      </c>
      <c r="F39" s="179">
        <v>4.9</v>
      </c>
      <c r="G39" s="179">
        <v>0</v>
      </c>
      <c r="H39" s="179">
        <v>7</v>
      </c>
      <c r="I39" s="179">
        <v>0</v>
      </c>
      <c r="J39" s="179">
        <v>7.3</v>
      </c>
      <c r="K39" s="179">
        <v>0</v>
      </c>
      <c r="L39" s="179">
        <v>6.9</v>
      </c>
      <c r="M39" s="179">
        <v>16.7</v>
      </c>
    </row>
    <row r="40" spans="1:13" ht="12.75">
      <c r="A40" s="77" t="s">
        <v>123</v>
      </c>
      <c r="B40" s="179">
        <v>0.8</v>
      </c>
      <c r="C40" s="179">
        <v>0</v>
      </c>
      <c r="D40" s="179">
        <v>10.3</v>
      </c>
      <c r="E40" s="179">
        <v>40</v>
      </c>
      <c r="F40" s="179">
        <v>9.1</v>
      </c>
      <c r="G40" s="179">
        <v>0</v>
      </c>
      <c r="H40" s="179">
        <v>6.9</v>
      </c>
      <c r="I40" s="179">
        <v>0</v>
      </c>
      <c r="J40" s="179">
        <v>7.8</v>
      </c>
      <c r="K40" s="179">
        <v>0</v>
      </c>
      <c r="L40" s="179">
        <v>6.5</v>
      </c>
      <c r="M40" s="179">
        <v>10</v>
      </c>
    </row>
    <row r="41" spans="1:13" ht="12.75">
      <c r="A41" s="77" t="s">
        <v>127</v>
      </c>
      <c r="B41" s="179">
        <v>5.4</v>
      </c>
      <c r="C41" s="179">
        <v>6</v>
      </c>
      <c r="D41" s="179">
        <v>8.3</v>
      </c>
      <c r="E41" s="179">
        <v>14.7</v>
      </c>
      <c r="F41" s="179">
        <v>6.1</v>
      </c>
      <c r="G41" s="179">
        <v>5</v>
      </c>
      <c r="H41" s="179">
        <v>6.5</v>
      </c>
      <c r="I41" s="179">
        <v>1.6</v>
      </c>
      <c r="J41" s="179">
        <v>3.7</v>
      </c>
      <c r="K41" s="179">
        <v>7.8</v>
      </c>
      <c r="L41" s="179">
        <v>5</v>
      </c>
      <c r="M41" s="179">
        <v>7.3</v>
      </c>
    </row>
    <row r="42" spans="1:13" ht="12.75">
      <c r="A42" s="77" t="s">
        <v>129</v>
      </c>
      <c r="B42" s="179">
        <v>10.5</v>
      </c>
      <c r="C42" s="179">
        <v>9.4</v>
      </c>
      <c r="D42" s="179">
        <v>25.1</v>
      </c>
      <c r="E42" s="179">
        <v>0</v>
      </c>
      <c r="F42" s="179">
        <v>23.7</v>
      </c>
      <c r="G42" s="179">
        <v>0</v>
      </c>
      <c r="H42" s="179">
        <v>16.4</v>
      </c>
      <c r="I42" s="179">
        <v>0</v>
      </c>
      <c r="J42" s="179">
        <v>11.9</v>
      </c>
      <c r="K42" s="179">
        <v>0</v>
      </c>
      <c r="L42" s="179">
        <v>9.4</v>
      </c>
      <c r="M42" s="179">
        <v>0</v>
      </c>
    </row>
    <row r="43" spans="1:13" ht="12.75">
      <c r="A43" s="77" t="s">
        <v>130</v>
      </c>
      <c r="B43" s="179">
        <v>2.8</v>
      </c>
      <c r="C43" s="179">
        <v>4.9</v>
      </c>
      <c r="D43" s="179">
        <v>16</v>
      </c>
      <c r="E43" s="179">
        <v>9.3</v>
      </c>
      <c r="F43" s="179">
        <v>11.8</v>
      </c>
      <c r="G43" s="179">
        <v>9.7</v>
      </c>
      <c r="H43" s="179">
        <v>6.3</v>
      </c>
      <c r="I43" s="179">
        <v>10.7</v>
      </c>
      <c r="J43" s="179">
        <v>7.8</v>
      </c>
      <c r="K43" s="179">
        <v>0</v>
      </c>
      <c r="L43" s="179">
        <v>8.8</v>
      </c>
      <c r="M43" s="179">
        <v>2.2</v>
      </c>
    </row>
    <row r="44" spans="1:13" ht="12.75">
      <c r="A44" s="77" t="s">
        <v>131</v>
      </c>
      <c r="B44" s="179">
        <v>3.1</v>
      </c>
      <c r="C44" s="179">
        <v>5.3</v>
      </c>
      <c r="D44" s="179">
        <v>9.9</v>
      </c>
      <c r="E44" s="179">
        <v>16.7</v>
      </c>
      <c r="F44" s="179">
        <v>5.6</v>
      </c>
      <c r="G44" s="179">
        <v>2.2</v>
      </c>
      <c r="H44" s="179">
        <v>4.2</v>
      </c>
      <c r="I44" s="179">
        <v>2.6</v>
      </c>
      <c r="J44" s="179">
        <v>5.8</v>
      </c>
      <c r="K44" s="179">
        <v>5.1</v>
      </c>
      <c r="L44" s="179">
        <v>4.9</v>
      </c>
      <c r="M44" s="179">
        <v>8.3</v>
      </c>
    </row>
    <row r="45" spans="1:13" s="85" customFormat="1" ht="25.5">
      <c r="A45" s="78" t="s">
        <v>357</v>
      </c>
      <c r="B45" s="205" t="s">
        <v>297</v>
      </c>
      <c r="C45" s="205" t="s">
        <v>297</v>
      </c>
      <c r="D45" s="205" t="s">
        <v>297</v>
      </c>
      <c r="E45" s="205" t="s">
        <v>297</v>
      </c>
      <c r="F45" s="205">
        <v>8.7</v>
      </c>
      <c r="G45" s="205">
        <v>5.3</v>
      </c>
      <c r="H45" s="205">
        <v>5.5</v>
      </c>
      <c r="I45" s="205">
        <v>0.4</v>
      </c>
      <c r="J45" s="205">
        <v>6.8</v>
      </c>
      <c r="K45" s="205">
        <v>0.6</v>
      </c>
      <c r="L45" s="205">
        <v>8.3</v>
      </c>
      <c r="M45" s="205">
        <v>0</v>
      </c>
    </row>
    <row r="46" spans="1:13" ht="12.75">
      <c r="A46" s="77" t="s">
        <v>120</v>
      </c>
      <c r="B46" s="179">
        <v>0.9</v>
      </c>
      <c r="C46" s="179">
        <v>0</v>
      </c>
      <c r="D46" s="179">
        <v>2.8</v>
      </c>
      <c r="E46" s="179">
        <v>0</v>
      </c>
      <c r="F46" s="179">
        <v>4</v>
      </c>
      <c r="G46" s="179">
        <v>0</v>
      </c>
      <c r="H46" s="179">
        <v>1.7</v>
      </c>
      <c r="I46" s="179">
        <v>10</v>
      </c>
      <c r="J46" s="179">
        <v>8.3</v>
      </c>
      <c r="K46" s="179">
        <v>0</v>
      </c>
      <c r="L46" s="179">
        <v>3.3</v>
      </c>
      <c r="M46" s="179">
        <v>0</v>
      </c>
    </row>
    <row r="47" spans="1:13" ht="12.75">
      <c r="A47" s="77" t="s">
        <v>121</v>
      </c>
      <c r="B47" s="179">
        <v>0</v>
      </c>
      <c r="C47" s="179">
        <v>0</v>
      </c>
      <c r="D47" s="179">
        <v>0</v>
      </c>
      <c r="E47" s="179">
        <v>0</v>
      </c>
      <c r="F47" s="179">
        <v>27</v>
      </c>
      <c r="G47" s="179">
        <v>0</v>
      </c>
      <c r="H47" s="179">
        <v>2.3</v>
      </c>
      <c r="I47" s="179">
        <v>0</v>
      </c>
      <c r="J47" s="179">
        <v>4.2</v>
      </c>
      <c r="K47" s="179">
        <v>0</v>
      </c>
      <c r="L47" s="179">
        <v>5.7</v>
      </c>
      <c r="M47" s="179">
        <v>0</v>
      </c>
    </row>
    <row r="48" spans="1:13" ht="25.5">
      <c r="A48" s="77" t="s">
        <v>122</v>
      </c>
      <c r="B48" s="179">
        <v>1.4</v>
      </c>
      <c r="C48" s="179">
        <v>6.9</v>
      </c>
      <c r="D48" s="179">
        <v>13.4</v>
      </c>
      <c r="E48" s="179">
        <v>0</v>
      </c>
      <c r="F48" s="179">
        <v>17.7</v>
      </c>
      <c r="G48" s="179">
        <v>19</v>
      </c>
      <c r="H48" s="179">
        <v>6</v>
      </c>
      <c r="I48" s="179">
        <v>0</v>
      </c>
      <c r="J48" s="179">
        <v>4.8</v>
      </c>
      <c r="K48" s="179">
        <v>8.3</v>
      </c>
      <c r="L48" s="179">
        <v>7</v>
      </c>
      <c r="M48" s="179">
        <v>0</v>
      </c>
    </row>
    <row r="49" spans="1:13" ht="25.5">
      <c r="A49" s="77" t="s">
        <v>124</v>
      </c>
      <c r="B49" s="179">
        <v>2</v>
      </c>
      <c r="C49" s="179">
        <v>22.4</v>
      </c>
      <c r="D49" s="179">
        <v>4.8</v>
      </c>
      <c r="E49" s="179">
        <v>0</v>
      </c>
      <c r="F49" s="179">
        <v>1.8</v>
      </c>
      <c r="G49" s="179">
        <v>0</v>
      </c>
      <c r="H49" s="179">
        <v>7.5</v>
      </c>
      <c r="I49" s="179">
        <v>0</v>
      </c>
      <c r="J49" s="179">
        <v>5.5</v>
      </c>
      <c r="K49" s="179">
        <v>0</v>
      </c>
      <c r="L49" s="179">
        <v>12.4</v>
      </c>
      <c r="M49" s="179">
        <v>0</v>
      </c>
    </row>
    <row r="50" spans="1:13" ht="25.5">
      <c r="A50" s="77" t="s">
        <v>125</v>
      </c>
      <c r="B50" s="179">
        <v>20.5</v>
      </c>
      <c r="C50" s="179">
        <v>0.5</v>
      </c>
      <c r="D50" s="179">
        <v>29.8</v>
      </c>
      <c r="E50" s="179">
        <v>0</v>
      </c>
      <c r="F50" s="179">
        <v>14.8</v>
      </c>
      <c r="G50" s="179">
        <v>12.5</v>
      </c>
      <c r="H50" s="179">
        <v>6.5</v>
      </c>
      <c r="I50" s="179">
        <v>0</v>
      </c>
      <c r="J50" s="179">
        <v>6</v>
      </c>
      <c r="K50" s="179">
        <v>0</v>
      </c>
      <c r="L50" s="179">
        <v>7.4</v>
      </c>
      <c r="M50" s="179">
        <v>0</v>
      </c>
    </row>
    <row r="51" spans="1:13" ht="12.75">
      <c r="A51" s="77" t="s">
        <v>126</v>
      </c>
      <c r="B51" s="179">
        <v>2.4</v>
      </c>
      <c r="C51" s="179">
        <v>0</v>
      </c>
      <c r="D51" s="179">
        <v>25</v>
      </c>
      <c r="E51" s="179">
        <v>0</v>
      </c>
      <c r="F51" s="179">
        <v>6.1</v>
      </c>
      <c r="G51" s="179">
        <v>0</v>
      </c>
      <c r="H51" s="179">
        <v>1.2</v>
      </c>
      <c r="I51" s="179">
        <v>0</v>
      </c>
      <c r="J51" s="179">
        <v>1.9</v>
      </c>
      <c r="K51" s="179">
        <v>0</v>
      </c>
      <c r="L51" s="179">
        <v>1.9</v>
      </c>
      <c r="M51" s="179">
        <v>0</v>
      </c>
    </row>
    <row r="52" spans="1:13" ht="12.75">
      <c r="A52" s="77" t="s">
        <v>128</v>
      </c>
      <c r="B52" s="179">
        <v>3.7</v>
      </c>
      <c r="C52" s="179">
        <v>3.4</v>
      </c>
      <c r="D52" s="179">
        <v>8.1</v>
      </c>
      <c r="E52" s="179">
        <v>15</v>
      </c>
      <c r="F52" s="179">
        <v>7.2</v>
      </c>
      <c r="G52" s="179">
        <v>4.3</v>
      </c>
      <c r="H52" s="179">
        <v>6</v>
      </c>
      <c r="I52" s="179">
        <v>0</v>
      </c>
      <c r="J52" s="179">
        <v>7.4</v>
      </c>
      <c r="K52" s="179">
        <v>4</v>
      </c>
      <c r="L52" s="179">
        <v>9.5</v>
      </c>
      <c r="M52" s="179">
        <v>0</v>
      </c>
    </row>
    <row r="53" spans="1:13" s="85" customFormat="1" ht="25.5">
      <c r="A53" s="78" t="s">
        <v>132</v>
      </c>
      <c r="B53" s="205">
        <v>7.4</v>
      </c>
      <c r="C53" s="205">
        <v>5.1</v>
      </c>
      <c r="D53" s="205">
        <v>9.4</v>
      </c>
      <c r="E53" s="205">
        <v>21.4</v>
      </c>
      <c r="F53" s="205">
        <v>7.6</v>
      </c>
      <c r="G53" s="205">
        <v>7.5</v>
      </c>
      <c r="H53" s="205">
        <v>6.1</v>
      </c>
      <c r="I53" s="205">
        <v>2.5</v>
      </c>
      <c r="J53" s="205">
        <v>7.1</v>
      </c>
      <c r="K53" s="205">
        <v>6.8</v>
      </c>
      <c r="L53" s="205">
        <v>9</v>
      </c>
      <c r="M53" s="205">
        <v>8.9</v>
      </c>
    </row>
    <row r="54" spans="1:13" ht="12.75">
      <c r="A54" s="77" t="s">
        <v>133</v>
      </c>
      <c r="B54" s="179">
        <v>2.9</v>
      </c>
      <c r="C54" s="179">
        <v>5.5</v>
      </c>
      <c r="D54" s="179">
        <v>11.3</v>
      </c>
      <c r="E54" s="179">
        <v>20</v>
      </c>
      <c r="F54" s="179">
        <v>6.5</v>
      </c>
      <c r="G54" s="179">
        <v>14.3</v>
      </c>
      <c r="H54" s="179">
        <v>9.3</v>
      </c>
      <c r="I54" s="179">
        <v>1.5</v>
      </c>
      <c r="J54" s="179">
        <v>7.3</v>
      </c>
      <c r="K54" s="179">
        <v>5</v>
      </c>
      <c r="L54" s="179">
        <v>11.3</v>
      </c>
      <c r="M54" s="179">
        <v>2.7</v>
      </c>
    </row>
    <row r="55" spans="1:13" ht="12.75">
      <c r="A55" s="77" t="s">
        <v>134</v>
      </c>
      <c r="B55" s="179">
        <v>4.1</v>
      </c>
      <c r="C55" s="179">
        <v>0</v>
      </c>
      <c r="D55" s="179">
        <v>9.5</v>
      </c>
      <c r="E55" s="179">
        <v>0</v>
      </c>
      <c r="F55" s="179">
        <v>9.1</v>
      </c>
      <c r="G55" s="179">
        <v>0</v>
      </c>
      <c r="H55" s="179">
        <v>5.5</v>
      </c>
      <c r="I55" s="179">
        <v>0</v>
      </c>
      <c r="J55" s="179">
        <v>7.5</v>
      </c>
      <c r="K55" s="179">
        <v>0</v>
      </c>
      <c r="L55" s="179">
        <v>14.2</v>
      </c>
      <c r="M55" s="179">
        <v>21.4</v>
      </c>
    </row>
    <row r="56" spans="1:13" ht="12.75">
      <c r="A56" s="77" t="s">
        <v>135</v>
      </c>
      <c r="B56" s="179">
        <v>3.4</v>
      </c>
      <c r="C56" s="179">
        <v>7.5</v>
      </c>
      <c r="D56" s="179">
        <v>2.7</v>
      </c>
      <c r="E56" s="179">
        <v>0</v>
      </c>
      <c r="F56" s="179">
        <v>5.4</v>
      </c>
      <c r="G56" s="179">
        <v>2.7</v>
      </c>
      <c r="H56" s="179">
        <v>4</v>
      </c>
      <c r="I56" s="179">
        <v>0</v>
      </c>
      <c r="J56" s="179">
        <v>8.3</v>
      </c>
      <c r="K56" s="179">
        <v>0</v>
      </c>
      <c r="L56" s="179">
        <v>12.5</v>
      </c>
      <c r="M56" s="179">
        <v>0</v>
      </c>
    </row>
    <row r="57" spans="1:13" ht="25.5">
      <c r="A57" s="77" t="s">
        <v>136</v>
      </c>
      <c r="B57" s="179">
        <v>3.9</v>
      </c>
      <c r="C57" s="179">
        <v>4.7</v>
      </c>
      <c r="D57" s="179">
        <v>9.9</v>
      </c>
      <c r="E57" s="179">
        <v>56.5</v>
      </c>
      <c r="F57" s="179">
        <v>8.3</v>
      </c>
      <c r="G57" s="179">
        <v>0</v>
      </c>
      <c r="H57" s="179">
        <v>9.2</v>
      </c>
      <c r="I57" s="179">
        <v>2.4</v>
      </c>
      <c r="J57" s="179">
        <v>9.5</v>
      </c>
      <c r="K57" s="179">
        <v>25</v>
      </c>
      <c r="L57" s="179">
        <v>10.5</v>
      </c>
      <c r="M57" s="179">
        <v>40</v>
      </c>
    </row>
    <row r="58" spans="1:13" ht="12.75">
      <c r="A58" s="77" t="s">
        <v>137</v>
      </c>
      <c r="B58" s="179">
        <v>4.8</v>
      </c>
      <c r="C58" s="179">
        <v>16.7</v>
      </c>
      <c r="D58" s="179">
        <v>5.8</v>
      </c>
      <c r="E58" s="179">
        <v>0</v>
      </c>
      <c r="F58" s="179">
        <v>4.6</v>
      </c>
      <c r="G58" s="179">
        <v>36.7</v>
      </c>
      <c r="H58" s="179">
        <v>4.7</v>
      </c>
      <c r="I58" s="179">
        <v>2.9</v>
      </c>
      <c r="J58" s="179">
        <v>5</v>
      </c>
      <c r="K58" s="179">
        <v>0</v>
      </c>
      <c r="L58" s="179">
        <v>5.8</v>
      </c>
      <c r="M58" s="179">
        <v>0</v>
      </c>
    </row>
    <row r="59" spans="1:13" ht="25.5">
      <c r="A59" s="77" t="s">
        <v>138</v>
      </c>
      <c r="B59" s="179">
        <v>15.9</v>
      </c>
      <c r="C59" s="179">
        <v>5</v>
      </c>
      <c r="D59" s="179">
        <v>7.6</v>
      </c>
      <c r="E59" s="179">
        <v>23.1</v>
      </c>
      <c r="F59" s="179">
        <v>4.9</v>
      </c>
      <c r="G59" s="179">
        <v>6.8</v>
      </c>
      <c r="H59" s="179">
        <v>4.8</v>
      </c>
      <c r="I59" s="179">
        <v>0</v>
      </c>
      <c r="J59" s="179">
        <v>7.4</v>
      </c>
      <c r="K59" s="179">
        <v>3.3</v>
      </c>
      <c r="L59" s="179">
        <v>12</v>
      </c>
      <c r="M59" s="179">
        <v>3</v>
      </c>
    </row>
    <row r="60" spans="1:13" ht="12.75">
      <c r="A60" s="77" t="s">
        <v>139</v>
      </c>
      <c r="B60" s="179">
        <v>5.4</v>
      </c>
      <c r="C60" s="179">
        <v>5.5</v>
      </c>
      <c r="D60" s="179">
        <v>8.7</v>
      </c>
      <c r="E60" s="179">
        <v>3.4</v>
      </c>
      <c r="F60" s="179">
        <v>13.4</v>
      </c>
      <c r="G60" s="179">
        <v>11.1</v>
      </c>
      <c r="H60" s="179">
        <v>4.3</v>
      </c>
      <c r="I60" s="179">
        <v>0</v>
      </c>
      <c r="J60" s="179">
        <v>4.4</v>
      </c>
      <c r="K60" s="179">
        <v>4.3</v>
      </c>
      <c r="L60" s="179">
        <v>6.6</v>
      </c>
      <c r="M60" s="179">
        <v>15.8</v>
      </c>
    </row>
    <row r="61" spans="1:13" ht="12.75">
      <c r="A61" s="77" t="s">
        <v>140</v>
      </c>
      <c r="B61" s="179">
        <v>9</v>
      </c>
      <c r="C61" s="179">
        <v>2.8</v>
      </c>
      <c r="D61" s="179">
        <v>13.6</v>
      </c>
      <c r="E61" s="179">
        <v>0</v>
      </c>
      <c r="F61" s="179">
        <v>1.4</v>
      </c>
      <c r="G61" s="179">
        <v>0</v>
      </c>
      <c r="H61" s="179">
        <v>6.2</v>
      </c>
      <c r="I61" s="179">
        <v>9.5</v>
      </c>
      <c r="J61" s="179">
        <v>6.7</v>
      </c>
      <c r="K61" s="179">
        <v>0</v>
      </c>
      <c r="L61" s="179">
        <v>7.3</v>
      </c>
      <c r="M61" s="179">
        <v>0</v>
      </c>
    </row>
    <row r="62" spans="1:13" ht="12.75">
      <c r="A62" s="77" t="s">
        <v>141</v>
      </c>
      <c r="B62" s="179">
        <v>3.9</v>
      </c>
      <c r="C62" s="179">
        <v>5</v>
      </c>
      <c r="D62" s="179">
        <v>7.4</v>
      </c>
      <c r="E62" s="179">
        <v>54.3</v>
      </c>
      <c r="F62" s="179">
        <v>7.3</v>
      </c>
      <c r="G62" s="179">
        <v>11.9</v>
      </c>
      <c r="H62" s="179">
        <v>6.1</v>
      </c>
      <c r="I62" s="179">
        <v>1.4</v>
      </c>
      <c r="J62" s="179">
        <v>8.1</v>
      </c>
      <c r="K62" s="179">
        <v>1.9</v>
      </c>
      <c r="L62" s="179">
        <v>8.9</v>
      </c>
      <c r="M62" s="179">
        <v>6.8</v>
      </c>
    </row>
    <row r="63" spans="1:13" ht="12.75">
      <c r="A63" s="77" t="s">
        <v>142</v>
      </c>
      <c r="B63" s="179">
        <v>2.2</v>
      </c>
      <c r="C63" s="179">
        <v>3.5</v>
      </c>
      <c r="D63" s="179">
        <v>17.8</v>
      </c>
      <c r="E63" s="179">
        <v>100</v>
      </c>
      <c r="F63" s="179">
        <v>6.9</v>
      </c>
      <c r="G63" s="179">
        <v>0</v>
      </c>
      <c r="H63" s="179">
        <v>3.6</v>
      </c>
      <c r="I63" s="179">
        <v>0</v>
      </c>
      <c r="J63" s="179">
        <v>6.6</v>
      </c>
      <c r="K63" s="179">
        <v>16.7</v>
      </c>
      <c r="L63" s="179">
        <v>7</v>
      </c>
      <c r="M63" s="179">
        <v>3.8</v>
      </c>
    </row>
    <row r="64" spans="1:13" ht="12.75">
      <c r="A64" s="77" t="s">
        <v>143</v>
      </c>
      <c r="B64" s="179">
        <v>4.9</v>
      </c>
      <c r="C64" s="179">
        <v>10.2</v>
      </c>
      <c r="D64" s="179">
        <v>7.9</v>
      </c>
      <c r="E64" s="179">
        <v>25</v>
      </c>
      <c r="F64" s="179">
        <v>2.1</v>
      </c>
      <c r="G64" s="179">
        <v>2.3</v>
      </c>
      <c r="H64" s="179">
        <v>4.2</v>
      </c>
      <c r="I64" s="179">
        <v>0</v>
      </c>
      <c r="J64" s="179">
        <v>5</v>
      </c>
      <c r="K64" s="179">
        <v>0</v>
      </c>
      <c r="L64" s="179">
        <v>5.8</v>
      </c>
      <c r="M64" s="179">
        <v>2.7</v>
      </c>
    </row>
    <row r="65" spans="1:13" ht="12.75">
      <c r="A65" s="77" t="s">
        <v>144</v>
      </c>
      <c r="B65" s="179">
        <v>20</v>
      </c>
      <c r="C65" s="179">
        <v>2.3</v>
      </c>
      <c r="D65" s="179">
        <v>7.1</v>
      </c>
      <c r="E65" s="179">
        <v>3.9</v>
      </c>
      <c r="F65" s="179">
        <v>9.6</v>
      </c>
      <c r="G65" s="179">
        <v>12.8</v>
      </c>
      <c r="H65" s="179">
        <v>6.1</v>
      </c>
      <c r="I65" s="179">
        <v>18.5</v>
      </c>
      <c r="J65" s="179">
        <v>7.7</v>
      </c>
      <c r="K65" s="179">
        <v>12.5</v>
      </c>
      <c r="L65" s="179">
        <v>9.8</v>
      </c>
      <c r="M65" s="179">
        <v>3.4</v>
      </c>
    </row>
    <row r="66" spans="1:13" ht="12.75">
      <c r="A66" s="77" t="s">
        <v>145</v>
      </c>
      <c r="B66" s="179">
        <v>3.4</v>
      </c>
      <c r="C66" s="179">
        <v>3.4</v>
      </c>
      <c r="D66" s="179">
        <v>7.4</v>
      </c>
      <c r="E66" s="179">
        <v>0</v>
      </c>
      <c r="F66" s="179">
        <v>6.7</v>
      </c>
      <c r="G66" s="179">
        <v>2.6</v>
      </c>
      <c r="H66" s="179">
        <v>3.8</v>
      </c>
      <c r="I66" s="179">
        <v>0</v>
      </c>
      <c r="J66" s="179">
        <v>6.3</v>
      </c>
      <c r="K66" s="179">
        <v>21.1</v>
      </c>
      <c r="L66" s="179">
        <v>7.1</v>
      </c>
      <c r="M66" s="179">
        <v>1.7</v>
      </c>
    </row>
    <row r="67" spans="1:13" ht="12.75">
      <c r="A67" s="77" t="s">
        <v>146</v>
      </c>
      <c r="B67" s="179">
        <v>4.7</v>
      </c>
      <c r="C67" s="179">
        <v>3.6</v>
      </c>
      <c r="D67" s="179">
        <v>20.2</v>
      </c>
      <c r="E67" s="179">
        <v>126.7</v>
      </c>
      <c r="F67" s="179">
        <v>8</v>
      </c>
      <c r="G67" s="179">
        <v>0</v>
      </c>
      <c r="H67" s="179">
        <v>4.5</v>
      </c>
      <c r="I67" s="179">
        <v>3.2</v>
      </c>
      <c r="J67" s="179">
        <v>6.4</v>
      </c>
      <c r="K67" s="179">
        <v>0</v>
      </c>
      <c r="L67" s="179">
        <v>7.3</v>
      </c>
      <c r="M67" s="179">
        <v>0</v>
      </c>
    </row>
    <row r="68" spans="1:13" s="85" customFormat="1" ht="25.5">
      <c r="A68" s="78" t="s">
        <v>147</v>
      </c>
      <c r="B68" s="205">
        <v>8.6</v>
      </c>
      <c r="C68" s="205">
        <v>7.4</v>
      </c>
      <c r="D68" s="205">
        <v>9.1</v>
      </c>
      <c r="E68" s="205">
        <v>14</v>
      </c>
      <c r="F68" s="205">
        <v>8.9</v>
      </c>
      <c r="G68" s="205">
        <v>12.7</v>
      </c>
      <c r="H68" s="205">
        <v>6.7</v>
      </c>
      <c r="I68" s="205">
        <v>10.6</v>
      </c>
      <c r="J68" s="205">
        <v>5.1</v>
      </c>
      <c r="K68" s="205">
        <v>1.5</v>
      </c>
      <c r="L68" s="205">
        <v>11.5</v>
      </c>
      <c r="M68" s="205">
        <v>2.8</v>
      </c>
    </row>
    <row r="69" spans="1:13" ht="12.75">
      <c r="A69" s="77" t="s">
        <v>148</v>
      </c>
      <c r="B69" s="179">
        <v>2.7</v>
      </c>
      <c r="C69" s="179">
        <v>0</v>
      </c>
      <c r="D69" s="179">
        <v>3.5</v>
      </c>
      <c r="E69" s="179">
        <v>0</v>
      </c>
      <c r="F69" s="179">
        <v>15.3</v>
      </c>
      <c r="G69" s="179">
        <v>0</v>
      </c>
      <c r="H69" s="179">
        <v>5.2</v>
      </c>
      <c r="I69" s="179">
        <v>0</v>
      </c>
      <c r="J69" s="179">
        <v>3.9</v>
      </c>
      <c r="K69" s="179">
        <v>0</v>
      </c>
      <c r="L69" s="179">
        <v>7.4</v>
      </c>
      <c r="M69" s="179">
        <v>20</v>
      </c>
    </row>
    <row r="70" spans="1:13" ht="12.75">
      <c r="A70" s="77" t="s">
        <v>149</v>
      </c>
      <c r="B70" s="179">
        <v>3.1</v>
      </c>
      <c r="C70" s="179">
        <v>10.2</v>
      </c>
      <c r="D70" s="179">
        <v>4.8</v>
      </c>
      <c r="E70" s="179">
        <v>12.5</v>
      </c>
      <c r="F70" s="179">
        <v>6.5</v>
      </c>
      <c r="G70" s="179">
        <v>29.7</v>
      </c>
      <c r="H70" s="179">
        <v>5.3</v>
      </c>
      <c r="I70" s="179">
        <v>25.1</v>
      </c>
      <c r="J70" s="179">
        <v>4.1</v>
      </c>
      <c r="K70" s="179">
        <v>1.8</v>
      </c>
      <c r="L70" s="179">
        <v>8.3</v>
      </c>
      <c r="M70" s="179">
        <v>0.8</v>
      </c>
    </row>
    <row r="71" spans="1:13" ht="12.75">
      <c r="A71" s="77" t="s">
        <v>150</v>
      </c>
      <c r="B71" s="179">
        <v>6.9</v>
      </c>
      <c r="C71" s="179">
        <v>11.2</v>
      </c>
      <c r="D71" s="179">
        <v>9.1</v>
      </c>
      <c r="E71" s="179">
        <v>18.8</v>
      </c>
      <c r="F71" s="179">
        <v>8.5</v>
      </c>
      <c r="G71" s="179">
        <v>1.6</v>
      </c>
      <c r="H71" s="179">
        <v>7</v>
      </c>
      <c r="I71" s="179">
        <v>1.4</v>
      </c>
      <c r="J71" s="179">
        <v>4.8</v>
      </c>
      <c r="K71" s="179">
        <v>0</v>
      </c>
      <c r="L71" s="179">
        <v>14.2</v>
      </c>
      <c r="M71" s="179">
        <v>7.5</v>
      </c>
    </row>
    <row r="72" spans="1:13" ht="38.25">
      <c r="A72" s="77" t="s">
        <v>151</v>
      </c>
      <c r="B72" s="179">
        <v>10.5</v>
      </c>
      <c r="C72" s="179">
        <v>0</v>
      </c>
      <c r="D72" s="179">
        <v>6.2</v>
      </c>
      <c r="E72" s="179">
        <v>0</v>
      </c>
      <c r="F72" s="179">
        <v>4.9</v>
      </c>
      <c r="G72" s="179">
        <v>0</v>
      </c>
      <c r="H72" s="179">
        <v>5.2</v>
      </c>
      <c r="I72" s="179">
        <v>2.6</v>
      </c>
      <c r="J72" s="179">
        <v>3.7</v>
      </c>
      <c r="K72" s="179">
        <v>0</v>
      </c>
      <c r="L72" s="179">
        <v>4.7</v>
      </c>
      <c r="M72" s="179">
        <v>0</v>
      </c>
    </row>
    <row r="73" spans="1:13" ht="38.25">
      <c r="A73" s="77" t="s">
        <v>152</v>
      </c>
      <c r="B73" s="179">
        <v>3.6</v>
      </c>
      <c r="C73" s="179">
        <v>1.7</v>
      </c>
      <c r="D73" s="179">
        <v>21.4</v>
      </c>
      <c r="E73" s="179">
        <v>0</v>
      </c>
      <c r="F73" s="179">
        <v>19.3</v>
      </c>
      <c r="G73" s="179">
        <v>0</v>
      </c>
      <c r="H73" s="179">
        <v>9</v>
      </c>
      <c r="I73" s="179">
        <v>0</v>
      </c>
      <c r="J73" s="179">
        <v>4.4</v>
      </c>
      <c r="K73" s="179">
        <v>0</v>
      </c>
      <c r="L73" s="179">
        <v>46.6</v>
      </c>
      <c r="M73" s="179">
        <v>0</v>
      </c>
    </row>
    <row r="74" spans="1:13" ht="12.75">
      <c r="A74" s="77" t="s">
        <v>153</v>
      </c>
      <c r="B74" s="179">
        <v>20.1</v>
      </c>
      <c r="C74" s="179">
        <v>2.7</v>
      </c>
      <c r="D74" s="179">
        <v>14.7</v>
      </c>
      <c r="E74" s="179">
        <v>8.1</v>
      </c>
      <c r="F74" s="179">
        <v>11.4</v>
      </c>
      <c r="G74" s="179">
        <v>1.5</v>
      </c>
      <c r="H74" s="179">
        <v>8</v>
      </c>
      <c r="I74" s="179">
        <v>0</v>
      </c>
      <c r="J74" s="179">
        <v>7.4</v>
      </c>
      <c r="K74" s="179">
        <v>1.8</v>
      </c>
      <c r="L74" s="179">
        <v>9.9</v>
      </c>
      <c r="M74" s="179">
        <v>1.6</v>
      </c>
    </row>
    <row r="75" spans="1:13" s="85" customFormat="1" ht="25.5">
      <c r="A75" s="78" t="s">
        <v>154</v>
      </c>
      <c r="B75" s="205">
        <v>4.1</v>
      </c>
      <c r="C75" s="205">
        <v>5.1</v>
      </c>
      <c r="D75" s="205">
        <v>7.8</v>
      </c>
      <c r="E75" s="205">
        <v>16</v>
      </c>
      <c r="F75" s="205">
        <v>6.9</v>
      </c>
      <c r="G75" s="205">
        <v>5</v>
      </c>
      <c r="H75" s="205">
        <v>6</v>
      </c>
      <c r="I75" s="205">
        <v>6</v>
      </c>
      <c r="J75" s="205">
        <v>5.6</v>
      </c>
      <c r="K75" s="205">
        <v>2</v>
      </c>
      <c r="L75" s="205">
        <v>7.8</v>
      </c>
      <c r="M75" s="205">
        <v>3.6</v>
      </c>
    </row>
    <row r="76" spans="1:13" ht="12.75">
      <c r="A76" s="77" t="s">
        <v>155</v>
      </c>
      <c r="B76" s="179">
        <v>2.4</v>
      </c>
      <c r="C76" s="179">
        <v>0</v>
      </c>
      <c r="D76" s="179">
        <v>17.8</v>
      </c>
      <c r="E76" s="179">
        <v>0</v>
      </c>
      <c r="F76" s="179">
        <v>8.1</v>
      </c>
      <c r="G76" s="179">
        <v>0</v>
      </c>
      <c r="H76" s="179">
        <v>2.7</v>
      </c>
      <c r="I76" s="179">
        <v>0</v>
      </c>
      <c r="J76" s="179">
        <v>8.5</v>
      </c>
      <c r="K76" s="179">
        <v>0</v>
      </c>
      <c r="L76" s="179">
        <v>2.7</v>
      </c>
      <c r="M76" s="179">
        <v>0</v>
      </c>
    </row>
    <row r="77" spans="1:13" ht="12.75">
      <c r="A77" s="77" t="s">
        <v>156</v>
      </c>
      <c r="B77" s="179">
        <v>4</v>
      </c>
      <c r="C77" s="179">
        <v>0</v>
      </c>
      <c r="D77" s="179">
        <v>1.6</v>
      </c>
      <c r="E77" s="179">
        <v>0</v>
      </c>
      <c r="F77" s="179">
        <v>2.8</v>
      </c>
      <c r="G77" s="179">
        <v>11.1</v>
      </c>
      <c r="H77" s="179">
        <v>1.9</v>
      </c>
      <c r="I77" s="179">
        <v>33.3</v>
      </c>
      <c r="J77" s="179">
        <v>3.4</v>
      </c>
      <c r="K77" s="179">
        <v>0</v>
      </c>
      <c r="L77" s="179">
        <v>8.5</v>
      </c>
      <c r="M77" s="179">
        <v>0</v>
      </c>
    </row>
    <row r="78" spans="1:13" ht="12.75">
      <c r="A78" s="77" t="s">
        <v>157</v>
      </c>
      <c r="B78" s="179">
        <v>0.1</v>
      </c>
      <c r="C78" s="179">
        <v>0</v>
      </c>
      <c r="D78" s="179">
        <v>5.3</v>
      </c>
      <c r="E78" s="179">
        <v>0</v>
      </c>
      <c r="F78" s="179">
        <v>2.6</v>
      </c>
      <c r="G78" s="179">
        <v>0</v>
      </c>
      <c r="H78" s="179">
        <v>2.9</v>
      </c>
      <c r="I78" s="179">
        <v>0</v>
      </c>
      <c r="J78" s="179">
        <v>1.8</v>
      </c>
      <c r="K78" s="179">
        <v>0</v>
      </c>
      <c r="L78" s="179">
        <v>2.8</v>
      </c>
      <c r="M78" s="179">
        <v>0</v>
      </c>
    </row>
    <row r="79" spans="1:13" ht="12.75">
      <c r="A79" s="77" t="s">
        <v>158</v>
      </c>
      <c r="B79" s="179">
        <v>4.8</v>
      </c>
      <c r="C79" s="179">
        <v>0</v>
      </c>
      <c r="D79" s="179">
        <v>4.9</v>
      </c>
      <c r="E79" s="179">
        <v>0</v>
      </c>
      <c r="F79" s="179">
        <v>19.1</v>
      </c>
      <c r="G79" s="179">
        <v>0</v>
      </c>
      <c r="H79" s="179">
        <v>3.2</v>
      </c>
      <c r="I79" s="179">
        <v>0</v>
      </c>
      <c r="J79" s="179">
        <v>4.5</v>
      </c>
      <c r="K79" s="179">
        <v>0</v>
      </c>
      <c r="L79" s="179">
        <v>3.1</v>
      </c>
      <c r="M79" s="179">
        <v>0</v>
      </c>
    </row>
    <row r="80" spans="1:13" ht="12.75">
      <c r="A80" s="77" t="s">
        <v>159</v>
      </c>
      <c r="B80" s="179">
        <v>5.6</v>
      </c>
      <c r="C80" s="179">
        <v>27.5</v>
      </c>
      <c r="D80" s="179">
        <v>8.7</v>
      </c>
      <c r="E80" s="179">
        <v>0</v>
      </c>
      <c r="F80" s="179">
        <v>12.5</v>
      </c>
      <c r="G80" s="179">
        <v>0</v>
      </c>
      <c r="H80" s="179">
        <v>8.8</v>
      </c>
      <c r="I80" s="179">
        <v>2.2</v>
      </c>
      <c r="J80" s="179">
        <v>4.6</v>
      </c>
      <c r="K80" s="179">
        <v>0</v>
      </c>
      <c r="L80" s="179">
        <v>8.1</v>
      </c>
      <c r="M80" s="179">
        <v>0</v>
      </c>
    </row>
    <row r="81" spans="1:13" ht="12.75">
      <c r="A81" s="77" t="s">
        <v>160</v>
      </c>
      <c r="B81" s="179">
        <v>2.9</v>
      </c>
      <c r="C81" s="179">
        <v>0</v>
      </c>
      <c r="D81" s="179">
        <v>1.2</v>
      </c>
      <c r="E81" s="179">
        <v>0</v>
      </c>
      <c r="F81" s="179">
        <v>1.7</v>
      </c>
      <c r="G81" s="179">
        <v>0</v>
      </c>
      <c r="H81" s="179">
        <v>1.4</v>
      </c>
      <c r="I81" s="179">
        <v>0</v>
      </c>
      <c r="J81" s="179">
        <v>1.6</v>
      </c>
      <c r="K81" s="179">
        <v>0</v>
      </c>
      <c r="L81" s="179">
        <v>7.2</v>
      </c>
      <c r="M81" s="179">
        <v>0</v>
      </c>
    </row>
    <row r="82" spans="1:13" ht="12.75">
      <c r="A82" s="77" t="s">
        <v>161</v>
      </c>
      <c r="B82" s="179">
        <v>3.8</v>
      </c>
      <c r="C82" s="179">
        <v>1.5</v>
      </c>
      <c r="D82" s="179">
        <v>12.2</v>
      </c>
      <c r="E82" s="179">
        <v>5.4</v>
      </c>
      <c r="F82" s="179">
        <v>8.6</v>
      </c>
      <c r="G82" s="179">
        <v>10.8</v>
      </c>
      <c r="H82" s="179">
        <v>6.6</v>
      </c>
      <c r="I82" s="179">
        <v>0</v>
      </c>
      <c r="J82" s="179">
        <v>6.2</v>
      </c>
      <c r="K82" s="179">
        <v>3.6</v>
      </c>
      <c r="L82" s="179">
        <v>5.1</v>
      </c>
      <c r="M82" s="179">
        <v>0</v>
      </c>
    </row>
    <row r="83" spans="1:13" ht="12.75">
      <c r="A83" s="77" t="s">
        <v>162</v>
      </c>
      <c r="B83" s="179">
        <v>3.8</v>
      </c>
      <c r="C83" s="179">
        <v>7.9</v>
      </c>
      <c r="D83" s="179">
        <v>2.7</v>
      </c>
      <c r="E83" s="179">
        <v>16.7</v>
      </c>
      <c r="F83" s="179">
        <v>2.6</v>
      </c>
      <c r="G83" s="179">
        <v>0</v>
      </c>
      <c r="H83" s="179">
        <v>1.6</v>
      </c>
      <c r="I83" s="179">
        <v>0</v>
      </c>
      <c r="J83" s="179">
        <v>2.8</v>
      </c>
      <c r="K83" s="179">
        <v>0</v>
      </c>
      <c r="L83" s="179">
        <v>9.2</v>
      </c>
      <c r="M83" s="179">
        <v>0</v>
      </c>
    </row>
    <row r="84" spans="1:13" ht="12.75">
      <c r="A84" s="77" t="s">
        <v>163</v>
      </c>
      <c r="B84" s="179">
        <v>3.2</v>
      </c>
      <c r="C84" s="179">
        <v>5</v>
      </c>
      <c r="D84" s="179">
        <v>17.1</v>
      </c>
      <c r="E84" s="179">
        <v>250</v>
      </c>
      <c r="F84" s="179">
        <v>5.7</v>
      </c>
      <c r="G84" s="179">
        <v>0</v>
      </c>
      <c r="H84" s="179">
        <v>6.6</v>
      </c>
      <c r="I84" s="179">
        <v>0</v>
      </c>
      <c r="J84" s="179">
        <v>5.9</v>
      </c>
      <c r="K84" s="179">
        <v>0</v>
      </c>
      <c r="L84" s="179">
        <v>9.7</v>
      </c>
      <c r="M84" s="179">
        <v>0</v>
      </c>
    </row>
    <row r="85" spans="1:13" ht="12.75">
      <c r="A85" s="77" t="s">
        <v>164</v>
      </c>
      <c r="B85" s="179">
        <v>4.7</v>
      </c>
      <c r="C85" s="179">
        <v>4</v>
      </c>
      <c r="D85" s="179">
        <v>5.5</v>
      </c>
      <c r="E85" s="179">
        <v>0</v>
      </c>
      <c r="F85" s="179">
        <v>7.8</v>
      </c>
      <c r="G85" s="179">
        <v>4.4</v>
      </c>
      <c r="H85" s="179">
        <v>6.4</v>
      </c>
      <c r="I85" s="179">
        <v>10.8</v>
      </c>
      <c r="J85" s="179">
        <v>6.5</v>
      </c>
      <c r="K85" s="179">
        <v>2.2</v>
      </c>
      <c r="L85" s="179">
        <v>7.7</v>
      </c>
      <c r="M85" s="179">
        <v>6.3</v>
      </c>
    </row>
    <row r="86" spans="1:13" ht="12.75">
      <c r="A86" s="77" t="s">
        <v>165</v>
      </c>
      <c r="B86" s="179">
        <v>4</v>
      </c>
      <c r="C86" s="179">
        <v>0.4</v>
      </c>
      <c r="D86" s="179">
        <v>7.6</v>
      </c>
      <c r="E86" s="179">
        <v>0</v>
      </c>
      <c r="F86" s="179">
        <v>4.5</v>
      </c>
      <c r="G86" s="179">
        <v>4.8</v>
      </c>
      <c r="H86" s="179">
        <v>7.6</v>
      </c>
      <c r="I86" s="179">
        <v>7.1</v>
      </c>
      <c r="J86" s="179">
        <v>5.2</v>
      </c>
      <c r="K86" s="179">
        <v>7.7</v>
      </c>
      <c r="L86" s="179">
        <v>10.8</v>
      </c>
      <c r="M86" s="179">
        <v>0</v>
      </c>
    </row>
    <row r="87" spans="1:13" ht="12.75">
      <c r="A87" s="77" t="s">
        <v>166</v>
      </c>
      <c r="B87" s="179">
        <v>4.4</v>
      </c>
      <c r="C87" s="179">
        <v>0.4</v>
      </c>
      <c r="D87" s="179">
        <v>6.2</v>
      </c>
      <c r="E87" s="179">
        <v>0</v>
      </c>
      <c r="F87" s="179">
        <v>7.7</v>
      </c>
      <c r="G87" s="179">
        <v>20</v>
      </c>
      <c r="H87" s="179">
        <v>13.6</v>
      </c>
      <c r="I87" s="179">
        <v>0</v>
      </c>
      <c r="J87" s="179">
        <v>13.1</v>
      </c>
      <c r="K87" s="179">
        <v>0</v>
      </c>
      <c r="L87" s="179">
        <v>7.5</v>
      </c>
      <c r="M87" s="179">
        <v>0</v>
      </c>
    </row>
    <row r="88" spans="1:13" s="85" customFormat="1" ht="25.5">
      <c r="A88" s="78" t="s">
        <v>167</v>
      </c>
      <c r="B88" s="205">
        <v>2.7</v>
      </c>
      <c r="C88" s="205">
        <v>1.7</v>
      </c>
      <c r="D88" s="205">
        <v>5.1</v>
      </c>
      <c r="E88" s="205">
        <v>4.4</v>
      </c>
      <c r="F88" s="205">
        <v>6.4</v>
      </c>
      <c r="G88" s="205">
        <v>5</v>
      </c>
      <c r="H88" s="205">
        <v>3.8</v>
      </c>
      <c r="I88" s="205">
        <v>4.5</v>
      </c>
      <c r="J88" s="205">
        <v>4.4</v>
      </c>
      <c r="K88" s="205">
        <v>7</v>
      </c>
      <c r="L88" s="205">
        <v>7.3</v>
      </c>
      <c r="M88" s="205">
        <v>6.4</v>
      </c>
    </row>
    <row r="89" spans="1:13" ht="12.75">
      <c r="A89" s="77" t="s">
        <v>168</v>
      </c>
      <c r="B89" s="179">
        <v>3.4</v>
      </c>
      <c r="C89" s="179">
        <v>1.7</v>
      </c>
      <c r="D89" s="179">
        <v>5.6</v>
      </c>
      <c r="E89" s="179">
        <v>15</v>
      </c>
      <c r="F89" s="179">
        <v>4.4</v>
      </c>
      <c r="G89" s="179">
        <v>42.9</v>
      </c>
      <c r="H89" s="179">
        <v>2.8</v>
      </c>
      <c r="I89" s="179">
        <v>0</v>
      </c>
      <c r="J89" s="179">
        <v>5.1</v>
      </c>
      <c r="K89" s="179">
        <v>0</v>
      </c>
      <c r="L89" s="179">
        <v>5.2</v>
      </c>
      <c r="M89" s="179">
        <v>0</v>
      </c>
    </row>
    <row r="90" spans="1:13" ht="12.75">
      <c r="A90" s="77" t="s">
        <v>169</v>
      </c>
      <c r="B90" s="179">
        <v>1.8</v>
      </c>
      <c r="C90" s="179">
        <v>0</v>
      </c>
      <c r="D90" s="179">
        <v>27.7</v>
      </c>
      <c r="E90" s="179">
        <v>0</v>
      </c>
      <c r="F90" s="179">
        <v>2.4</v>
      </c>
      <c r="G90" s="179">
        <v>10</v>
      </c>
      <c r="H90" s="179">
        <v>3</v>
      </c>
      <c r="I90" s="179">
        <v>5</v>
      </c>
      <c r="J90" s="179">
        <v>4.6</v>
      </c>
      <c r="K90" s="179">
        <v>50</v>
      </c>
      <c r="L90" s="179">
        <v>7.1</v>
      </c>
      <c r="M90" s="179">
        <v>0</v>
      </c>
    </row>
    <row r="91" spans="1:13" ht="12.75">
      <c r="A91" s="77" t="s">
        <v>170</v>
      </c>
      <c r="B91" s="179">
        <v>2.3</v>
      </c>
      <c r="C91" s="179">
        <v>2.5</v>
      </c>
      <c r="D91" s="179">
        <v>3.6</v>
      </c>
      <c r="E91" s="179">
        <v>3.8</v>
      </c>
      <c r="F91" s="179">
        <v>7.3</v>
      </c>
      <c r="G91" s="179">
        <v>1.1</v>
      </c>
      <c r="H91" s="179">
        <v>4.4</v>
      </c>
      <c r="I91" s="179">
        <v>3.1</v>
      </c>
      <c r="J91" s="179">
        <v>4.5</v>
      </c>
      <c r="K91" s="179">
        <v>7.1</v>
      </c>
      <c r="L91" s="179">
        <v>9</v>
      </c>
      <c r="M91" s="179">
        <v>8.5</v>
      </c>
    </row>
    <row r="92" spans="1:13" ht="12.75">
      <c r="A92" s="77" t="s">
        <v>171</v>
      </c>
      <c r="B92" s="179">
        <v>3.1</v>
      </c>
      <c r="C92" s="179">
        <v>0.9</v>
      </c>
      <c r="D92" s="179">
        <v>2.7</v>
      </c>
      <c r="E92" s="179">
        <v>0</v>
      </c>
      <c r="F92" s="179">
        <v>10.6</v>
      </c>
      <c r="G92" s="179">
        <v>0</v>
      </c>
      <c r="H92" s="179">
        <v>3.8</v>
      </c>
      <c r="I92" s="179">
        <v>0</v>
      </c>
      <c r="J92" s="179">
        <v>4.7</v>
      </c>
      <c r="K92" s="179">
        <v>0</v>
      </c>
      <c r="L92" s="179">
        <v>8.5</v>
      </c>
      <c r="M92" s="179">
        <v>4.3</v>
      </c>
    </row>
    <row r="93" spans="1:13" ht="12.75">
      <c r="A93" s="77" t="s">
        <v>172</v>
      </c>
      <c r="B93" s="179">
        <v>1.6</v>
      </c>
      <c r="C93" s="179">
        <v>0</v>
      </c>
      <c r="D93" s="179">
        <v>4.6</v>
      </c>
      <c r="E93" s="179">
        <v>0</v>
      </c>
      <c r="F93" s="179">
        <v>2.5</v>
      </c>
      <c r="G93" s="179">
        <v>0</v>
      </c>
      <c r="H93" s="179">
        <v>4.6</v>
      </c>
      <c r="I93" s="179">
        <v>0</v>
      </c>
      <c r="J93" s="179">
        <v>2.5</v>
      </c>
      <c r="K93" s="179">
        <v>0</v>
      </c>
      <c r="L93" s="179">
        <v>5.2</v>
      </c>
      <c r="M93" s="179">
        <v>0</v>
      </c>
    </row>
    <row r="94" spans="1:13" ht="12.75">
      <c r="A94" s="77" t="s">
        <v>173</v>
      </c>
      <c r="B94" s="179">
        <v>3.6</v>
      </c>
      <c r="C94" s="179">
        <v>0</v>
      </c>
      <c r="D94" s="179">
        <v>5.3</v>
      </c>
      <c r="E94" s="179">
        <v>0</v>
      </c>
      <c r="F94" s="179">
        <v>4</v>
      </c>
      <c r="G94" s="179">
        <v>0</v>
      </c>
      <c r="H94" s="179">
        <v>3.2</v>
      </c>
      <c r="I94" s="179">
        <v>0</v>
      </c>
      <c r="J94" s="179">
        <v>5.7</v>
      </c>
      <c r="K94" s="179">
        <v>33.3</v>
      </c>
      <c r="L94" s="179">
        <v>7.9</v>
      </c>
      <c r="M94" s="179">
        <v>0</v>
      </c>
    </row>
    <row r="95" spans="1:13" ht="12.75">
      <c r="A95" s="77" t="s">
        <v>174</v>
      </c>
      <c r="B95" s="179">
        <v>1.9</v>
      </c>
      <c r="C95" s="179">
        <v>0.7</v>
      </c>
      <c r="D95" s="179">
        <v>2.5</v>
      </c>
      <c r="E95" s="179">
        <v>0</v>
      </c>
      <c r="F95" s="179">
        <v>1.6</v>
      </c>
      <c r="G95" s="179">
        <v>0</v>
      </c>
      <c r="H95" s="179">
        <v>4.1</v>
      </c>
      <c r="I95" s="179">
        <v>71.4</v>
      </c>
      <c r="J95" s="179">
        <v>5.1</v>
      </c>
      <c r="K95" s="179">
        <v>0</v>
      </c>
      <c r="L95" s="179">
        <v>6.4</v>
      </c>
      <c r="M95" s="179">
        <v>0</v>
      </c>
    </row>
    <row r="96" spans="1:13" ht="25.5">
      <c r="A96" s="77" t="s">
        <v>175</v>
      </c>
      <c r="B96" s="179">
        <v>1.8</v>
      </c>
      <c r="C96" s="179">
        <v>0</v>
      </c>
      <c r="D96" s="179">
        <v>5.7</v>
      </c>
      <c r="E96" s="179">
        <v>0</v>
      </c>
      <c r="F96" s="179">
        <v>7.2</v>
      </c>
      <c r="G96" s="179">
        <v>0</v>
      </c>
      <c r="H96" s="179">
        <v>2.6</v>
      </c>
      <c r="I96" s="179">
        <v>0</v>
      </c>
      <c r="J96" s="179">
        <v>2.7</v>
      </c>
      <c r="K96" s="179">
        <v>0</v>
      </c>
      <c r="L96" s="179">
        <v>9.7</v>
      </c>
      <c r="M96" s="179">
        <v>0</v>
      </c>
    </row>
    <row r="97" spans="1:13" ht="15" customHeight="1">
      <c r="A97" s="77" t="s">
        <v>176</v>
      </c>
      <c r="B97" s="179">
        <v>6.8</v>
      </c>
      <c r="C97" s="179">
        <v>0</v>
      </c>
      <c r="D97" s="179">
        <v>3.5</v>
      </c>
      <c r="E97" s="179">
        <v>0</v>
      </c>
      <c r="F97" s="179">
        <v>6</v>
      </c>
      <c r="G97" s="179">
        <v>0</v>
      </c>
      <c r="H97" s="179">
        <v>2.5</v>
      </c>
      <c r="I97" s="179">
        <v>0</v>
      </c>
      <c r="J97" s="179">
        <v>2.9</v>
      </c>
      <c r="K97" s="179">
        <v>0</v>
      </c>
      <c r="L97" s="179">
        <v>6.3</v>
      </c>
      <c r="M97" s="179">
        <v>0</v>
      </c>
    </row>
    <row r="98" spans="1:13" ht="15" customHeight="1">
      <c r="A98" s="274"/>
      <c r="B98" s="272"/>
      <c r="C98" s="272"/>
      <c r="D98" s="272"/>
      <c r="E98" s="272"/>
      <c r="F98" s="272"/>
      <c r="G98" s="272"/>
      <c r="H98" s="272"/>
      <c r="I98" s="272"/>
      <c r="J98" s="272"/>
      <c r="K98" s="272"/>
      <c r="L98" s="272"/>
      <c r="M98" s="272"/>
    </row>
    <row r="100" spans="1:13" ht="12.75" customHeight="1">
      <c r="A100" s="335" t="s">
        <v>413</v>
      </c>
      <c r="B100" s="335"/>
      <c r="C100" s="335"/>
      <c r="D100" s="335"/>
      <c r="E100" s="335"/>
      <c r="F100" s="335"/>
      <c r="G100" s="335"/>
      <c r="H100" s="335"/>
      <c r="I100" s="335"/>
      <c r="J100" s="335"/>
      <c r="K100" s="335"/>
      <c r="L100" s="335"/>
      <c r="M100" s="335"/>
    </row>
  </sheetData>
  <sheetProtection/>
  <mergeCells count="9">
    <mergeCell ref="A100:M100"/>
    <mergeCell ref="A4:A5"/>
    <mergeCell ref="J4:K4"/>
    <mergeCell ref="L4:M4"/>
    <mergeCell ref="A1:M1"/>
    <mergeCell ref="B4:C4"/>
    <mergeCell ref="D4:E4"/>
    <mergeCell ref="F4:G4"/>
    <mergeCell ref="H4:I4"/>
  </mergeCells>
  <printOptions/>
  <pageMargins left="0.7874015748031497" right="0.7874015748031497" top="0.984251968503937" bottom="0.5905511811023623" header="0.5118110236220472" footer="0.31496062992125984"/>
  <pageSetup fitToHeight="1" fitToWidth="1" horizontalDpi="600" verticalDpi="600" orientation="portrait" paperSize="8" scale="68" r:id="rId1"/>
  <headerFooter alignWithMargins="0">
    <oddFooter>&amp;C50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24"/>
  <sheetViews>
    <sheetView zoomScale="115" zoomScaleNormal="115" workbookViewId="0" topLeftCell="A1">
      <selection activeCell="A3" sqref="A3"/>
    </sheetView>
  </sheetViews>
  <sheetFormatPr defaultColWidth="9.00390625" defaultRowHeight="12.75"/>
  <cols>
    <col min="1" max="1" width="6.625" style="0" customWidth="1"/>
    <col min="2" max="3" width="12.75390625" style="0" customWidth="1"/>
    <col min="4" max="4" width="15.75390625" style="0" customWidth="1"/>
    <col min="5" max="5" width="12.25390625" style="0" customWidth="1"/>
    <col min="6" max="6" width="10.625" style="0" customWidth="1"/>
    <col min="7" max="7" width="10.00390625" style="0" customWidth="1"/>
    <col min="8" max="9" width="10.75390625" style="0" customWidth="1"/>
    <col min="10" max="10" width="9.625" style="0" customWidth="1"/>
    <col min="11" max="16" width="10.75390625" style="0" customWidth="1"/>
    <col min="18" max="18" width="10.125" style="0" bestFit="1" customWidth="1"/>
    <col min="20" max="20" width="10.125" style="0" bestFit="1" customWidth="1"/>
  </cols>
  <sheetData>
    <row r="1" spans="1:14" ht="12.75" customHeight="1">
      <c r="A1" s="303" t="s">
        <v>392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</row>
    <row r="4" spans="1:16" ht="57" customHeight="1">
      <c r="A4" s="293"/>
      <c r="B4" s="297" t="s">
        <v>266</v>
      </c>
      <c r="C4" s="305"/>
      <c r="D4" s="298"/>
      <c r="E4" s="292" t="s">
        <v>267</v>
      </c>
      <c r="F4" s="292" t="s">
        <v>406</v>
      </c>
      <c r="G4" s="304" t="s">
        <v>276</v>
      </c>
      <c r="H4" s="304"/>
      <c r="I4" s="304"/>
      <c r="J4" s="291" t="s">
        <v>420</v>
      </c>
      <c r="K4" s="291"/>
      <c r="L4" s="291"/>
      <c r="M4" s="294" t="s">
        <v>421</v>
      </c>
      <c r="N4" s="294"/>
      <c r="O4" s="299" t="s">
        <v>273</v>
      </c>
      <c r="P4" s="300"/>
    </row>
    <row r="5" spans="1:16" ht="24.75" customHeight="1">
      <c r="A5" s="293"/>
      <c r="B5" s="304" t="s">
        <v>18</v>
      </c>
      <c r="C5" s="304" t="s">
        <v>19</v>
      </c>
      <c r="D5" s="147" t="s">
        <v>21</v>
      </c>
      <c r="E5" s="292"/>
      <c r="F5" s="292"/>
      <c r="G5" s="295" t="s">
        <v>20</v>
      </c>
      <c r="H5" s="297" t="s">
        <v>21</v>
      </c>
      <c r="I5" s="298"/>
      <c r="J5" s="287" t="s">
        <v>20</v>
      </c>
      <c r="K5" s="289" t="s">
        <v>21</v>
      </c>
      <c r="L5" s="290"/>
      <c r="M5" s="294"/>
      <c r="N5" s="294"/>
      <c r="O5" s="301"/>
      <c r="P5" s="302"/>
    </row>
    <row r="6" spans="1:16" ht="133.5" customHeight="1">
      <c r="A6" s="293"/>
      <c r="B6" s="304"/>
      <c r="C6" s="304"/>
      <c r="D6" s="257" t="s">
        <v>22</v>
      </c>
      <c r="E6" s="292"/>
      <c r="F6" s="292"/>
      <c r="G6" s="296"/>
      <c r="H6" s="10" t="s">
        <v>23</v>
      </c>
      <c r="I6" s="10" t="s">
        <v>177</v>
      </c>
      <c r="J6" s="288"/>
      <c r="K6" s="131" t="s">
        <v>23</v>
      </c>
      <c r="L6" s="10" t="s">
        <v>177</v>
      </c>
      <c r="M6" s="2" t="s">
        <v>283</v>
      </c>
      <c r="N6" s="2" t="s">
        <v>284</v>
      </c>
      <c r="O6" s="2" t="s">
        <v>283</v>
      </c>
      <c r="P6" s="2" t="s">
        <v>284</v>
      </c>
    </row>
    <row r="7" spans="1:18" ht="12.75">
      <c r="A7" s="146">
        <v>2005</v>
      </c>
      <c r="B7" s="162">
        <v>70794</v>
      </c>
      <c r="C7" s="162">
        <v>136777</v>
      </c>
      <c r="D7" s="162">
        <v>78603</v>
      </c>
      <c r="E7" s="162">
        <v>37243</v>
      </c>
      <c r="F7" s="162">
        <v>15593</v>
      </c>
      <c r="G7" s="163" t="s">
        <v>30</v>
      </c>
      <c r="H7" s="163" t="s">
        <v>30</v>
      </c>
      <c r="I7" s="163" t="s">
        <v>30</v>
      </c>
      <c r="J7" s="163" t="s">
        <v>30</v>
      </c>
      <c r="K7" s="163" t="s">
        <v>30</v>
      </c>
      <c r="L7" s="163" t="s">
        <v>30</v>
      </c>
      <c r="M7" s="164">
        <v>25.4</v>
      </c>
      <c r="N7" s="164">
        <v>22.2</v>
      </c>
      <c r="O7" s="165">
        <v>117.5</v>
      </c>
      <c r="P7" s="166">
        <v>118</v>
      </c>
      <c r="Q7" s="157"/>
      <c r="R7" s="157"/>
    </row>
    <row r="8" spans="1:18" ht="12.75">
      <c r="A8" s="146">
        <v>2006</v>
      </c>
      <c r="B8" s="162">
        <v>72755</v>
      </c>
      <c r="C8" s="162">
        <v>275421</v>
      </c>
      <c r="D8" s="162">
        <v>190398</v>
      </c>
      <c r="E8" s="162">
        <v>125615</v>
      </c>
      <c r="F8" s="162">
        <v>39214</v>
      </c>
      <c r="G8" s="163" t="s">
        <v>30</v>
      </c>
      <c r="H8" s="163" t="s">
        <v>30</v>
      </c>
      <c r="I8" s="163" t="s">
        <v>30</v>
      </c>
      <c r="J8" s="163" t="s">
        <v>30</v>
      </c>
      <c r="K8" s="163" t="s">
        <v>30</v>
      </c>
      <c r="L8" s="163" t="s">
        <v>30</v>
      </c>
      <c r="M8" s="167">
        <v>36.2</v>
      </c>
      <c r="N8" s="167">
        <v>36.6</v>
      </c>
      <c r="O8" s="168">
        <v>147.7</v>
      </c>
      <c r="P8" s="168">
        <v>154.4</v>
      </c>
      <c r="Q8" s="157"/>
      <c r="R8" s="157"/>
    </row>
    <row r="9" spans="1:18" ht="12.75">
      <c r="A9" s="146" t="s">
        <v>243</v>
      </c>
      <c r="B9" s="162">
        <v>82304</v>
      </c>
      <c r="C9" s="162">
        <v>415380</v>
      </c>
      <c r="D9" s="162">
        <v>312698</v>
      </c>
      <c r="E9" s="162">
        <v>202016</v>
      </c>
      <c r="F9" s="162">
        <v>42308</v>
      </c>
      <c r="G9" s="163" t="s">
        <v>30</v>
      </c>
      <c r="H9" s="163" t="s">
        <v>30</v>
      </c>
      <c r="I9" s="163" t="s">
        <v>30</v>
      </c>
      <c r="J9" s="163" t="s">
        <v>30</v>
      </c>
      <c r="K9" s="163" t="s">
        <v>30</v>
      </c>
      <c r="L9" s="163" t="s">
        <v>30</v>
      </c>
      <c r="M9" s="167">
        <v>47.5</v>
      </c>
      <c r="N9" s="167">
        <v>47.2</v>
      </c>
      <c r="O9" s="168">
        <v>123.4</v>
      </c>
      <c r="P9" s="168">
        <v>120.6</v>
      </c>
      <c r="Q9" s="157"/>
      <c r="R9" s="157"/>
    </row>
    <row r="10" spans="1:18" ht="12.75">
      <c r="A10" s="146" t="s">
        <v>244</v>
      </c>
      <c r="B10" s="169">
        <v>85719</v>
      </c>
      <c r="C10" s="169">
        <v>451779</v>
      </c>
      <c r="D10" s="169">
        <v>339439</v>
      </c>
      <c r="E10" s="162">
        <v>164152</v>
      </c>
      <c r="F10" s="162">
        <v>26759</v>
      </c>
      <c r="G10" s="170">
        <f aca="true" t="shared" si="0" ref="G10:G15">H10+I10</f>
        <v>349502</v>
      </c>
      <c r="H10" s="171">
        <v>332041</v>
      </c>
      <c r="I10" s="162">
        <v>17461</v>
      </c>
      <c r="J10" s="172">
        <v>1876.4</v>
      </c>
      <c r="K10" s="172">
        <v>1688.6</v>
      </c>
      <c r="L10" s="173">
        <v>5448.542466067235</v>
      </c>
      <c r="M10" s="167">
        <v>52.5</v>
      </c>
      <c r="N10" s="167">
        <v>56.5</v>
      </c>
      <c r="O10" s="168">
        <v>110.3</v>
      </c>
      <c r="P10" s="168">
        <v>115.3</v>
      </c>
      <c r="Q10" s="157"/>
      <c r="R10" s="157"/>
    </row>
    <row r="11" spans="1:18" ht="12.75">
      <c r="A11" s="146" t="s">
        <v>245</v>
      </c>
      <c r="B11" s="171">
        <v>60649</v>
      </c>
      <c r="C11" s="171">
        <v>337046</v>
      </c>
      <c r="D11" s="171">
        <v>196257</v>
      </c>
      <c r="E11" s="171">
        <v>73729</v>
      </c>
      <c r="F11" s="171">
        <v>29241</v>
      </c>
      <c r="G11" s="170">
        <f t="shared" si="0"/>
        <v>130085</v>
      </c>
      <c r="H11" s="171">
        <v>128004</v>
      </c>
      <c r="I11" s="162">
        <v>2081</v>
      </c>
      <c r="J11" s="172">
        <v>1172.3</v>
      </c>
      <c r="K11" s="172">
        <v>1116.9</v>
      </c>
      <c r="L11" s="174">
        <v>4580.97068716963</v>
      </c>
      <c r="M11" s="167">
        <v>47.7</v>
      </c>
      <c r="N11" s="167">
        <v>52.9</v>
      </c>
      <c r="O11" s="168">
        <v>92.4</v>
      </c>
      <c r="P11" s="175">
        <v>89</v>
      </c>
      <c r="Q11" s="157"/>
      <c r="R11" s="157"/>
    </row>
    <row r="12" spans="1:18" ht="12.75">
      <c r="A12" s="146" t="s">
        <v>246</v>
      </c>
      <c r="B12" s="176">
        <v>82559</v>
      </c>
      <c r="C12" s="176">
        <v>650531</v>
      </c>
      <c r="D12" s="177">
        <v>367280</v>
      </c>
      <c r="E12" s="176">
        <v>123827</v>
      </c>
      <c r="F12" s="176">
        <v>48277</v>
      </c>
      <c r="G12" s="170">
        <f t="shared" si="0"/>
        <v>301433</v>
      </c>
      <c r="H12" s="171">
        <v>298213</v>
      </c>
      <c r="I12" s="171">
        <v>3220</v>
      </c>
      <c r="J12" s="172">
        <v>1260.8</v>
      </c>
      <c r="K12" s="172">
        <v>1222.7</v>
      </c>
      <c r="L12" s="174">
        <v>4790.993788819876</v>
      </c>
      <c r="M12" s="167">
        <v>48.1</v>
      </c>
      <c r="N12" s="178">
        <v>60</v>
      </c>
      <c r="O12" s="168">
        <v>100.3</v>
      </c>
      <c r="P12" s="168">
        <v>102.7</v>
      </c>
      <c r="Q12" s="157"/>
      <c r="R12" s="157"/>
    </row>
    <row r="13" spans="1:18" ht="12.75">
      <c r="A13" s="146" t="s">
        <v>247</v>
      </c>
      <c r="B13" s="177">
        <v>93454</v>
      </c>
      <c r="C13" s="177">
        <v>958568</v>
      </c>
      <c r="D13" s="177">
        <v>585651</v>
      </c>
      <c r="E13" s="177">
        <v>300524</v>
      </c>
      <c r="F13" s="177">
        <v>40225</v>
      </c>
      <c r="G13" s="170">
        <f t="shared" si="0"/>
        <v>523582</v>
      </c>
      <c r="H13" s="171">
        <v>520658</v>
      </c>
      <c r="I13" s="171">
        <v>2924</v>
      </c>
      <c r="J13" s="172">
        <v>1369.3</v>
      </c>
      <c r="K13" s="172">
        <v>1339</v>
      </c>
      <c r="L13" s="174">
        <v>6678.180574555404</v>
      </c>
      <c r="M13" s="167">
        <v>43.7</v>
      </c>
      <c r="N13" s="167">
        <v>48.2</v>
      </c>
      <c r="O13" s="168">
        <v>106.7</v>
      </c>
      <c r="P13" s="168">
        <v>105.8</v>
      </c>
      <c r="Q13" s="157"/>
      <c r="R13" s="157"/>
    </row>
    <row r="14" spans="1:18" ht="12.75">
      <c r="A14" s="146" t="s">
        <v>248</v>
      </c>
      <c r="B14" s="179">
        <v>85365</v>
      </c>
      <c r="C14" s="179">
        <v>1110850</v>
      </c>
      <c r="D14" s="179">
        <v>790736</v>
      </c>
      <c r="E14" s="179">
        <v>399197</v>
      </c>
      <c r="F14" s="179">
        <v>45489</v>
      </c>
      <c r="G14" s="170">
        <f t="shared" si="0"/>
        <v>691724</v>
      </c>
      <c r="H14" s="170">
        <v>690050</v>
      </c>
      <c r="I14" s="170">
        <v>1674</v>
      </c>
      <c r="J14" s="172">
        <v>1491.9</v>
      </c>
      <c r="K14" s="172">
        <v>1474.3</v>
      </c>
      <c r="L14" s="174">
        <v>8767.025089605735</v>
      </c>
      <c r="M14" s="167">
        <v>48.2</v>
      </c>
      <c r="N14" s="167">
        <v>56.4</v>
      </c>
      <c r="O14" s="180">
        <v>110.7</v>
      </c>
      <c r="P14" s="180">
        <v>112.1</v>
      </c>
      <c r="Q14" s="157"/>
      <c r="R14" s="157"/>
    </row>
    <row r="15" spans="1:18" ht="12.75">
      <c r="A15" s="146" t="s">
        <v>249</v>
      </c>
      <c r="B15" s="162">
        <v>82217</v>
      </c>
      <c r="C15" s="162">
        <v>1200732</v>
      </c>
      <c r="D15" s="162">
        <v>922534</v>
      </c>
      <c r="E15" s="162">
        <v>399396</v>
      </c>
      <c r="F15" s="162">
        <v>32731</v>
      </c>
      <c r="G15" s="170">
        <f t="shared" si="0"/>
        <v>825039</v>
      </c>
      <c r="H15" s="170">
        <v>823175</v>
      </c>
      <c r="I15" s="170">
        <v>1864</v>
      </c>
      <c r="J15" s="172">
        <v>1641</v>
      </c>
      <c r="K15" s="172">
        <v>1626.3</v>
      </c>
      <c r="L15" s="174">
        <v>8151.824034334764</v>
      </c>
      <c r="M15" s="180">
        <v>50.2</v>
      </c>
      <c r="N15" s="180">
        <v>56.5</v>
      </c>
      <c r="O15" s="180">
        <v>104.8</v>
      </c>
      <c r="P15" s="180">
        <v>103.6</v>
      </c>
      <c r="Q15" s="157"/>
      <c r="R15" s="157"/>
    </row>
    <row r="16" spans="1:18" ht="12.75">
      <c r="A16" s="263"/>
      <c r="B16" s="264"/>
      <c r="C16" s="264"/>
      <c r="D16" s="264"/>
      <c r="E16" s="264"/>
      <c r="F16" s="264"/>
      <c r="G16" s="265"/>
      <c r="H16" s="265"/>
      <c r="I16" s="265"/>
      <c r="J16" s="266"/>
      <c r="K16" s="266"/>
      <c r="L16" s="267"/>
      <c r="M16" s="268"/>
      <c r="N16" s="268"/>
      <c r="O16" s="268"/>
      <c r="P16" s="268"/>
      <c r="Q16" s="157"/>
      <c r="R16" s="157"/>
    </row>
    <row r="17" ht="12.75" customHeight="1">
      <c r="M17" s="40"/>
    </row>
    <row r="18" spans="1:13" ht="12.75" customHeight="1">
      <c r="A18" s="233" t="s">
        <v>408</v>
      </c>
      <c r="M18" s="40"/>
    </row>
    <row r="19" spans="1:13" ht="12.75" customHeight="1">
      <c r="A19" s="234" t="s">
        <v>409</v>
      </c>
      <c r="B19" s="235"/>
      <c r="C19" s="235"/>
      <c r="D19" s="235"/>
      <c r="E19" s="235"/>
      <c r="F19" s="235"/>
      <c r="G19" s="235"/>
      <c r="H19" s="235"/>
      <c r="I19" s="235"/>
      <c r="J19" s="235"/>
      <c r="K19" s="235"/>
      <c r="L19" s="235"/>
      <c r="M19" s="40"/>
    </row>
    <row r="20" spans="1:13" ht="12.75" customHeight="1">
      <c r="A20" s="234" t="s">
        <v>410</v>
      </c>
      <c r="B20" s="235"/>
      <c r="C20" s="235"/>
      <c r="D20" s="235"/>
      <c r="E20" s="235"/>
      <c r="F20" s="235"/>
      <c r="G20" s="235"/>
      <c r="H20" s="235"/>
      <c r="I20" s="235"/>
      <c r="J20" s="235"/>
      <c r="K20" s="235"/>
      <c r="L20" s="235"/>
      <c r="M20" s="40"/>
    </row>
    <row r="21" spans="1:13" ht="12.75">
      <c r="A21" s="151" t="s">
        <v>407</v>
      </c>
      <c r="M21" s="40"/>
    </row>
    <row r="22" ht="12.75">
      <c r="M22" s="40"/>
    </row>
    <row r="23" ht="12.75">
      <c r="A23" s="6"/>
    </row>
    <row r="24" ht="12.75">
      <c r="A24" s="6"/>
    </row>
  </sheetData>
  <sheetProtection/>
  <mergeCells count="15">
    <mergeCell ref="O4:P5"/>
    <mergeCell ref="A1:N1"/>
    <mergeCell ref="B5:B6"/>
    <mergeCell ref="C5:C6"/>
    <mergeCell ref="B4:D4"/>
    <mergeCell ref="G4:I4"/>
    <mergeCell ref="J5:J6"/>
    <mergeCell ref="K5:L5"/>
    <mergeCell ref="J4:L4"/>
    <mergeCell ref="E4:E6"/>
    <mergeCell ref="A4:A6"/>
    <mergeCell ref="M4:N5"/>
    <mergeCell ref="G5:G6"/>
    <mergeCell ref="H5:I5"/>
    <mergeCell ref="F4:F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4" r:id="rId1"/>
  <headerFooter alignWithMargins="0">
    <oddFooter>&amp;C15</oddFooter>
  </headerFooter>
  <ignoredErrors>
    <ignoredError sqref="A17 A9:A15" numberStoredAsText="1"/>
  </ignoredErrors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0"/>
  <sheetViews>
    <sheetView zoomScale="115" zoomScaleNormal="115" workbookViewId="0" topLeftCell="A1">
      <selection activeCell="A1" sqref="A1:M1"/>
    </sheetView>
  </sheetViews>
  <sheetFormatPr defaultColWidth="10.75390625" defaultRowHeight="12.75"/>
  <cols>
    <col min="1" max="1" width="23.625" style="81" customWidth="1"/>
    <col min="2" max="13" width="10.75390625" style="81" customWidth="1"/>
    <col min="14" max="16384" width="10.75390625" style="81" customWidth="1"/>
  </cols>
  <sheetData>
    <row r="1" spans="1:13" s="106" customFormat="1" ht="66.75" customHeight="1">
      <c r="A1" s="337" t="s">
        <v>387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</row>
    <row r="2" spans="2:7" s="106" customFormat="1" ht="15.75">
      <c r="B2" s="108"/>
      <c r="C2" s="108"/>
      <c r="D2" s="108"/>
      <c r="E2" s="108"/>
      <c r="F2" s="108"/>
      <c r="G2" s="108"/>
    </row>
    <row r="3" spans="2:13" ht="12.75">
      <c r="B3" s="109"/>
      <c r="C3" s="109"/>
      <c r="D3" s="109"/>
      <c r="E3" s="109"/>
      <c r="F3" s="109"/>
      <c r="G3" s="89"/>
      <c r="M3" s="89" t="s">
        <v>377</v>
      </c>
    </row>
    <row r="4" spans="1:13" ht="12.75">
      <c r="A4" s="364"/>
      <c r="B4" s="376">
        <v>39814</v>
      </c>
      <c r="C4" s="376"/>
      <c r="D4" s="376">
        <v>40179</v>
      </c>
      <c r="E4" s="376"/>
      <c r="F4" s="376">
        <v>40544</v>
      </c>
      <c r="G4" s="376"/>
      <c r="H4" s="376">
        <v>40909</v>
      </c>
      <c r="I4" s="376"/>
      <c r="J4" s="376">
        <v>41275</v>
      </c>
      <c r="K4" s="376"/>
      <c r="L4" s="376">
        <v>41640</v>
      </c>
      <c r="M4" s="376"/>
    </row>
    <row r="5" spans="1:13" s="95" customFormat="1" ht="25.5">
      <c r="A5" s="364"/>
      <c r="B5" s="107" t="s">
        <v>23</v>
      </c>
      <c r="C5" s="107" t="s">
        <v>177</v>
      </c>
      <c r="D5" s="107" t="s">
        <v>23</v>
      </c>
      <c r="E5" s="107" t="s">
        <v>177</v>
      </c>
      <c r="F5" s="107" t="s">
        <v>23</v>
      </c>
      <c r="G5" s="107" t="s">
        <v>177</v>
      </c>
      <c r="H5" s="107" t="s">
        <v>23</v>
      </c>
      <c r="I5" s="107" t="s">
        <v>177</v>
      </c>
      <c r="J5" s="107" t="s">
        <v>23</v>
      </c>
      <c r="K5" s="107" t="s">
        <v>177</v>
      </c>
      <c r="L5" s="107" t="s">
        <v>23</v>
      </c>
      <c r="M5" s="107" t="s">
        <v>177</v>
      </c>
    </row>
    <row r="6" spans="1:17" s="85" customFormat="1" ht="38.25">
      <c r="A6" s="76" t="s">
        <v>233</v>
      </c>
      <c r="B6" s="205">
        <v>53065</v>
      </c>
      <c r="C6" s="205">
        <v>13904</v>
      </c>
      <c r="D6" s="205">
        <v>36280</v>
      </c>
      <c r="E6" s="205">
        <v>5158</v>
      </c>
      <c r="F6" s="205">
        <v>58027</v>
      </c>
      <c r="G6" s="205">
        <v>6548</v>
      </c>
      <c r="H6" s="205">
        <v>80769</v>
      </c>
      <c r="I6" s="205">
        <v>2222</v>
      </c>
      <c r="J6" s="205">
        <v>68204</v>
      </c>
      <c r="K6" s="205">
        <v>5060</v>
      </c>
      <c r="L6" s="205">
        <v>84329</v>
      </c>
      <c r="M6" s="205">
        <v>2037</v>
      </c>
      <c r="O6" s="92"/>
      <c r="P6" s="92"/>
      <c r="Q6" s="96"/>
    </row>
    <row r="7" spans="1:17" s="85" customFormat="1" ht="25.5">
      <c r="A7" s="78" t="s">
        <v>88</v>
      </c>
      <c r="B7" s="205">
        <v>23332</v>
      </c>
      <c r="C7" s="205">
        <v>11813</v>
      </c>
      <c r="D7" s="205">
        <v>23028</v>
      </c>
      <c r="E7" s="205">
        <v>5128</v>
      </c>
      <c r="F7" s="205">
        <v>27859</v>
      </c>
      <c r="G7" s="205">
        <v>4583</v>
      </c>
      <c r="H7" s="205">
        <v>29681</v>
      </c>
      <c r="I7" s="205">
        <v>1933</v>
      </c>
      <c r="J7" s="205">
        <v>37865</v>
      </c>
      <c r="K7" s="205">
        <v>4629</v>
      </c>
      <c r="L7" s="205">
        <v>61172</v>
      </c>
      <c r="M7" s="205">
        <v>1915</v>
      </c>
      <c r="O7" s="92"/>
      <c r="P7" s="92"/>
      <c r="Q7" s="96"/>
    </row>
    <row r="8" spans="1:17" ht="12.75">
      <c r="A8" s="77" t="s">
        <v>89</v>
      </c>
      <c r="B8" s="179">
        <v>30</v>
      </c>
      <c r="C8" s="179">
        <v>0</v>
      </c>
      <c r="D8" s="179">
        <v>0</v>
      </c>
      <c r="E8" s="179">
        <v>0</v>
      </c>
      <c r="F8" s="179">
        <v>0</v>
      </c>
      <c r="G8" s="179">
        <v>0</v>
      </c>
      <c r="H8" s="179">
        <v>0</v>
      </c>
      <c r="I8" s="179">
        <v>0</v>
      </c>
      <c r="J8" s="179">
        <v>0</v>
      </c>
      <c r="K8" s="179">
        <v>0</v>
      </c>
      <c r="L8" s="179">
        <v>0</v>
      </c>
      <c r="M8" s="179">
        <v>0</v>
      </c>
      <c r="O8" s="88"/>
      <c r="P8" s="88"/>
      <c r="Q8" s="88"/>
    </row>
    <row r="9" spans="1:17" ht="12.75">
      <c r="A9" s="77" t="s">
        <v>90</v>
      </c>
      <c r="B9" s="179">
        <v>6</v>
      </c>
      <c r="C9" s="179">
        <v>0</v>
      </c>
      <c r="D9" s="179">
        <v>0</v>
      </c>
      <c r="E9" s="179">
        <v>0</v>
      </c>
      <c r="F9" s="179">
        <v>51</v>
      </c>
      <c r="G9" s="179">
        <v>0</v>
      </c>
      <c r="H9" s="179">
        <v>0</v>
      </c>
      <c r="I9" s="179">
        <v>0</v>
      </c>
      <c r="J9" s="179">
        <v>0</v>
      </c>
      <c r="K9" s="179">
        <v>0</v>
      </c>
      <c r="L9" s="179">
        <v>0</v>
      </c>
      <c r="M9" s="179">
        <v>0</v>
      </c>
      <c r="O9" s="88"/>
      <c r="P9" s="88"/>
      <c r="Q9" s="88"/>
    </row>
    <row r="10" spans="1:17" ht="12.75">
      <c r="A10" s="77" t="s">
        <v>91</v>
      </c>
      <c r="B10" s="179">
        <v>0</v>
      </c>
      <c r="C10" s="179">
        <v>0</v>
      </c>
      <c r="D10" s="179">
        <v>0</v>
      </c>
      <c r="E10" s="179">
        <v>0</v>
      </c>
      <c r="F10" s="179">
        <v>0</v>
      </c>
      <c r="G10" s="179">
        <v>0</v>
      </c>
      <c r="H10" s="179">
        <v>0</v>
      </c>
      <c r="I10" s="179">
        <v>0</v>
      </c>
      <c r="J10" s="179">
        <v>0</v>
      </c>
      <c r="K10" s="179">
        <v>0</v>
      </c>
      <c r="L10" s="179">
        <v>0</v>
      </c>
      <c r="M10" s="179">
        <v>0</v>
      </c>
      <c r="O10" s="88"/>
      <c r="P10" s="88"/>
      <c r="Q10" s="88"/>
    </row>
    <row r="11" spans="1:13" ht="12.75">
      <c r="A11" s="77" t="s">
        <v>92</v>
      </c>
      <c r="B11" s="179">
        <v>237</v>
      </c>
      <c r="C11" s="179">
        <v>0</v>
      </c>
      <c r="D11" s="179">
        <v>778</v>
      </c>
      <c r="E11" s="179">
        <v>0</v>
      </c>
      <c r="F11" s="179">
        <v>0</v>
      </c>
      <c r="G11" s="179">
        <v>0</v>
      </c>
      <c r="H11" s="179">
        <v>0</v>
      </c>
      <c r="I11" s="179">
        <v>0</v>
      </c>
      <c r="J11" s="179">
        <v>0</v>
      </c>
      <c r="K11" s="179">
        <v>0</v>
      </c>
      <c r="L11" s="179">
        <v>3</v>
      </c>
      <c r="M11" s="179">
        <v>0</v>
      </c>
    </row>
    <row r="12" spans="1:13" ht="12.75">
      <c r="A12" s="77" t="s">
        <v>93</v>
      </c>
      <c r="B12" s="179">
        <v>0</v>
      </c>
      <c r="C12" s="179">
        <v>0</v>
      </c>
      <c r="D12" s="179">
        <v>0</v>
      </c>
      <c r="E12" s="179">
        <v>0</v>
      </c>
      <c r="F12" s="179">
        <v>0</v>
      </c>
      <c r="G12" s="179">
        <v>0</v>
      </c>
      <c r="H12" s="179">
        <v>0</v>
      </c>
      <c r="I12" s="179">
        <v>0</v>
      </c>
      <c r="J12" s="179">
        <v>0</v>
      </c>
      <c r="K12" s="179">
        <v>0</v>
      </c>
      <c r="L12" s="179">
        <v>8</v>
      </c>
      <c r="M12" s="179">
        <v>0</v>
      </c>
    </row>
    <row r="13" spans="1:13" ht="12.75">
      <c r="A13" s="77" t="s">
        <v>94</v>
      </c>
      <c r="B13" s="179">
        <v>158</v>
      </c>
      <c r="C13" s="179">
        <v>0</v>
      </c>
      <c r="D13" s="179">
        <v>241</v>
      </c>
      <c r="E13" s="179">
        <v>0</v>
      </c>
      <c r="F13" s="179">
        <v>540</v>
      </c>
      <c r="G13" s="179">
        <v>0</v>
      </c>
      <c r="H13" s="179">
        <v>434</v>
      </c>
      <c r="I13" s="179">
        <v>0</v>
      </c>
      <c r="J13" s="179">
        <v>561</v>
      </c>
      <c r="K13" s="179">
        <v>0</v>
      </c>
      <c r="L13" s="179">
        <v>414</v>
      </c>
      <c r="M13" s="179">
        <v>0</v>
      </c>
    </row>
    <row r="14" spans="1:13" ht="12.75">
      <c r="A14" s="77" t="s">
        <v>95</v>
      </c>
      <c r="B14" s="179">
        <v>92</v>
      </c>
      <c r="C14" s="179">
        <v>0</v>
      </c>
      <c r="D14" s="179">
        <v>0</v>
      </c>
      <c r="E14" s="179">
        <v>0</v>
      </c>
      <c r="F14" s="179">
        <v>0</v>
      </c>
      <c r="G14" s="179">
        <v>0</v>
      </c>
      <c r="H14" s="179">
        <v>0</v>
      </c>
      <c r="I14" s="179">
        <v>0</v>
      </c>
      <c r="J14" s="179">
        <v>0</v>
      </c>
      <c r="K14" s="179">
        <v>0</v>
      </c>
      <c r="L14" s="179">
        <v>4</v>
      </c>
      <c r="M14" s="179">
        <v>0</v>
      </c>
    </row>
    <row r="15" spans="1:13" ht="12.75">
      <c r="A15" s="77" t="s">
        <v>96</v>
      </c>
      <c r="B15" s="179">
        <v>42</v>
      </c>
      <c r="C15" s="179">
        <v>0</v>
      </c>
      <c r="D15" s="179">
        <v>31</v>
      </c>
      <c r="E15" s="179">
        <v>0</v>
      </c>
      <c r="F15" s="179">
        <v>2</v>
      </c>
      <c r="G15" s="179">
        <v>0</v>
      </c>
      <c r="H15" s="179">
        <v>2</v>
      </c>
      <c r="I15" s="179">
        <v>0</v>
      </c>
      <c r="J15" s="179">
        <v>1</v>
      </c>
      <c r="K15" s="179">
        <v>0</v>
      </c>
      <c r="L15" s="179">
        <v>0</v>
      </c>
      <c r="M15" s="179">
        <v>0</v>
      </c>
    </row>
    <row r="16" spans="1:13" ht="12.75">
      <c r="A16" s="77" t="s">
        <v>97</v>
      </c>
      <c r="B16" s="179">
        <v>20</v>
      </c>
      <c r="C16" s="179">
        <v>0</v>
      </c>
      <c r="D16" s="179">
        <v>46</v>
      </c>
      <c r="E16" s="179">
        <v>0</v>
      </c>
      <c r="F16" s="179">
        <v>98</v>
      </c>
      <c r="G16" s="179">
        <v>0</v>
      </c>
      <c r="H16" s="179">
        <v>129</v>
      </c>
      <c r="I16" s="179">
        <v>0</v>
      </c>
      <c r="J16" s="179">
        <v>127</v>
      </c>
      <c r="K16" s="179">
        <v>0</v>
      </c>
      <c r="L16" s="179">
        <v>0</v>
      </c>
      <c r="M16" s="179">
        <v>0</v>
      </c>
    </row>
    <row r="17" spans="1:16" ht="12.75">
      <c r="A17" s="77" t="s">
        <v>98</v>
      </c>
      <c r="B17" s="179">
        <v>1005</v>
      </c>
      <c r="C17" s="179">
        <v>3</v>
      </c>
      <c r="D17" s="179">
        <v>3521</v>
      </c>
      <c r="E17" s="179">
        <v>0</v>
      </c>
      <c r="F17" s="179">
        <v>188</v>
      </c>
      <c r="G17" s="179">
        <v>5</v>
      </c>
      <c r="H17" s="179">
        <v>2019</v>
      </c>
      <c r="I17" s="179">
        <v>0</v>
      </c>
      <c r="J17" s="179">
        <v>1000</v>
      </c>
      <c r="K17" s="179">
        <v>0</v>
      </c>
      <c r="L17" s="179">
        <v>339</v>
      </c>
      <c r="M17" s="179">
        <v>0</v>
      </c>
      <c r="P17" s="85"/>
    </row>
    <row r="18" spans="1:13" ht="12.75">
      <c r="A18" s="77" t="s">
        <v>99</v>
      </c>
      <c r="B18" s="179">
        <v>0</v>
      </c>
      <c r="C18" s="179">
        <v>0</v>
      </c>
      <c r="D18" s="179">
        <v>0</v>
      </c>
      <c r="E18" s="179">
        <v>0</v>
      </c>
      <c r="F18" s="179">
        <v>24</v>
      </c>
      <c r="G18" s="179">
        <v>0</v>
      </c>
      <c r="H18" s="179">
        <v>35</v>
      </c>
      <c r="I18" s="179">
        <v>0</v>
      </c>
      <c r="J18" s="179">
        <v>0</v>
      </c>
      <c r="K18" s="179">
        <v>0</v>
      </c>
      <c r="L18" s="179">
        <v>0</v>
      </c>
      <c r="M18" s="179">
        <v>0</v>
      </c>
    </row>
    <row r="19" spans="1:13" ht="12.75">
      <c r="A19" s="77" t="s">
        <v>100</v>
      </c>
      <c r="B19" s="179">
        <v>26</v>
      </c>
      <c r="C19" s="179">
        <v>0</v>
      </c>
      <c r="D19" s="179">
        <v>40</v>
      </c>
      <c r="E19" s="179">
        <v>0</v>
      </c>
      <c r="F19" s="179">
        <v>155</v>
      </c>
      <c r="G19" s="179">
        <v>0</v>
      </c>
      <c r="H19" s="179">
        <v>50</v>
      </c>
      <c r="I19" s="179">
        <v>0</v>
      </c>
      <c r="J19" s="179">
        <v>13</v>
      </c>
      <c r="K19" s="179">
        <v>0</v>
      </c>
      <c r="L19" s="179">
        <v>13</v>
      </c>
      <c r="M19" s="179">
        <v>0</v>
      </c>
    </row>
    <row r="20" spans="1:13" ht="12.75">
      <c r="A20" s="77" t="s">
        <v>101</v>
      </c>
      <c r="B20" s="179">
        <v>0</v>
      </c>
      <c r="C20" s="179">
        <v>0</v>
      </c>
      <c r="D20" s="179">
        <v>0</v>
      </c>
      <c r="E20" s="179">
        <v>0</v>
      </c>
      <c r="F20" s="179">
        <v>18</v>
      </c>
      <c r="G20" s="179">
        <v>0</v>
      </c>
      <c r="H20" s="179">
        <v>72</v>
      </c>
      <c r="I20" s="179">
        <v>0</v>
      </c>
      <c r="J20" s="179">
        <v>267</v>
      </c>
      <c r="K20" s="179">
        <v>0</v>
      </c>
      <c r="L20" s="179">
        <v>4</v>
      </c>
      <c r="M20" s="179">
        <v>0</v>
      </c>
    </row>
    <row r="21" spans="1:13" ht="12.75">
      <c r="A21" s="77" t="s">
        <v>102</v>
      </c>
      <c r="B21" s="179">
        <v>1</v>
      </c>
      <c r="C21" s="179">
        <v>0</v>
      </c>
      <c r="D21" s="179">
        <v>1</v>
      </c>
      <c r="E21" s="179">
        <v>0</v>
      </c>
      <c r="F21" s="179">
        <v>0</v>
      </c>
      <c r="G21" s="179">
        <v>0</v>
      </c>
      <c r="H21" s="179">
        <v>0</v>
      </c>
      <c r="I21" s="179">
        <v>0</v>
      </c>
      <c r="J21" s="179">
        <v>0</v>
      </c>
      <c r="K21" s="179">
        <v>0</v>
      </c>
      <c r="L21" s="179">
        <v>0</v>
      </c>
      <c r="M21" s="179">
        <v>0</v>
      </c>
    </row>
    <row r="22" spans="1:13" ht="12.75">
      <c r="A22" s="77" t="s">
        <v>103</v>
      </c>
      <c r="B22" s="179">
        <v>748</v>
      </c>
      <c r="C22" s="179">
        <v>4</v>
      </c>
      <c r="D22" s="179">
        <v>438</v>
      </c>
      <c r="E22" s="179">
        <v>0</v>
      </c>
      <c r="F22" s="179">
        <v>1141</v>
      </c>
      <c r="G22" s="179">
        <v>0</v>
      </c>
      <c r="H22" s="179">
        <v>1103</v>
      </c>
      <c r="I22" s="179">
        <v>0</v>
      </c>
      <c r="J22" s="179">
        <v>1261</v>
      </c>
      <c r="K22" s="179">
        <v>0</v>
      </c>
      <c r="L22" s="179">
        <v>763</v>
      </c>
      <c r="M22" s="179">
        <v>0</v>
      </c>
    </row>
    <row r="23" spans="1:13" ht="12.75">
      <c r="A23" s="77" t="s">
        <v>104</v>
      </c>
      <c r="B23" s="179">
        <v>0</v>
      </c>
      <c r="C23" s="179">
        <v>0</v>
      </c>
      <c r="D23" s="179">
        <v>0</v>
      </c>
      <c r="E23" s="179">
        <v>0</v>
      </c>
      <c r="F23" s="179">
        <v>0</v>
      </c>
      <c r="G23" s="179">
        <v>0</v>
      </c>
      <c r="H23" s="179">
        <v>0</v>
      </c>
      <c r="I23" s="179">
        <v>0</v>
      </c>
      <c r="J23" s="179">
        <v>0</v>
      </c>
      <c r="K23" s="179">
        <v>0</v>
      </c>
      <c r="L23" s="179">
        <v>0</v>
      </c>
      <c r="M23" s="179">
        <v>0</v>
      </c>
    </row>
    <row r="24" spans="1:13" ht="12.75">
      <c r="A24" s="77" t="s">
        <v>105</v>
      </c>
      <c r="B24" s="179">
        <v>133</v>
      </c>
      <c r="C24" s="179">
        <v>0</v>
      </c>
      <c r="D24" s="179">
        <v>67</v>
      </c>
      <c r="E24" s="179">
        <v>0</v>
      </c>
      <c r="F24" s="179">
        <v>122</v>
      </c>
      <c r="G24" s="179">
        <v>0</v>
      </c>
      <c r="H24" s="179">
        <v>99</v>
      </c>
      <c r="I24" s="179">
        <v>0</v>
      </c>
      <c r="J24" s="179">
        <v>55</v>
      </c>
      <c r="K24" s="179">
        <v>0</v>
      </c>
      <c r="L24" s="179">
        <v>0</v>
      </c>
      <c r="M24" s="179">
        <v>0</v>
      </c>
    </row>
    <row r="25" spans="1:13" ht="12.75">
      <c r="A25" s="77" t="s">
        <v>106</v>
      </c>
      <c r="B25" s="179">
        <v>20834</v>
      </c>
      <c r="C25" s="179">
        <v>11806</v>
      </c>
      <c r="D25" s="179">
        <v>17865</v>
      </c>
      <c r="E25" s="179">
        <v>5128</v>
      </c>
      <c r="F25" s="179">
        <v>25520</v>
      </c>
      <c r="G25" s="179">
        <v>4578</v>
      </c>
      <c r="H25" s="179">
        <v>25738</v>
      </c>
      <c r="I25" s="179">
        <v>1933</v>
      </c>
      <c r="J25" s="179">
        <v>34580</v>
      </c>
      <c r="K25" s="179">
        <v>4629</v>
      </c>
      <c r="L25" s="179">
        <v>59624</v>
      </c>
      <c r="M25" s="179">
        <v>1915</v>
      </c>
    </row>
    <row r="26" spans="1:13" s="85" customFormat="1" ht="25.5">
      <c r="A26" s="78" t="s">
        <v>107</v>
      </c>
      <c r="B26" s="205">
        <v>8093</v>
      </c>
      <c r="C26" s="205">
        <v>1851</v>
      </c>
      <c r="D26" s="205">
        <v>4190</v>
      </c>
      <c r="E26" s="205">
        <v>5</v>
      </c>
      <c r="F26" s="205">
        <v>12132</v>
      </c>
      <c r="G26" s="205">
        <v>1415</v>
      </c>
      <c r="H26" s="205">
        <v>32070</v>
      </c>
      <c r="I26" s="205">
        <v>203</v>
      </c>
      <c r="J26" s="205">
        <v>5245</v>
      </c>
      <c r="K26" s="205">
        <v>360</v>
      </c>
      <c r="L26" s="205">
        <v>2938</v>
      </c>
      <c r="M26" s="205">
        <v>30</v>
      </c>
    </row>
    <row r="27" spans="1:13" ht="12.75">
      <c r="A27" s="77" t="s">
        <v>108</v>
      </c>
      <c r="B27" s="179">
        <v>2</v>
      </c>
      <c r="C27" s="179">
        <v>0</v>
      </c>
      <c r="D27" s="179">
        <v>0</v>
      </c>
      <c r="E27" s="179">
        <v>0</v>
      </c>
      <c r="F27" s="179">
        <v>0</v>
      </c>
      <c r="G27" s="179">
        <v>0</v>
      </c>
      <c r="H27" s="179">
        <v>0</v>
      </c>
      <c r="I27" s="179">
        <v>0</v>
      </c>
      <c r="J27" s="179">
        <v>0</v>
      </c>
      <c r="K27" s="179">
        <v>0</v>
      </c>
      <c r="L27" s="179">
        <v>0</v>
      </c>
      <c r="M27" s="179">
        <v>0</v>
      </c>
    </row>
    <row r="28" spans="1:13" ht="12.75">
      <c r="A28" s="77" t="s">
        <v>109</v>
      </c>
      <c r="B28" s="179">
        <v>14</v>
      </c>
      <c r="C28" s="179">
        <v>0</v>
      </c>
      <c r="D28" s="179">
        <v>0</v>
      </c>
      <c r="E28" s="179">
        <v>0</v>
      </c>
      <c r="F28" s="179">
        <v>0</v>
      </c>
      <c r="G28" s="179">
        <v>0</v>
      </c>
      <c r="H28" s="179">
        <v>76</v>
      </c>
      <c r="I28" s="179">
        <v>0</v>
      </c>
      <c r="J28" s="179">
        <v>2</v>
      </c>
      <c r="K28" s="179">
        <v>0</v>
      </c>
      <c r="L28" s="179">
        <v>0</v>
      </c>
      <c r="M28" s="179">
        <v>0</v>
      </c>
    </row>
    <row r="29" spans="1:13" ht="12.75">
      <c r="A29" s="77" t="s">
        <v>110</v>
      </c>
      <c r="B29" s="179">
        <v>11</v>
      </c>
      <c r="C29" s="179">
        <v>0</v>
      </c>
      <c r="D29" s="179">
        <v>0</v>
      </c>
      <c r="E29" s="179">
        <v>0</v>
      </c>
      <c r="F29" s="179">
        <v>0</v>
      </c>
      <c r="G29" s="179">
        <v>0</v>
      </c>
      <c r="H29" s="179">
        <v>0</v>
      </c>
      <c r="I29" s="179">
        <v>0</v>
      </c>
      <c r="J29" s="179">
        <v>0</v>
      </c>
      <c r="K29" s="179">
        <v>0</v>
      </c>
      <c r="L29" s="179">
        <v>0</v>
      </c>
      <c r="M29" s="179">
        <v>0</v>
      </c>
    </row>
    <row r="30" spans="1:13" ht="25.5">
      <c r="A30" s="77" t="s">
        <v>111</v>
      </c>
      <c r="B30" s="179">
        <v>0</v>
      </c>
      <c r="C30" s="179">
        <v>0</v>
      </c>
      <c r="D30" s="179">
        <v>0</v>
      </c>
      <c r="E30" s="179">
        <v>0</v>
      </c>
      <c r="F30" s="179">
        <v>0</v>
      </c>
      <c r="G30" s="179">
        <v>0</v>
      </c>
      <c r="H30" s="179">
        <v>0</v>
      </c>
      <c r="I30" s="179">
        <v>0</v>
      </c>
      <c r="J30" s="179">
        <v>0</v>
      </c>
      <c r="K30" s="179">
        <v>0</v>
      </c>
      <c r="L30" s="179">
        <v>0</v>
      </c>
      <c r="M30" s="179">
        <v>0</v>
      </c>
    </row>
    <row r="31" spans="1:13" ht="12.75">
      <c r="A31" s="77" t="s">
        <v>112</v>
      </c>
      <c r="B31" s="179">
        <v>0</v>
      </c>
      <c r="C31" s="179">
        <v>0</v>
      </c>
      <c r="D31" s="179">
        <v>64</v>
      </c>
      <c r="E31" s="179">
        <v>0</v>
      </c>
      <c r="F31" s="179">
        <v>472</v>
      </c>
      <c r="G31" s="179">
        <v>0</v>
      </c>
      <c r="H31" s="179">
        <v>241</v>
      </c>
      <c r="I31" s="179">
        <v>0</v>
      </c>
      <c r="J31" s="179">
        <v>258</v>
      </c>
      <c r="K31" s="179">
        <v>0</v>
      </c>
      <c r="L31" s="179">
        <v>303</v>
      </c>
      <c r="M31" s="179">
        <v>0</v>
      </c>
    </row>
    <row r="32" spans="1:13" ht="12.75">
      <c r="A32" s="77" t="s">
        <v>113</v>
      </c>
      <c r="B32" s="179">
        <v>32</v>
      </c>
      <c r="C32" s="179">
        <v>27</v>
      </c>
      <c r="D32" s="179">
        <v>0</v>
      </c>
      <c r="E32" s="179">
        <v>0</v>
      </c>
      <c r="F32" s="179">
        <v>0</v>
      </c>
      <c r="G32" s="179">
        <v>0</v>
      </c>
      <c r="H32" s="179">
        <v>0</v>
      </c>
      <c r="I32" s="179">
        <v>0</v>
      </c>
      <c r="J32" s="179">
        <v>0</v>
      </c>
      <c r="K32" s="179">
        <v>0</v>
      </c>
      <c r="L32" s="179">
        <v>0</v>
      </c>
      <c r="M32" s="179">
        <v>0</v>
      </c>
    </row>
    <row r="33" spans="1:13" ht="12.75">
      <c r="A33" s="77" t="s">
        <v>114</v>
      </c>
      <c r="B33" s="179">
        <v>19</v>
      </c>
      <c r="C33" s="179">
        <v>0</v>
      </c>
      <c r="D33" s="179">
        <v>172</v>
      </c>
      <c r="E33" s="179">
        <v>0</v>
      </c>
      <c r="F33" s="179">
        <v>21</v>
      </c>
      <c r="G33" s="179">
        <v>0</v>
      </c>
      <c r="H33" s="179">
        <v>15</v>
      </c>
      <c r="I33" s="179">
        <v>0</v>
      </c>
      <c r="J33" s="179">
        <v>15</v>
      </c>
      <c r="K33" s="179">
        <v>0</v>
      </c>
      <c r="L33" s="179">
        <v>8</v>
      </c>
      <c r="M33" s="179">
        <v>0</v>
      </c>
    </row>
    <row r="34" spans="1:13" ht="12.75">
      <c r="A34" s="77" t="s">
        <v>115</v>
      </c>
      <c r="B34" s="179">
        <v>7</v>
      </c>
      <c r="C34" s="179">
        <v>0</v>
      </c>
      <c r="D34" s="179">
        <v>10</v>
      </c>
      <c r="E34" s="179">
        <v>0</v>
      </c>
      <c r="F34" s="179">
        <v>0</v>
      </c>
      <c r="G34" s="179">
        <v>0</v>
      </c>
      <c r="H34" s="179">
        <v>0</v>
      </c>
      <c r="I34" s="179">
        <v>0</v>
      </c>
      <c r="J34" s="179">
        <v>0</v>
      </c>
      <c r="K34" s="179">
        <v>0</v>
      </c>
      <c r="L34" s="179">
        <v>0</v>
      </c>
      <c r="M34" s="179">
        <v>0</v>
      </c>
    </row>
    <row r="35" spans="1:13" ht="12.75">
      <c r="A35" s="77" t="s">
        <v>116</v>
      </c>
      <c r="B35" s="179">
        <v>0</v>
      </c>
      <c r="C35" s="179">
        <v>0</v>
      </c>
      <c r="D35" s="179">
        <v>0</v>
      </c>
      <c r="E35" s="179">
        <v>0</v>
      </c>
      <c r="F35" s="179">
        <v>0</v>
      </c>
      <c r="G35" s="179">
        <v>0</v>
      </c>
      <c r="H35" s="179">
        <v>0</v>
      </c>
      <c r="I35" s="179">
        <v>0</v>
      </c>
      <c r="J35" s="179">
        <v>0</v>
      </c>
      <c r="K35" s="179">
        <v>0</v>
      </c>
      <c r="L35" s="179">
        <v>0</v>
      </c>
      <c r="M35" s="179">
        <v>0</v>
      </c>
    </row>
    <row r="36" spans="1:13" ht="12.75">
      <c r="A36" s="77" t="s">
        <v>117</v>
      </c>
      <c r="B36" s="179">
        <v>0</v>
      </c>
      <c r="C36" s="179">
        <v>0</v>
      </c>
      <c r="D36" s="179">
        <v>6</v>
      </c>
      <c r="E36" s="179">
        <v>0</v>
      </c>
      <c r="F36" s="179">
        <v>1</v>
      </c>
      <c r="G36" s="179">
        <v>0</v>
      </c>
      <c r="H36" s="179">
        <v>0</v>
      </c>
      <c r="I36" s="179">
        <v>0</v>
      </c>
      <c r="J36" s="179">
        <v>0</v>
      </c>
      <c r="K36" s="179">
        <v>0</v>
      </c>
      <c r="L36" s="179">
        <v>0</v>
      </c>
      <c r="M36" s="179">
        <v>0</v>
      </c>
    </row>
    <row r="37" spans="1:13" ht="12.75">
      <c r="A37" s="77" t="s">
        <v>118</v>
      </c>
      <c r="B37" s="179">
        <v>8008</v>
      </c>
      <c r="C37" s="179">
        <v>1824</v>
      </c>
      <c r="D37" s="179">
        <v>3938</v>
      </c>
      <c r="E37" s="179">
        <v>5</v>
      </c>
      <c r="F37" s="179">
        <v>11638</v>
      </c>
      <c r="G37" s="179">
        <v>1415</v>
      </c>
      <c r="H37" s="179">
        <v>31738</v>
      </c>
      <c r="I37" s="179">
        <v>203</v>
      </c>
      <c r="J37" s="179">
        <v>4970</v>
      </c>
      <c r="K37" s="179">
        <v>360</v>
      </c>
      <c r="L37" s="179">
        <v>2627</v>
      </c>
      <c r="M37" s="179">
        <v>30</v>
      </c>
    </row>
    <row r="38" spans="1:13" s="85" customFormat="1" ht="25.5">
      <c r="A38" s="78" t="s">
        <v>237</v>
      </c>
      <c r="B38" s="205">
        <v>1418</v>
      </c>
      <c r="C38" s="205">
        <v>0</v>
      </c>
      <c r="D38" s="205">
        <v>525</v>
      </c>
      <c r="E38" s="205">
        <v>0</v>
      </c>
      <c r="F38" s="205">
        <f aca="true" t="shared" si="0" ref="F38:K38">SUM(F39:F44)</f>
        <v>625</v>
      </c>
      <c r="G38" s="205">
        <f t="shared" si="0"/>
        <v>0</v>
      </c>
      <c r="H38" s="205">
        <f t="shared" si="0"/>
        <v>565</v>
      </c>
      <c r="I38" s="205">
        <f t="shared" si="0"/>
        <v>0</v>
      </c>
      <c r="J38" s="205">
        <f t="shared" si="0"/>
        <v>785</v>
      </c>
      <c r="K38" s="205">
        <f t="shared" si="0"/>
        <v>0</v>
      </c>
      <c r="L38" s="205">
        <v>565</v>
      </c>
      <c r="M38" s="205">
        <v>0</v>
      </c>
    </row>
    <row r="39" spans="1:13" ht="25.5">
      <c r="A39" s="77" t="s">
        <v>119</v>
      </c>
      <c r="B39" s="179">
        <v>10</v>
      </c>
      <c r="C39" s="179">
        <v>0</v>
      </c>
      <c r="D39" s="179">
        <v>3</v>
      </c>
      <c r="E39" s="179">
        <v>0</v>
      </c>
      <c r="F39" s="179">
        <v>0</v>
      </c>
      <c r="G39" s="179">
        <v>0</v>
      </c>
      <c r="H39" s="179">
        <v>0</v>
      </c>
      <c r="I39" s="179">
        <v>0</v>
      </c>
      <c r="J39" s="179">
        <v>0</v>
      </c>
      <c r="K39" s="179">
        <v>0</v>
      </c>
      <c r="L39" s="179">
        <v>0</v>
      </c>
      <c r="M39" s="179">
        <v>0</v>
      </c>
    </row>
    <row r="40" spans="1:13" ht="12.75">
      <c r="A40" s="77" t="s">
        <v>123</v>
      </c>
      <c r="B40" s="179">
        <v>0</v>
      </c>
      <c r="C40" s="179">
        <v>0</v>
      </c>
      <c r="D40" s="179">
        <v>0</v>
      </c>
      <c r="E40" s="179">
        <v>0</v>
      </c>
      <c r="F40" s="179">
        <v>0</v>
      </c>
      <c r="G40" s="179">
        <v>0</v>
      </c>
      <c r="H40" s="179">
        <v>0</v>
      </c>
      <c r="I40" s="179">
        <v>0</v>
      </c>
      <c r="J40" s="179">
        <v>0</v>
      </c>
      <c r="K40" s="179">
        <v>0</v>
      </c>
      <c r="L40" s="179">
        <v>0</v>
      </c>
      <c r="M40" s="179">
        <v>0</v>
      </c>
    </row>
    <row r="41" spans="1:13" ht="12.75">
      <c r="A41" s="77" t="s">
        <v>127</v>
      </c>
      <c r="B41" s="179">
        <v>388</v>
      </c>
      <c r="C41" s="179">
        <v>0</v>
      </c>
      <c r="D41" s="179">
        <v>61</v>
      </c>
      <c r="E41" s="179">
        <v>0</v>
      </c>
      <c r="F41" s="179">
        <v>55</v>
      </c>
      <c r="G41" s="179">
        <v>0</v>
      </c>
      <c r="H41" s="179">
        <v>164</v>
      </c>
      <c r="I41" s="179">
        <v>0</v>
      </c>
      <c r="J41" s="179">
        <v>301</v>
      </c>
      <c r="K41" s="179">
        <v>0</v>
      </c>
      <c r="L41" s="179">
        <v>280</v>
      </c>
      <c r="M41" s="179">
        <v>0</v>
      </c>
    </row>
    <row r="42" spans="1:13" ht="12.75">
      <c r="A42" s="77" t="s">
        <v>129</v>
      </c>
      <c r="B42" s="179">
        <v>179</v>
      </c>
      <c r="C42" s="179">
        <v>0</v>
      </c>
      <c r="D42" s="179">
        <v>155</v>
      </c>
      <c r="E42" s="179">
        <v>0</v>
      </c>
      <c r="F42" s="179">
        <v>258</v>
      </c>
      <c r="G42" s="179">
        <v>0</v>
      </c>
      <c r="H42" s="179">
        <v>308</v>
      </c>
      <c r="I42" s="179">
        <v>0</v>
      </c>
      <c r="J42" s="179">
        <v>386</v>
      </c>
      <c r="K42" s="179">
        <v>0</v>
      </c>
      <c r="L42" s="179">
        <v>201</v>
      </c>
      <c r="M42" s="179">
        <v>0</v>
      </c>
    </row>
    <row r="43" spans="1:13" ht="12.75">
      <c r="A43" s="77" t="s">
        <v>130</v>
      </c>
      <c r="B43" s="179">
        <v>547</v>
      </c>
      <c r="C43" s="179">
        <v>0</v>
      </c>
      <c r="D43" s="179">
        <v>141</v>
      </c>
      <c r="E43" s="179">
        <v>0</v>
      </c>
      <c r="F43" s="179">
        <v>289</v>
      </c>
      <c r="G43" s="179">
        <v>0</v>
      </c>
      <c r="H43" s="179">
        <v>93</v>
      </c>
      <c r="I43" s="179">
        <v>0</v>
      </c>
      <c r="J43" s="179">
        <v>98</v>
      </c>
      <c r="K43" s="179">
        <v>0</v>
      </c>
      <c r="L43" s="179">
        <v>84</v>
      </c>
      <c r="M43" s="179">
        <v>0</v>
      </c>
    </row>
    <row r="44" spans="1:13" ht="12.75">
      <c r="A44" s="77" t="s">
        <v>131</v>
      </c>
      <c r="B44" s="179">
        <v>74</v>
      </c>
      <c r="C44" s="179">
        <v>0</v>
      </c>
      <c r="D44" s="179">
        <v>26</v>
      </c>
      <c r="E44" s="179">
        <v>0</v>
      </c>
      <c r="F44" s="179">
        <v>23</v>
      </c>
      <c r="G44" s="179">
        <v>0</v>
      </c>
      <c r="H44" s="179">
        <v>0</v>
      </c>
      <c r="I44" s="179">
        <v>0</v>
      </c>
      <c r="J44" s="179">
        <v>0</v>
      </c>
      <c r="K44" s="179">
        <v>0</v>
      </c>
      <c r="L44" s="179">
        <v>0</v>
      </c>
      <c r="M44" s="179">
        <v>0</v>
      </c>
    </row>
    <row r="45" spans="1:13" s="85" customFormat="1" ht="25.5">
      <c r="A45" s="78" t="s">
        <v>357</v>
      </c>
      <c r="B45" s="205" t="s">
        <v>297</v>
      </c>
      <c r="C45" s="205" t="s">
        <v>297</v>
      </c>
      <c r="D45" s="205" t="s">
        <v>297</v>
      </c>
      <c r="E45" s="205" t="s">
        <v>297</v>
      </c>
      <c r="F45" s="205">
        <f aca="true" t="shared" si="1" ref="F45:K45">SUM(F46:F52)</f>
        <v>119</v>
      </c>
      <c r="G45" s="205">
        <f t="shared" si="1"/>
        <v>0</v>
      </c>
      <c r="H45" s="205">
        <f t="shared" si="1"/>
        <v>256</v>
      </c>
      <c r="I45" s="205">
        <f t="shared" si="1"/>
        <v>0</v>
      </c>
      <c r="J45" s="205">
        <f t="shared" si="1"/>
        <v>297</v>
      </c>
      <c r="K45" s="205">
        <f t="shared" si="1"/>
        <v>0</v>
      </c>
      <c r="L45" s="205">
        <v>285</v>
      </c>
      <c r="M45" s="205">
        <v>0</v>
      </c>
    </row>
    <row r="46" spans="1:13" ht="12.75">
      <c r="A46" s="77" t="s">
        <v>120</v>
      </c>
      <c r="B46" s="179">
        <v>166</v>
      </c>
      <c r="C46" s="179">
        <v>0</v>
      </c>
      <c r="D46" s="179">
        <v>9</v>
      </c>
      <c r="E46" s="179">
        <v>0</v>
      </c>
      <c r="F46" s="179">
        <v>89</v>
      </c>
      <c r="G46" s="179">
        <v>0</v>
      </c>
      <c r="H46" s="179">
        <v>233</v>
      </c>
      <c r="I46" s="179">
        <v>0</v>
      </c>
      <c r="J46" s="179">
        <v>245</v>
      </c>
      <c r="K46" s="179">
        <v>0</v>
      </c>
      <c r="L46" s="179">
        <v>281</v>
      </c>
      <c r="M46" s="179">
        <v>0</v>
      </c>
    </row>
    <row r="47" spans="1:13" ht="12.75">
      <c r="A47" s="77" t="s">
        <v>121</v>
      </c>
      <c r="B47" s="179">
        <v>0</v>
      </c>
      <c r="C47" s="179">
        <v>0</v>
      </c>
      <c r="D47" s="179">
        <v>0</v>
      </c>
      <c r="E47" s="179">
        <v>0</v>
      </c>
      <c r="F47" s="179">
        <v>0</v>
      </c>
      <c r="G47" s="179">
        <v>0</v>
      </c>
      <c r="H47" s="179">
        <v>0</v>
      </c>
      <c r="I47" s="179">
        <v>0</v>
      </c>
      <c r="J47" s="179">
        <v>0</v>
      </c>
      <c r="K47" s="179">
        <v>0</v>
      </c>
      <c r="L47" s="179">
        <v>0</v>
      </c>
      <c r="M47" s="179">
        <v>0</v>
      </c>
    </row>
    <row r="48" spans="1:13" ht="25.5">
      <c r="A48" s="77" t="s">
        <v>122</v>
      </c>
      <c r="B48" s="179">
        <v>0</v>
      </c>
      <c r="C48" s="179">
        <v>0</v>
      </c>
      <c r="D48" s="179">
        <v>70</v>
      </c>
      <c r="E48" s="179">
        <v>0</v>
      </c>
      <c r="F48" s="179">
        <v>0</v>
      </c>
      <c r="G48" s="179">
        <v>0</v>
      </c>
      <c r="H48" s="179">
        <v>0</v>
      </c>
      <c r="I48" s="179">
        <v>0</v>
      </c>
      <c r="J48" s="179">
        <v>0</v>
      </c>
      <c r="K48" s="179">
        <v>0</v>
      </c>
      <c r="L48" s="179">
        <v>0</v>
      </c>
      <c r="M48" s="179">
        <v>0</v>
      </c>
    </row>
    <row r="49" spans="1:13" ht="25.5">
      <c r="A49" s="77" t="s">
        <v>124</v>
      </c>
      <c r="B49" s="179">
        <v>0</v>
      </c>
      <c r="C49" s="179">
        <v>0</v>
      </c>
      <c r="D49" s="179">
        <v>0</v>
      </c>
      <c r="E49" s="179">
        <v>0</v>
      </c>
      <c r="F49" s="179">
        <v>0</v>
      </c>
      <c r="G49" s="179">
        <v>0</v>
      </c>
      <c r="H49" s="179">
        <v>2</v>
      </c>
      <c r="I49" s="179">
        <v>0</v>
      </c>
      <c r="J49" s="179">
        <v>37</v>
      </c>
      <c r="K49" s="179">
        <v>0</v>
      </c>
      <c r="L49" s="179">
        <v>3</v>
      </c>
      <c r="M49" s="179">
        <v>0</v>
      </c>
    </row>
    <row r="50" spans="1:13" ht="25.5">
      <c r="A50" s="77" t="s">
        <v>125</v>
      </c>
      <c r="B50" s="179">
        <v>54</v>
      </c>
      <c r="C50" s="179">
        <v>0</v>
      </c>
      <c r="D50" s="179">
        <v>60</v>
      </c>
      <c r="E50" s="179">
        <v>0</v>
      </c>
      <c r="F50" s="179">
        <v>30</v>
      </c>
      <c r="G50" s="179">
        <v>0</v>
      </c>
      <c r="H50" s="179">
        <v>21</v>
      </c>
      <c r="I50" s="179">
        <v>0</v>
      </c>
      <c r="J50" s="179">
        <v>15</v>
      </c>
      <c r="K50" s="179">
        <v>0</v>
      </c>
      <c r="L50" s="179">
        <v>1</v>
      </c>
      <c r="M50" s="179">
        <v>0</v>
      </c>
    </row>
    <row r="51" spans="1:13" ht="12.75">
      <c r="A51" s="77" t="s">
        <v>126</v>
      </c>
      <c r="B51" s="179">
        <v>0</v>
      </c>
      <c r="C51" s="179">
        <v>0</v>
      </c>
      <c r="D51" s="179">
        <v>0</v>
      </c>
      <c r="E51" s="179">
        <v>0</v>
      </c>
      <c r="F51" s="179">
        <v>0</v>
      </c>
      <c r="G51" s="179">
        <v>0</v>
      </c>
      <c r="H51" s="179">
        <v>0</v>
      </c>
      <c r="I51" s="179">
        <v>0</v>
      </c>
      <c r="J51" s="179">
        <v>0</v>
      </c>
      <c r="K51" s="179">
        <v>0</v>
      </c>
      <c r="L51" s="179">
        <v>0</v>
      </c>
      <c r="M51" s="179">
        <v>0</v>
      </c>
    </row>
    <row r="52" spans="1:13" ht="12.75">
      <c r="A52" s="77" t="s">
        <v>128</v>
      </c>
      <c r="B52" s="179">
        <v>0</v>
      </c>
      <c r="C52" s="179">
        <v>0</v>
      </c>
      <c r="D52" s="179">
        <v>0</v>
      </c>
      <c r="E52" s="179">
        <v>0</v>
      </c>
      <c r="F52" s="179">
        <v>0</v>
      </c>
      <c r="G52" s="179">
        <v>0</v>
      </c>
      <c r="H52" s="179">
        <v>0</v>
      </c>
      <c r="I52" s="179">
        <v>0</v>
      </c>
      <c r="J52" s="179">
        <v>0</v>
      </c>
      <c r="K52" s="179">
        <v>0</v>
      </c>
      <c r="L52" s="179">
        <v>0</v>
      </c>
      <c r="M52" s="179">
        <v>0</v>
      </c>
    </row>
    <row r="53" spans="1:13" s="85" customFormat="1" ht="25.5">
      <c r="A53" s="78" t="s">
        <v>132</v>
      </c>
      <c r="B53" s="205">
        <v>10705</v>
      </c>
      <c r="C53" s="205">
        <v>17</v>
      </c>
      <c r="D53" s="205">
        <v>5263</v>
      </c>
      <c r="E53" s="205">
        <v>0</v>
      </c>
      <c r="F53" s="205">
        <v>7734</v>
      </c>
      <c r="G53" s="205">
        <v>0</v>
      </c>
      <c r="H53" s="205">
        <v>7754</v>
      </c>
      <c r="I53" s="205">
        <v>0</v>
      </c>
      <c r="J53" s="205">
        <v>9234</v>
      </c>
      <c r="K53" s="205">
        <v>0</v>
      </c>
      <c r="L53" s="205">
        <v>7850</v>
      </c>
      <c r="M53" s="205">
        <v>0</v>
      </c>
    </row>
    <row r="54" spans="1:13" ht="25.5">
      <c r="A54" s="77" t="s">
        <v>133</v>
      </c>
      <c r="B54" s="179">
        <v>1112</v>
      </c>
      <c r="C54" s="179">
        <v>0</v>
      </c>
      <c r="D54" s="179">
        <v>1017</v>
      </c>
      <c r="E54" s="179">
        <v>0</v>
      </c>
      <c r="F54" s="179">
        <v>1270</v>
      </c>
      <c r="G54" s="179">
        <v>0</v>
      </c>
      <c r="H54" s="179">
        <v>1515</v>
      </c>
      <c r="I54" s="179">
        <v>0</v>
      </c>
      <c r="J54" s="179">
        <v>2037</v>
      </c>
      <c r="K54" s="179">
        <v>0</v>
      </c>
      <c r="L54" s="179">
        <v>2224</v>
      </c>
      <c r="M54" s="179">
        <v>0</v>
      </c>
    </row>
    <row r="55" spans="1:13" ht="12.75">
      <c r="A55" s="77" t="s">
        <v>134</v>
      </c>
      <c r="B55" s="179">
        <v>0</v>
      </c>
      <c r="C55" s="179">
        <v>0</v>
      </c>
      <c r="D55" s="179">
        <v>0</v>
      </c>
      <c r="E55" s="179">
        <v>0</v>
      </c>
      <c r="F55" s="179">
        <v>0</v>
      </c>
      <c r="G55" s="179">
        <v>0</v>
      </c>
      <c r="H55" s="179">
        <v>0</v>
      </c>
      <c r="I55" s="179">
        <v>0</v>
      </c>
      <c r="J55" s="179">
        <v>0</v>
      </c>
      <c r="K55" s="179">
        <v>0</v>
      </c>
      <c r="L55" s="179">
        <v>0</v>
      </c>
      <c r="M55" s="179">
        <v>0</v>
      </c>
    </row>
    <row r="56" spans="1:13" ht="12.75">
      <c r="A56" s="77" t="s">
        <v>135</v>
      </c>
      <c r="B56" s="179">
        <v>0</v>
      </c>
      <c r="C56" s="179">
        <v>0</v>
      </c>
      <c r="D56" s="179">
        <v>0</v>
      </c>
      <c r="E56" s="179">
        <v>0</v>
      </c>
      <c r="F56" s="179">
        <v>0</v>
      </c>
      <c r="G56" s="179">
        <v>0</v>
      </c>
      <c r="H56" s="179">
        <v>0</v>
      </c>
      <c r="I56" s="179">
        <v>0</v>
      </c>
      <c r="J56" s="179">
        <v>0</v>
      </c>
      <c r="K56" s="179">
        <v>0</v>
      </c>
      <c r="L56" s="179">
        <v>0</v>
      </c>
      <c r="M56" s="179">
        <v>0</v>
      </c>
    </row>
    <row r="57" spans="1:13" ht="25.5">
      <c r="A57" s="77" t="s">
        <v>136</v>
      </c>
      <c r="B57" s="179">
        <v>2185</v>
      </c>
      <c r="C57" s="179">
        <v>0</v>
      </c>
      <c r="D57" s="179">
        <v>636</v>
      </c>
      <c r="E57" s="179">
        <v>0</v>
      </c>
      <c r="F57" s="179">
        <v>1640</v>
      </c>
      <c r="G57" s="179">
        <v>0</v>
      </c>
      <c r="H57" s="179">
        <v>1947</v>
      </c>
      <c r="I57" s="179">
        <v>0</v>
      </c>
      <c r="J57" s="179">
        <v>3118</v>
      </c>
      <c r="K57" s="179">
        <v>0</v>
      </c>
      <c r="L57" s="179">
        <v>2124</v>
      </c>
      <c r="M57" s="179">
        <v>0</v>
      </c>
    </row>
    <row r="58" spans="1:13" ht="12.75">
      <c r="A58" s="77" t="s">
        <v>137</v>
      </c>
      <c r="B58" s="179">
        <v>293</v>
      </c>
      <c r="C58" s="179">
        <v>0</v>
      </c>
      <c r="D58" s="179">
        <v>279</v>
      </c>
      <c r="E58" s="179">
        <v>0</v>
      </c>
      <c r="F58" s="179">
        <v>292</v>
      </c>
      <c r="G58" s="179">
        <v>0</v>
      </c>
      <c r="H58" s="179">
        <v>307</v>
      </c>
      <c r="I58" s="179">
        <v>0</v>
      </c>
      <c r="J58" s="179">
        <v>448</v>
      </c>
      <c r="K58" s="179">
        <v>0</v>
      </c>
      <c r="L58" s="179">
        <v>393</v>
      </c>
      <c r="M58" s="179">
        <v>0</v>
      </c>
    </row>
    <row r="59" spans="1:13" ht="25.5">
      <c r="A59" s="77" t="s">
        <v>138</v>
      </c>
      <c r="B59" s="179">
        <v>44</v>
      </c>
      <c r="C59" s="179">
        <v>0</v>
      </c>
      <c r="D59" s="179">
        <v>78</v>
      </c>
      <c r="E59" s="179">
        <v>0</v>
      </c>
      <c r="F59" s="179">
        <v>117</v>
      </c>
      <c r="G59" s="179">
        <v>0</v>
      </c>
      <c r="H59" s="179">
        <v>143</v>
      </c>
      <c r="I59" s="179">
        <v>0</v>
      </c>
      <c r="J59" s="179">
        <v>236</v>
      </c>
      <c r="K59" s="179">
        <v>0</v>
      </c>
      <c r="L59" s="179">
        <v>176</v>
      </c>
      <c r="M59" s="179">
        <v>0</v>
      </c>
    </row>
    <row r="60" spans="1:13" ht="12.75">
      <c r="A60" s="77" t="s">
        <v>139</v>
      </c>
      <c r="B60" s="179">
        <v>1583</v>
      </c>
      <c r="C60" s="179">
        <v>0</v>
      </c>
      <c r="D60" s="179">
        <v>1444</v>
      </c>
      <c r="E60" s="179">
        <v>0</v>
      </c>
      <c r="F60" s="179">
        <v>0</v>
      </c>
      <c r="G60" s="179">
        <v>0</v>
      </c>
      <c r="H60" s="179">
        <v>0</v>
      </c>
      <c r="I60" s="179">
        <v>0</v>
      </c>
      <c r="J60" s="179">
        <v>0</v>
      </c>
      <c r="K60" s="179">
        <v>0</v>
      </c>
      <c r="L60" s="179">
        <v>0</v>
      </c>
      <c r="M60" s="179">
        <v>0</v>
      </c>
    </row>
    <row r="61" spans="1:13" ht="12.75">
      <c r="A61" s="77" t="s">
        <v>140</v>
      </c>
      <c r="B61" s="179">
        <v>777</v>
      </c>
      <c r="C61" s="179">
        <v>0</v>
      </c>
      <c r="D61" s="179">
        <v>404</v>
      </c>
      <c r="E61" s="179">
        <v>0</v>
      </c>
      <c r="F61" s="179">
        <v>1095</v>
      </c>
      <c r="G61" s="179">
        <v>0</v>
      </c>
      <c r="H61" s="179">
        <v>669</v>
      </c>
      <c r="I61" s="179">
        <v>0</v>
      </c>
      <c r="J61" s="179">
        <v>1054</v>
      </c>
      <c r="K61" s="179">
        <v>0</v>
      </c>
      <c r="L61" s="179">
        <v>769</v>
      </c>
      <c r="M61" s="179">
        <v>0</v>
      </c>
    </row>
    <row r="62" spans="1:13" ht="12.75">
      <c r="A62" s="77" t="s">
        <v>141</v>
      </c>
      <c r="B62" s="179">
        <v>237</v>
      </c>
      <c r="C62" s="179">
        <v>0</v>
      </c>
      <c r="D62" s="179">
        <v>105</v>
      </c>
      <c r="E62" s="179">
        <v>0</v>
      </c>
      <c r="F62" s="179">
        <v>171</v>
      </c>
      <c r="G62" s="179">
        <v>0</v>
      </c>
      <c r="H62" s="179">
        <v>105</v>
      </c>
      <c r="I62" s="179">
        <v>0</v>
      </c>
      <c r="J62" s="179">
        <v>267</v>
      </c>
      <c r="K62" s="179">
        <v>0</v>
      </c>
      <c r="L62" s="179">
        <v>45</v>
      </c>
      <c r="M62" s="179">
        <v>0</v>
      </c>
    </row>
    <row r="63" spans="1:13" ht="12.75">
      <c r="A63" s="77" t="s">
        <v>142</v>
      </c>
      <c r="B63" s="179">
        <v>1375</v>
      </c>
      <c r="C63" s="179">
        <v>11</v>
      </c>
      <c r="D63" s="179">
        <v>488</v>
      </c>
      <c r="E63" s="179">
        <v>0</v>
      </c>
      <c r="F63" s="179">
        <v>996</v>
      </c>
      <c r="G63" s="179">
        <v>0</v>
      </c>
      <c r="H63" s="179">
        <v>527</v>
      </c>
      <c r="I63" s="179">
        <v>0</v>
      </c>
      <c r="J63" s="179">
        <v>1001</v>
      </c>
      <c r="K63" s="179">
        <v>0</v>
      </c>
      <c r="L63" s="179">
        <v>913</v>
      </c>
      <c r="M63" s="179">
        <v>0</v>
      </c>
    </row>
    <row r="64" spans="1:13" ht="12.75">
      <c r="A64" s="77" t="s">
        <v>143</v>
      </c>
      <c r="B64" s="179">
        <v>81</v>
      </c>
      <c r="C64" s="179">
        <v>0</v>
      </c>
      <c r="D64" s="179">
        <v>27</v>
      </c>
      <c r="E64" s="179">
        <v>0</v>
      </c>
      <c r="F64" s="179">
        <v>85</v>
      </c>
      <c r="G64" s="179">
        <v>0</v>
      </c>
      <c r="H64" s="179">
        <v>7</v>
      </c>
      <c r="I64" s="179">
        <v>0</v>
      </c>
      <c r="J64" s="179">
        <v>7</v>
      </c>
      <c r="K64" s="179">
        <v>0</v>
      </c>
      <c r="L64" s="179">
        <v>0</v>
      </c>
      <c r="M64" s="179">
        <v>0</v>
      </c>
    </row>
    <row r="65" spans="1:13" ht="12.75">
      <c r="A65" s="77" t="s">
        <v>144</v>
      </c>
      <c r="B65" s="179">
        <v>2566</v>
      </c>
      <c r="C65" s="179">
        <v>1</v>
      </c>
      <c r="D65" s="179">
        <v>753</v>
      </c>
      <c r="E65" s="179">
        <v>0</v>
      </c>
      <c r="F65" s="179">
        <v>1988</v>
      </c>
      <c r="G65" s="179">
        <v>0</v>
      </c>
      <c r="H65" s="179">
        <v>2329</v>
      </c>
      <c r="I65" s="179">
        <v>0</v>
      </c>
      <c r="J65" s="179">
        <v>929</v>
      </c>
      <c r="K65" s="179">
        <v>0</v>
      </c>
      <c r="L65" s="179">
        <v>1123</v>
      </c>
      <c r="M65" s="179">
        <v>0</v>
      </c>
    </row>
    <row r="66" spans="1:13" ht="12.75">
      <c r="A66" s="77" t="s">
        <v>145</v>
      </c>
      <c r="B66" s="179">
        <v>420</v>
      </c>
      <c r="C66" s="179">
        <v>5</v>
      </c>
      <c r="D66" s="179">
        <v>32</v>
      </c>
      <c r="E66" s="179">
        <v>0</v>
      </c>
      <c r="F66" s="179">
        <v>76</v>
      </c>
      <c r="G66" s="179">
        <v>0</v>
      </c>
      <c r="H66" s="179">
        <v>160</v>
      </c>
      <c r="I66" s="179">
        <v>0</v>
      </c>
      <c r="J66" s="179">
        <v>137</v>
      </c>
      <c r="K66" s="179">
        <v>0</v>
      </c>
      <c r="L66" s="179">
        <v>83</v>
      </c>
      <c r="M66" s="179">
        <v>0</v>
      </c>
    </row>
    <row r="67" spans="1:13" ht="12.75">
      <c r="A67" s="77" t="s">
        <v>146</v>
      </c>
      <c r="B67" s="179">
        <v>32</v>
      </c>
      <c r="C67" s="179">
        <v>0</v>
      </c>
      <c r="D67" s="179">
        <v>0</v>
      </c>
      <c r="E67" s="179">
        <v>0</v>
      </c>
      <c r="F67" s="179">
        <v>4</v>
      </c>
      <c r="G67" s="179">
        <v>0</v>
      </c>
      <c r="H67" s="179">
        <v>45</v>
      </c>
      <c r="I67" s="179">
        <v>0</v>
      </c>
      <c r="J67" s="179">
        <v>0</v>
      </c>
      <c r="K67" s="179">
        <v>0</v>
      </c>
      <c r="L67" s="179">
        <v>0</v>
      </c>
      <c r="M67" s="179">
        <v>0</v>
      </c>
    </row>
    <row r="68" spans="1:13" s="85" customFormat="1" ht="25.5">
      <c r="A68" s="78" t="s">
        <v>147</v>
      </c>
      <c r="B68" s="205">
        <v>4070</v>
      </c>
      <c r="C68" s="205">
        <v>19</v>
      </c>
      <c r="D68" s="205">
        <v>1237</v>
      </c>
      <c r="E68" s="205">
        <v>0</v>
      </c>
      <c r="F68" s="205">
        <v>1264</v>
      </c>
      <c r="G68" s="205">
        <v>1</v>
      </c>
      <c r="H68" s="205">
        <v>707</v>
      </c>
      <c r="I68" s="205">
        <v>0</v>
      </c>
      <c r="J68" s="205">
        <v>773</v>
      </c>
      <c r="K68" s="205">
        <v>0</v>
      </c>
      <c r="L68" s="205">
        <v>207</v>
      </c>
      <c r="M68" s="205">
        <v>0</v>
      </c>
    </row>
    <row r="69" spans="1:13" ht="12.75">
      <c r="A69" s="77" t="s">
        <v>148</v>
      </c>
      <c r="B69" s="179">
        <v>0</v>
      </c>
      <c r="C69" s="179">
        <v>0</v>
      </c>
      <c r="D69" s="179">
        <v>0</v>
      </c>
      <c r="E69" s="179">
        <v>0</v>
      </c>
      <c r="F69" s="179">
        <v>0</v>
      </c>
      <c r="G69" s="179">
        <v>0</v>
      </c>
      <c r="H69" s="179">
        <v>0</v>
      </c>
      <c r="I69" s="179">
        <v>0</v>
      </c>
      <c r="J69" s="179">
        <v>108</v>
      </c>
      <c r="K69" s="179">
        <v>0</v>
      </c>
      <c r="L69" s="179">
        <v>16</v>
      </c>
      <c r="M69" s="179">
        <v>0</v>
      </c>
    </row>
    <row r="70" spans="1:13" ht="12.75">
      <c r="A70" s="77" t="s">
        <v>149</v>
      </c>
      <c r="B70" s="179">
        <v>2264</v>
      </c>
      <c r="C70" s="179">
        <v>19</v>
      </c>
      <c r="D70" s="179">
        <v>624</v>
      </c>
      <c r="E70" s="179">
        <v>0</v>
      </c>
      <c r="F70" s="179">
        <v>782</v>
      </c>
      <c r="G70" s="179">
        <v>1</v>
      </c>
      <c r="H70" s="179">
        <v>448</v>
      </c>
      <c r="I70" s="179">
        <v>0</v>
      </c>
      <c r="J70" s="179">
        <v>306</v>
      </c>
      <c r="K70" s="179">
        <v>0</v>
      </c>
      <c r="L70" s="179">
        <v>38</v>
      </c>
      <c r="M70" s="179">
        <v>0</v>
      </c>
    </row>
    <row r="71" spans="1:13" ht="12.75">
      <c r="A71" s="77" t="s">
        <v>150</v>
      </c>
      <c r="B71" s="179">
        <v>60</v>
      </c>
      <c r="C71" s="179">
        <v>0</v>
      </c>
      <c r="D71" s="179">
        <v>55</v>
      </c>
      <c r="E71" s="179">
        <v>0</v>
      </c>
      <c r="F71" s="179">
        <v>265</v>
      </c>
      <c r="G71" s="179">
        <v>0</v>
      </c>
      <c r="H71" s="179">
        <v>81</v>
      </c>
      <c r="I71" s="179">
        <v>0</v>
      </c>
      <c r="J71" s="179">
        <v>114</v>
      </c>
      <c r="K71" s="179">
        <v>0</v>
      </c>
      <c r="L71" s="179">
        <v>0</v>
      </c>
      <c r="M71" s="179">
        <v>0</v>
      </c>
    </row>
    <row r="72" spans="1:13" ht="38.25">
      <c r="A72" s="77" t="s">
        <v>151</v>
      </c>
      <c r="B72" s="179">
        <v>60</v>
      </c>
      <c r="C72" s="179">
        <v>0</v>
      </c>
      <c r="D72" s="179">
        <v>55</v>
      </c>
      <c r="E72" s="179">
        <v>0</v>
      </c>
      <c r="F72" s="179">
        <v>265</v>
      </c>
      <c r="G72" s="179">
        <v>0</v>
      </c>
      <c r="H72" s="179">
        <v>81</v>
      </c>
      <c r="I72" s="179">
        <v>0</v>
      </c>
      <c r="J72" s="179">
        <v>114</v>
      </c>
      <c r="K72" s="179">
        <v>0</v>
      </c>
      <c r="L72" s="179">
        <v>0</v>
      </c>
      <c r="M72" s="179">
        <v>0</v>
      </c>
    </row>
    <row r="73" spans="1:13" ht="38.25">
      <c r="A73" s="77" t="s">
        <v>152</v>
      </c>
      <c r="B73" s="179">
        <v>0</v>
      </c>
      <c r="C73" s="179">
        <v>0</v>
      </c>
      <c r="D73" s="179">
        <v>0</v>
      </c>
      <c r="E73" s="179">
        <v>0</v>
      </c>
      <c r="F73" s="179">
        <v>0</v>
      </c>
      <c r="G73" s="179">
        <v>0</v>
      </c>
      <c r="H73" s="179">
        <v>0</v>
      </c>
      <c r="I73" s="179">
        <v>0</v>
      </c>
      <c r="J73" s="179">
        <v>0</v>
      </c>
      <c r="K73" s="179">
        <v>0</v>
      </c>
      <c r="L73" s="179">
        <v>0</v>
      </c>
      <c r="M73" s="179">
        <v>0</v>
      </c>
    </row>
    <row r="74" spans="1:13" ht="12.75">
      <c r="A74" s="77" t="s">
        <v>153</v>
      </c>
      <c r="B74" s="179">
        <v>1746</v>
      </c>
      <c r="C74" s="179">
        <v>0</v>
      </c>
      <c r="D74" s="179">
        <v>558</v>
      </c>
      <c r="E74" s="179">
        <v>0</v>
      </c>
      <c r="F74" s="179">
        <v>217</v>
      </c>
      <c r="G74" s="179">
        <v>0</v>
      </c>
      <c r="H74" s="179">
        <v>178</v>
      </c>
      <c r="I74" s="179">
        <v>0</v>
      </c>
      <c r="J74" s="179">
        <v>245</v>
      </c>
      <c r="K74" s="179">
        <v>0</v>
      </c>
      <c r="L74" s="179">
        <v>153</v>
      </c>
      <c r="M74" s="179">
        <v>0</v>
      </c>
    </row>
    <row r="75" spans="1:13" s="85" customFormat="1" ht="25.5">
      <c r="A75" s="78" t="s">
        <v>154</v>
      </c>
      <c r="B75" s="205">
        <v>3399</v>
      </c>
      <c r="C75" s="205">
        <v>9</v>
      </c>
      <c r="D75" s="205">
        <v>1763</v>
      </c>
      <c r="E75" s="205">
        <v>3</v>
      </c>
      <c r="F75" s="205">
        <v>3786</v>
      </c>
      <c r="G75" s="205">
        <v>0</v>
      </c>
      <c r="H75" s="205">
        <v>5291</v>
      </c>
      <c r="I75" s="205">
        <v>31</v>
      </c>
      <c r="J75" s="205">
        <v>6637</v>
      </c>
      <c r="K75" s="205">
        <v>12</v>
      </c>
      <c r="L75" s="205">
        <v>6721</v>
      </c>
      <c r="M75" s="205">
        <v>4</v>
      </c>
    </row>
    <row r="76" spans="1:13" ht="12.75">
      <c r="A76" s="77" t="s">
        <v>155</v>
      </c>
      <c r="B76" s="179">
        <v>80</v>
      </c>
      <c r="C76" s="179">
        <v>0</v>
      </c>
      <c r="D76" s="179">
        <v>13</v>
      </c>
      <c r="E76" s="179">
        <v>0</v>
      </c>
      <c r="F76" s="179">
        <v>66</v>
      </c>
      <c r="G76" s="179">
        <v>0</v>
      </c>
      <c r="H76" s="179">
        <v>341</v>
      </c>
      <c r="I76" s="179">
        <v>0</v>
      </c>
      <c r="J76" s="179">
        <v>0</v>
      </c>
      <c r="K76" s="179">
        <v>0</v>
      </c>
      <c r="L76" s="179">
        <v>0</v>
      </c>
      <c r="M76" s="179">
        <v>0</v>
      </c>
    </row>
    <row r="77" spans="1:13" ht="12.75">
      <c r="A77" s="77" t="s">
        <v>156</v>
      </c>
      <c r="B77" s="179">
        <v>0</v>
      </c>
      <c r="C77" s="179">
        <v>0</v>
      </c>
      <c r="D77" s="179">
        <v>0</v>
      </c>
      <c r="E77" s="179">
        <v>0</v>
      </c>
      <c r="F77" s="179">
        <v>0</v>
      </c>
      <c r="G77" s="179">
        <v>0</v>
      </c>
      <c r="H77" s="179">
        <v>0</v>
      </c>
      <c r="I77" s="179">
        <v>0</v>
      </c>
      <c r="J77" s="179">
        <v>0</v>
      </c>
      <c r="K77" s="179">
        <v>0</v>
      </c>
      <c r="L77" s="179">
        <v>0</v>
      </c>
      <c r="M77" s="179">
        <v>0</v>
      </c>
    </row>
    <row r="78" spans="1:13" ht="12.75">
      <c r="A78" s="77" t="s">
        <v>157</v>
      </c>
      <c r="B78" s="179">
        <v>12</v>
      </c>
      <c r="C78" s="179">
        <v>0</v>
      </c>
      <c r="D78" s="179">
        <v>0</v>
      </c>
      <c r="E78" s="179">
        <v>0</v>
      </c>
      <c r="F78" s="179">
        <v>0</v>
      </c>
      <c r="G78" s="179">
        <v>0</v>
      </c>
      <c r="H78" s="179">
        <v>0</v>
      </c>
      <c r="I78" s="179">
        <v>0</v>
      </c>
      <c r="J78" s="179">
        <v>0</v>
      </c>
      <c r="K78" s="179">
        <v>0</v>
      </c>
      <c r="L78" s="179">
        <v>0</v>
      </c>
      <c r="M78" s="179">
        <v>0</v>
      </c>
    </row>
    <row r="79" spans="1:13" ht="12.75">
      <c r="A79" s="77" t="s">
        <v>158</v>
      </c>
      <c r="B79" s="179">
        <v>2</v>
      </c>
      <c r="C79" s="179">
        <v>0</v>
      </c>
      <c r="D79" s="179">
        <v>5</v>
      </c>
      <c r="E79" s="179">
        <v>0</v>
      </c>
      <c r="F79" s="179">
        <v>25</v>
      </c>
      <c r="G79" s="179">
        <v>0</v>
      </c>
      <c r="H79" s="179">
        <v>0</v>
      </c>
      <c r="I79" s="179">
        <v>0</v>
      </c>
      <c r="J79" s="179">
        <v>0</v>
      </c>
      <c r="K79" s="179">
        <v>0</v>
      </c>
      <c r="L79" s="179">
        <v>0</v>
      </c>
      <c r="M79" s="179">
        <v>0</v>
      </c>
    </row>
    <row r="80" spans="1:13" ht="12.75">
      <c r="A80" s="77" t="s">
        <v>159</v>
      </c>
      <c r="B80" s="179">
        <v>674</v>
      </c>
      <c r="C80" s="179">
        <v>1</v>
      </c>
      <c r="D80" s="179">
        <v>536</v>
      </c>
      <c r="E80" s="179">
        <v>0</v>
      </c>
      <c r="F80" s="179">
        <v>792</v>
      </c>
      <c r="G80" s="179">
        <v>0</v>
      </c>
      <c r="H80" s="179">
        <v>864</v>
      </c>
      <c r="I80" s="179">
        <v>0</v>
      </c>
      <c r="J80" s="179">
        <v>1277</v>
      </c>
      <c r="K80" s="179">
        <v>0</v>
      </c>
      <c r="L80" s="179">
        <v>876</v>
      </c>
      <c r="M80" s="179">
        <v>0</v>
      </c>
    </row>
    <row r="81" spans="1:13" ht="12.75">
      <c r="A81" s="77" t="s">
        <v>160</v>
      </c>
      <c r="B81" s="179">
        <v>0</v>
      </c>
      <c r="C81" s="179">
        <v>0</v>
      </c>
      <c r="D81" s="179">
        <v>0</v>
      </c>
      <c r="E81" s="179">
        <v>0</v>
      </c>
      <c r="F81" s="179">
        <v>0</v>
      </c>
      <c r="G81" s="179">
        <v>0</v>
      </c>
      <c r="H81" s="179">
        <v>0</v>
      </c>
      <c r="I81" s="179">
        <v>0</v>
      </c>
      <c r="J81" s="179">
        <v>0</v>
      </c>
      <c r="K81" s="179">
        <v>0</v>
      </c>
      <c r="L81" s="179">
        <v>0</v>
      </c>
      <c r="M81" s="179">
        <v>0</v>
      </c>
    </row>
    <row r="82" spans="1:13" ht="12.75">
      <c r="A82" s="77" t="s">
        <v>161</v>
      </c>
      <c r="B82" s="179">
        <v>472</v>
      </c>
      <c r="C82" s="179">
        <v>0</v>
      </c>
      <c r="D82" s="179">
        <v>509</v>
      </c>
      <c r="E82" s="179">
        <v>0</v>
      </c>
      <c r="F82" s="179">
        <v>982</v>
      </c>
      <c r="G82" s="179">
        <v>0</v>
      </c>
      <c r="H82" s="179">
        <v>818</v>
      </c>
      <c r="I82" s="179">
        <v>0</v>
      </c>
      <c r="J82" s="179">
        <v>701</v>
      </c>
      <c r="K82" s="179">
        <v>0</v>
      </c>
      <c r="L82" s="179">
        <v>288</v>
      </c>
      <c r="M82" s="179">
        <v>0</v>
      </c>
    </row>
    <row r="83" spans="1:13" ht="12.75">
      <c r="A83" s="77" t="s">
        <v>162</v>
      </c>
      <c r="B83" s="179">
        <v>166</v>
      </c>
      <c r="C83" s="179">
        <v>6</v>
      </c>
      <c r="D83" s="179">
        <v>143</v>
      </c>
      <c r="E83" s="179">
        <v>0</v>
      </c>
      <c r="F83" s="179">
        <v>555</v>
      </c>
      <c r="G83" s="179">
        <v>0</v>
      </c>
      <c r="H83" s="179">
        <v>424</v>
      </c>
      <c r="I83" s="179">
        <v>0</v>
      </c>
      <c r="J83" s="179">
        <v>471</v>
      </c>
      <c r="K83" s="179">
        <v>0</v>
      </c>
      <c r="L83" s="179">
        <v>236</v>
      </c>
      <c r="M83" s="179">
        <v>0</v>
      </c>
    </row>
    <row r="84" spans="1:13" ht="12.75">
      <c r="A84" s="77" t="s">
        <v>163</v>
      </c>
      <c r="B84" s="179">
        <v>0</v>
      </c>
      <c r="C84" s="179">
        <v>0</v>
      </c>
      <c r="D84" s="179">
        <v>0</v>
      </c>
      <c r="E84" s="179">
        <v>0</v>
      </c>
      <c r="F84" s="179">
        <v>0</v>
      </c>
      <c r="G84" s="179">
        <v>0</v>
      </c>
      <c r="H84" s="179">
        <v>0</v>
      </c>
      <c r="I84" s="179">
        <v>0</v>
      </c>
      <c r="J84" s="179">
        <v>0</v>
      </c>
      <c r="K84" s="179">
        <v>0</v>
      </c>
      <c r="L84" s="179">
        <v>0</v>
      </c>
      <c r="M84" s="179">
        <v>0</v>
      </c>
    </row>
    <row r="85" spans="1:13" ht="12.75">
      <c r="A85" s="77" t="s">
        <v>164</v>
      </c>
      <c r="B85" s="179">
        <v>78</v>
      </c>
      <c r="C85" s="179">
        <v>0</v>
      </c>
      <c r="D85" s="179">
        <v>128</v>
      </c>
      <c r="E85" s="179">
        <v>3</v>
      </c>
      <c r="F85" s="179">
        <v>700</v>
      </c>
      <c r="G85" s="179">
        <v>0</v>
      </c>
      <c r="H85" s="179">
        <v>1478</v>
      </c>
      <c r="I85" s="179">
        <v>20</v>
      </c>
      <c r="J85" s="179">
        <v>1807</v>
      </c>
      <c r="K85" s="179">
        <v>2</v>
      </c>
      <c r="L85" s="179">
        <v>2637</v>
      </c>
      <c r="M85" s="179">
        <v>0</v>
      </c>
    </row>
    <row r="86" spans="1:13" ht="12.75">
      <c r="A86" s="77" t="s">
        <v>165</v>
      </c>
      <c r="B86" s="179">
        <v>1392</v>
      </c>
      <c r="C86" s="179">
        <v>2</v>
      </c>
      <c r="D86" s="179">
        <v>388</v>
      </c>
      <c r="E86" s="179">
        <v>0</v>
      </c>
      <c r="F86" s="179">
        <v>589</v>
      </c>
      <c r="G86" s="179">
        <v>0</v>
      </c>
      <c r="H86" s="179">
        <v>1267</v>
      </c>
      <c r="I86" s="179">
        <v>11</v>
      </c>
      <c r="J86" s="179">
        <v>2278</v>
      </c>
      <c r="K86" s="179">
        <v>10</v>
      </c>
      <c r="L86" s="179">
        <v>2678</v>
      </c>
      <c r="M86" s="179">
        <v>4</v>
      </c>
    </row>
    <row r="87" spans="1:13" ht="12.75">
      <c r="A87" s="77" t="s">
        <v>166</v>
      </c>
      <c r="B87" s="179">
        <v>523</v>
      </c>
      <c r="C87" s="179">
        <v>0</v>
      </c>
      <c r="D87" s="179">
        <v>41</v>
      </c>
      <c r="E87" s="179">
        <v>0</v>
      </c>
      <c r="F87" s="179">
        <v>77</v>
      </c>
      <c r="G87" s="179">
        <v>0</v>
      </c>
      <c r="H87" s="179">
        <v>99</v>
      </c>
      <c r="I87" s="179">
        <v>0</v>
      </c>
      <c r="J87" s="179">
        <v>103</v>
      </c>
      <c r="K87" s="179">
        <v>0</v>
      </c>
      <c r="L87" s="179">
        <v>6</v>
      </c>
      <c r="M87" s="179">
        <v>0</v>
      </c>
    </row>
    <row r="88" spans="1:13" s="85" customFormat="1" ht="25.5">
      <c r="A88" s="78" t="s">
        <v>167</v>
      </c>
      <c r="B88" s="205">
        <v>2048</v>
      </c>
      <c r="C88" s="205">
        <v>195</v>
      </c>
      <c r="D88" s="205">
        <v>274</v>
      </c>
      <c r="E88" s="205">
        <v>22</v>
      </c>
      <c r="F88" s="205">
        <v>4508</v>
      </c>
      <c r="G88" s="205">
        <v>549</v>
      </c>
      <c r="H88" s="205">
        <v>4445</v>
      </c>
      <c r="I88" s="205">
        <v>55</v>
      </c>
      <c r="J88" s="205">
        <v>7368</v>
      </c>
      <c r="K88" s="205">
        <v>59</v>
      </c>
      <c r="L88" s="205">
        <v>4591</v>
      </c>
      <c r="M88" s="205">
        <v>88</v>
      </c>
    </row>
    <row r="89" spans="1:13" ht="25.5">
      <c r="A89" s="77" t="s">
        <v>168</v>
      </c>
      <c r="B89" s="179">
        <v>44</v>
      </c>
      <c r="C89" s="179">
        <v>0</v>
      </c>
      <c r="D89" s="179">
        <v>0</v>
      </c>
      <c r="E89" s="179">
        <v>0</v>
      </c>
      <c r="F89" s="179">
        <v>37</v>
      </c>
      <c r="G89" s="179">
        <v>0</v>
      </c>
      <c r="H89" s="179">
        <v>0</v>
      </c>
      <c r="I89" s="179">
        <v>0</v>
      </c>
      <c r="J89" s="179">
        <v>6</v>
      </c>
      <c r="K89" s="179">
        <v>0</v>
      </c>
      <c r="L89" s="179">
        <v>8</v>
      </c>
      <c r="M89" s="179">
        <v>0</v>
      </c>
    </row>
    <row r="90" spans="1:13" ht="12.75">
      <c r="A90" s="77" t="s">
        <v>169</v>
      </c>
      <c r="B90" s="179">
        <v>12</v>
      </c>
      <c r="C90" s="179">
        <v>0</v>
      </c>
      <c r="D90" s="179">
        <v>44</v>
      </c>
      <c r="E90" s="179">
        <v>0</v>
      </c>
      <c r="F90" s="179">
        <v>0</v>
      </c>
      <c r="G90" s="179">
        <v>0</v>
      </c>
      <c r="H90" s="179">
        <v>0</v>
      </c>
      <c r="I90" s="179">
        <v>0</v>
      </c>
      <c r="J90" s="179">
        <v>0</v>
      </c>
      <c r="K90" s="179">
        <v>0</v>
      </c>
      <c r="L90" s="179">
        <v>0</v>
      </c>
      <c r="M90" s="179">
        <v>0</v>
      </c>
    </row>
    <row r="91" spans="1:13" ht="12.75">
      <c r="A91" s="77" t="s">
        <v>170</v>
      </c>
      <c r="B91" s="179">
        <v>1903</v>
      </c>
      <c r="C91" s="179">
        <v>195</v>
      </c>
      <c r="D91" s="179">
        <v>173</v>
      </c>
      <c r="E91" s="179">
        <v>22</v>
      </c>
      <c r="F91" s="179">
        <v>1036</v>
      </c>
      <c r="G91" s="179">
        <v>21</v>
      </c>
      <c r="H91" s="179">
        <v>2350</v>
      </c>
      <c r="I91" s="179">
        <v>55</v>
      </c>
      <c r="J91" s="179">
        <v>4232</v>
      </c>
      <c r="K91" s="179">
        <v>59</v>
      </c>
      <c r="L91" s="179">
        <v>4561</v>
      </c>
      <c r="M91" s="179">
        <v>88</v>
      </c>
    </row>
    <row r="92" spans="1:13" ht="12.75">
      <c r="A92" s="77" t="s">
        <v>171</v>
      </c>
      <c r="B92" s="179">
        <v>70</v>
      </c>
      <c r="C92" s="179">
        <v>0</v>
      </c>
      <c r="D92" s="179">
        <v>20</v>
      </c>
      <c r="E92" s="179">
        <v>0</v>
      </c>
      <c r="F92" s="179">
        <v>55</v>
      </c>
      <c r="G92" s="179">
        <v>0</v>
      </c>
      <c r="H92" s="179">
        <v>0</v>
      </c>
      <c r="I92" s="179">
        <v>0</v>
      </c>
      <c r="J92" s="179">
        <v>180</v>
      </c>
      <c r="K92" s="179">
        <v>0</v>
      </c>
      <c r="L92" s="179">
        <v>0</v>
      </c>
      <c r="M92" s="179">
        <v>0</v>
      </c>
    </row>
    <row r="93" spans="1:13" ht="12.75">
      <c r="A93" s="77" t="s">
        <v>172</v>
      </c>
      <c r="B93" s="179">
        <v>19</v>
      </c>
      <c r="C93" s="179">
        <v>0</v>
      </c>
      <c r="D93" s="179">
        <v>37</v>
      </c>
      <c r="E93" s="179">
        <v>0</v>
      </c>
      <c r="F93" s="179">
        <v>3380</v>
      </c>
      <c r="G93" s="179">
        <v>528</v>
      </c>
      <c r="H93" s="179">
        <v>2095</v>
      </c>
      <c r="I93" s="179">
        <v>0</v>
      </c>
      <c r="J93" s="179">
        <v>2950</v>
      </c>
      <c r="K93" s="179">
        <v>0</v>
      </c>
      <c r="L93" s="179">
        <v>22</v>
      </c>
      <c r="M93" s="179">
        <v>0</v>
      </c>
    </row>
    <row r="94" spans="1:13" ht="12.75">
      <c r="A94" s="77" t="s">
        <v>173</v>
      </c>
      <c r="B94" s="179">
        <v>0</v>
      </c>
      <c r="C94" s="179">
        <v>0</v>
      </c>
      <c r="D94" s="179">
        <v>0</v>
      </c>
      <c r="E94" s="179">
        <v>0</v>
      </c>
      <c r="F94" s="179">
        <v>0</v>
      </c>
      <c r="G94" s="179">
        <v>0</v>
      </c>
      <c r="H94" s="179">
        <v>0</v>
      </c>
      <c r="I94" s="179">
        <v>0</v>
      </c>
      <c r="J94" s="179">
        <v>0</v>
      </c>
      <c r="K94" s="179">
        <v>0</v>
      </c>
      <c r="L94" s="179">
        <v>0</v>
      </c>
      <c r="M94" s="179">
        <v>0</v>
      </c>
    </row>
    <row r="95" spans="1:13" ht="12.75">
      <c r="A95" s="77" t="s">
        <v>174</v>
      </c>
      <c r="B95" s="179">
        <v>0</v>
      </c>
      <c r="C95" s="179">
        <v>0</v>
      </c>
      <c r="D95" s="179">
        <v>0</v>
      </c>
      <c r="E95" s="179">
        <v>0</v>
      </c>
      <c r="F95" s="179">
        <v>0</v>
      </c>
      <c r="G95" s="179">
        <v>0</v>
      </c>
      <c r="H95" s="179">
        <v>0</v>
      </c>
      <c r="I95" s="179">
        <v>0</v>
      </c>
      <c r="J95" s="179">
        <v>0</v>
      </c>
      <c r="K95" s="179">
        <v>0</v>
      </c>
      <c r="L95" s="179">
        <v>0</v>
      </c>
      <c r="M95" s="179">
        <v>0</v>
      </c>
    </row>
    <row r="96" spans="1:13" ht="25.5">
      <c r="A96" s="77" t="s">
        <v>175</v>
      </c>
      <c r="B96" s="179">
        <v>0</v>
      </c>
      <c r="C96" s="179">
        <v>0</v>
      </c>
      <c r="D96" s="179">
        <v>0</v>
      </c>
      <c r="E96" s="179">
        <v>0</v>
      </c>
      <c r="F96" s="179">
        <v>0</v>
      </c>
      <c r="G96" s="179">
        <v>0</v>
      </c>
      <c r="H96" s="179">
        <v>0</v>
      </c>
      <c r="I96" s="179">
        <v>0</v>
      </c>
      <c r="J96" s="179">
        <v>0</v>
      </c>
      <c r="K96" s="179">
        <v>0</v>
      </c>
      <c r="L96" s="179">
        <v>0</v>
      </c>
      <c r="M96" s="179">
        <v>0</v>
      </c>
    </row>
    <row r="97" spans="1:13" ht="25.5">
      <c r="A97" s="77" t="s">
        <v>176</v>
      </c>
      <c r="B97" s="179">
        <v>0</v>
      </c>
      <c r="C97" s="179">
        <v>0</v>
      </c>
      <c r="D97" s="179">
        <v>0</v>
      </c>
      <c r="E97" s="179">
        <v>0</v>
      </c>
      <c r="F97" s="179">
        <v>0</v>
      </c>
      <c r="G97" s="179">
        <v>0</v>
      </c>
      <c r="H97" s="179">
        <v>0</v>
      </c>
      <c r="I97" s="179">
        <v>0</v>
      </c>
      <c r="J97" s="179">
        <v>0</v>
      </c>
      <c r="K97" s="179">
        <v>0</v>
      </c>
      <c r="L97" s="179">
        <v>0</v>
      </c>
      <c r="M97" s="179">
        <v>0</v>
      </c>
    </row>
    <row r="98" spans="1:13" ht="12.75">
      <c r="A98" s="274"/>
      <c r="B98" s="272"/>
      <c r="C98" s="272"/>
      <c r="D98" s="272"/>
      <c r="E98" s="272"/>
      <c r="F98" s="272"/>
      <c r="G98" s="272"/>
      <c r="H98" s="272"/>
      <c r="I98" s="272"/>
      <c r="J98" s="272"/>
      <c r="K98" s="272"/>
      <c r="L98" s="272"/>
      <c r="M98" s="272"/>
    </row>
    <row r="100" spans="1:13" ht="12.75" customHeight="1">
      <c r="A100" s="335" t="s">
        <v>413</v>
      </c>
      <c r="B100" s="335"/>
      <c r="C100" s="335"/>
      <c r="D100" s="335"/>
      <c r="E100" s="335"/>
      <c r="F100" s="335"/>
      <c r="G100" s="335"/>
      <c r="H100" s="335"/>
      <c r="I100" s="335"/>
      <c r="J100" s="335"/>
      <c r="K100" s="335"/>
      <c r="L100" s="335"/>
      <c r="M100" s="335"/>
    </row>
  </sheetData>
  <sheetProtection/>
  <mergeCells count="9">
    <mergeCell ref="A100:M100"/>
    <mergeCell ref="L4:M4"/>
    <mergeCell ref="A1:M1"/>
    <mergeCell ref="A4:A5"/>
    <mergeCell ref="B4:C4"/>
    <mergeCell ref="D4:E4"/>
    <mergeCell ref="F4:G4"/>
    <mergeCell ref="H4:I4"/>
    <mergeCell ref="J4:K4"/>
  </mergeCells>
  <printOptions/>
  <pageMargins left="0.7874015748031497" right="0.7874015748031497" top="0.61" bottom="0.5905511811023623" header="0.5118110236220472" footer="0.31496062992125984"/>
  <pageSetup fitToHeight="1" fitToWidth="1" horizontalDpi="600" verticalDpi="600" orientation="portrait" paperSize="9" scale="45" r:id="rId1"/>
  <headerFooter alignWithMargins="0">
    <oddFooter>&amp;C51</oddFooter>
  </headerFooter>
  <ignoredErrors>
    <ignoredError sqref="F45:K45" formulaRange="1"/>
  </ignoredErrors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0"/>
  <sheetViews>
    <sheetView zoomScale="115" zoomScaleNormal="115" workbookViewId="0" topLeftCell="A1">
      <selection activeCell="A1" sqref="A1:M1"/>
    </sheetView>
  </sheetViews>
  <sheetFormatPr defaultColWidth="10.75390625" defaultRowHeight="12.75"/>
  <cols>
    <col min="1" max="1" width="24.625" style="81" customWidth="1"/>
    <col min="2" max="11" width="10.75390625" style="81" customWidth="1"/>
    <col min="12" max="12" width="11.375" style="81" customWidth="1"/>
    <col min="13" max="13" width="10.75390625" style="81" customWidth="1"/>
    <col min="14" max="16384" width="10.75390625" style="81" customWidth="1"/>
  </cols>
  <sheetData>
    <row r="1" spans="1:13" ht="38.25" customHeight="1">
      <c r="A1" s="337" t="s">
        <v>315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</row>
    <row r="2" spans="2:21" ht="15.75">
      <c r="B2" s="108"/>
      <c r="C2" s="108"/>
      <c r="D2" s="108"/>
      <c r="E2" s="108"/>
      <c r="F2" s="108"/>
      <c r="G2" s="108"/>
      <c r="N2" s="88"/>
      <c r="O2" s="88"/>
      <c r="P2" s="88"/>
      <c r="Q2" s="88"/>
      <c r="R2" s="88"/>
      <c r="S2" s="88"/>
      <c r="T2" s="88"/>
      <c r="U2" s="88"/>
    </row>
    <row r="3" spans="2:21" ht="12.75">
      <c r="B3" s="109"/>
      <c r="C3" s="109"/>
      <c r="D3" s="109"/>
      <c r="E3" s="109"/>
      <c r="F3" s="109"/>
      <c r="G3" s="89"/>
      <c r="H3" s="89"/>
      <c r="I3" s="89"/>
      <c r="J3" s="89"/>
      <c r="K3" s="89"/>
      <c r="L3" s="89"/>
      <c r="M3" s="89" t="s">
        <v>377</v>
      </c>
      <c r="N3" s="88"/>
      <c r="O3" s="88"/>
      <c r="P3" s="88"/>
      <c r="Q3" s="88"/>
      <c r="R3" s="88"/>
      <c r="S3" s="88"/>
      <c r="T3" s="88"/>
      <c r="U3" s="88"/>
    </row>
    <row r="4" spans="1:21" ht="12.75">
      <c r="A4" s="377"/>
      <c r="B4" s="366">
        <v>39814</v>
      </c>
      <c r="C4" s="367"/>
      <c r="D4" s="366">
        <v>40179</v>
      </c>
      <c r="E4" s="367"/>
      <c r="F4" s="366">
        <v>40544</v>
      </c>
      <c r="G4" s="367"/>
      <c r="H4" s="366">
        <v>40909</v>
      </c>
      <c r="I4" s="367"/>
      <c r="J4" s="366">
        <v>41275</v>
      </c>
      <c r="K4" s="367"/>
      <c r="L4" s="366">
        <v>41640</v>
      </c>
      <c r="M4" s="368"/>
      <c r="N4" s="369"/>
      <c r="O4" s="369"/>
      <c r="P4" s="369"/>
      <c r="Q4" s="369"/>
      <c r="R4" s="369"/>
      <c r="S4" s="369"/>
      <c r="T4" s="369"/>
      <c r="U4" s="369"/>
    </row>
    <row r="5" spans="1:21" s="95" customFormat="1" ht="25.5">
      <c r="A5" s="378"/>
      <c r="B5" s="107" t="s">
        <v>23</v>
      </c>
      <c r="C5" s="107" t="s">
        <v>177</v>
      </c>
      <c r="D5" s="107" t="s">
        <v>23</v>
      </c>
      <c r="E5" s="107" t="s">
        <v>177</v>
      </c>
      <c r="F5" s="107" t="s">
        <v>23</v>
      </c>
      <c r="G5" s="107" t="s">
        <v>177</v>
      </c>
      <c r="H5" s="107" t="s">
        <v>23</v>
      </c>
      <c r="I5" s="107" t="s">
        <v>177</v>
      </c>
      <c r="J5" s="107" t="s">
        <v>23</v>
      </c>
      <c r="K5" s="107" t="s">
        <v>177</v>
      </c>
      <c r="L5" s="107" t="s">
        <v>23</v>
      </c>
      <c r="M5" s="107" t="s">
        <v>177</v>
      </c>
      <c r="N5" s="110"/>
      <c r="O5" s="110"/>
      <c r="P5" s="110"/>
      <c r="Q5" s="110"/>
      <c r="R5" s="110"/>
      <c r="S5" s="110"/>
      <c r="T5" s="110"/>
      <c r="U5" s="110"/>
    </row>
    <row r="6" spans="1:13" s="85" customFormat="1" ht="25.5">
      <c r="A6" s="76" t="s">
        <v>233</v>
      </c>
      <c r="B6" s="205">
        <v>18677</v>
      </c>
      <c r="C6" s="205">
        <v>11374</v>
      </c>
      <c r="D6" s="205">
        <v>17530</v>
      </c>
      <c r="E6" s="205">
        <v>6434</v>
      </c>
      <c r="F6" s="205">
        <v>0</v>
      </c>
      <c r="G6" s="205">
        <v>0</v>
      </c>
      <c r="H6" s="205">
        <v>10697</v>
      </c>
      <c r="I6" s="205">
        <v>0</v>
      </c>
      <c r="J6" s="205">
        <v>16952</v>
      </c>
      <c r="K6" s="205">
        <v>0</v>
      </c>
      <c r="L6" s="205">
        <v>109872</v>
      </c>
      <c r="M6" s="205">
        <v>0</v>
      </c>
    </row>
    <row r="7" spans="1:13" s="85" customFormat="1" ht="25.5">
      <c r="A7" s="78" t="s">
        <v>88</v>
      </c>
      <c r="B7" s="205">
        <v>7678</v>
      </c>
      <c r="C7" s="205">
        <v>11374</v>
      </c>
      <c r="D7" s="205">
        <v>17527</v>
      </c>
      <c r="E7" s="205">
        <v>6434</v>
      </c>
      <c r="F7" s="205">
        <v>0</v>
      </c>
      <c r="G7" s="205">
        <v>0</v>
      </c>
      <c r="H7" s="205">
        <v>10489</v>
      </c>
      <c r="I7" s="205">
        <v>0</v>
      </c>
      <c r="J7" s="205">
        <v>16952</v>
      </c>
      <c r="K7" s="205">
        <v>0</v>
      </c>
      <c r="L7" s="205">
        <v>103397</v>
      </c>
      <c r="M7" s="205">
        <v>0</v>
      </c>
    </row>
    <row r="8" spans="1:13" ht="12.75">
      <c r="A8" s="77" t="s">
        <v>89</v>
      </c>
      <c r="B8" s="179">
        <v>0</v>
      </c>
      <c r="C8" s="179">
        <v>0</v>
      </c>
      <c r="D8" s="179">
        <v>0</v>
      </c>
      <c r="E8" s="179">
        <v>0</v>
      </c>
      <c r="F8" s="179">
        <v>0</v>
      </c>
      <c r="G8" s="179">
        <v>0</v>
      </c>
      <c r="H8" s="179">
        <v>0</v>
      </c>
      <c r="I8" s="179">
        <v>0</v>
      </c>
      <c r="J8" s="179">
        <v>0</v>
      </c>
      <c r="K8" s="179">
        <v>0</v>
      </c>
      <c r="L8" s="179">
        <v>0</v>
      </c>
      <c r="M8" s="179">
        <v>0</v>
      </c>
    </row>
    <row r="9" spans="1:13" ht="12.75">
      <c r="A9" s="77" t="s">
        <v>90</v>
      </c>
      <c r="B9" s="179">
        <v>0</v>
      </c>
      <c r="C9" s="179">
        <v>0</v>
      </c>
      <c r="D9" s="179">
        <v>0</v>
      </c>
      <c r="E9" s="179">
        <v>0</v>
      </c>
      <c r="F9" s="179">
        <v>0</v>
      </c>
      <c r="G9" s="179">
        <v>0</v>
      </c>
      <c r="H9" s="179">
        <v>0</v>
      </c>
      <c r="I9" s="179">
        <v>0</v>
      </c>
      <c r="J9" s="179">
        <v>0</v>
      </c>
      <c r="K9" s="179">
        <v>0</v>
      </c>
      <c r="L9" s="179">
        <v>0</v>
      </c>
      <c r="M9" s="179">
        <v>0</v>
      </c>
    </row>
    <row r="10" spans="1:13" ht="12.75">
      <c r="A10" s="77" t="s">
        <v>91</v>
      </c>
      <c r="B10" s="179">
        <v>0</v>
      </c>
      <c r="C10" s="179">
        <v>0</v>
      </c>
      <c r="D10" s="179">
        <v>0</v>
      </c>
      <c r="E10" s="179">
        <v>0</v>
      </c>
      <c r="F10" s="179">
        <v>0</v>
      </c>
      <c r="G10" s="179">
        <v>0</v>
      </c>
      <c r="H10" s="179">
        <v>0</v>
      </c>
      <c r="I10" s="179">
        <v>0</v>
      </c>
      <c r="J10" s="179">
        <v>0</v>
      </c>
      <c r="K10" s="179">
        <v>0</v>
      </c>
      <c r="L10" s="179">
        <v>0</v>
      </c>
      <c r="M10" s="179">
        <v>0</v>
      </c>
    </row>
    <row r="11" spans="1:13" ht="12.75">
      <c r="A11" s="77" t="s">
        <v>92</v>
      </c>
      <c r="B11" s="179">
        <v>0</v>
      </c>
      <c r="C11" s="179">
        <v>0</v>
      </c>
      <c r="D11" s="179">
        <v>0</v>
      </c>
      <c r="E11" s="179">
        <v>0</v>
      </c>
      <c r="F11" s="179">
        <v>0</v>
      </c>
      <c r="G11" s="179">
        <v>0</v>
      </c>
      <c r="H11" s="179">
        <v>0</v>
      </c>
      <c r="I11" s="179">
        <v>0</v>
      </c>
      <c r="J11" s="179">
        <v>0</v>
      </c>
      <c r="K11" s="179">
        <v>0</v>
      </c>
      <c r="L11" s="179">
        <v>0</v>
      </c>
      <c r="M11" s="179">
        <v>0</v>
      </c>
    </row>
    <row r="12" spans="1:13" ht="12.75">
      <c r="A12" s="77" t="s">
        <v>93</v>
      </c>
      <c r="B12" s="179">
        <v>0</v>
      </c>
      <c r="C12" s="179">
        <v>0</v>
      </c>
      <c r="D12" s="179">
        <v>0</v>
      </c>
      <c r="E12" s="179">
        <v>0</v>
      </c>
      <c r="F12" s="179">
        <v>0</v>
      </c>
      <c r="G12" s="179">
        <v>0</v>
      </c>
      <c r="H12" s="179">
        <v>0</v>
      </c>
      <c r="I12" s="179">
        <v>0</v>
      </c>
      <c r="J12" s="179">
        <v>0</v>
      </c>
      <c r="K12" s="179">
        <v>0</v>
      </c>
      <c r="L12" s="179">
        <v>0</v>
      </c>
      <c r="M12" s="179">
        <v>0</v>
      </c>
    </row>
    <row r="13" spans="1:13" ht="12.75">
      <c r="A13" s="77" t="s">
        <v>94</v>
      </c>
      <c r="B13" s="179">
        <v>0</v>
      </c>
      <c r="C13" s="179">
        <v>0</v>
      </c>
      <c r="D13" s="179">
        <v>0</v>
      </c>
      <c r="E13" s="179">
        <v>0</v>
      </c>
      <c r="F13" s="179">
        <v>0</v>
      </c>
      <c r="G13" s="179">
        <v>0</v>
      </c>
      <c r="H13" s="179">
        <v>0</v>
      </c>
      <c r="I13" s="179">
        <v>0</v>
      </c>
      <c r="J13" s="179">
        <v>0</v>
      </c>
      <c r="K13" s="179">
        <v>0</v>
      </c>
      <c r="L13" s="179">
        <v>0</v>
      </c>
      <c r="M13" s="179">
        <v>0</v>
      </c>
    </row>
    <row r="14" spans="1:13" ht="12.75">
      <c r="A14" s="77" t="s">
        <v>95</v>
      </c>
      <c r="B14" s="179">
        <v>0</v>
      </c>
      <c r="C14" s="179">
        <v>0</v>
      </c>
      <c r="D14" s="179">
        <v>0</v>
      </c>
      <c r="E14" s="179">
        <v>0</v>
      </c>
      <c r="F14" s="179">
        <v>0</v>
      </c>
      <c r="G14" s="179">
        <v>0</v>
      </c>
      <c r="H14" s="179">
        <v>0</v>
      </c>
      <c r="I14" s="179">
        <v>0</v>
      </c>
      <c r="J14" s="179">
        <v>0</v>
      </c>
      <c r="K14" s="179">
        <v>0</v>
      </c>
      <c r="L14" s="179">
        <v>0</v>
      </c>
      <c r="M14" s="179">
        <v>0</v>
      </c>
    </row>
    <row r="15" spans="1:13" ht="12.75">
      <c r="A15" s="77" t="s">
        <v>96</v>
      </c>
      <c r="B15" s="179">
        <v>0</v>
      </c>
      <c r="C15" s="179">
        <v>0</v>
      </c>
      <c r="D15" s="179">
        <v>0</v>
      </c>
      <c r="E15" s="179">
        <v>0</v>
      </c>
      <c r="F15" s="179">
        <v>0</v>
      </c>
      <c r="G15" s="179">
        <v>0</v>
      </c>
      <c r="H15" s="179">
        <v>0</v>
      </c>
      <c r="I15" s="179">
        <v>0</v>
      </c>
      <c r="J15" s="179">
        <v>0</v>
      </c>
      <c r="K15" s="179">
        <v>0</v>
      </c>
      <c r="L15" s="179">
        <v>0</v>
      </c>
      <c r="M15" s="179">
        <v>0</v>
      </c>
    </row>
    <row r="16" spans="1:13" ht="12.75">
      <c r="A16" s="77" t="s">
        <v>97</v>
      </c>
      <c r="B16" s="179">
        <v>0</v>
      </c>
      <c r="C16" s="179">
        <v>0</v>
      </c>
      <c r="D16" s="179">
        <v>0</v>
      </c>
      <c r="E16" s="179">
        <v>0</v>
      </c>
      <c r="F16" s="179">
        <v>0</v>
      </c>
      <c r="G16" s="179">
        <v>0</v>
      </c>
      <c r="H16" s="179">
        <v>0</v>
      </c>
      <c r="I16" s="179">
        <v>0</v>
      </c>
      <c r="J16" s="179">
        <v>0</v>
      </c>
      <c r="K16" s="179">
        <v>0</v>
      </c>
      <c r="L16" s="179">
        <v>0</v>
      </c>
      <c r="M16" s="179">
        <v>0</v>
      </c>
    </row>
    <row r="17" spans="1:13" ht="12.75">
      <c r="A17" s="77" t="s">
        <v>98</v>
      </c>
      <c r="B17" s="179">
        <v>0</v>
      </c>
      <c r="C17" s="179">
        <v>0</v>
      </c>
      <c r="D17" s="179">
        <v>0</v>
      </c>
      <c r="E17" s="179">
        <v>0</v>
      </c>
      <c r="F17" s="179">
        <v>0</v>
      </c>
      <c r="G17" s="179">
        <v>0</v>
      </c>
      <c r="H17" s="179">
        <v>0</v>
      </c>
      <c r="I17" s="179">
        <v>0</v>
      </c>
      <c r="J17" s="179">
        <v>0</v>
      </c>
      <c r="K17" s="179">
        <v>0</v>
      </c>
      <c r="L17" s="179">
        <v>0</v>
      </c>
      <c r="M17" s="179">
        <v>0</v>
      </c>
    </row>
    <row r="18" spans="1:13" ht="12.75">
      <c r="A18" s="77" t="s">
        <v>99</v>
      </c>
      <c r="B18" s="179">
        <v>0</v>
      </c>
      <c r="C18" s="179">
        <v>0</v>
      </c>
      <c r="D18" s="179">
        <v>0</v>
      </c>
      <c r="E18" s="179">
        <v>0</v>
      </c>
      <c r="F18" s="179">
        <v>0</v>
      </c>
      <c r="G18" s="179">
        <v>0</v>
      </c>
      <c r="H18" s="179">
        <v>0</v>
      </c>
      <c r="I18" s="179">
        <v>0</v>
      </c>
      <c r="J18" s="179">
        <v>0</v>
      </c>
      <c r="K18" s="179">
        <v>0</v>
      </c>
      <c r="L18" s="179">
        <v>0</v>
      </c>
      <c r="M18" s="179">
        <v>0</v>
      </c>
    </row>
    <row r="19" spans="1:13" ht="12.75">
      <c r="A19" s="77" t="s">
        <v>100</v>
      </c>
      <c r="B19" s="179">
        <v>0</v>
      </c>
      <c r="C19" s="179">
        <v>0</v>
      </c>
      <c r="D19" s="179">
        <v>0</v>
      </c>
      <c r="E19" s="179">
        <v>0</v>
      </c>
      <c r="F19" s="179">
        <v>0</v>
      </c>
      <c r="G19" s="179">
        <v>0</v>
      </c>
      <c r="H19" s="179">
        <v>0</v>
      </c>
      <c r="I19" s="179">
        <v>0</v>
      </c>
      <c r="J19" s="179">
        <v>0</v>
      </c>
      <c r="K19" s="179">
        <v>0</v>
      </c>
      <c r="L19" s="179">
        <v>0</v>
      </c>
      <c r="M19" s="179">
        <v>0</v>
      </c>
    </row>
    <row r="20" spans="1:13" ht="12.75">
      <c r="A20" s="77" t="s">
        <v>101</v>
      </c>
      <c r="B20" s="179">
        <v>0</v>
      </c>
      <c r="C20" s="179">
        <v>0</v>
      </c>
      <c r="D20" s="179">
        <v>0</v>
      </c>
      <c r="E20" s="179">
        <v>0</v>
      </c>
      <c r="F20" s="179">
        <v>0</v>
      </c>
      <c r="G20" s="179">
        <v>0</v>
      </c>
      <c r="H20" s="179">
        <v>0</v>
      </c>
      <c r="I20" s="179">
        <v>0</v>
      </c>
      <c r="J20" s="179">
        <v>0</v>
      </c>
      <c r="K20" s="179">
        <v>0</v>
      </c>
      <c r="L20" s="179">
        <v>0</v>
      </c>
      <c r="M20" s="179">
        <v>0</v>
      </c>
    </row>
    <row r="21" spans="1:13" ht="12.75">
      <c r="A21" s="77" t="s">
        <v>102</v>
      </c>
      <c r="B21" s="179">
        <v>0</v>
      </c>
      <c r="C21" s="179">
        <v>0</v>
      </c>
      <c r="D21" s="179">
        <v>0</v>
      </c>
      <c r="E21" s="179">
        <v>0</v>
      </c>
      <c r="F21" s="179">
        <v>0</v>
      </c>
      <c r="G21" s="179">
        <v>0</v>
      </c>
      <c r="H21" s="179">
        <v>0</v>
      </c>
      <c r="I21" s="179">
        <v>0</v>
      </c>
      <c r="J21" s="179">
        <v>0</v>
      </c>
      <c r="K21" s="179">
        <v>0</v>
      </c>
      <c r="L21" s="179">
        <v>0</v>
      </c>
      <c r="M21" s="179">
        <v>0</v>
      </c>
    </row>
    <row r="22" spans="1:13" ht="12.75">
      <c r="A22" s="77" t="s">
        <v>103</v>
      </c>
      <c r="B22" s="179">
        <v>0</v>
      </c>
      <c r="C22" s="179">
        <v>0</v>
      </c>
      <c r="D22" s="179">
        <v>0</v>
      </c>
      <c r="E22" s="179">
        <v>0</v>
      </c>
      <c r="F22" s="179">
        <v>0</v>
      </c>
      <c r="G22" s="179">
        <v>0</v>
      </c>
      <c r="H22" s="179">
        <v>0</v>
      </c>
      <c r="I22" s="179">
        <v>0</v>
      </c>
      <c r="J22" s="179">
        <v>0</v>
      </c>
      <c r="K22" s="179">
        <v>0</v>
      </c>
      <c r="L22" s="179">
        <v>0</v>
      </c>
      <c r="M22" s="179">
        <v>0</v>
      </c>
    </row>
    <row r="23" spans="1:13" ht="12.75">
      <c r="A23" s="77" t="s">
        <v>104</v>
      </c>
      <c r="B23" s="179">
        <v>0</v>
      </c>
      <c r="C23" s="179">
        <v>0</v>
      </c>
      <c r="D23" s="179">
        <v>0</v>
      </c>
      <c r="E23" s="179">
        <v>0</v>
      </c>
      <c r="F23" s="179">
        <v>0</v>
      </c>
      <c r="G23" s="179">
        <v>0</v>
      </c>
      <c r="H23" s="179">
        <v>0</v>
      </c>
      <c r="I23" s="179">
        <v>0</v>
      </c>
      <c r="J23" s="179">
        <v>0</v>
      </c>
      <c r="K23" s="179">
        <v>0</v>
      </c>
      <c r="L23" s="179">
        <v>0</v>
      </c>
      <c r="M23" s="179">
        <v>0</v>
      </c>
    </row>
    <row r="24" spans="1:13" ht="12.75">
      <c r="A24" s="77" t="s">
        <v>105</v>
      </c>
      <c r="B24" s="179">
        <v>0</v>
      </c>
      <c r="C24" s="179">
        <v>0</v>
      </c>
      <c r="D24" s="179">
        <v>0</v>
      </c>
      <c r="E24" s="179">
        <v>0</v>
      </c>
      <c r="F24" s="179">
        <v>0</v>
      </c>
      <c r="G24" s="179">
        <v>0</v>
      </c>
      <c r="H24" s="179">
        <v>0</v>
      </c>
      <c r="I24" s="179">
        <v>0</v>
      </c>
      <c r="J24" s="179">
        <v>0</v>
      </c>
      <c r="K24" s="179">
        <v>0</v>
      </c>
      <c r="L24" s="179">
        <v>0</v>
      </c>
      <c r="M24" s="179">
        <v>0</v>
      </c>
    </row>
    <row r="25" spans="1:13" ht="12.75">
      <c r="A25" s="77" t="s">
        <v>106</v>
      </c>
      <c r="B25" s="179">
        <v>7678</v>
      </c>
      <c r="C25" s="179">
        <v>11374</v>
      </c>
      <c r="D25" s="179">
        <v>17527</v>
      </c>
      <c r="E25" s="179">
        <v>6434</v>
      </c>
      <c r="F25" s="179">
        <v>0</v>
      </c>
      <c r="G25" s="179">
        <v>0</v>
      </c>
      <c r="H25" s="179">
        <v>10489</v>
      </c>
      <c r="I25" s="179">
        <v>0</v>
      </c>
      <c r="J25" s="179">
        <v>16952</v>
      </c>
      <c r="K25" s="179">
        <v>0</v>
      </c>
      <c r="L25" s="179">
        <v>103397</v>
      </c>
      <c r="M25" s="179">
        <v>0</v>
      </c>
    </row>
    <row r="26" spans="1:13" s="85" customFormat="1" ht="25.5">
      <c r="A26" s="78" t="s">
        <v>107</v>
      </c>
      <c r="B26" s="205">
        <v>10248</v>
      </c>
      <c r="C26" s="205">
        <v>0</v>
      </c>
      <c r="D26" s="205">
        <v>0</v>
      </c>
      <c r="E26" s="205">
        <v>0</v>
      </c>
      <c r="F26" s="205">
        <v>0</v>
      </c>
      <c r="G26" s="205">
        <v>0</v>
      </c>
      <c r="H26" s="205">
        <v>0</v>
      </c>
      <c r="I26" s="205">
        <v>0</v>
      </c>
      <c r="J26" s="205">
        <v>0</v>
      </c>
      <c r="K26" s="205">
        <v>0</v>
      </c>
      <c r="L26" s="205">
        <v>0</v>
      </c>
      <c r="M26" s="205">
        <v>0</v>
      </c>
    </row>
    <row r="27" spans="1:13" ht="12.75">
      <c r="A27" s="77" t="s">
        <v>108</v>
      </c>
      <c r="B27" s="179">
        <v>0</v>
      </c>
      <c r="C27" s="179">
        <v>0</v>
      </c>
      <c r="D27" s="179">
        <v>0</v>
      </c>
      <c r="E27" s="179">
        <v>0</v>
      </c>
      <c r="F27" s="179">
        <v>0</v>
      </c>
      <c r="G27" s="179">
        <v>0</v>
      </c>
      <c r="H27" s="179">
        <v>0</v>
      </c>
      <c r="I27" s="179">
        <v>0</v>
      </c>
      <c r="J27" s="179">
        <v>0</v>
      </c>
      <c r="K27" s="179">
        <v>0</v>
      </c>
      <c r="L27" s="179">
        <v>0</v>
      </c>
      <c r="M27" s="179">
        <v>0</v>
      </c>
    </row>
    <row r="28" spans="1:13" ht="12.75">
      <c r="A28" s="77" t="s">
        <v>109</v>
      </c>
      <c r="B28" s="179">
        <v>0</v>
      </c>
      <c r="C28" s="179">
        <v>0</v>
      </c>
      <c r="D28" s="179">
        <v>0</v>
      </c>
      <c r="E28" s="179">
        <v>0</v>
      </c>
      <c r="F28" s="179">
        <v>0</v>
      </c>
      <c r="G28" s="179">
        <v>0</v>
      </c>
      <c r="H28" s="179">
        <v>0</v>
      </c>
      <c r="I28" s="179">
        <v>0</v>
      </c>
      <c r="J28" s="179">
        <v>0</v>
      </c>
      <c r="K28" s="179">
        <v>0</v>
      </c>
      <c r="L28" s="179">
        <v>0</v>
      </c>
      <c r="M28" s="179">
        <v>0</v>
      </c>
    </row>
    <row r="29" spans="1:13" ht="12.75">
      <c r="A29" s="77" t="s">
        <v>110</v>
      </c>
      <c r="B29" s="179">
        <v>0</v>
      </c>
      <c r="C29" s="179">
        <v>0</v>
      </c>
      <c r="D29" s="179">
        <v>0</v>
      </c>
      <c r="E29" s="179">
        <v>0</v>
      </c>
      <c r="F29" s="179">
        <v>0</v>
      </c>
      <c r="G29" s="179">
        <v>0</v>
      </c>
      <c r="H29" s="179">
        <v>0</v>
      </c>
      <c r="I29" s="179">
        <v>0</v>
      </c>
      <c r="J29" s="179">
        <v>0</v>
      </c>
      <c r="K29" s="179">
        <v>0</v>
      </c>
      <c r="L29" s="179">
        <v>0</v>
      </c>
      <c r="M29" s="179">
        <v>0</v>
      </c>
    </row>
    <row r="30" spans="1:13" ht="25.5">
      <c r="A30" s="77" t="s">
        <v>111</v>
      </c>
      <c r="B30" s="179">
        <v>0</v>
      </c>
      <c r="C30" s="179">
        <v>0</v>
      </c>
      <c r="D30" s="179">
        <v>0</v>
      </c>
      <c r="E30" s="179">
        <v>0</v>
      </c>
      <c r="F30" s="179">
        <v>0</v>
      </c>
      <c r="G30" s="179">
        <v>0</v>
      </c>
      <c r="H30" s="179">
        <v>0</v>
      </c>
      <c r="I30" s="179">
        <v>0</v>
      </c>
      <c r="J30" s="179">
        <v>0</v>
      </c>
      <c r="K30" s="179">
        <v>0</v>
      </c>
      <c r="L30" s="179">
        <v>0</v>
      </c>
      <c r="M30" s="179">
        <v>0</v>
      </c>
    </row>
    <row r="31" spans="1:13" ht="12.75">
      <c r="A31" s="77" t="s">
        <v>112</v>
      </c>
      <c r="B31" s="179">
        <v>0</v>
      </c>
      <c r="C31" s="179">
        <v>0</v>
      </c>
      <c r="D31" s="179">
        <v>0</v>
      </c>
      <c r="E31" s="179">
        <v>0</v>
      </c>
      <c r="F31" s="179">
        <v>0</v>
      </c>
      <c r="G31" s="179">
        <v>0</v>
      </c>
      <c r="H31" s="179">
        <v>0</v>
      </c>
      <c r="I31" s="179">
        <v>0</v>
      </c>
      <c r="J31" s="179">
        <v>0</v>
      </c>
      <c r="K31" s="179">
        <v>0</v>
      </c>
      <c r="L31" s="179">
        <v>0</v>
      </c>
      <c r="M31" s="179">
        <v>0</v>
      </c>
    </row>
    <row r="32" spans="1:13" ht="12.75">
      <c r="A32" s="77" t="s">
        <v>113</v>
      </c>
      <c r="B32" s="179">
        <v>0</v>
      </c>
      <c r="C32" s="179">
        <v>0</v>
      </c>
      <c r="D32" s="179">
        <v>0</v>
      </c>
      <c r="E32" s="179">
        <v>0</v>
      </c>
      <c r="F32" s="179">
        <v>0</v>
      </c>
      <c r="G32" s="179">
        <v>0</v>
      </c>
      <c r="H32" s="179">
        <v>0</v>
      </c>
      <c r="I32" s="179">
        <v>0</v>
      </c>
      <c r="J32" s="179">
        <v>0</v>
      </c>
      <c r="K32" s="179">
        <v>0</v>
      </c>
      <c r="L32" s="179">
        <v>0</v>
      </c>
      <c r="M32" s="179">
        <v>0</v>
      </c>
    </row>
    <row r="33" spans="1:13" ht="12.75">
      <c r="A33" s="77" t="s">
        <v>114</v>
      </c>
      <c r="B33" s="179">
        <v>0</v>
      </c>
      <c r="C33" s="179">
        <v>0</v>
      </c>
      <c r="D33" s="179">
        <v>0</v>
      </c>
      <c r="E33" s="179">
        <v>0</v>
      </c>
      <c r="F33" s="179">
        <v>0</v>
      </c>
      <c r="G33" s="179">
        <v>0</v>
      </c>
      <c r="H33" s="179">
        <v>0</v>
      </c>
      <c r="I33" s="179">
        <v>0</v>
      </c>
      <c r="J33" s="179">
        <v>0</v>
      </c>
      <c r="K33" s="179">
        <v>0</v>
      </c>
      <c r="L33" s="179">
        <v>0</v>
      </c>
      <c r="M33" s="179">
        <v>0</v>
      </c>
    </row>
    <row r="34" spans="1:13" ht="12.75">
      <c r="A34" s="77" t="s">
        <v>115</v>
      </c>
      <c r="B34" s="179">
        <v>0</v>
      </c>
      <c r="C34" s="179">
        <v>0</v>
      </c>
      <c r="D34" s="179">
        <v>0</v>
      </c>
      <c r="E34" s="179">
        <v>0</v>
      </c>
      <c r="F34" s="179">
        <v>0</v>
      </c>
      <c r="G34" s="179">
        <v>0</v>
      </c>
      <c r="H34" s="179">
        <v>0</v>
      </c>
      <c r="I34" s="179">
        <v>0</v>
      </c>
      <c r="J34" s="179">
        <v>0</v>
      </c>
      <c r="K34" s="179">
        <v>0</v>
      </c>
      <c r="L34" s="179">
        <v>0</v>
      </c>
      <c r="M34" s="179">
        <v>0</v>
      </c>
    </row>
    <row r="35" spans="1:13" ht="12.75">
      <c r="A35" s="77" t="s">
        <v>116</v>
      </c>
      <c r="B35" s="179">
        <v>0</v>
      </c>
      <c r="C35" s="179">
        <v>0</v>
      </c>
      <c r="D35" s="179">
        <v>0</v>
      </c>
      <c r="E35" s="179">
        <v>0</v>
      </c>
      <c r="F35" s="179">
        <v>0</v>
      </c>
      <c r="G35" s="179">
        <v>0</v>
      </c>
      <c r="H35" s="179">
        <v>0</v>
      </c>
      <c r="I35" s="179">
        <v>0</v>
      </c>
      <c r="J35" s="179">
        <v>0</v>
      </c>
      <c r="K35" s="179">
        <v>0</v>
      </c>
      <c r="L35" s="179">
        <v>0</v>
      </c>
      <c r="M35" s="179">
        <v>0</v>
      </c>
    </row>
    <row r="36" spans="1:13" ht="12.75">
      <c r="A36" s="77" t="s">
        <v>117</v>
      </c>
      <c r="B36" s="179">
        <v>0</v>
      </c>
      <c r="C36" s="179">
        <v>0</v>
      </c>
      <c r="D36" s="179">
        <v>0</v>
      </c>
      <c r="E36" s="179">
        <v>0</v>
      </c>
      <c r="F36" s="179">
        <v>0</v>
      </c>
      <c r="G36" s="179">
        <v>0</v>
      </c>
      <c r="H36" s="179">
        <v>0</v>
      </c>
      <c r="I36" s="179">
        <v>0</v>
      </c>
      <c r="J36" s="179">
        <v>0</v>
      </c>
      <c r="K36" s="179">
        <v>0</v>
      </c>
      <c r="L36" s="179">
        <v>0</v>
      </c>
      <c r="M36" s="179">
        <v>0</v>
      </c>
    </row>
    <row r="37" spans="1:13" ht="12.75">
      <c r="A37" s="77" t="s">
        <v>118</v>
      </c>
      <c r="B37" s="179">
        <v>10248</v>
      </c>
      <c r="C37" s="179">
        <v>0</v>
      </c>
      <c r="D37" s="179">
        <v>0</v>
      </c>
      <c r="E37" s="179">
        <v>0</v>
      </c>
      <c r="F37" s="179">
        <v>0</v>
      </c>
      <c r="G37" s="179">
        <v>0</v>
      </c>
      <c r="H37" s="179">
        <v>0</v>
      </c>
      <c r="I37" s="179">
        <v>0</v>
      </c>
      <c r="J37" s="179">
        <v>0</v>
      </c>
      <c r="K37" s="179">
        <v>0</v>
      </c>
      <c r="L37" s="179">
        <v>0</v>
      </c>
      <c r="M37" s="179">
        <v>0</v>
      </c>
    </row>
    <row r="38" spans="1:13" s="85" customFormat="1" ht="25.5">
      <c r="A38" s="78" t="s">
        <v>237</v>
      </c>
      <c r="B38" s="205">
        <v>0</v>
      </c>
      <c r="C38" s="205">
        <v>0</v>
      </c>
      <c r="D38" s="205">
        <v>0</v>
      </c>
      <c r="E38" s="205">
        <v>0</v>
      </c>
      <c r="F38" s="205">
        <v>0</v>
      </c>
      <c r="G38" s="205">
        <v>0</v>
      </c>
      <c r="H38" s="205">
        <v>0</v>
      </c>
      <c r="I38" s="205">
        <v>0</v>
      </c>
      <c r="J38" s="205">
        <v>0</v>
      </c>
      <c r="K38" s="205">
        <v>0</v>
      </c>
      <c r="L38" s="205">
        <v>0</v>
      </c>
      <c r="M38" s="205">
        <v>0</v>
      </c>
    </row>
    <row r="39" spans="1:13" ht="25.5">
      <c r="A39" s="77" t="s">
        <v>119</v>
      </c>
      <c r="B39" s="179">
        <v>0</v>
      </c>
      <c r="C39" s="179">
        <v>0</v>
      </c>
      <c r="D39" s="179">
        <v>0</v>
      </c>
      <c r="E39" s="179">
        <v>0</v>
      </c>
      <c r="F39" s="179">
        <v>0</v>
      </c>
      <c r="G39" s="179">
        <v>0</v>
      </c>
      <c r="H39" s="179">
        <v>0</v>
      </c>
      <c r="I39" s="179">
        <v>0</v>
      </c>
      <c r="J39" s="179">
        <v>0</v>
      </c>
      <c r="K39" s="179">
        <v>0</v>
      </c>
      <c r="L39" s="179">
        <v>0</v>
      </c>
      <c r="M39" s="179">
        <v>0</v>
      </c>
    </row>
    <row r="40" spans="1:13" ht="12.75">
      <c r="A40" s="77" t="s">
        <v>123</v>
      </c>
      <c r="B40" s="179">
        <v>0</v>
      </c>
      <c r="C40" s="179">
        <v>0</v>
      </c>
      <c r="D40" s="179">
        <v>0</v>
      </c>
      <c r="E40" s="179">
        <v>0</v>
      </c>
      <c r="F40" s="179">
        <v>0</v>
      </c>
      <c r="G40" s="179">
        <v>0</v>
      </c>
      <c r="H40" s="179">
        <v>0</v>
      </c>
      <c r="I40" s="179">
        <v>0</v>
      </c>
      <c r="J40" s="179">
        <v>0</v>
      </c>
      <c r="K40" s="179">
        <v>0</v>
      </c>
      <c r="L40" s="179">
        <v>0</v>
      </c>
      <c r="M40" s="179">
        <v>0</v>
      </c>
    </row>
    <row r="41" spans="1:13" ht="12.75">
      <c r="A41" s="77" t="s">
        <v>127</v>
      </c>
      <c r="B41" s="179">
        <v>0</v>
      </c>
      <c r="C41" s="179">
        <v>0</v>
      </c>
      <c r="D41" s="179">
        <v>0</v>
      </c>
      <c r="E41" s="179">
        <v>0</v>
      </c>
      <c r="F41" s="179">
        <v>0</v>
      </c>
      <c r="G41" s="179">
        <v>0</v>
      </c>
      <c r="H41" s="179">
        <v>0</v>
      </c>
      <c r="I41" s="179">
        <v>0</v>
      </c>
      <c r="J41" s="179">
        <v>0</v>
      </c>
      <c r="K41" s="179">
        <v>0</v>
      </c>
      <c r="L41" s="179">
        <v>0</v>
      </c>
      <c r="M41" s="179">
        <v>0</v>
      </c>
    </row>
    <row r="42" spans="1:13" ht="12.75">
      <c r="A42" s="77" t="s">
        <v>129</v>
      </c>
      <c r="B42" s="179">
        <v>0</v>
      </c>
      <c r="C42" s="179">
        <v>0</v>
      </c>
      <c r="D42" s="179">
        <v>0</v>
      </c>
      <c r="E42" s="179">
        <v>0</v>
      </c>
      <c r="F42" s="179">
        <v>0</v>
      </c>
      <c r="G42" s="179">
        <v>0</v>
      </c>
      <c r="H42" s="179">
        <v>0</v>
      </c>
      <c r="I42" s="179">
        <v>0</v>
      </c>
      <c r="J42" s="179">
        <v>0</v>
      </c>
      <c r="K42" s="179">
        <v>0</v>
      </c>
      <c r="L42" s="179">
        <v>0</v>
      </c>
      <c r="M42" s="179">
        <v>0</v>
      </c>
    </row>
    <row r="43" spans="1:13" ht="12.75">
      <c r="A43" s="77" t="s">
        <v>130</v>
      </c>
      <c r="B43" s="179">
        <v>0</v>
      </c>
      <c r="C43" s="179">
        <v>0</v>
      </c>
      <c r="D43" s="179">
        <v>0</v>
      </c>
      <c r="E43" s="179">
        <v>0</v>
      </c>
      <c r="F43" s="179">
        <v>0</v>
      </c>
      <c r="G43" s="179">
        <v>0</v>
      </c>
      <c r="H43" s="179">
        <v>0</v>
      </c>
      <c r="I43" s="179">
        <v>0</v>
      </c>
      <c r="J43" s="179">
        <v>0</v>
      </c>
      <c r="K43" s="179">
        <v>0</v>
      </c>
      <c r="L43" s="179">
        <v>0</v>
      </c>
      <c r="M43" s="179">
        <v>0</v>
      </c>
    </row>
    <row r="44" spans="1:13" ht="12.75">
      <c r="A44" s="77" t="s">
        <v>131</v>
      </c>
      <c r="B44" s="179">
        <v>0</v>
      </c>
      <c r="C44" s="179">
        <v>0</v>
      </c>
      <c r="D44" s="179">
        <v>0</v>
      </c>
      <c r="E44" s="179">
        <v>0</v>
      </c>
      <c r="F44" s="179">
        <v>0</v>
      </c>
      <c r="G44" s="179">
        <v>0</v>
      </c>
      <c r="H44" s="179">
        <v>0</v>
      </c>
      <c r="I44" s="179">
        <v>0</v>
      </c>
      <c r="J44" s="179">
        <v>0</v>
      </c>
      <c r="K44" s="179">
        <v>0</v>
      </c>
      <c r="L44" s="179">
        <v>0</v>
      </c>
      <c r="M44" s="179">
        <v>0</v>
      </c>
    </row>
    <row r="45" spans="1:13" s="85" customFormat="1" ht="25.5">
      <c r="A45" s="78" t="s">
        <v>357</v>
      </c>
      <c r="B45" s="205" t="s">
        <v>297</v>
      </c>
      <c r="C45" s="205" t="s">
        <v>297</v>
      </c>
      <c r="D45" s="205" t="s">
        <v>297</v>
      </c>
      <c r="E45" s="205" t="s">
        <v>297</v>
      </c>
      <c r="F45" s="205">
        <f aca="true" t="shared" si="0" ref="F45:K45">SUM(F46:F52)</f>
        <v>0</v>
      </c>
      <c r="G45" s="205">
        <f t="shared" si="0"/>
        <v>0</v>
      </c>
      <c r="H45" s="205">
        <f t="shared" si="0"/>
        <v>0</v>
      </c>
      <c r="I45" s="205">
        <f t="shared" si="0"/>
        <v>0</v>
      </c>
      <c r="J45" s="205">
        <f t="shared" si="0"/>
        <v>0</v>
      </c>
      <c r="K45" s="205">
        <f t="shared" si="0"/>
        <v>0</v>
      </c>
      <c r="L45" s="205">
        <v>0</v>
      </c>
      <c r="M45" s="205">
        <v>0</v>
      </c>
    </row>
    <row r="46" spans="1:13" ht="12.75">
      <c r="A46" s="77" t="s">
        <v>120</v>
      </c>
      <c r="B46" s="179">
        <v>0</v>
      </c>
      <c r="C46" s="179">
        <v>0</v>
      </c>
      <c r="D46" s="179">
        <v>0</v>
      </c>
      <c r="E46" s="179">
        <v>0</v>
      </c>
      <c r="F46" s="179">
        <v>0</v>
      </c>
      <c r="G46" s="179">
        <v>0</v>
      </c>
      <c r="H46" s="179">
        <v>0</v>
      </c>
      <c r="I46" s="179">
        <v>0</v>
      </c>
      <c r="J46" s="179">
        <v>0</v>
      </c>
      <c r="K46" s="179">
        <v>0</v>
      </c>
      <c r="L46" s="179">
        <v>0</v>
      </c>
      <c r="M46" s="179">
        <v>0</v>
      </c>
    </row>
    <row r="47" spans="1:13" ht="12.75">
      <c r="A47" s="77" t="s">
        <v>121</v>
      </c>
      <c r="B47" s="179">
        <v>0</v>
      </c>
      <c r="C47" s="179">
        <v>0</v>
      </c>
      <c r="D47" s="179">
        <v>0</v>
      </c>
      <c r="E47" s="179">
        <v>0</v>
      </c>
      <c r="F47" s="179">
        <v>0</v>
      </c>
      <c r="G47" s="179">
        <v>0</v>
      </c>
      <c r="H47" s="179">
        <v>0</v>
      </c>
      <c r="I47" s="179">
        <v>0</v>
      </c>
      <c r="J47" s="179">
        <v>0</v>
      </c>
      <c r="K47" s="179">
        <v>0</v>
      </c>
      <c r="L47" s="179">
        <v>0</v>
      </c>
      <c r="M47" s="179">
        <v>0</v>
      </c>
    </row>
    <row r="48" spans="1:13" ht="25.5">
      <c r="A48" s="77" t="s">
        <v>122</v>
      </c>
      <c r="B48" s="179">
        <v>0</v>
      </c>
      <c r="C48" s="179">
        <v>0</v>
      </c>
      <c r="D48" s="179">
        <v>0</v>
      </c>
      <c r="E48" s="179">
        <v>0</v>
      </c>
      <c r="F48" s="179">
        <v>0</v>
      </c>
      <c r="G48" s="179">
        <v>0</v>
      </c>
      <c r="H48" s="179">
        <v>0</v>
      </c>
      <c r="I48" s="179">
        <v>0</v>
      </c>
      <c r="J48" s="179">
        <v>0</v>
      </c>
      <c r="K48" s="179">
        <v>0</v>
      </c>
      <c r="L48" s="179">
        <v>0</v>
      </c>
      <c r="M48" s="179">
        <v>0</v>
      </c>
    </row>
    <row r="49" spans="1:13" ht="25.5">
      <c r="A49" s="77" t="s">
        <v>124</v>
      </c>
      <c r="B49" s="179">
        <v>0</v>
      </c>
      <c r="C49" s="179">
        <v>0</v>
      </c>
      <c r="D49" s="179">
        <v>0</v>
      </c>
      <c r="E49" s="179">
        <v>0</v>
      </c>
      <c r="F49" s="179">
        <v>0</v>
      </c>
      <c r="G49" s="179">
        <v>0</v>
      </c>
      <c r="H49" s="179">
        <v>0</v>
      </c>
      <c r="I49" s="179">
        <v>0</v>
      </c>
      <c r="J49" s="179">
        <v>0</v>
      </c>
      <c r="K49" s="179">
        <v>0</v>
      </c>
      <c r="L49" s="179">
        <v>0</v>
      </c>
      <c r="M49" s="179">
        <v>0</v>
      </c>
    </row>
    <row r="50" spans="1:13" ht="25.5">
      <c r="A50" s="77" t="s">
        <v>125</v>
      </c>
      <c r="B50" s="179">
        <v>0</v>
      </c>
      <c r="C50" s="179">
        <v>0</v>
      </c>
      <c r="D50" s="179">
        <v>0</v>
      </c>
      <c r="E50" s="179">
        <v>0</v>
      </c>
      <c r="F50" s="179">
        <v>0</v>
      </c>
      <c r="G50" s="179">
        <v>0</v>
      </c>
      <c r="H50" s="179">
        <v>0</v>
      </c>
      <c r="I50" s="179">
        <v>0</v>
      </c>
      <c r="J50" s="179">
        <v>0</v>
      </c>
      <c r="K50" s="179">
        <v>0</v>
      </c>
      <c r="L50" s="179">
        <v>0</v>
      </c>
      <c r="M50" s="179">
        <v>0</v>
      </c>
    </row>
    <row r="51" spans="1:13" ht="12.75">
      <c r="A51" s="77" t="s">
        <v>126</v>
      </c>
      <c r="B51" s="179">
        <v>0</v>
      </c>
      <c r="C51" s="179">
        <v>0</v>
      </c>
      <c r="D51" s="179">
        <v>0</v>
      </c>
      <c r="E51" s="179">
        <v>0</v>
      </c>
      <c r="F51" s="179">
        <v>0</v>
      </c>
      <c r="G51" s="179">
        <v>0</v>
      </c>
      <c r="H51" s="179">
        <v>0</v>
      </c>
      <c r="I51" s="179">
        <v>0</v>
      </c>
      <c r="J51" s="179">
        <v>0</v>
      </c>
      <c r="K51" s="179">
        <v>0</v>
      </c>
      <c r="L51" s="179">
        <v>0</v>
      </c>
      <c r="M51" s="179">
        <v>0</v>
      </c>
    </row>
    <row r="52" spans="1:13" ht="12.75">
      <c r="A52" s="77" t="s">
        <v>128</v>
      </c>
      <c r="B52" s="179">
        <v>0</v>
      </c>
      <c r="C52" s="179">
        <v>0</v>
      </c>
      <c r="D52" s="179">
        <v>0</v>
      </c>
      <c r="E52" s="179">
        <v>0</v>
      </c>
      <c r="F52" s="179">
        <v>0</v>
      </c>
      <c r="G52" s="179">
        <v>0</v>
      </c>
      <c r="H52" s="179">
        <v>0</v>
      </c>
      <c r="I52" s="179">
        <v>0</v>
      </c>
      <c r="J52" s="179">
        <v>0</v>
      </c>
      <c r="K52" s="179">
        <v>0</v>
      </c>
      <c r="L52" s="179">
        <v>0</v>
      </c>
      <c r="M52" s="179">
        <v>0</v>
      </c>
    </row>
    <row r="53" spans="1:13" s="85" customFormat="1" ht="25.5">
      <c r="A53" s="78" t="s">
        <v>132</v>
      </c>
      <c r="B53" s="205">
        <v>0</v>
      </c>
      <c r="C53" s="205">
        <v>0</v>
      </c>
      <c r="D53" s="205">
        <v>0</v>
      </c>
      <c r="E53" s="205">
        <v>0</v>
      </c>
      <c r="F53" s="205">
        <v>0</v>
      </c>
      <c r="G53" s="205">
        <v>0</v>
      </c>
      <c r="H53" s="205">
        <v>0</v>
      </c>
      <c r="I53" s="205">
        <v>0</v>
      </c>
      <c r="J53" s="205">
        <v>0</v>
      </c>
      <c r="K53" s="205">
        <v>0</v>
      </c>
      <c r="L53" s="205">
        <v>0</v>
      </c>
      <c r="M53" s="205">
        <v>0</v>
      </c>
    </row>
    <row r="54" spans="1:13" ht="12.75">
      <c r="A54" s="77" t="s">
        <v>133</v>
      </c>
      <c r="B54" s="179">
        <v>0</v>
      </c>
      <c r="C54" s="179">
        <v>0</v>
      </c>
      <c r="D54" s="179">
        <v>0</v>
      </c>
      <c r="E54" s="179">
        <v>0</v>
      </c>
      <c r="F54" s="179">
        <v>0</v>
      </c>
      <c r="G54" s="179">
        <v>0</v>
      </c>
      <c r="H54" s="179">
        <v>0</v>
      </c>
      <c r="I54" s="179">
        <v>0</v>
      </c>
      <c r="J54" s="179">
        <v>0</v>
      </c>
      <c r="K54" s="179">
        <v>0</v>
      </c>
      <c r="L54" s="179">
        <v>0</v>
      </c>
      <c r="M54" s="179">
        <v>0</v>
      </c>
    </row>
    <row r="55" spans="1:13" ht="12.75">
      <c r="A55" s="77" t="s">
        <v>134</v>
      </c>
      <c r="B55" s="179">
        <v>0</v>
      </c>
      <c r="C55" s="179">
        <v>0</v>
      </c>
      <c r="D55" s="179">
        <v>0</v>
      </c>
      <c r="E55" s="179">
        <v>0</v>
      </c>
      <c r="F55" s="179">
        <v>0</v>
      </c>
      <c r="G55" s="179">
        <v>0</v>
      </c>
      <c r="H55" s="179">
        <v>0</v>
      </c>
      <c r="I55" s="179">
        <v>0</v>
      </c>
      <c r="J55" s="179">
        <v>0</v>
      </c>
      <c r="K55" s="179">
        <v>0</v>
      </c>
      <c r="L55" s="179">
        <v>0</v>
      </c>
      <c r="M55" s="179">
        <v>0</v>
      </c>
    </row>
    <row r="56" spans="1:13" ht="12.75">
      <c r="A56" s="77" t="s">
        <v>135</v>
      </c>
      <c r="B56" s="179">
        <v>0</v>
      </c>
      <c r="C56" s="179">
        <v>0</v>
      </c>
      <c r="D56" s="179">
        <v>0</v>
      </c>
      <c r="E56" s="179">
        <v>0</v>
      </c>
      <c r="F56" s="179">
        <v>0</v>
      </c>
      <c r="G56" s="179">
        <v>0</v>
      </c>
      <c r="H56" s="179">
        <v>0</v>
      </c>
      <c r="I56" s="179">
        <v>0</v>
      </c>
      <c r="J56" s="179">
        <v>0</v>
      </c>
      <c r="K56" s="179">
        <v>0</v>
      </c>
      <c r="L56" s="179">
        <v>0</v>
      </c>
      <c r="M56" s="179">
        <v>0</v>
      </c>
    </row>
    <row r="57" spans="1:13" ht="25.5">
      <c r="A57" s="77" t="s">
        <v>136</v>
      </c>
      <c r="B57" s="179">
        <v>0</v>
      </c>
      <c r="C57" s="179">
        <v>0</v>
      </c>
      <c r="D57" s="179">
        <v>0</v>
      </c>
      <c r="E57" s="179">
        <v>0</v>
      </c>
      <c r="F57" s="179">
        <v>0</v>
      </c>
      <c r="G57" s="179">
        <v>0</v>
      </c>
      <c r="H57" s="179">
        <v>0</v>
      </c>
      <c r="I57" s="179">
        <v>0</v>
      </c>
      <c r="J57" s="179">
        <v>0</v>
      </c>
      <c r="K57" s="179">
        <v>0</v>
      </c>
      <c r="L57" s="179">
        <v>0</v>
      </c>
      <c r="M57" s="179">
        <v>0</v>
      </c>
    </row>
    <row r="58" spans="1:13" ht="12.75">
      <c r="A58" s="77" t="s">
        <v>137</v>
      </c>
      <c r="B58" s="179">
        <v>0</v>
      </c>
      <c r="C58" s="179">
        <v>0</v>
      </c>
      <c r="D58" s="179">
        <v>0</v>
      </c>
      <c r="E58" s="179">
        <v>0</v>
      </c>
      <c r="F58" s="179">
        <v>0</v>
      </c>
      <c r="G58" s="179">
        <v>0</v>
      </c>
      <c r="H58" s="179">
        <v>0</v>
      </c>
      <c r="I58" s="179">
        <v>0</v>
      </c>
      <c r="J58" s="179">
        <v>0</v>
      </c>
      <c r="K58" s="179">
        <v>0</v>
      </c>
      <c r="L58" s="179">
        <v>0</v>
      </c>
      <c r="M58" s="179">
        <v>0</v>
      </c>
    </row>
    <row r="59" spans="1:13" ht="25.5">
      <c r="A59" s="77" t="s">
        <v>138</v>
      </c>
      <c r="B59" s="179">
        <v>0</v>
      </c>
      <c r="C59" s="179">
        <v>0</v>
      </c>
      <c r="D59" s="179">
        <v>0</v>
      </c>
      <c r="E59" s="179">
        <v>0</v>
      </c>
      <c r="F59" s="179">
        <v>0</v>
      </c>
      <c r="G59" s="179">
        <v>0</v>
      </c>
      <c r="H59" s="179">
        <v>0</v>
      </c>
      <c r="I59" s="179">
        <v>0</v>
      </c>
      <c r="J59" s="179">
        <v>0</v>
      </c>
      <c r="K59" s="179">
        <v>0</v>
      </c>
      <c r="L59" s="179">
        <v>0</v>
      </c>
      <c r="M59" s="179">
        <v>0</v>
      </c>
    </row>
    <row r="60" spans="1:13" ht="12.75">
      <c r="A60" s="77" t="s">
        <v>139</v>
      </c>
      <c r="B60" s="179">
        <v>0</v>
      </c>
      <c r="C60" s="179">
        <v>0</v>
      </c>
      <c r="D60" s="179">
        <v>0</v>
      </c>
      <c r="E60" s="179">
        <v>0</v>
      </c>
      <c r="F60" s="179">
        <v>0</v>
      </c>
      <c r="G60" s="179">
        <v>0</v>
      </c>
      <c r="H60" s="179">
        <v>0</v>
      </c>
      <c r="I60" s="179">
        <v>0</v>
      </c>
      <c r="J60" s="179">
        <v>0</v>
      </c>
      <c r="K60" s="179">
        <v>0</v>
      </c>
      <c r="L60" s="179">
        <v>0</v>
      </c>
      <c r="M60" s="179">
        <v>0</v>
      </c>
    </row>
    <row r="61" spans="1:13" ht="12.75">
      <c r="A61" s="77" t="s">
        <v>140</v>
      </c>
      <c r="B61" s="179">
        <v>0</v>
      </c>
      <c r="C61" s="179">
        <v>0</v>
      </c>
      <c r="D61" s="179">
        <v>0</v>
      </c>
      <c r="E61" s="179">
        <v>0</v>
      </c>
      <c r="F61" s="179">
        <v>0</v>
      </c>
      <c r="G61" s="179">
        <v>0</v>
      </c>
      <c r="H61" s="179">
        <v>0</v>
      </c>
      <c r="I61" s="179">
        <v>0</v>
      </c>
      <c r="J61" s="179">
        <v>0</v>
      </c>
      <c r="K61" s="179">
        <v>0</v>
      </c>
      <c r="L61" s="179">
        <v>0</v>
      </c>
      <c r="M61" s="179">
        <v>0</v>
      </c>
    </row>
    <row r="62" spans="1:13" ht="12.75">
      <c r="A62" s="77" t="s">
        <v>141</v>
      </c>
      <c r="B62" s="179">
        <v>0</v>
      </c>
      <c r="C62" s="179">
        <v>0</v>
      </c>
      <c r="D62" s="179">
        <v>0</v>
      </c>
      <c r="E62" s="179">
        <v>0</v>
      </c>
      <c r="F62" s="179">
        <v>0</v>
      </c>
      <c r="G62" s="179">
        <v>0</v>
      </c>
      <c r="H62" s="179">
        <v>0</v>
      </c>
      <c r="I62" s="179">
        <v>0</v>
      </c>
      <c r="J62" s="179">
        <v>0</v>
      </c>
      <c r="K62" s="179">
        <v>0</v>
      </c>
      <c r="L62" s="179">
        <v>0</v>
      </c>
      <c r="M62" s="179">
        <v>0</v>
      </c>
    </row>
    <row r="63" spans="1:13" ht="12.75">
      <c r="A63" s="77" t="s">
        <v>142</v>
      </c>
      <c r="B63" s="179">
        <v>0</v>
      </c>
      <c r="C63" s="179">
        <v>0</v>
      </c>
      <c r="D63" s="179">
        <v>0</v>
      </c>
      <c r="E63" s="179">
        <v>0</v>
      </c>
      <c r="F63" s="179">
        <v>0</v>
      </c>
      <c r="G63" s="179">
        <v>0</v>
      </c>
      <c r="H63" s="179">
        <v>0</v>
      </c>
      <c r="I63" s="179">
        <v>0</v>
      </c>
      <c r="J63" s="179">
        <v>0</v>
      </c>
      <c r="K63" s="179">
        <v>0</v>
      </c>
      <c r="L63" s="179">
        <v>0</v>
      </c>
      <c r="M63" s="179">
        <v>0</v>
      </c>
    </row>
    <row r="64" spans="1:13" ht="12.75">
      <c r="A64" s="77" t="s">
        <v>143</v>
      </c>
      <c r="B64" s="179">
        <v>0</v>
      </c>
      <c r="C64" s="179">
        <v>0</v>
      </c>
      <c r="D64" s="179">
        <v>0</v>
      </c>
      <c r="E64" s="179">
        <v>0</v>
      </c>
      <c r="F64" s="179">
        <v>0</v>
      </c>
      <c r="G64" s="179">
        <v>0</v>
      </c>
      <c r="H64" s="179">
        <v>0</v>
      </c>
      <c r="I64" s="179">
        <v>0</v>
      </c>
      <c r="J64" s="179">
        <v>0</v>
      </c>
      <c r="K64" s="179">
        <v>0</v>
      </c>
      <c r="L64" s="179">
        <v>0</v>
      </c>
      <c r="M64" s="179">
        <v>0</v>
      </c>
    </row>
    <row r="65" spans="1:13" ht="12.75">
      <c r="A65" s="77" t="s">
        <v>144</v>
      </c>
      <c r="B65" s="179">
        <v>0</v>
      </c>
      <c r="C65" s="179">
        <v>0</v>
      </c>
      <c r="D65" s="179">
        <v>0</v>
      </c>
      <c r="E65" s="179">
        <v>0</v>
      </c>
      <c r="F65" s="179">
        <v>0</v>
      </c>
      <c r="G65" s="179">
        <v>0</v>
      </c>
      <c r="H65" s="179">
        <v>0</v>
      </c>
      <c r="I65" s="179">
        <v>0</v>
      </c>
      <c r="J65" s="179">
        <v>0</v>
      </c>
      <c r="K65" s="179">
        <v>0</v>
      </c>
      <c r="L65" s="179">
        <v>0</v>
      </c>
      <c r="M65" s="179">
        <v>0</v>
      </c>
    </row>
    <row r="66" spans="1:13" ht="12.75">
      <c r="A66" s="77" t="s">
        <v>145</v>
      </c>
      <c r="B66" s="179">
        <v>0</v>
      </c>
      <c r="C66" s="179">
        <v>0</v>
      </c>
      <c r="D66" s="179">
        <v>0</v>
      </c>
      <c r="E66" s="179">
        <v>0</v>
      </c>
      <c r="F66" s="179">
        <v>0</v>
      </c>
      <c r="G66" s="179">
        <v>0</v>
      </c>
      <c r="H66" s="179">
        <v>0</v>
      </c>
      <c r="I66" s="179">
        <v>0</v>
      </c>
      <c r="J66" s="179">
        <v>0</v>
      </c>
      <c r="K66" s="179">
        <v>0</v>
      </c>
      <c r="L66" s="179">
        <v>0</v>
      </c>
      <c r="M66" s="179">
        <v>0</v>
      </c>
    </row>
    <row r="67" spans="1:13" ht="12.75">
      <c r="A67" s="77" t="s">
        <v>146</v>
      </c>
      <c r="B67" s="179">
        <v>0</v>
      </c>
      <c r="C67" s="179">
        <v>0</v>
      </c>
      <c r="D67" s="179">
        <v>0</v>
      </c>
      <c r="E67" s="179">
        <v>0</v>
      </c>
      <c r="F67" s="179">
        <v>0</v>
      </c>
      <c r="G67" s="179">
        <v>0</v>
      </c>
      <c r="H67" s="179">
        <v>0</v>
      </c>
      <c r="I67" s="179">
        <v>0</v>
      </c>
      <c r="J67" s="179">
        <v>0</v>
      </c>
      <c r="K67" s="179">
        <v>0</v>
      </c>
      <c r="L67" s="179">
        <v>0</v>
      </c>
      <c r="M67" s="179">
        <v>0</v>
      </c>
    </row>
    <row r="68" spans="1:13" s="85" customFormat="1" ht="25.5">
      <c r="A68" s="78" t="s">
        <v>147</v>
      </c>
      <c r="B68" s="205">
        <v>0</v>
      </c>
      <c r="C68" s="205">
        <v>0</v>
      </c>
      <c r="D68" s="205">
        <v>0</v>
      </c>
      <c r="E68" s="205">
        <v>0</v>
      </c>
      <c r="F68" s="205">
        <v>0</v>
      </c>
      <c r="G68" s="205">
        <v>0</v>
      </c>
      <c r="H68" s="205">
        <v>0</v>
      </c>
      <c r="I68" s="205">
        <v>0</v>
      </c>
      <c r="J68" s="205">
        <v>0</v>
      </c>
      <c r="K68" s="205">
        <v>0</v>
      </c>
      <c r="L68" s="205">
        <v>6475</v>
      </c>
      <c r="M68" s="205">
        <v>0</v>
      </c>
    </row>
    <row r="69" spans="1:13" ht="12.75">
      <c r="A69" s="77" t="s">
        <v>148</v>
      </c>
      <c r="B69" s="179">
        <v>0</v>
      </c>
      <c r="C69" s="179">
        <v>0</v>
      </c>
      <c r="D69" s="179">
        <v>0</v>
      </c>
      <c r="E69" s="179">
        <v>0</v>
      </c>
      <c r="F69" s="179">
        <v>0</v>
      </c>
      <c r="G69" s="179">
        <v>0</v>
      </c>
      <c r="H69" s="179">
        <v>0</v>
      </c>
      <c r="I69" s="179">
        <v>0</v>
      </c>
      <c r="J69" s="179">
        <v>0</v>
      </c>
      <c r="K69" s="179">
        <v>0</v>
      </c>
      <c r="L69" s="179">
        <v>0</v>
      </c>
      <c r="M69" s="179">
        <v>0</v>
      </c>
    </row>
    <row r="70" spans="1:13" ht="12.75">
      <c r="A70" s="77" t="s">
        <v>149</v>
      </c>
      <c r="B70" s="179">
        <v>0</v>
      </c>
      <c r="C70" s="179">
        <v>0</v>
      </c>
      <c r="D70" s="179">
        <v>0</v>
      </c>
      <c r="E70" s="179">
        <v>0</v>
      </c>
      <c r="F70" s="179">
        <v>0</v>
      </c>
      <c r="G70" s="179">
        <v>0</v>
      </c>
      <c r="H70" s="179">
        <v>0</v>
      </c>
      <c r="I70" s="179">
        <v>0</v>
      </c>
      <c r="J70" s="179">
        <v>0</v>
      </c>
      <c r="K70" s="179">
        <v>0</v>
      </c>
      <c r="L70" s="179">
        <v>0</v>
      </c>
      <c r="M70" s="179">
        <v>0</v>
      </c>
    </row>
    <row r="71" spans="1:13" ht="12.75">
      <c r="A71" s="77" t="s">
        <v>150</v>
      </c>
      <c r="B71" s="179">
        <v>0</v>
      </c>
      <c r="C71" s="179">
        <v>0</v>
      </c>
      <c r="D71" s="179">
        <v>0</v>
      </c>
      <c r="E71" s="179">
        <v>0</v>
      </c>
      <c r="F71" s="179">
        <v>0</v>
      </c>
      <c r="G71" s="179">
        <v>0</v>
      </c>
      <c r="H71" s="179">
        <v>0</v>
      </c>
      <c r="I71" s="179">
        <v>0</v>
      </c>
      <c r="J71" s="179">
        <v>0</v>
      </c>
      <c r="K71" s="179">
        <v>0</v>
      </c>
      <c r="L71" s="179">
        <v>6475</v>
      </c>
      <c r="M71" s="179">
        <v>0</v>
      </c>
    </row>
    <row r="72" spans="1:13" ht="38.25">
      <c r="A72" s="77" t="s">
        <v>151</v>
      </c>
      <c r="B72" s="179">
        <v>0</v>
      </c>
      <c r="C72" s="179">
        <v>0</v>
      </c>
      <c r="D72" s="179">
        <v>0</v>
      </c>
      <c r="E72" s="179">
        <v>0</v>
      </c>
      <c r="F72" s="179">
        <v>0</v>
      </c>
      <c r="G72" s="179">
        <v>0</v>
      </c>
      <c r="H72" s="179">
        <v>0</v>
      </c>
      <c r="I72" s="179">
        <v>0</v>
      </c>
      <c r="J72" s="179">
        <v>0</v>
      </c>
      <c r="K72" s="179">
        <v>0</v>
      </c>
      <c r="L72" s="179">
        <v>6475</v>
      </c>
      <c r="M72" s="179">
        <v>0</v>
      </c>
    </row>
    <row r="73" spans="1:13" ht="38.25">
      <c r="A73" s="77" t="s">
        <v>152</v>
      </c>
      <c r="B73" s="179">
        <v>0</v>
      </c>
      <c r="C73" s="179">
        <v>0</v>
      </c>
      <c r="D73" s="179">
        <v>0</v>
      </c>
      <c r="E73" s="179">
        <v>0</v>
      </c>
      <c r="F73" s="179">
        <v>0</v>
      </c>
      <c r="G73" s="179">
        <v>0</v>
      </c>
      <c r="H73" s="179">
        <v>0</v>
      </c>
      <c r="I73" s="179">
        <v>0</v>
      </c>
      <c r="J73" s="179">
        <v>0</v>
      </c>
      <c r="K73" s="179">
        <v>0</v>
      </c>
      <c r="L73" s="179">
        <v>0</v>
      </c>
      <c r="M73" s="179">
        <v>0</v>
      </c>
    </row>
    <row r="74" spans="1:13" ht="12.75">
      <c r="A74" s="77" t="s">
        <v>153</v>
      </c>
      <c r="B74" s="179">
        <v>0</v>
      </c>
      <c r="C74" s="179">
        <v>0</v>
      </c>
      <c r="D74" s="179">
        <v>0</v>
      </c>
      <c r="E74" s="179">
        <v>0</v>
      </c>
      <c r="F74" s="179">
        <v>0</v>
      </c>
      <c r="G74" s="179">
        <v>0</v>
      </c>
      <c r="H74" s="179">
        <v>0</v>
      </c>
      <c r="I74" s="179">
        <v>0</v>
      </c>
      <c r="J74" s="179">
        <v>0</v>
      </c>
      <c r="K74" s="179">
        <v>0</v>
      </c>
      <c r="L74" s="179">
        <v>0</v>
      </c>
      <c r="M74" s="179">
        <v>0</v>
      </c>
    </row>
    <row r="75" spans="1:13" s="85" customFormat="1" ht="25.5">
      <c r="A75" s="78" t="s">
        <v>154</v>
      </c>
      <c r="B75" s="205">
        <v>751</v>
      </c>
      <c r="C75" s="205">
        <v>0</v>
      </c>
      <c r="D75" s="205">
        <v>3</v>
      </c>
      <c r="E75" s="205">
        <v>0</v>
      </c>
      <c r="F75" s="205">
        <v>0</v>
      </c>
      <c r="G75" s="205">
        <v>0</v>
      </c>
      <c r="H75" s="205">
        <v>208</v>
      </c>
      <c r="I75" s="205">
        <v>0</v>
      </c>
      <c r="J75" s="205">
        <v>0</v>
      </c>
      <c r="K75" s="205">
        <v>0</v>
      </c>
      <c r="L75" s="205">
        <v>0</v>
      </c>
      <c r="M75" s="205">
        <v>0</v>
      </c>
    </row>
    <row r="76" spans="1:13" ht="12.75">
      <c r="A76" s="77" t="s">
        <v>155</v>
      </c>
      <c r="B76" s="179">
        <v>0</v>
      </c>
      <c r="C76" s="179">
        <v>0</v>
      </c>
      <c r="D76" s="179">
        <v>0</v>
      </c>
      <c r="E76" s="179">
        <v>0</v>
      </c>
      <c r="F76" s="179">
        <v>0</v>
      </c>
      <c r="G76" s="179">
        <v>0</v>
      </c>
      <c r="H76" s="179">
        <v>0</v>
      </c>
      <c r="I76" s="179">
        <v>0</v>
      </c>
      <c r="J76" s="179">
        <v>0</v>
      </c>
      <c r="K76" s="179">
        <v>0</v>
      </c>
      <c r="L76" s="179">
        <v>0</v>
      </c>
      <c r="M76" s="179">
        <v>0</v>
      </c>
    </row>
    <row r="77" spans="1:13" ht="12.75">
      <c r="A77" s="77" t="s">
        <v>156</v>
      </c>
      <c r="B77" s="179">
        <v>0</v>
      </c>
      <c r="C77" s="179">
        <v>0</v>
      </c>
      <c r="D77" s="179">
        <v>0</v>
      </c>
      <c r="E77" s="179">
        <v>0</v>
      </c>
      <c r="F77" s="179">
        <v>0</v>
      </c>
      <c r="G77" s="179">
        <v>0</v>
      </c>
      <c r="H77" s="179">
        <v>0</v>
      </c>
      <c r="I77" s="179">
        <v>0</v>
      </c>
      <c r="J77" s="179">
        <v>0</v>
      </c>
      <c r="K77" s="179">
        <v>0</v>
      </c>
      <c r="L77" s="179">
        <v>0</v>
      </c>
      <c r="M77" s="179">
        <v>0</v>
      </c>
    </row>
    <row r="78" spans="1:13" ht="12.75">
      <c r="A78" s="77" t="s">
        <v>157</v>
      </c>
      <c r="B78" s="179">
        <v>0</v>
      </c>
      <c r="C78" s="179">
        <v>0</v>
      </c>
      <c r="D78" s="179">
        <v>0</v>
      </c>
      <c r="E78" s="179">
        <v>0</v>
      </c>
      <c r="F78" s="179">
        <v>0</v>
      </c>
      <c r="G78" s="179">
        <v>0</v>
      </c>
      <c r="H78" s="179">
        <v>0</v>
      </c>
      <c r="I78" s="179">
        <v>0</v>
      </c>
      <c r="J78" s="179">
        <v>0</v>
      </c>
      <c r="K78" s="179">
        <v>0</v>
      </c>
      <c r="L78" s="179">
        <v>0</v>
      </c>
      <c r="M78" s="179">
        <v>0</v>
      </c>
    </row>
    <row r="79" spans="1:13" ht="12.75">
      <c r="A79" s="77" t="s">
        <v>158</v>
      </c>
      <c r="B79" s="179">
        <v>0</v>
      </c>
      <c r="C79" s="179">
        <v>0</v>
      </c>
      <c r="D79" s="179">
        <v>0</v>
      </c>
      <c r="E79" s="179">
        <v>0</v>
      </c>
      <c r="F79" s="179">
        <v>0</v>
      </c>
      <c r="G79" s="179">
        <v>0</v>
      </c>
      <c r="H79" s="179">
        <v>0</v>
      </c>
      <c r="I79" s="179">
        <v>0</v>
      </c>
      <c r="J79" s="179">
        <v>0</v>
      </c>
      <c r="K79" s="179">
        <v>0</v>
      </c>
      <c r="L79" s="179">
        <v>0</v>
      </c>
      <c r="M79" s="179">
        <v>0</v>
      </c>
    </row>
    <row r="80" spans="1:13" ht="12.75">
      <c r="A80" s="77" t="s">
        <v>159</v>
      </c>
      <c r="B80" s="179">
        <v>57</v>
      </c>
      <c r="C80" s="179">
        <v>0</v>
      </c>
      <c r="D80" s="179">
        <v>3</v>
      </c>
      <c r="E80" s="179">
        <v>0</v>
      </c>
      <c r="F80" s="179">
        <v>0</v>
      </c>
      <c r="G80" s="179">
        <v>0</v>
      </c>
      <c r="H80" s="179">
        <v>208</v>
      </c>
      <c r="I80" s="179">
        <v>0</v>
      </c>
      <c r="J80" s="179">
        <v>0</v>
      </c>
      <c r="K80" s="179">
        <v>0</v>
      </c>
      <c r="L80" s="179">
        <v>0</v>
      </c>
      <c r="M80" s="179">
        <v>0</v>
      </c>
    </row>
    <row r="81" spans="1:13" ht="12.75">
      <c r="A81" s="77" t="s">
        <v>160</v>
      </c>
      <c r="B81" s="179">
        <v>0</v>
      </c>
      <c r="C81" s="179">
        <v>0</v>
      </c>
      <c r="D81" s="179">
        <v>0</v>
      </c>
      <c r="E81" s="179">
        <v>0</v>
      </c>
      <c r="F81" s="179">
        <v>0</v>
      </c>
      <c r="G81" s="179">
        <v>0</v>
      </c>
      <c r="H81" s="179">
        <v>0</v>
      </c>
      <c r="I81" s="179">
        <v>0</v>
      </c>
      <c r="J81" s="179">
        <v>0</v>
      </c>
      <c r="K81" s="179">
        <v>0</v>
      </c>
      <c r="L81" s="179">
        <v>0</v>
      </c>
      <c r="M81" s="179">
        <v>0</v>
      </c>
    </row>
    <row r="82" spans="1:13" ht="12.75">
      <c r="A82" s="77" t="s">
        <v>161</v>
      </c>
      <c r="B82" s="179">
        <v>0</v>
      </c>
      <c r="C82" s="179">
        <v>0</v>
      </c>
      <c r="D82" s="179">
        <v>0</v>
      </c>
      <c r="E82" s="179">
        <v>0</v>
      </c>
      <c r="F82" s="179">
        <v>0</v>
      </c>
      <c r="G82" s="179">
        <v>0</v>
      </c>
      <c r="H82" s="179">
        <v>0</v>
      </c>
      <c r="I82" s="179">
        <v>0</v>
      </c>
      <c r="J82" s="179">
        <v>0</v>
      </c>
      <c r="K82" s="179">
        <v>0</v>
      </c>
      <c r="L82" s="179">
        <v>0</v>
      </c>
      <c r="M82" s="179">
        <v>0</v>
      </c>
    </row>
    <row r="83" spans="1:13" ht="12.75">
      <c r="A83" s="77" t="s">
        <v>162</v>
      </c>
      <c r="B83" s="179">
        <v>0</v>
      </c>
      <c r="C83" s="179">
        <v>0</v>
      </c>
      <c r="D83" s="179">
        <v>0</v>
      </c>
      <c r="E83" s="179">
        <v>0</v>
      </c>
      <c r="F83" s="179">
        <v>0</v>
      </c>
      <c r="G83" s="179">
        <v>0</v>
      </c>
      <c r="H83" s="179">
        <v>0</v>
      </c>
      <c r="I83" s="179">
        <v>0</v>
      </c>
      <c r="J83" s="179">
        <v>0</v>
      </c>
      <c r="K83" s="179">
        <v>0</v>
      </c>
      <c r="L83" s="179">
        <v>0</v>
      </c>
      <c r="M83" s="179">
        <v>0</v>
      </c>
    </row>
    <row r="84" spans="1:13" ht="12.75">
      <c r="A84" s="77" t="s">
        <v>163</v>
      </c>
      <c r="B84" s="179">
        <v>0</v>
      </c>
      <c r="C84" s="179">
        <v>0</v>
      </c>
      <c r="D84" s="179">
        <v>0</v>
      </c>
      <c r="E84" s="179">
        <v>0</v>
      </c>
      <c r="F84" s="179">
        <v>0</v>
      </c>
      <c r="G84" s="179">
        <v>0</v>
      </c>
      <c r="H84" s="179">
        <v>0</v>
      </c>
      <c r="I84" s="179">
        <v>0</v>
      </c>
      <c r="J84" s="179">
        <v>0</v>
      </c>
      <c r="K84" s="179">
        <v>0</v>
      </c>
      <c r="L84" s="179">
        <v>0</v>
      </c>
      <c r="M84" s="179">
        <v>0</v>
      </c>
    </row>
    <row r="85" spans="1:13" ht="12.75">
      <c r="A85" s="77" t="s">
        <v>164</v>
      </c>
      <c r="B85" s="179">
        <v>694</v>
      </c>
      <c r="C85" s="179">
        <v>0</v>
      </c>
      <c r="D85" s="179">
        <v>0</v>
      </c>
      <c r="E85" s="179">
        <v>0</v>
      </c>
      <c r="F85" s="179">
        <v>0</v>
      </c>
      <c r="G85" s="179">
        <v>0</v>
      </c>
      <c r="H85" s="179">
        <v>0</v>
      </c>
      <c r="I85" s="179">
        <v>0</v>
      </c>
      <c r="J85" s="179">
        <v>0</v>
      </c>
      <c r="K85" s="179">
        <v>0</v>
      </c>
      <c r="L85" s="179">
        <v>0</v>
      </c>
      <c r="M85" s="179">
        <v>0</v>
      </c>
    </row>
    <row r="86" spans="1:13" ht="12.75">
      <c r="A86" s="77" t="s">
        <v>165</v>
      </c>
      <c r="B86" s="179">
        <v>0</v>
      </c>
      <c r="C86" s="179">
        <v>0</v>
      </c>
      <c r="D86" s="179">
        <v>0</v>
      </c>
      <c r="E86" s="179">
        <v>0</v>
      </c>
      <c r="F86" s="179">
        <v>0</v>
      </c>
      <c r="G86" s="179">
        <v>0</v>
      </c>
      <c r="H86" s="179">
        <v>0</v>
      </c>
      <c r="I86" s="179">
        <v>0</v>
      </c>
      <c r="J86" s="179">
        <v>0</v>
      </c>
      <c r="K86" s="179">
        <v>0</v>
      </c>
      <c r="L86" s="179">
        <v>0</v>
      </c>
      <c r="M86" s="179">
        <v>0</v>
      </c>
    </row>
    <row r="87" spans="1:13" ht="12.75">
      <c r="A87" s="77" t="s">
        <v>166</v>
      </c>
      <c r="B87" s="179">
        <v>0</v>
      </c>
      <c r="C87" s="179">
        <v>0</v>
      </c>
      <c r="D87" s="179">
        <v>0</v>
      </c>
      <c r="E87" s="179">
        <v>0</v>
      </c>
      <c r="F87" s="179">
        <v>0</v>
      </c>
      <c r="G87" s="179">
        <v>0</v>
      </c>
      <c r="H87" s="179">
        <v>0</v>
      </c>
      <c r="I87" s="179">
        <v>0</v>
      </c>
      <c r="J87" s="179">
        <v>0</v>
      </c>
      <c r="K87" s="179">
        <v>0</v>
      </c>
      <c r="L87" s="179">
        <v>0</v>
      </c>
      <c r="M87" s="179">
        <v>0</v>
      </c>
    </row>
    <row r="88" spans="1:13" s="85" customFormat="1" ht="25.5">
      <c r="A88" s="78" t="s">
        <v>167</v>
      </c>
      <c r="B88" s="205">
        <v>0</v>
      </c>
      <c r="C88" s="205">
        <v>0</v>
      </c>
      <c r="D88" s="205">
        <v>0</v>
      </c>
      <c r="E88" s="205">
        <v>0</v>
      </c>
      <c r="F88" s="205">
        <v>0</v>
      </c>
      <c r="G88" s="205">
        <v>0</v>
      </c>
      <c r="H88" s="205">
        <v>0</v>
      </c>
      <c r="I88" s="205">
        <v>0</v>
      </c>
      <c r="J88" s="205">
        <v>0</v>
      </c>
      <c r="K88" s="205">
        <v>0</v>
      </c>
      <c r="L88" s="205">
        <v>0</v>
      </c>
      <c r="M88" s="205">
        <v>0</v>
      </c>
    </row>
    <row r="89" spans="1:13" ht="12.75">
      <c r="A89" s="77" t="s">
        <v>168</v>
      </c>
      <c r="B89" s="179">
        <v>0</v>
      </c>
      <c r="C89" s="179">
        <v>0</v>
      </c>
      <c r="D89" s="179">
        <v>0</v>
      </c>
      <c r="E89" s="179">
        <v>0</v>
      </c>
      <c r="F89" s="179">
        <v>0</v>
      </c>
      <c r="G89" s="179">
        <v>0</v>
      </c>
      <c r="H89" s="179">
        <v>0</v>
      </c>
      <c r="I89" s="179">
        <v>0</v>
      </c>
      <c r="J89" s="179">
        <v>0</v>
      </c>
      <c r="K89" s="179">
        <v>0</v>
      </c>
      <c r="L89" s="179">
        <v>0</v>
      </c>
      <c r="M89" s="179">
        <v>0</v>
      </c>
    </row>
    <row r="90" spans="1:13" ht="12.75">
      <c r="A90" s="77" t="s">
        <v>169</v>
      </c>
      <c r="B90" s="179">
        <v>0</v>
      </c>
      <c r="C90" s="179">
        <v>0</v>
      </c>
      <c r="D90" s="179">
        <v>0</v>
      </c>
      <c r="E90" s="179">
        <v>0</v>
      </c>
      <c r="F90" s="179">
        <v>0</v>
      </c>
      <c r="G90" s="179">
        <v>0</v>
      </c>
      <c r="H90" s="179">
        <v>0</v>
      </c>
      <c r="I90" s="179">
        <v>0</v>
      </c>
      <c r="J90" s="179">
        <v>0</v>
      </c>
      <c r="K90" s="179">
        <v>0</v>
      </c>
      <c r="L90" s="179">
        <v>0</v>
      </c>
      <c r="M90" s="179">
        <v>0</v>
      </c>
    </row>
    <row r="91" spans="1:13" ht="12.75">
      <c r="A91" s="77" t="s">
        <v>170</v>
      </c>
      <c r="B91" s="179">
        <v>0</v>
      </c>
      <c r="C91" s="179">
        <v>0</v>
      </c>
      <c r="D91" s="179">
        <v>0</v>
      </c>
      <c r="E91" s="179">
        <v>0</v>
      </c>
      <c r="F91" s="179">
        <v>0</v>
      </c>
      <c r="G91" s="179">
        <v>0</v>
      </c>
      <c r="H91" s="179">
        <v>0</v>
      </c>
      <c r="I91" s="179">
        <v>0</v>
      </c>
      <c r="J91" s="179">
        <v>0</v>
      </c>
      <c r="K91" s="179">
        <v>0</v>
      </c>
      <c r="L91" s="179">
        <v>0</v>
      </c>
      <c r="M91" s="179">
        <v>0</v>
      </c>
    </row>
    <row r="92" spans="1:13" ht="12.75">
      <c r="A92" s="77" t="s">
        <v>171</v>
      </c>
      <c r="B92" s="179">
        <v>0</v>
      </c>
      <c r="C92" s="179">
        <v>0</v>
      </c>
      <c r="D92" s="179">
        <v>0</v>
      </c>
      <c r="E92" s="179">
        <v>0</v>
      </c>
      <c r="F92" s="179">
        <v>0</v>
      </c>
      <c r="G92" s="179">
        <v>0</v>
      </c>
      <c r="H92" s="179">
        <v>0</v>
      </c>
      <c r="I92" s="179">
        <v>0</v>
      </c>
      <c r="J92" s="179">
        <v>0</v>
      </c>
      <c r="K92" s="179">
        <v>0</v>
      </c>
      <c r="L92" s="179">
        <v>0</v>
      </c>
      <c r="M92" s="179">
        <v>0</v>
      </c>
    </row>
    <row r="93" spans="1:13" ht="12.75">
      <c r="A93" s="77" t="s">
        <v>172</v>
      </c>
      <c r="B93" s="179">
        <v>0</v>
      </c>
      <c r="C93" s="179">
        <v>0</v>
      </c>
      <c r="D93" s="179">
        <v>0</v>
      </c>
      <c r="E93" s="179">
        <v>0</v>
      </c>
      <c r="F93" s="179">
        <v>0</v>
      </c>
      <c r="G93" s="179">
        <v>0</v>
      </c>
      <c r="H93" s="179">
        <v>0</v>
      </c>
      <c r="I93" s="179">
        <v>0</v>
      </c>
      <c r="J93" s="179">
        <v>0</v>
      </c>
      <c r="K93" s="179">
        <v>0</v>
      </c>
      <c r="L93" s="179">
        <v>0</v>
      </c>
      <c r="M93" s="179">
        <v>0</v>
      </c>
    </row>
    <row r="94" spans="1:13" ht="12.75">
      <c r="A94" s="77" t="s">
        <v>173</v>
      </c>
      <c r="B94" s="179">
        <v>0</v>
      </c>
      <c r="C94" s="179">
        <v>0</v>
      </c>
      <c r="D94" s="179">
        <v>0</v>
      </c>
      <c r="E94" s="179">
        <v>0</v>
      </c>
      <c r="F94" s="179">
        <v>0</v>
      </c>
      <c r="G94" s="179">
        <v>0</v>
      </c>
      <c r="H94" s="179">
        <v>0</v>
      </c>
      <c r="I94" s="179">
        <v>0</v>
      </c>
      <c r="J94" s="179">
        <v>0</v>
      </c>
      <c r="K94" s="179">
        <v>0</v>
      </c>
      <c r="L94" s="179">
        <v>0</v>
      </c>
      <c r="M94" s="179">
        <v>0</v>
      </c>
    </row>
    <row r="95" spans="1:13" ht="12.75">
      <c r="A95" s="77" t="s">
        <v>174</v>
      </c>
      <c r="B95" s="179">
        <v>0</v>
      </c>
      <c r="C95" s="179">
        <v>0</v>
      </c>
      <c r="D95" s="179">
        <v>0</v>
      </c>
      <c r="E95" s="179">
        <v>0</v>
      </c>
      <c r="F95" s="179">
        <v>0</v>
      </c>
      <c r="G95" s="179">
        <v>0</v>
      </c>
      <c r="H95" s="179">
        <v>0</v>
      </c>
      <c r="I95" s="179">
        <v>0</v>
      </c>
      <c r="J95" s="179">
        <v>0</v>
      </c>
      <c r="K95" s="179">
        <v>0</v>
      </c>
      <c r="L95" s="179">
        <v>0</v>
      </c>
      <c r="M95" s="179">
        <v>0</v>
      </c>
    </row>
    <row r="96" spans="1:13" ht="25.5">
      <c r="A96" s="77" t="s">
        <v>175</v>
      </c>
      <c r="B96" s="179">
        <v>0</v>
      </c>
      <c r="C96" s="179">
        <v>0</v>
      </c>
      <c r="D96" s="179">
        <v>0</v>
      </c>
      <c r="E96" s="179">
        <v>0</v>
      </c>
      <c r="F96" s="179">
        <v>0</v>
      </c>
      <c r="G96" s="179">
        <v>0</v>
      </c>
      <c r="H96" s="179">
        <v>0</v>
      </c>
      <c r="I96" s="179">
        <v>0</v>
      </c>
      <c r="J96" s="179">
        <v>0</v>
      </c>
      <c r="K96" s="179">
        <v>0</v>
      </c>
      <c r="L96" s="179">
        <v>0</v>
      </c>
      <c r="M96" s="179">
        <v>0</v>
      </c>
    </row>
    <row r="97" spans="1:13" ht="25.5">
      <c r="A97" s="77" t="s">
        <v>176</v>
      </c>
      <c r="B97" s="179">
        <v>0</v>
      </c>
      <c r="C97" s="179">
        <v>0</v>
      </c>
      <c r="D97" s="179">
        <v>0</v>
      </c>
      <c r="E97" s="179">
        <v>0</v>
      </c>
      <c r="F97" s="179">
        <v>0</v>
      </c>
      <c r="G97" s="179">
        <v>0</v>
      </c>
      <c r="H97" s="179">
        <v>0</v>
      </c>
      <c r="I97" s="179">
        <v>0</v>
      </c>
      <c r="J97" s="179">
        <v>0</v>
      </c>
      <c r="K97" s="179">
        <v>0</v>
      </c>
      <c r="L97" s="179">
        <v>0</v>
      </c>
      <c r="M97" s="179">
        <v>0</v>
      </c>
    </row>
    <row r="98" spans="1:13" ht="12.75">
      <c r="A98" s="274"/>
      <c r="B98" s="272"/>
      <c r="C98" s="272"/>
      <c r="D98" s="272"/>
      <c r="E98" s="272"/>
      <c r="F98" s="272"/>
      <c r="G98" s="272"/>
      <c r="H98" s="272"/>
      <c r="I98" s="272"/>
      <c r="J98" s="272"/>
      <c r="K98" s="272"/>
      <c r="L98" s="272"/>
      <c r="M98" s="272"/>
    </row>
    <row r="100" spans="1:13" ht="12.75" customHeight="1">
      <c r="A100" s="335" t="s">
        <v>413</v>
      </c>
      <c r="B100" s="335"/>
      <c r="C100" s="335"/>
      <c r="D100" s="335"/>
      <c r="E100" s="335"/>
      <c r="F100" s="335"/>
      <c r="G100" s="335"/>
      <c r="H100" s="335"/>
      <c r="I100" s="335"/>
      <c r="J100" s="335"/>
      <c r="K100" s="335"/>
      <c r="L100" s="335"/>
      <c r="M100" s="335"/>
    </row>
  </sheetData>
  <sheetProtection/>
  <mergeCells count="13">
    <mergeCell ref="T4:U4"/>
    <mergeCell ref="A100:M100"/>
    <mergeCell ref="A1:M1"/>
    <mergeCell ref="L4:M4"/>
    <mergeCell ref="A4:A5"/>
    <mergeCell ref="B4:C4"/>
    <mergeCell ref="D4:E4"/>
    <mergeCell ref="F4:G4"/>
    <mergeCell ref="H4:I4"/>
    <mergeCell ref="J4:K4"/>
    <mergeCell ref="N4:O4"/>
    <mergeCell ref="P4:Q4"/>
    <mergeCell ref="R4:S4"/>
  </mergeCells>
  <printOptions/>
  <pageMargins left="0.7874015748031497" right="0.7874015748031497" top="0.6" bottom="0.5905511811023623" header="0.5118110236220472" footer="0.31496062992125984"/>
  <pageSetup fitToHeight="1" fitToWidth="1" horizontalDpi="600" verticalDpi="600" orientation="portrait" paperSize="9" scale="48" r:id="rId1"/>
  <headerFooter alignWithMargins="0">
    <oddFooter>&amp;C52</oddFooter>
  </headerFooter>
  <ignoredErrors>
    <ignoredError sqref="F45:K45" formulaRange="1"/>
  </ignoredErrors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1"/>
  <sheetViews>
    <sheetView zoomScale="85" zoomScaleNormal="85" workbookViewId="0" topLeftCell="A1">
      <selection activeCell="A1" sqref="A1:S1"/>
    </sheetView>
  </sheetViews>
  <sheetFormatPr defaultColWidth="10.75390625" defaultRowHeight="12.75"/>
  <cols>
    <col min="1" max="1" width="29.125" style="81" customWidth="1"/>
    <col min="2" max="19" width="14.25390625" style="81" customWidth="1"/>
    <col min="20" max="20" width="21.125" style="81" bestFit="1" customWidth="1"/>
    <col min="21" max="16384" width="10.75390625" style="81" customWidth="1"/>
  </cols>
  <sheetData>
    <row r="1" spans="1:19" s="104" customFormat="1" ht="27">
      <c r="A1" s="337" t="s">
        <v>353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  <c r="P1" s="337"/>
      <c r="Q1" s="337"/>
      <c r="R1" s="337"/>
      <c r="S1" s="337"/>
    </row>
    <row r="2" spans="4:20" ht="12.75">
      <c r="D2" s="89"/>
      <c r="T2" s="88"/>
    </row>
    <row r="3" spans="4:20" ht="12.75">
      <c r="D3" s="89"/>
      <c r="T3" s="88"/>
    </row>
    <row r="4" spans="1:20" s="95" customFormat="1" ht="15" customHeight="1">
      <c r="A4" s="350"/>
      <c r="B4" s="379" t="s">
        <v>178</v>
      </c>
      <c r="C4" s="380"/>
      <c r="D4" s="379" t="s">
        <v>179</v>
      </c>
      <c r="E4" s="381"/>
      <c r="F4" s="381" t="s">
        <v>180</v>
      </c>
      <c r="G4" s="380"/>
      <c r="H4" s="379" t="s">
        <v>181</v>
      </c>
      <c r="I4" s="381"/>
      <c r="J4" s="381" t="s">
        <v>182</v>
      </c>
      <c r="K4" s="380"/>
      <c r="L4" s="381" t="s">
        <v>183</v>
      </c>
      <c r="M4" s="380"/>
      <c r="N4" s="381" t="s">
        <v>209</v>
      </c>
      <c r="O4" s="380"/>
      <c r="P4" s="381" t="s">
        <v>210</v>
      </c>
      <c r="Q4" s="380"/>
      <c r="R4" s="379" t="s">
        <v>234</v>
      </c>
      <c r="S4" s="380"/>
      <c r="T4" s="111"/>
    </row>
    <row r="5" spans="1:20" s="95" customFormat="1" ht="25.5">
      <c r="A5" s="351"/>
      <c r="B5" s="114" t="s">
        <v>194</v>
      </c>
      <c r="C5" s="114" t="s">
        <v>380</v>
      </c>
      <c r="D5" s="114" t="s">
        <v>194</v>
      </c>
      <c r="E5" s="114" t="s">
        <v>380</v>
      </c>
      <c r="F5" s="114" t="s">
        <v>194</v>
      </c>
      <c r="G5" s="114" t="s">
        <v>380</v>
      </c>
      <c r="H5" s="114" t="s">
        <v>194</v>
      </c>
      <c r="I5" s="114" t="s">
        <v>380</v>
      </c>
      <c r="J5" s="114" t="s">
        <v>194</v>
      </c>
      <c r="K5" s="114" t="s">
        <v>380</v>
      </c>
      <c r="L5" s="114" t="s">
        <v>194</v>
      </c>
      <c r="M5" s="114" t="s">
        <v>380</v>
      </c>
      <c r="N5" s="114" t="s">
        <v>194</v>
      </c>
      <c r="O5" s="114" t="s">
        <v>380</v>
      </c>
      <c r="P5" s="114" t="s">
        <v>194</v>
      </c>
      <c r="Q5" s="114" t="s">
        <v>380</v>
      </c>
      <c r="R5" s="114" t="s">
        <v>194</v>
      </c>
      <c r="S5" s="114" t="s">
        <v>380</v>
      </c>
      <c r="T5" s="111"/>
    </row>
    <row r="6" spans="1:20" s="85" customFormat="1" ht="25.5">
      <c r="A6" s="115" t="s">
        <v>233</v>
      </c>
      <c r="B6" s="205">
        <v>15593</v>
      </c>
      <c r="C6" s="205">
        <v>7828518</v>
      </c>
      <c r="D6" s="206">
        <v>39214</v>
      </c>
      <c r="E6" s="206">
        <v>27052766</v>
      </c>
      <c r="F6" s="206">
        <v>42308</v>
      </c>
      <c r="G6" s="205">
        <v>39462772</v>
      </c>
      <c r="H6" s="205">
        <v>26759</v>
      </c>
      <c r="I6" s="205">
        <v>26554469</v>
      </c>
      <c r="J6" s="205">
        <v>29241</v>
      </c>
      <c r="K6" s="205">
        <v>30301408.295259997</v>
      </c>
      <c r="L6" s="205">
        <v>48272</v>
      </c>
      <c r="M6" s="205">
        <v>54397377.30314</v>
      </c>
      <c r="N6" s="205">
        <v>40225</v>
      </c>
      <c r="O6" s="205">
        <v>51258222.3858</v>
      </c>
      <c r="P6" s="207">
        <v>45489</v>
      </c>
      <c r="Q6" s="205">
        <v>60980083.68224999</v>
      </c>
      <c r="R6" s="205">
        <v>32731</v>
      </c>
      <c r="S6" s="205">
        <v>48014558.21694999</v>
      </c>
      <c r="T6" s="96"/>
    </row>
    <row r="7" spans="1:20" s="85" customFormat="1" ht="25.5">
      <c r="A7" s="116" t="s">
        <v>88</v>
      </c>
      <c r="B7" s="205">
        <v>1056</v>
      </c>
      <c r="C7" s="205">
        <v>558077</v>
      </c>
      <c r="D7" s="206">
        <v>2456</v>
      </c>
      <c r="E7" s="206">
        <v>1581859</v>
      </c>
      <c r="F7" s="206">
        <v>2342</v>
      </c>
      <c r="G7" s="205">
        <v>1982721</v>
      </c>
      <c r="H7" s="205">
        <v>2560</v>
      </c>
      <c r="I7" s="205">
        <v>2435050</v>
      </c>
      <c r="J7" s="205">
        <v>3433</v>
      </c>
      <c r="K7" s="205">
        <v>3822307.6073</v>
      </c>
      <c r="L7" s="205">
        <v>6853</v>
      </c>
      <c r="M7" s="205">
        <v>9092135.05003</v>
      </c>
      <c r="N7" s="205">
        <v>6650</v>
      </c>
      <c r="O7" s="205">
        <v>10117063.673450002</v>
      </c>
      <c r="P7" s="207">
        <v>7460</v>
      </c>
      <c r="Q7" s="205">
        <v>12023515.632380001</v>
      </c>
      <c r="R7" s="205">
        <v>5331</v>
      </c>
      <c r="S7" s="205">
        <v>9009763.373790001</v>
      </c>
      <c r="T7" s="96"/>
    </row>
    <row r="8" spans="1:20" ht="12.75">
      <c r="A8" s="117" t="s">
        <v>89</v>
      </c>
      <c r="B8" s="179">
        <v>1</v>
      </c>
      <c r="C8" s="179">
        <v>585</v>
      </c>
      <c r="D8" s="176">
        <v>0</v>
      </c>
      <c r="E8" s="176">
        <v>0</v>
      </c>
      <c r="F8" s="176">
        <v>14</v>
      </c>
      <c r="G8" s="179">
        <v>17011</v>
      </c>
      <c r="H8" s="179">
        <v>41</v>
      </c>
      <c r="I8" s="179">
        <v>48801</v>
      </c>
      <c r="J8" s="179">
        <v>155</v>
      </c>
      <c r="K8" s="179">
        <v>128011.72628000003</v>
      </c>
      <c r="L8" s="179">
        <v>85</v>
      </c>
      <c r="M8" s="179">
        <v>112414.91244</v>
      </c>
      <c r="N8" s="179">
        <v>120</v>
      </c>
      <c r="O8" s="179">
        <v>216851.25935999997</v>
      </c>
      <c r="P8" s="201">
        <v>82</v>
      </c>
      <c r="Q8" s="179">
        <v>135873.80180000002</v>
      </c>
      <c r="R8" s="179">
        <v>44</v>
      </c>
      <c r="S8" s="179">
        <v>78596.12346</v>
      </c>
      <c r="T8" s="88"/>
    </row>
    <row r="9" spans="1:20" ht="12.75">
      <c r="A9" s="117" t="s">
        <v>90</v>
      </c>
      <c r="B9" s="179">
        <v>43</v>
      </c>
      <c r="C9" s="179">
        <v>12012</v>
      </c>
      <c r="D9" s="176">
        <v>96</v>
      </c>
      <c r="E9" s="176">
        <v>33167</v>
      </c>
      <c r="F9" s="176">
        <v>62</v>
      </c>
      <c r="G9" s="179">
        <v>30319</v>
      </c>
      <c r="H9" s="179">
        <v>14</v>
      </c>
      <c r="I9" s="179">
        <v>6121</v>
      </c>
      <c r="J9" s="179">
        <v>0</v>
      </c>
      <c r="K9" s="179">
        <v>0</v>
      </c>
      <c r="L9" s="179">
        <v>8</v>
      </c>
      <c r="M9" s="179">
        <v>13380.755560000001</v>
      </c>
      <c r="N9" s="179">
        <v>18</v>
      </c>
      <c r="O9" s="179">
        <v>27944.715320000003</v>
      </c>
      <c r="P9" s="201">
        <v>23</v>
      </c>
      <c r="Q9" s="179">
        <v>36097.35601</v>
      </c>
      <c r="R9" s="179">
        <v>34</v>
      </c>
      <c r="S9" s="179">
        <v>58978.542180000004</v>
      </c>
      <c r="T9" s="88"/>
    </row>
    <row r="10" spans="1:20" ht="12.75">
      <c r="A10" s="117" t="s">
        <v>91</v>
      </c>
      <c r="B10" s="179">
        <v>67</v>
      </c>
      <c r="C10" s="179">
        <v>28966</v>
      </c>
      <c r="D10" s="176">
        <v>148</v>
      </c>
      <c r="E10" s="176">
        <v>83944</v>
      </c>
      <c r="F10" s="176">
        <v>229</v>
      </c>
      <c r="G10" s="179">
        <v>195947</v>
      </c>
      <c r="H10" s="179">
        <v>373</v>
      </c>
      <c r="I10" s="179">
        <v>329961</v>
      </c>
      <c r="J10" s="179">
        <v>451</v>
      </c>
      <c r="K10" s="179">
        <v>418089.89399</v>
      </c>
      <c r="L10" s="179">
        <v>638</v>
      </c>
      <c r="M10" s="179">
        <v>605084.7872100001</v>
      </c>
      <c r="N10" s="179">
        <v>519</v>
      </c>
      <c r="O10" s="179">
        <v>562954.6099800001</v>
      </c>
      <c r="P10" s="201">
        <v>647</v>
      </c>
      <c r="Q10" s="179">
        <v>708258.6324700001</v>
      </c>
      <c r="R10" s="179">
        <v>451</v>
      </c>
      <c r="S10" s="179">
        <v>513918.67044</v>
      </c>
      <c r="T10" s="88"/>
    </row>
    <row r="11" spans="1:19" ht="12.75">
      <c r="A11" s="117" t="s">
        <v>92</v>
      </c>
      <c r="B11" s="179">
        <v>26</v>
      </c>
      <c r="C11" s="179">
        <v>9391</v>
      </c>
      <c r="D11" s="176">
        <v>0</v>
      </c>
      <c r="E11" s="176">
        <v>0</v>
      </c>
      <c r="F11" s="176">
        <v>28</v>
      </c>
      <c r="G11" s="179">
        <v>24159</v>
      </c>
      <c r="H11" s="179">
        <v>71</v>
      </c>
      <c r="I11" s="179">
        <v>76624</v>
      </c>
      <c r="J11" s="179">
        <v>248</v>
      </c>
      <c r="K11" s="179">
        <v>331112.54623</v>
      </c>
      <c r="L11" s="179">
        <v>656</v>
      </c>
      <c r="M11" s="179">
        <v>829763.30112</v>
      </c>
      <c r="N11" s="179">
        <v>806</v>
      </c>
      <c r="O11" s="179">
        <v>1145508.2566799999</v>
      </c>
      <c r="P11" s="201">
        <v>742</v>
      </c>
      <c r="Q11" s="179">
        <v>1057271.908</v>
      </c>
      <c r="R11" s="179">
        <v>477</v>
      </c>
      <c r="S11" s="179">
        <v>748489.2618500001</v>
      </c>
    </row>
    <row r="12" spans="1:19" ht="12.75">
      <c r="A12" s="117" t="s">
        <v>93</v>
      </c>
      <c r="B12" s="179">
        <v>0</v>
      </c>
      <c r="C12" s="179">
        <v>0</v>
      </c>
      <c r="D12" s="176">
        <v>11</v>
      </c>
      <c r="E12" s="176">
        <v>3301</v>
      </c>
      <c r="F12" s="176">
        <v>16</v>
      </c>
      <c r="G12" s="179">
        <v>12330</v>
      </c>
      <c r="H12" s="179">
        <v>11</v>
      </c>
      <c r="I12" s="179">
        <v>13722</v>
      </c>
      <c r="J12" s="179">
        <v>91</v>
      </c>
      <c r="K12" s="179">
        <v>98473.50467000001</v>
      </c>
      <c r="L12" s="179">
        <v>132</v>
      </c>
      <c r="M12" s="179">
        <v>199284.37332</v>
      </c>
      <c r="N12" s="179">
        <v>96</v>
      </c>
      <c r="O12" s="179">
        <v>163919.5282</v>
      </c>
      <c r="P12" s="201">
        <v>156</v>
      </c>
      <c r="Q12" s="179">
        <v>276847.06576</v>
      </c>
      <c r="R12" s="179">
        <v>134</v>
      </c>
      <c r="S12" s="179">
        <v>223448.17126</v>
      </c>
    </row>
    <row r="13" spans="1:19" ht="12.75">
      <c r="A13" s="117" t="s">
        <v>94</v>
      </c>
      <c r="B13" s="179">
        <v>198</v>
      </c>
      <c r="C13" s="179">
        <v>89701</v>
      </c>
      <c r="D13" s="176">
        <v>335</v>
      </c>
      <c r="E13" s="176">
        <v>227477</v>
      </c>
      <c r="F13" s="176">
        <v>482</v>
      </c>
      <c r="G13" s="179">
        <v>491368</v>
      </c>
      <c r="H13" s="179">
        <v>420</v>
      </c>
      <c r="I13" s="179">
        <v>451229</v>
      </c>
      <c r="J13" s="179">
        <v>319</v>
      </c>
      <c r="K13" s="179">
        <v>325186.01268</v>
      </c>
      <c r="L13" s="179">
        <v>579</v>
      </c>
      <c r="M13" s="179">
        <v>728063.40561</v>
      </c>
      <c r="N13" s="179">
        <v>493</v>
      </c>
      <c r="O13" s="179">
        <v>612136.7507300001</v>
      </c>
      <c r="P13" s="201">
        <v>481</v>
      </c>
      <c r="Q13" s="179">
        <v>679962.76387</v>
      </c>
      <c r="R13" s="179">
        <v>359</v>
      </c>
      <c r="S13" s="179">
        <v>558105.61671</v>
      </c>
    </row>
    <row r="14" spans="1:19" ht="12.75">
      <c r="A14" s="117" t="s">
        <v>95</v>
      </c>
      <c r="B14" s="179">
        <v>0</v>
      </c>
      <c r="C14" s="179">
        <v>0</v>
      </c>
      <c r="D14" s="176">
        <v>0</v>
      </c>
      <c r="E14" s="176">
        <v>0</v>
      </c>
      <c r="F14" s="176">
        <v>69</v>
      </c>
      <c r="G14" s="179">
        <v>82438</v>
      </c>
      <c r="H14" s="179">
        <v>0</v>
      </c>
      <c r="I14" s="179">
        <v>0</v>
      </c>
      <c r="J14" s="179">
        <v>118</v>
      </c>
      <c r="K14" s="179">
        <v>114460.86491999996</v>
      </c>
      <c r="L14" s="179">
        <v>82</v>
      </c>
      <c r="M14" s="179">
        <v>96024.53717</v>
      </c>
      <c r="N14" s="179">
        <v>75</v>
      </c>
      <c r="O14" s="179">
        <v>99172.48228999999</v>
      </c>
      <c r="P14" s="201">
        <v>56</v>
      </c>
      <c r="Q14" s="179">
        <v>57714.67098</v>
      </c>
      <c r="R14" s="179">
        <v>101</v>
      </c>
      <c r="S14" s="179">
        <v>106555.09512</v>
      </c>
    </row>
    <row r="15" spans="1:19" ht="12.75">
      <c r="A15" s="117" t="s">
        <v>96</v>
      </c>
      <c r="B15" s="179">
        <v>15</v>
      </c>
      <c r="C15" s="179">
        <v>5453</v>
      </c>
      <c r="D15" s="176">
        <v>145</v>
      </c>
      <c r="E15" s="176">
        <v>74821</v>
      </c>
      <c r="F15" s="176">
        <v>187</v>
      </c>
      <c r="G15" s="179">
        <v>114829</v>
      </c>
      <c r="H15" s="179">
        <v>147</v>
      </c>
      <c r="I15" s="179">
        <v>130250</v>
      </c>
      <c r="J15" s="179">
        <v>172</v>
      </c>
      <c r="K15" s="179">
        <v>161013.44165</v>
      </c>
      <c r="L15" s="179">
        <v>244</v>
      </c>
      <c r="M15" s="179">
        <v>227173.07729</v>
      </c>
      <c r="N15" s="179">
        <v>185</v>
      </c>
      <c r="O15" s="179">
        <v>211197.48784</v>
      </c>
      <c r="P15" s="201">
        <v>239</v>
      </c>
      <c r="Q15" s="179">
        <v>215607.05336999998</v>
      </c>
      <c r="R15" s="179">
        <v>145</v>
      </c>
      <c r="S15" s="179">
        <v>149471.64672000002</v>
      </c>
    </row>
    <row r="16" spans="1:19" ht="12.75">
      <c r="A16" s="117" t="s">
        <v>97</v>
      </c>
      <c r="B16" s="179">
        <v>47</v>
      </c>
      <c r="C16" s="179">
        <v>15406</v>
      </c>
      <c r="D16" s="176">
        <v>608</v>
      </c>
      <c r="E16" s="176">
        <v>266300</v>
      </c>
      <c r="F16" s="176">
        <v>252</v>
      </c>
      <c r="G16" s="179">
        <v>118890</v>
      </c>
      <c r="H16" s="179">
        <v>127</v>
      </c>
      <c r="I16" s="179">
        <v>98009</v>
      </c>
      <c r="J16" s="179">
        <v>358</v>
      </c>
      <c r="K16" s="179">
        <v>282128.80785</v>
      </c>
      <c r="L16" s="179">
        <v>353</v>
      </c>
      <c r="M16" s="179">
        <v>361395.73631999997</v>
      </c>
      <c r="N16" s="179">
        <v>236</v>
      </c>
      <c r="O16" s="179">
        <v>286537.55775</v>
      </c>
      <c r="P16" s="201">
        <v>401</v>
      </c>
      <c r="Q16" s="179">
        <v>469013.54202000005</v>
      </c>
      <c r="R16" s="179">
        <v>282</v>
      </c>
      <c r="S16" s="179">
        <v>366008.15835000004</v>
      </c>
    </row>
    <row r="17" spans="1:19" ht="12.75">
      <c r="A17" s="117" t="s">
        <v>98</v>
      </c>
      <c r="B17" s="179">
        <v>164</v>
      </c>
      <c r="C17" s="179">
        <v>100674</v>
      </c>
      <c r="D17" s="176">
        <v>163</v>
      </c>
      <c r="E17" s="176">
        <v>197552</v>
      </c>
      <c r="F17" s="176">
        <v>108</v>
      </c>
      <c r="G17" s="179">
        <v>131979</v>
      </c>
      <c r="H17" s="179">
        <v>124</v>
      </c>
      <c r="I17" s="179">
        <v>161389</v>
      </c>
      <c r="J17" s="179">
        <v>350</v>
      </c>
      <c r="K17" s="179">
        <v>652899.88227</v>
      </c>
      <c r="L17" s="179">
        <v>1077</v>
      </c>
      <c r="M17" s="179">
        <v>2039440.3297099997</v>
      </c>
      <c r="N17" s="179">
        <v>1679</v>
      </c>
      <c r="O17" s="179">
        <v>3319740.02489</v>
      </c>
      <c r="P17" s="201">
        <v>1786</v>
      </c>
      <c r="Q17" s="179">
        <v>3653309.60573</v>
      </c>
      <c r="R17" s="179">
        <v>1411</v>
      </c>
      <c r="S17" s="179">
        <v>2963572.7307</v>
      </c>
    </row>
    <row r="18" spans="1:19" ht="12.75">
      <c r="A18" s="117" t="s">
        <v>99</v>
      </c>
      <c r="B18" s="179">
        <v>0</v>
      </c>
      <c r="C18" s="179">
        <v>0</v>
      </c>
      <c r="D18" s="176">
        <v>133</v>
      </c>
      <c r="E18" s="176">
        <v>61389</v>
      </c>
      <c r="F18" s="176">
        <v>235</v>
      </c>
      <c r="G18" s="179">
        <v>125981</v>
      </c>
      <c r="H18" s="179">
        <v>223</v>
      </c>
      <c r="I18" s="179">
        <v>164981</v>
      </c>
      <c r="J18" s="179">
        <v>290</v>
      </c>
      <c r="K18" s="179">
        <v>254374.11995</v>
      </c>
      <c r="L18" s="179">
        <v>422</v>
      </c>
      <c r="M18" s="179">
        <v>417084.12346</v>
      </c>
      <c r="N18" s="179">
        <v>284</v>
      </c>
      <c r="O18" s="179">
        <v>319970.93468</v>
      </c>
      <c r="P18" s="201">
        <v>262</v>
      </c>
      <c r="Q18" s="179">
        <v>296290.65648</v>
      </c>
      <c r="R18" s="179">
        <v>234</v>
      </c>
      <c r="S18" s="179">
        <v>257586.27506999997</v>
      </c>
    </row>
    <row r="19" spans="1:19" ht="12.75">
      <c r="A19" s="117" t="s">
        <v>100</v>
      </c>
      <c r="B19" s="179">
        <v>201</v>
      </c>
      <c r="C19" s="179">
        <v>79570</v>
      </c>
      <c r="D19" s="176">
        <v>312</v>
      </c>
      <c r="E19" s="176">
        <v>146192</v>
      </c>
      <c r="F19" s="176">
        <v>279</v>
      </c>
      <c r="G19" s="179">
        <v>188606</v>
      </c>
      <c r="H19" s="179">
        <v>409</v>
      </c>
      <c r="I19" s="179">
        <v>294883</v>
      </c>
      <c r="J19" s="179">
        <v>264</v>
      </c>
      <c r="K19" s="179">
        <v>296869.87357</v>
      </c>
      <c r="L19" s="179">
        <v>579</v>
      </c>
      <c r="M19" s="179">
        <v>689064.77243</v>
      </c>
      <c r="N19" s="179">
        <v>415</v>
      </c>
      <c r="O19" s="179">
        <v>580887.53528</v>
      </c>
      <c r="P19" s="201">
        <v>516</v>
      </c>
      <c r="Q19" s="179">
        <v>756041.7838800001</v>
      </c>
      <c r="R19" s="179">
        <v>263</v>
      </c>
      <c r="S19" s="179">
        <v>388465.86774</v>
      </c>
    </row>
    <row r="20" spans="1:19" ht="12.75">
      <c r="A20" s="117" t="s">
        <v>101</v>
      </c>
      <c r="B20" s="179">
        <v>0</v>
      </c>
      <c r="C20" s="179">
        <v>0</v>
      </c>
      <c r="D20" s="176">
        <v>0</v>
      </c>
      <c r="E20" s="176">
        <v>0</v>
      </c>
      <c r="F20" s="176">
        <v>2</v>
      </c>
      <c r="G20" s="179">
        <v>2405</v>
      </c>
      <c r="H20" s="179">
        <v>1</v>
      </c>
      <c r="I20" s="179">
        <v>1063</v>
      </c>
      <c r="J20" s="179">
        <v>0</v>
      </c>
      <c r="K20" s="179">
        <v>0</v>
      </c>
      <c r="L20" s="179">
        <v>72</v>
      </c>
      <c r="M20" s="179">
        <v>109848.61923000001</v>
      </c>
      <c r="N20" s="179">
        <v>71</v>
      </c>
      <c r="O20" s="179">
        <v>115385.91054</v>
      </c>
      <c r="P20" s="201">
        <v>32</v>
      </c>
      <c r="Q20" s="179">
        <v>48712.664619999996</v>
      </c>
      <c r="R20" s="179">
        <v>19</v>
      </c>
      <c r="S20" s="179">
        <v>32222.81494</v>
      </c>
    </row>
    <row r="21" spans="1:19" ht="12.75">
      <c r="A21" s="117" t="s">
        <v>102</v>
      </c>
      <c r="B21" s="179">
        <v>14</v>
      </c>
      <c r="C21" s="179">
        <v>4890</v>
      </c>
      <c r="D21" s="176">
        <v>77</v>
      </c>
      <c r="E21" s="176">
        <v>33098</v>
      </c>
      <c r="F21" s="176">
        <v>86</v>
      </c>
      <c r="G21" s="179">
        <v>47189</v>
      </c>
      <c r="H21" s="179">
        <v>94</v>
      </c>
      <c r="I21" s="179">
        <v>59864</v>
      </c>
      <c r="J21" s="179">
        <v>104</v>
      </c>
      <c r="K21" s="179">
        <v>84409.69051</v>
      </c>
      <c r="L21" s="179">
        <v>154</v>
      </c>
      <c r="M21" s="179">
        <v>144890.84322</v>
      </c>
      <c r="N21" s="179">
        <v>178</v>
      </c>
      <c r="O21" s="179">
        <v>216301.66895000002</v>
      </c>
      <c r="P21" s="201">
        <v>142</v>
      </c>
      <c r="Q21" s="179">
        <v>142733.57413</v>
      </c>
      <c r="R21" s="179">
        <v>56</v>
      </c>
      <c r="S21" s="179">
        <v>60258.83565000001</v>
      </c>
    </row>
    <row r="22" spans="1:19" ht="12.75">
      <c r="A22" s="117" t="s">
        <v>103</v>
      </c>
      <c r="B22" s="179">
        <v>107</v>
      </c>
      <c r="C22" s="179">
        <v>46451</v>
      </c>
      <c r="D22" s="176">
        <v>208</v>
      </c>
      <c r="E22" s="176">
        <v>153343</v>
      </c>
      <c r="F22" s="176">
        <v>115</v>
      </c>
      <c r="G22" s="179">
        <v>105667</v>
      </c>
      <c r="H22" s="179">
        <v>255</v>
      </c>
      <c r="I22" s="179">
        <v>355039</v>
      </c>
      <c r="J22" s="179">
        <v>207</v>
      </c>
      <c r="K22" s="179">
        <v>299632.70657</v>
      </c>
      <c r="L22" s="179">
        <v>580</v>
      </c>
      <c r="M22" s="179">
        <v>724817.7493</v>
      </c>
      <c r="N22" s="179">
        <v>663</v>
      </c>
      <c r="O22" s="179">
        <v>889684.43158</v>
      </c>
      <c r="P22" s="201">
        <v>713</v>
      </c>
      <c r="Q22" s="179">
        <v>1054164.34754</v>
      </c>
      <c r="R22" s="179">
        <v>390</v>
      </c>
      <c r="S22" s="179">
        <v>615972.4022299999</v>
      </c>
    </row>
    <row r="23" spans="1:19" ht="12.75">
      <c r="A23" s="117" t="s">
        <v>104</v>
      </c>
      <c r="B23" s="179">
        <v>23</v>
      </c>
      <c r="C23" s="179">
        <v>13485</v>
      </c>
      <c r="D23" s="176">
        <v>56</v>
      </c>
      <c r="E23" s="176">
        <v>29222</v>
      </c>
      <c r="F23" s="176">
        <v>11</v>
      </c>
      <c r="G23" s="179">
        <v>9900</v>
      </c>
      <c r="H23" s="179">
        <v>71</v>
      </c>
      <c r="I23" s="179">
        <v>60348</v>
      </c>
      <c r="J23" s="179">
        <v>163</v>
      </c>
      <c r="K23" s="179">
        <v>197040.82687000002</v>
      </c>
      <c r="L23" s="179">
        <v>435</v>
      </c>
      <c r="M23" s="179">
        <v>462176.09116999997</v>
      </c>
      <c r="N23" s="179">
        <v>316</v>
      </c>
      <c r="O23" s="179">
        <v>354748.8080100001</v>
      </c>
      <c r="P23" s="201">
        <v>351</v>
      </c>
      <c r="Q23" s="179">
        <v>438734.86902</v>
      </c>
      <c r="R23" s="179">
        <v>416</v>
      </c>
      <c r="S23" s="179">
        <v>490651.8844</v>
      </c>
    </row>
    <row r="24" spans="1:19" ht="12.75">
      <c r="A24" s="117" t="s">
        <v>105</v>
      </c>
      <c r="B24" s="179">
        <v>75</v>
      </c>
      <c r="C24" s="179">
        <v>33319</v>
      </c>
      <c r="D24" s="176">
        <v>94</v>
      </c>
      <c r="E24" s="176">
        <v>61385</v>
      </c>
      <c r="F24" s="176">
        <v>108</v>
      </c>
      <c r="G24" s="179">
        <v>95536</v>
      </c>
      <c r="H24" s="179">
        <v>154</v>
      </c>
      <c r="I24" s="179">
        <v>131538</v>
      </c>
      <c r="J24" s="179">
        <v>126</v>
      </c>
      <c r="K24" s="179">
        <v>132915.71138999998</v>
      </c>
      <c r="L24" s="179">
        <v>314</v>
      </c>
      <c r="M24" s="179">
        <v>417772.58837</v>
      </c>
      <c r="N24" s="179">
        <v>258</v>
      </c>
      <c r="O24" s="179">
        <v>323462.43256</v>
      </c>
      <c r="P24" s="201">
        <v>305</v>
      </c>
      <c r="Q24" s="179">
        <v>329113.50226</v>
      </c>
      <c r="R24" s="179">
        <v>144</v>
      </c>
      <c r="S24" s="179">
        <v>175177.38939</v>
      </c>
    </row>
    <row r="25" spans="1:19" ht="12.75">
      <c r="A25" s="117" t="s">
        <v>106</v>
      </c>
      <c r="B25" s="179">
        <v>75</v>
      </c>
      <c r="C25" s="179">
        <v>118174</v>
      </c>
      <c r="D25" s="176">
        <v>70</v>
      </c>
      <c r="E25" s="176">
        <v>210669</v>
      </c>
      <c r="F25" s="176">
        <v>59</v>
      </c>
      <c r="G25" s="179">
        <v>188166</v>
      </c>
      <c r="H25" s="179">
        <v>25</v>
      </c>
      <c r="I25" s="179">
        <v>51228</v>
      </c>
      <c r="J25" s="179">
        <v>17</v>
      </c>
      <c r="K25" s="179">
        <v>45687.9979</v>
      </c>
      <c r="L25" s="179">
        <v>443</v>
      </c>
      <c r="M25" s="179">
        <v>914455.0470999999</v>
      </c>
      <c r="N25" s="179">
        <v>238</v>
      </c>
      <c r="O25" s="179">
        <v>670659.27881</v>
      </c>
      <c r="P25" s="201">
        <v>526</v>
      </c>
      <c r="Q25" s="179">
        <v>1667767.83444</v>
      </c>
      <c r="R25" s="179">
        <v>371</v>
      </c>
      <c r="S25" s="179">
        <v>1222283.88758</v>
      </c>
    </row>
    <row r="26" spans="1:19" s="85" customFormat="1" ht="25.5">
      <c r="A26" s="116" t="s">
        <v>107</v>
      </c>
      <c r="B26" s="205">
        <v>1356</v>
      </c>
      <c r="C26" s="205">
        <v>680264</v>
      </c>
      <c r="D26" s="206">
        <v>2868</v>
      </c>
      <c r="E26" s="206">
        <v>2290185</v>
      </c>
      <c r="F26" s="206">
        <v>4190</v>
      </c>
      <c r="G26" s="205">
        <v>4659498</v>
      </c>
      <c r="H26" s="205">
        <v>3177</v>
      </c>
      <c r="I26" s="205">
        <v>3588685</v>
      </c>
      <c r="J26" s="205">
        <v>2742</v>
      </c>
      <c r="K26" s="205">
        <v>3049555.44647</v>
      </c>
      <c r="L26" s="205">
        <v>5266</v>
      </c>
      <c r="M26" s="205">
        <v>6694483.162690001</v>
      </c>
      <c r="N26" s="205">
        <v>4712</v>
      </c>
      <c r="O26" s="205">
        <v>6510947.072139999</v>
      </c>
      <c r="P26" s="207">
        <v>5170</v>
      </c>
      <c r="Q26" s="205">
        <v>7714538.242869999</v>
      </c>
      <c r="R26" s="205">
        <v>4025</v>
      </c>
      <c r="S26" s="205">
        <v>6539690.634</v>
      </c>
    </row>
    <row r="27" spans="1:19" ht="12.75">
      <c r="A27" s="117" t="s">
        <v>108</v>
      </c>
      <c r="B27" s="179">
        <v>39</v>
      </c>
      <c r="C27" s="179">
        <v>16527</v>
      </c>
      <c r="D27" s="176">
        <v>112</v>
      </c>
      <c r="E27" s="176">
        <v>67769</v>
      </c>
      <c r="F27" s="176">
        <v>207</v>
      </c>
      <c r="G27" s="179">
        <v>194015</v>
      </c>
      <c r="H27" s="179">
        <v>100</v>
      </c>
      <c r="I27" s="179">
        <v>97601</v>
      </c>
      <c r="J27" s="179">
        <v>157</v>
      </c>
      <c r="K27" s="179">
        <v>160150.68851</v>
      </c>
      <c r="L27" s="179">
        <v>236</v>
      </c>
      <c r="M27" s="179">
        <v>283965.95845</v>
      </c>
      <c r="N27" s="179">
        <v>156</v>
      </c>
      <c r="O27" s="179">
        <v>222453.99943</v>
      </c>
      <c r="P27" s="201">
        <v>194</v>
      </c>
      <c r="Q27" s="179">
        <v>246684.76606999995</v>
      </c>
      <c r="R27" s="179">
        <v>153</v>
      </c>
      <c r="S27" s="179">
        <v>214773.54861</v>
      </c>
    </row>
    <row r="28" spans="1:19" ht="12.75">
      <c r="A28" s="117" t="s">
        <v>109</v>
      </c>
      <c r="B28" s="179">
        <v>305</v>
      </c>
      <c r="C28" s="179">
        <v>159618</v>
      </c>
      <c r="D28" s="176">
        <v>314</v>
      </c>
      <c r="E28" s="176">
        <v>232846</v>
      </c>
      <c r="F28" s="176">
        <v>465</v>
      </c>
      <c r="G28" s="179">
        <v>481421</v>
      </c>
      <c r="H28" s="179">
        <v>217</v>
      </c>
      <c r="I28" s="179">
        <v>220588</v>
      </c>
      <c r="J28" s="179">
        <v>50</v>
      </c>
      <c r="K28" s="179">
        <v>47195.74410000001</v>
      </c>
      <c r="L28" s="179">
        <v>221</v>
      </c>
      <c r="M28" s="179">
        <v>246198.92031</v>
      </c>
      <c r="N28" s="179">
        <v>157</v>
      </c>
      <c r="O28" s="179">
        <v>184156.70038999998</v>
      </c>
      <c r="P28" s="179">
        <v>173</v>
      </c>
      <c r="Q28" s="179">
        <v>236223.50734</v>
      </c>
      <c r="R28" s="179">
        <v>131</v>
      </c>
      <c r="S28" s="179">
        <v>193304.32196</v>
      </c>
    </row>
    <row r="29" spans="1:19" ht="12.75">
      <c r="A29" s="117" t="s">
        <v>110</v>
      </c>
      <c r="B29" s="179">
        <v>93</v>
      </c>
      <c r="C29" s="179">
        <v>43401</v>
      </c>
      <c r="D29" s="176">
        <v>331</v>
      </c>
      <c r="E29" s="176">
        <v>210595</v>
      </c>
      <c r="F29" s="176">
        <v>339</v>
      </c>
      <c r="G29" s="179">
        <v>327119</v>
      </c>
      <c r="H29" s="179">
        <v>93</v>
      </c>
      <c r="I29" s="179">
        <v>77126</v>
      </c>
      <c r="J29" s="179">
        <v>297</v>
      </c>
      <c r="K29" s="179">
        <v>269385</v>
      </c>
      <c r="L29" s="179">
        <v>651</v>
      </c>
      <c r="M29" s="179">
        <v>640912</v>
      </c>
      <c r="N29" s="179">
        <v>579</v>
      </c>
      <c r="O29" s="179">
        <v>761257</v>
      </c>
      <c r="P29" s="179">
        <v>637</v>
      </c>
      <c r="Q29" s="179">
        <v>917518</v>
      </c>
      <c r="R29" s="179">
        <v>558</v>
      </c>
      <c r="S29" s="179">
        <v>829889</v>
      </c>
    </row>
    <row r="30" spans="1:19" ht="25.5">
      <c r="A30" s="117" t="s">
        <v>111</v>
      </c>
      <c r="B30" s="179">
        <v>0</v>
      </c>
      <c r="C30" s="179">
        <v>0</v>
      </c>
      <c r="D30" s="176">
        <v>0</v>
      </c>
      <c r="E30" s="176">
        <v>0</v>
      </c>
      <c r="F30" s="176">
        <v>0</v>
      </c>
      <c r="G30" s="179">
        <v>0</v>
      </c>
      <c r="H30" s="179">
        <v>0</v>
      </c>
      <c r="I30" s="179">
        <v>0</v>
      </c>
      <c r="J30" s="179">
        <v>1</v>
      </c>
      <c r="K30" s="179">
        <v>3088</v>
      </c>
      <c r="L30" s="179">
        <v>8</v>
      </c>
      <c r="M30" s="179">
        <v>17384.31825</v>
      </c>
      <c r="N30" s="179">
        <v>21</v>
      </c>
      <c r="O30" s="179">
        <v>44439.75081</v>
      </c>
      <c r="P30" s="201">
        <v>13</v>
      </c>
      <c r="Q30" s="179">
        <v>25415.77</v>
      </c>
      <c r="R30" s="179">
        <v>4</v>
      </c>
      <c r="S30" s="179">
        <v>8890.73162</v>
      </c>
    </row>
    <row r="31" spans="1:20" ht="12.75">
      <c r="A31" s="117" t="s">
        <v>112</v>
      </c>
      <c r="B31" s="179">
        <v>550</v>
      </c>
      <c r="C31" s="179">
        <v>239194</v>
      </c>
      <c r="D31" s="176">
        <v>705</v>
      </c>
      <c r="E31" s="176">
        <v>456898</v>
      </c>
      <c r="F31" s="176">
        <v>1137</v>
      </c>
      <c r="G31" s="179">
        <v>944480</v>
      </c>
      <c r="H31" s="179">
        <v>569</v>
      </c>
      <c r="I31" s="179">
        <v>480387</v>
      </c>
      <c r="J31" s="179">
        <v>579</v>
      </c>
      <c r="K31" s="179">
        <v>510254.59545</v>
      </c>
      <c r="L31" s="179">
        <v>814</v>
      </c>
      <c r="M31" s="179">
        <v>807694.5937400002</v>
      </c>
      <c r="N31" s="179">
        <v>774</v>
      </c>
      <c r="O31" s="179">
        <v>788237.78287</v>
      </c>
      <c r="P31" s="201">
        <v>717</v>
      </c>
      <c r="Q31" s="179">
        <v>821869.8865999999</v>
      </c>
      <c r="R31" s="179">
        <v>476</v>
      </c>
      <c r="S31" s="179">
        <v>607272.25596</v>
      </c>
      <c r="T31" s="125"/>
    </row>
    <row r="32" spans="1:19" ht="12.75">
      <c r="A32" s="117" t="s">
        <v>113</v>
      </c>
      <c r="B32" s="179">
        <v>39</v>
      </c>
      <c r="C32" s="179">
        <v>26487</v>
      </c>
      <c r="D32" s="176">
        <v>190</v>
      </c>
      <c r="E32" s="176">
        <v>139110</v>
      </c>
      <c r="F32" s="176">
        <v>327</v>
      </c>
      <c r="G32" s="179">
        <v>292105</v>
      </c>
      <c r="H32" s="179">
        <v>588</v>
      </c>
      <c r="I32" s="179">
        <v>571196</v>
      </c>
      <c r="J32" s="179">
        <v>350</v>
      </c>
      <c r="K32" s="179">
        <v>412595.17393999995</v>
      </c>
      <c r="L32" s="179">
        <v>684</v>
      </c>
      <c r="M32" s="179">
        <v>1039719.56848</v>
      </c>
      <c r="N32" s="179">
        <v>553</v>
      </c>
      <c r="O32" s="179">
        <v>896778.74295</v>
      </c>
      <c r="P32" s="201">
        <v>734</v>
      </c>
      <c r="Q32" s="179">
        <v>1121468.2000799999</v>
      </c>
      <c r="R32" s="179">
        <v>518</v>
      </c>
      <c r="S32" s="179">
        <v>821100.8770300001</v>
      </c>
    </row>
    <row r="33" spans="1:19" ht="12.75">
      <c r="A33" s="117" t="s">
        <v>114</v>
      </c>
      <c r="B33" s="179">
        <v>0</v>
      </c>
      <c r="C33" s="179">
        <v>0</v>
      </c>
      <c r="D33" s="176">
        <v>133</v>
      </c>
      <c r="E33" s="176">
        <v>122562</v>
      </c>
      <c r="F33" s="176">
        <v>258</v>
      </c>
      <c r="G33" s="179">
        <v>313105</v>
      </c>
      <c r="H33" s="179">
        <v>294</v>
      </c>
      <c r="I33" s="179">
        <v>333583</v>
      </c>
      <c r="J33" s="179">
        <v>228</v>
      </c>
      <c r="K33" s="179">
        <v>246667.30813999998</v>
      </c>
      <c r="L33" s="179">
        <v>337</v>
      </c>
      <c r="M33" s="179">
        <v>505801.60936000006</v>
      </c>
      <c r="N33" s="179">
        <v>453</v>
      </c>
      <c r="O33" s="179">
        <v>707811.7008699998</v>
      </c>
      <c r="P33" s="201">
        <v>467</v>
      </c>
      <c r="Q33" s="179">
        <v>786524.27605</v>
      </c>
      <c r="R33" s="179">
        <v>432</v>
      </c>
      <c r="S33" s="179">
        <v>780751.9075099999</v>
      </c>
    </row>
    <row r="34" spans="1:19" ht="12.75">
      <c r="A34" s="117" t="s">
        <v>115</v>
      </c>
      <c r="B34" s="179">
        <v>0</v>
      </c>
      <c r="C34" s="179">
        <v>0</v>
      </c>
      <c r="D34" s="176">
        <v>1</v>
      </c>
      <c r="E34" s="176">
        <v>429</v>
      </c>
      <c r="F34" s="176">
        <v>9</v>
      </c>
      <c r="G34" s="179">
        <v>8141</v>
      </c>
      <c r="H34" s="179">
        <v>19</v>
      </c>
      <c r="I34" s="179">
        <v>17676</v>
      </c>
      <c r="J34" s="179">
        <v>209</v>
      </c>
      <c r="K34" s="179">
        <v>185996.40034</v>
      </c>
      <c r="L34" s="179">
        <v>346</v>
      </c>
      <c r="M34" s="179">
        <v>336187.18461999996</v>
      </c>
      <c r="N34" s="179">
        <v>259</v>
      </c>
      <c r="O34" s="179">
        <v>291969.41757</v>
      </c>
      <c r="P34" s="201">
        <v>272</v>
      </c>
      <c r="Q34" s="179">
        <v>320542.46437999996</v>
      </c>
      <c r="R34" s="179">
        <v>221</v>
      </c>
      <c r="S34" s="179">
        <v>292291.72582</v>
      </c>
    </row>
    <row r="35" spans="1:19" ht="12.75">
      <c r="A35" s="117" t="s">
        <v>116</v>
      </c>
      <c r="B35" s="179">
        <v>147</v>
      </c>
      <c r="C35" s="179">
        <v>58878</v>
      </c>
      <c r="D35" s="176">
        <v>442</v>
      </c>
      <c r="E35" s="176">
        <v>236350</v>
      </c>
      <c r="F35" s="176">
        <v>626</v>
      </c>
      <c r="G35" s="179">
        <v>462137</v>
      </c>
      <c r="H35" s="179">
        <v>736</v>
      </c>
      <c r="I35" s="179">
        <v>614973</v>
      </c>
      <c r="J35" s="179">
        <v>438</v>
      </c>
      <c r="K35" s="179">
        <v>440639.3193600001</v>
      </c>
      <c r="L35" s="179">
        <v>807</v>
      </c>
      <c r="M35" s="179">
        <v>797922.88065</v>
      </c>
      <c r="N35" s="179">
        <v>794</v>
      </c>
      <c r="O35" s="179">
        <v>832246.4545600001</v>
      </c>
      <c r="P35" s="201">
        <v>889</v>
      </c>
      <c r="Q35" s="179">
        <v>1084031.12202</v>
      </c>
      <c r="R35" s="179">
        <v>556</v>
      </c>
      <c r="S35" s="179">
        <v>742743.9824999999</v>
      </c>
    </row>
    <row r="36" spans="1:19" ht="12.75">
      <c r="A36" s="117" t="s">
        <v>117</v>
      </c>
      <c r="B36" s="179">
        <v>0</v>
      </c>
      <c r="C36" s="179">
        <v>0</v>
      </c>
      <c r="D36" s="176">
        <v>0</v>
      </c>
      <c r="E36" s="176">
        <v>0</v>
      </c>
      <c r="F36" s="176">
        <v>4</v>
      </c>
      <c r="G36" s="179">
        <v>5007</v>
      </c>
      <c r="H36" s="179">
        <v>9</v>
      </c>
      <c r="I36" s="179">
        <v>13702</v>
      </c>
      <c r="J36" s="179">
        <v>23</v>
      </c>
      <c r="K36" s="179">
        <v>36265.68784</v>
      </c>
      <c r="L36" s="179">
        <v>107</v>
      </c>
      <c r="M36" s="179">
        <v>189632.20479999998</v>
      </c>
      <c r="N36" s="179">
        <v>201</v>
      </c>
      <c r="O36" s="179">
        <v>362548.20144999993</v>
      </c>
      <c r="P36" s="201">
        <v>212</v>
      </c>
      <c r="Q36" s="179">
        <v>401647.48633000004</v>
      </c>
      <c r="R36" s="179">
        <v>145</v>
      </c>
      <c r="S36" s="179">
        <v>281491.76759</v>
      </c>
    </row>
    <row r="37" spans="1:19" ht="12.75">
      <c r="A37" s="117" t="s">
        <v>118</v>
      </c>
      <c r="B37" s="179">
        <v>183</v>
      </c>
      <c r="C37" s="179">
        <v>136160</v>
      </c>
      <c r="D37" s="176">
        <v>640</v>
      </c>
      <c r="E37" s="176">
        <v>823625</v>
      </c>
      <c r="F37" s="176">
        <v>818</v>
      </c>
      <c r="G37" s="179">
        <v>1631549</v>
      </c>
      <c r="H37" s="179">
        <v>552</v>
      </c>
      <c r="I37" s="179">
        <v>1161852</v>
      </c>
      <c r="J37" s="179">
        <v>411</v>
      </c>
      <c r="K37" s="179">
        <v>740404.87723</v>
      </c>
      <c r="L37" s="179">
        <v>1063</v>
      </c>
      <c r="M37" s="179">
        <v>1846448.11656</v>
      </c>
      <c r="N37" s="179">
        <v>786</v>
      </c>
      <c r="O37" s="179">
        <v>1463487.5611999999</v>
      </c>
      <c r="P37" s="201">
        <v>875</v>
      </c>
      <c r="Q37" s="179">
        <v>1778028.17073</v>
      </c>
      <c r="R37" s="179">
        <v>835</v>
      </c>
      <c r="S37" s="179">
        <v>1776071.7111</v>
      </c>
    </row>
    <row r="38" spans="1:19" ht="25.5">
      <c r="A38" s="116" t="s">
        <v>360</v>
      </c>
      <c r="B38" s="205">
        <f>SUM(B39:B44,B46:B52)</f>
        <v>739</v>
      </c>
      <c r="C38" s="205">
        <f aca="true" t="shared" si="0" ref="C38:K38">SUM(C39:C44,C46:C52)</f>
        <v>341014</v>
      </c>
      <c r="D38" s="205">
        <f t="shared" si="0"/>
        <v>2478</v>
      </c>
      <c r="E38" s="205">
        <f t="shared" si="0"/>
        <v>1630699</v>
      </c>
      <c r="F38" s="205">
        <f t="shared" si="0"/>
        <v>2505</v>
      </c>
      <c r="G38" s="205">
        <f t="shared" si="0"/>
        <v>2379985</v>
      </c>
      <c r="H38" s="205">
        <f t="shared" si="0"/>
        <v>1593</v>
      </c>
      <c r="I38" s="205">
        <f t="shared" si="0"/>
        <v>1756404</v>
      </c>
      <c r="J38" s="205">
        <f t="shared" si="0"/>
        <v>1792</v>
      </c>
      <c r="K38" s="205">
        <f t="shared" si="0"/>
        <v>2319576.73245</v>
      </c>
      <c r="L38" s="205">
        <v>2655</v>
      </c>
      <c r="M38" s="205">
        <v>3796732.85104</v>
      </c>
      <c r="N38" s="205">
        <v>2348</v>
      </c>
      <c r="O38" s="205">
        <v>3781804.7597499997</v>
      </c>
      <c r="P38" s="207">
        <v>2548</v>
      </c>
      <c r="Q38" s="205">
        <v>4076503.1833300004</v>
      </c>
      <c r="R38" s="205">
        <v>2447</v>
      </c>
      <c r="S38" s="205">
        <v>4426312.71311</v>
      </c>
    </row>
    <row r="39" spans="1:19" s="85" customFormat="1" ht="12.75">
      <c r="A39" s="117" t="s">
        <v>119</v>
      </c>
      <c r="B39" s="179">
        <v>0</v>
      </c>
      <c r="C39" s="179">
        <v>0</v>
      </c>
      <c r="D39" s="176">
        <v>114</v>
      </c>
      <c r="E39" s="176">
        <v>66283</v>
      </c>
      <c r="F39" s="176">
        <v>217</v>
      </c>
      <c r="G39" s="179">
        <v>148195</v>
      </c>
      <c r="H39" s="179">
        <v>140</v>
      </c>
      <c r="I39" s="179">
        <v>158591</v>
      </c>
      <c r="J39" s="179">
        <v>141</v>
      </c>
      <c r="K39" s="179">
        <v>177916.94409</v>
      </c>
      <c r="L39" s="179">
        <v>162</v>
      </c>
      <c r="M39" s="179">
        <v>171590.37638</v>
      </c>
      <c r="N39" s="179">
        <v>99</v>
      </c>
      <c r="O39" s="179">
        <v>114458.50814</v>
      </c>
      <c r="P39" s="201">
        <v>109</v>
      </c>
      <c r="Q39" s="179">
        <v>127244.33883000001</v>
      </c>
      <c r="R39" s="179">
        <v>57</v>
      </c>
      <c r="S39" s="179">
        <v>72007.22149</v>
      </c>
    </row>
    <row r="40" spans="1:19" ht="12.75">
      <c r="A40" s="117" t="s">
        <v>123</v>
      </c>
      <c r="B40" s="179">
        <v>0</v>
      </c>
      <c r="C40" s="179">
        <v>0</v>
      </c>
      <c r="D40" s="176">
        <v>0</v>
      </c>
      <c r="E40" s="176">
        <v>0</v>
      </c>
      <c r="F40" s="176">
        <v>0</v>
      </c>
      <c r="G40" s="179">
        <v>0</v>
      </c>
      <c r="H40" s="179">
        <v>69</v>
      </c>
      <c r="I40" s="179">
        <v>53167</v>
      </c>
      <c r="J40" s="179">
        <v>87</v>
      </c>
      <c r="K40" s="179">
        <v>80280.12</v>
      </c>
      <c r="L40" s="179">
        <v>153</v>
      </c>
      <c r="M40" s="179">
        <v>171983.74802</v>
      </c>
      <c r="N40" s="179">
        <v>103</v>
      </c>
      <c r="O40" s="179">
        <v>137217.83139</v>
      </c>
      <c r="P40" s="201">
        <v>58</v>
      </c>
      <c r="Q40" s="179">
        <v>77144.65395</v>
      </c>
      <c r="R40" s="179">
        <v>75</v>
      </c>
      <c r="S40" s="179">
        <v>100676.54574</v>
      </c>
    </row>
    <row r="41" spans="1:19" ht="12.75">
      <c r="A41" s="117" t="s">
        <v>127</v>
      </c>
      <c r="B41" s="179">
        <v>147</v>
      </c>
      <c r="C41" s="179">
        <v>87611</v>
      </c>
      <c r="D41" s="176">
        <v>356</v>
      </c>
      <c r="E41" s="176">
        <v>300994</v>
      </c>
      <c r="F41" s="176">
        <v>303</v>
      </c>
      <c r="G41" s="179">
        <v>473915</v>
      </c>
      <c r="H41" s="179">
        <v>118</v>
      </c>
      <c r="I41" s="179">
        <v>158182</v>
      </c>
      <c r="J41" s="179">
        <v>348</v>
      </c>
      <c r="K41" s="179">
        <v>575096.57027</v>
      </c>
      <c r="L41" s="179">
        <v>893</v>
      </c>
      <c r="M41" s="179">
        <v>1487677.5738300001</v>
      </c>
      <c r="N41" s="179">
        <v>944</v>
      </c>
      <c r="O41" s="179">
        <v>1679177.13228</v>
      </c>
      <c r="P41" s="201">
        <v>1138</v>
      </c>
      <c r="Q41" s="179">
        <v>2129621.13775</v>
      </c>
      <c r="R41" s="179">
        <v>1441</v>
      </c>
      <c r="S41" s="179">
        <v>2905251.7218</v>
      </c>
    </row>
    <row r="42" spans="1:19" ht="12.75">
      <c r="A42" s="117" t="s">
        <v>129</v>
      </c>
      <c r="B42" s="179">
        <v>107</v>
      </c>
      <c r="C42" s="179">
        <v>37034</v>
      </c>
      <c r="D42" s="176">
        <v>245</v>
      </c>
      <c r="E42" s="176">
        <v>125208</v>
      </c>
      <c r="F42" s="176">
        <v>308</v>
      </c>
      <c r="G42" s="179">
        <v>220490</v>
      </c>
      <c r="H42" s="179">
        <v>206</v>
      </c>
      <c r="I42" s="179">
        <v>238542</v>
      </c>
      <c r="J42" s="179">
        <v>281</v>
      </c>
      <c r="K42" s="179">
        <v>325126.57537</v>
      </c>
      <c r="L42" s="179">
        <v>362</v>
      </c>
      <c r="M42" s="179">
        <v>417771.98691999994</v>
      </c>
      <c r="N42" s="179">
        <v>265</v>
      </c>
      <c r="O42" s="179">
        <v>337628.10693</v>
      </c>
      <c r="P42" s="201">
        <v>348</v>
      </c>
      <c r="Q42" s="179">
        <v>467407.35539000004</v>
      </c>
      <c r="R42" s="179">
        <v>196</v>
      </c>
      <c r="S42" s="179">
        <v>285378.8811</v>
      </c>
    </row>
    <row r="43" spans="1:19" ht="12.75">
      <c r="A43" s="117" t="s">
        <v>130</v>
      </c>
      <c r="B43" s="179">
        <v>267</v>
      </c>
      <c r="C43" s="179">
        <v>108823</v>
      </c>
      <c r="D43" s="176">
        <v>1024</v>
      </c>
      <c r="E43" s="176">
        <v>604120</v>
      </c>
      <c r="F43" s="176">
        <v>937</v>
      </c>
      <c r="G43" s="179">
        <v>779807</v>
      </c>
      <c r="H43" s="179">
        <v>365</v>
      </c>
      <c r="I43" s="179">
        <v>361776</v>
      </c>
      <c r="J43" s="179">
        <v>301</v>
      </c>
      <c r="K43" s="179">
        <v>374155.5568</v>
      </c>
      <c r="L43" s="179">
        <v>546</v>
      </c>
      <c r="M43" s="179">
        <v>733841.36356</v>
      </c>
      <c r="N43" s="179">
        <v>364</v>
      </c>
      <c r="O43" s="179">
        <v>527872.6231</v>
      </c>
      <c r="P43" s="201">
        <v>608</v>
      </c>
      <c r="Q43" s="179">
        <v>799316.0081500001</v>
      </c>
      <c r="R43" s="179">
        <v>429</v>
      </c>
      <c r="S43" s="179">
        <v>615210.1034799999</v>
      </c>
    </row>
    <row r="44" spans="1:19" ht="12.75">
      <c r="A44" s="117" t="s">
        <v>131</v>
      </c>
      <c r="B44" s="179">
        <v>75</v>
      </c>
      <c r="C44" s="179">
        <v>37726</v>
      </c>
      <c r="D44" s="176">
        <v>224</v>
      </c>
      <c r="E44" s="176">
        <v>164314</v>
      </c>
      <c r="F44" s="176">
        <v>213</v>
      </c>
      <c r="G44" s="179">
        <v>195726</v>
      </c>
      <c r="H44" s="179">
        <v>165</v>
      </c>
      <c r="I44" s="179">
        <v>256589</v>
      </c>
      <c r="J44" s="179">
        <v>196</v>
      </c>
      <c r="K44" s="179">
        <v>257144.28061</v>
      </c>
      <c r="L44" s="179">
        <v>539</v>
      </c>
      <c r="M44" s="179">
        <v>813867.80233</v>
      </c>
      <c r="N44" s="179">
        <v>573</v>
      </c>
      <c r="O44" s="179">
        <v>985450.55791</v>
      </c>
      <c r="P44" s="201">
        <v>287</v>
      </c>
      <c r="Q44" s="179">
        <v>475769.68926</v>
      </c>
      <c r="R44" s="179">
        <v>249</v>
      </c>
      <c r="S44" s="179">
        <v>447788.2395</v>
      </c>
    </row>
    <row r="45" spans="1:19" ht="25.5">
      <c r="A45" s="116" t="s">
        <v>238</v>
      </c>
      <c r="B45" s="205" t="s">
        <v>297</v>
      </c>
      <c r="C45" s="205" t="s">
        <v>297</v>
      </c>
      <c r="D45" s="205" t="s">
        <v>297</v>
      </c>
      <c r="E45" s="205" t="s">
        <v>297</v>
      </c>
      <c r="F45" s="205" t="s">
        <v>297</v>
      </c>
      <c r="G45" s="205" t="s">
        <v>297</v>
      </c>
      <c r="H45" s="205" t="s">
        <v>297</v>
      </c>
      <c r="I45" s="205" t="s">
        <v>297</v>
      </c>
      <c r="J45" s="205" t="s">
        <v>297</v>
      </c>
      <c r="K45" s="205" t="s">
        <v>297</v>
      </c>
      <c r="L45" s="205">
        <v>560</v>
      </c>
      <c r="M45" s="205">
        <v>751529.09971</v>
      </c>
      <c r="N45" s="205">
        <v>859</v>
      </c>
      <c r="O45" s="205">
        <v>1241323.41527</v>
      </c>
      <c r="P45" s="207">
        <v>597</v>
      </c>
      <c r="Q45" s="205">
        <v>898106.46151</v>
      </c>
      <c r="R45" s="205">
        <v>583</v>
      </c>
      <c r="S45" s="205">
        <v>886003.66026</v>
      </c>
    </row>
    <row r="46" spans="1:19" s="85" customFormat="1" ht="12.75">
      <c r="A46" s="117" t="s">
        <v>120</v>
      </c>
      <c r="B46" s="179">
        <v>0</v>
      </c>
      <c r="C46" s="179">
        <v>0</v>
      </c>
      <c r="D46" s="176">
        <v>14</v>
      </c>
      <c r="E46" s="176">
        <v>9637</v>
      </c>
      <c r="F46" s="176">
        <v>78</v>
      </c>
      <c r="G46" s="179">
        <v>56058</v>
      </c>
      <c r="H46" s="179">
        <v>159</v>
      </c>
      <c r="I46" s="179">
        <v>171761</v>
      </c>
      <c r="J46" s="179">
        <v>120</v>
      </c>
      <c r="K46" s="179">
        <v>150125.41700000002</v>
      </c>
      <c r="L46" s="179">
        <v>242</v>
      </c>
      <c r="M46" s="179">
        <v>319405.37856</v>
      </c>
      <c r="N46" s="179">
        <v>369</v>
      </c>
      <c r="O46" s="179">
        <v>486349.85696</v>
      </c>
      <c r="P46" s="201">
        <v>214</v>
      </c>
      <c r="Q46" s="179">
        <v>294343.73061</v>
      </c>
      <c r="R46" s="179">
        <v>254</v>
      </c>
      <c r="S46" s="179">
        <v>343875.60029000003</v>
      </c>
    </row>
    <row r="47" spans="1:19" ht="12.75">
      <c r="A47" s="117" t="s">
        <v>121</v>
      </c>
      <c r="B47" s="179">
        <v>0</v>
      </c>
      <c r="C47" s="179">
        <v>0</v>
      </c>
      <c r="D47" s="176">
        <v>0</v>
      </c>
      <c r="E47" s="176">
        <v>0</v>
      </c>
      <c r="F47" s="176">
        <v>0</v>
      </c>
      <c r="G47" s="179">
        <v>0</v>
      </c>
      <c r="H47" s="179">
        <v>0</v>
      </c>
      <c r="I47" s="179">
        <v>0</v>
      </c>
      <c r="J47" s="179">
        <v>0</v>
      </c>
      <c r="K47" s="179">
        <v>0</v>
      </c>
      <c r="L47" s="179">
        <v>11</v>
      </c>
      <c r="M47" s="179">
        <v>11185.72889</v>
      </c>
      <c r="N47" s="179">
        <v>40</v>
      </c>
      <c r="O47" s="179">
        <v>46237.216</v>
      </c>
      <c r="P47" s="201">
        <v>2</v>
      </c>
      <c r="Q47" s="179">
        <v>3627.5737799999997</v>
      </c>
      <c r="R47" s="179">
        <v>19</v>
      </c>
      <c r="S47" s="179">
        <v>37200.98002</v>
      </c>
    </row>
    <row r="48" spans="1:19" ht="25.5">
      <c r="A48" s="117" t="s">
        <v>122</v>
      </c>
      <c r="B48" s="179">
        <v>0</v>
      </c>
      <c r="C48" s="179">
        <v>0</v>
      </c>
      <c r="D48" s="176">
        <v>0</v>
      </c>
      <c r="E48" s="176">
        <v>0</v>
      </c>
      <c r="F48" s="176">
        <v>65</v>
      </c>
      <c r="G48" s="179">
        <v>43179</v>
      </c>
      <c r="H48" s="179">
        <v>143</v>
      </c>
      <c r="I48" s="179">
        <v>158590</v>
      </c>
      <c r="J48" s="179">
        <v>147</v>
      </c>
      <c r="K48" s="179">
        <v>170042.03774</v>
      </c>
      <c r="L48" s="179">
        <v>111</v>
      </c>
      <c r="M48" s="179">
        <v>126566.87421</v>
      </c>
      <c r="N48" s="179">
        <v>73</v>
      </c>
      <c r="O48" s="179">
        <v>116442.008</v>
      </c>
      <c r="P48" s="201">
        <v>80</v>
      </c>
      <c r="Q48" s="179">
        <v>129311.92227000001</v>
      </c>
      <c r="R48" s="179">
        <v>59</v>
      </c>
      <c r="S48" s="179">
        <v>100179.99548</v>
      </c>
    </row>
    <row r="49" spans="1:19" ht="25.5">
      <c r="A49" s="117" t="s">
        <v>124</v>
      </c>
      <c r="B49" s="179">
        <v>0</v>
      </c>
      <c r="C49" s="179">
        <v>0</v>
      </c>
      <c r="D49" s="176">
        <v>0</v>
      </c>
      <c r="E49" s="176">
        <v>0</v>
      </c>
      <c r="F49" s="176">
        <v>0</v>
      </c>
      <c r="G49" s="179">
        <v>0</v>
      </c>
      <c r="H49" s="179">
        <v>4</v>
      </c>
      <c r="I49" s="179">
        <v>2360</v>
      </c>
      <c r="J49" s="179">
        <v>2</v>
      </c>
      <c r="K49" s="179">
        <v>1356.28654</v>
      </c>
      <c r="L49" s="179">
        <v>1</v>
      </c>
      <c r="M49" s="179">
        <v>1964.74322</v>
      </c>
      <c r="N49" s="179">
        <v>4</v>
      </c>
      <c r="O49" s="179">
        <v>7350.44952</v>
      </c>
      <c r="P49" s="201">
        <v>0</v>
      </c>
      <c r="Q49" s="179">
        <v>0</v>
      </c>
      <c r="R49" s="179">
        <v>0</v>
      </c>
      <c r="S49" s="179">
        <v>0</v>
      </c>
    </row>
    <row r="50" spans="1:19" ht="25.5">
      <c r="A50" s="117" t="s">
        <v>125</v>
      </c>
      <c r="B50" s="179">
        <v>0</v>
      </c>
      <c r="C50" s="179">
        <v>0</v>
      </c>
      <c r="D50" s="176">
        <v>21</v>
      </c>
      <c r="E50" s="176">
        <v>6327</v>
      </c>
      <c r="F50" s="176">
        <v>49</v>
      </c>
      <c r="G50" s="179">
        <v>22129</v>
      </c>
      <c r="H50" s="179">
        <v>86</v>
      </c>
      <c r="I50" s="179">
        <v>71188</v>
      </c>
      <c r="J50" s="179">
        <v>56</v>
      </c>
      <c r="K50" s="179">
        <v>65513.646440000004</v>
      </c>
      <c r="L50" s="179">
        <v>29</v>
      </c>
      <c r="M50" s="179">
        <v>34940.892</v>
      </c>
      <c r="N50" s="179">
        <v>46</v>
      </c>
      <c r="O50" s="179">
        <v>58365.796930000004</v>
      </c>
      <c r="P50" s="201">
        <v>35</v>
      </c>
      <c r="Q50" s="179">
        <v>58387.469209999996</v>
      </c>
      <c r="R50" s="179">
        <v>28</v>
      </c>
      <c r="S50" s="179">
        <v>47073.95437</v>
      </c>
    </row>
    <row r="51" spans="1:19" ht="12.75">
      <c r="A51" s="117" t="s">
        <v>126</v>
      </c>
      <c r="B51" s="179">
        <v>0</v>
      </c>
      <c r="C51" s="179">
        <v>0</v>
      </c>
      <c r="D51" s="176">
        <v>0</v>
      </c>
      <c r="E51" s="176">
        <v>0</v>
      </c>
      <c r="F51" s="176">
        <v>10</v>
      </c>
      <c r="G51" s="179">
        <v>6033</v>
      </c>
      <c r="H51" s="179">
        <v>17</v>
      </c>
      <c r="I51" s="179">
        <v>13200</v>
      </c>
      <c r="J51" s="179">
        <v>10</v>
      </c>
      <c r="K51" s="179">
        <v>8761.82388</v>
      </c>
      <c r="L51" s="179">
        <v>8</v>
      </c>
      <c r="M51" s="179">
        <v>7627.81841</v>
      </c>
      <c r="N51" s="179">
        <v>0</v>
      </c>
      <c r="O51" s="179">
        <v>0</v>
      </c>
      <c r="P51" s="201">
        <v>8</v>
      </c>
      <c r="Q51" s="179">
        <v>6221.76937</v>
      </c>
      <c r="R51" s="179">
        <v>7</v>
      </c>
      <c r="S51" s="179">
        <v>8283.81711</v>
      </c>
    </row>
    <row r="52" spans="1:19" ht="12.75">
      <c r="A52" s="117" t="s">
        <v>128</v>
      </c>
      <c r="B52" s="179">
        <v>143</v>
      </c>
      <c r="C52" s="179">
        <v>69820</v>
      </c>
      <c r="D52" s="176">
        <v>480</v>
      </c>
      <c r="E52" s="176">
        <v>353816</v>
      </c>
      <c r="F52" s="176">
        <v>325</v>
      </c>
      <c r="G52" s="179">
        <v>434453</v>
      </c>
      <c r="H52" s="179">
        <v>121</v>
      </c>
      <c r="I52" s="179">
        <v>112458</v>
      </c>
      <c r="J52" s="179">
        <v>103</v>
      </c>
      <c r="K52" s="179">
        <v>134057.47371</v>
      </c>
      <c r="L52" s="179">
        <v>158</v>
      </c>
      <c r="M52" s="179">
        <v>249837.66442</v>
      </c>
      <c r="N52" s="179">
        <v>327</v>
      </c>
      <c r="O52" s="179">
        <v>526578.08786</v>
      </c>
      <c r="P52" s="201">
        <v>258</v>
      </c>
      <c r="Q52" s="179">
        <v>406213.99627000006</v>
      </c>
      <c r="R52" s="179">
        <v>216</v>
      </c>
      <c r="S52" s="179">
        <v>349389.31299</v>
      </c>
    </row>
    <row r="53" spans="1:19" ht="25.5">
      <c r="A53" s="116" t="s">
        <v>132</v>
      </c>
      <c r="B53" s="205">
        <v>6107</v>
      </c>
      <c r="C53" s="205">
        <v>2824688</v>
      </c>
      <c r="D53" s="206">
        <v>13777</v>
      </c>
      <c r="E53" s="206">
        <v>9125767</v>
      </c>
      <c r="F53" s="206">
        <v>14334</v>
      </c>
      <c r="G53" s="205">
        <v>12544175</v>
      </c>
      <c r="H53" s="205">
        <v>9363</v>
      </c>
      <c r="I53" s="205">
        <v>8174908</v>
      </c>
      <c r="J53" s="205">
        <v>9575</v>
      </c>
      <c r="K53" s="205">
        <v>8854116.270359999</v>
      </c>
      <c r="L53" s="205">
        <v>15696</v>
      </c>
      <c r="M53" s="205">
        <v>15494008.59572</v>
      </c>
      <c r="N53" s="205">
        <v>11576</v>
      </c>
      <c r="O53" s="205">
        <v>12708342.74083</v>
      </c>
      <c r="P53" s="207">
        <v>12798</v>
      </c>
      <c r="Q53" s="205">
        <v>14476794.409610001</v>
      </c>
      <c r="R53" s="205">
        <v>9285</v>
      </c>
      <c r="S53" s="205">
        <v>11440583.75559</v>
      </c>
    </row>
    <row r="54" spans="1:19" s="85" customFormat="1" ht="12.75">
      <c r="A54" s="117" t="s">
        <v>133</v>
      </c>
      <c r="B54" s="179">
        <v>1762</v>
      </c>
      <c r="C54" s="179">
        <v>919091</v>
      </c>
      <c r="D54" s="176">
        <v>3033</v>
      </c>
      <c r="E54" s="176">
        <v>2557004</v>
      </c>
      <c r="F54" s="176">
        <v>2389</v>
      </c>
      <c r="G54" s="179">
        <v>1975435</v>
      </c>
      <c r="H54" s="179">
        <v>501</v>
      </c>
      <c r="I54" s="179">
        <v>396628</v>
      </c>
      <c r="J54" s="179">
        <v>690</v>
      </c>
      <c r="K54" s="179">
        <v>567977.97711</v>
      </c>
      <c r="L54" s="179">
        <v>809</v>
      </c>
      <c r="M54" s="179">
        <v>816705.02033</v>
      </c>
      <c r="N54" s="179">
        <v>833</v>
      </c>
      <c r="O54" s="179">
        <v>894475.26345</v>
      </c>
      <c r="P54" s="201">
        <v>1113</v>
      </c>
      <c r="Q54" s="179">
        <v>1319000.60439</v>
      </c>
      <c r="R54" s="179">
        <v>797</v>
      </c>
      <c r="S54" s="179">
        <v>1063034.58528</v>
      </c>
    </row>
    <row r="55" spans="1:19" ht="12.75">
      <c r="A55" s="117" t="s">
        <v>134</v>
      </c>
      <c r="B55" s="179">
        <v>0</v>
      </c>
      <c r="C55" s="179">
        <v>0</v>
      </c>
      <c r="D55" s="176">
        <v>18</v>
      </c>
      <c r="E55" s="176">
        <v>9126</v>
      </c>
      <c r="F55" s="176">
        <v>68</v>
      </c>
      <c r="G55" s="179">
        <v>80943</v>
      </c>
      <c r="H55" s="179">
        <v>17</v>
      </c>
      <c r="I55" s="179">
        <v>16946</v>
      </c>
      <c r="J55" s="179">
        <v>33</v>
      </c>
      <c r="K55" s="179">
        <v>29625.39271</v>
      </c>
      <c r="L55" s="179">
        <v>118</v>
      </c>
      <c r="M55" s="179">
        <v>149357.80796</v>
      </c>
      <c r="N55" s="179">
        <v>66</v>
      </c>
      <c r="O55" s="179">
        <v>106105.19991000001</v>
      </c>
      <c r="P55" s="201">
        <v>45</v>
      </c>
      <c r="Q55" s="179">
        <v>58943.82771</v>
      </c>
      <c r="R55" s="179">
        <v>22</v>
      </c>
      <c r="S55" s="179">
        <v>31869.08605</v>
      </c>
    </row>
    <row r="56" spans="1:19" ht="12.75">
      <c r="A56" s="117" t="s">
        <v>135</v>
      </c>
      <c r="B56" s="179">
        <v>350</v>
      </c>
      <c r="C56" s="179">
        <v>105419</v>
      </c>
      <c r="D56" s="176">
        <v>628</v>
      </c>
      <c r="E56" s="176">
        <v>242590</v>
      </c>
      <c r="F56" s="176">
        <v>614</v>
      </c>
      <c r="G56" s="179">
        <v>293122</v>
      </c>
      <c r="H56" s="179">
        <v>707</v>
      </c>
      <c r="I56" s="179">
        <v>428636</v>
      </c>
      <c r="J56" s="179">
        <v>518</v>
      </c>
      <c r="K56" s="179">
        <v>378404.68042000005</v>
      </c>
      <c r="L56" s="179">
        <v>362</v>
      </c>
      <c r="M56" s="179">
        <v>330522.17946</v>
      </c>
      <c r="N56" s="179">
        <v>268</v>
      </c>
      <c r="O56" s="179">
        <v>260829.33459999997</v>
      </c>
      <c r="P56" s="201">
        <v>235</v>
      </c>
      <c r="Q56" s="179">
        <v>264211.27076000004</v>
      </c>
      <c r="R56" s="179">
        <v>300</v>
      </c>
      <c r="S56" s="179">
        <v>304524.07892</v>
      </c>
    </row>
    <row r="57" spans="1:19" ht="25.5">
      <c r="A57" s="117" t="s">
        <v>136</v>
      </c>
      <c r="B57" s="179">
        <v>605</v>
      </c>
      <c r="C57" s="179">
        <v>241519</v>
      </c>
      <c r="D57" s="176">
        <v>1126</v>
      </c>
      <c r="E57" s="176">
        <v>687880</v>
      </c>
      <c r="F57" s="176">
        <v>1016</v>
      </c>
      <c r="G57" s="179">
        <v>902245</v>
      </c>
      <c r="H57" s="179">
        <v>731</v>
      </c>
      <c r="I57" s="179">
        <v>589674</v>
      </c>
      <c r="J57" s="179">
        <v>804</v>
      </c>
      <c r="K57" s="179">
        <v>684409.73337</v>
      </c>
      <c r="L57" s="179">
        <v>1724</v>
      </c>
      <c r="M57" s="179">
        <v>1599262.0290300003</v>
      </c>
      <c r="N57" s="179">
        <v>1405</v>
      </c>
      <c r="O57" s="179">
        <v>1518132.5889200002</v>
      </c>
      <c r="P57" s="201">
        <v>1637</v>
      </c>
      <c r="Q57" s="179">
        <v>1947567.19178</v>
      </c>
      <c r="R57" s="179">
        <v>858</v>
      </c>
      <c r="S57" s="179">
        <v>1154831.65068</v>
      </c>
    </row>
    <row r="58" spans="1:19" ht="12.75">
      <c r="A58" s="117" t="s">
        <v>137</v>
      </c>
      <c r="B58" s="179">
        <v>696</v>
      </c>
      <c r="C58" s="179">
        <v>295982</v>
      </c>
      <c r="D58" s="176">
        <v>1750</v>
      </c>
      <c r="E58" s="176">
        <v>1031478</v>
      </c>
      <c r="F58" s="176">
        <v>1321</v>
      </c>
      <c r="G58" s="179">
        <v>1135996</v>
      </c>
      <c r="H58" s="179">
        <v>1009</v>
      </c>
      <c r="I58" s="179">
        <v>887588</v>
      </c>
      <c r="J58" s="179">
        <v>522</v>
      </c>
      <c r="K58" s="179">
        <v>460815.08440000017</v>
      </c>
      <c r="L58" s="179">
        <v>1192</v>
      </c>
      <c r="M58" s="179">
        <v>1043416.5631</v>
      </c>
      <c r="N58" s="179">
        <v>1037</v>
      </c>
      <c r="O58" s="179">
        <v>997607.58285</v>
      </c>
      <c r="P58" s="201">
        <v>1120</v>
      </c>
      <c r="Q58" s="179">
        <v>1125290.0345100001</v>
      </c>
      <c r="R58" s="179">
        <v>918</v>
      </c>
      <c r="S58" s="179">
        <v>1003565.2831300001</v>
      </c>
    </row>
    <row r="59" spans="1:19" ht="25.5">
      <c r="A59" s="117" t="s">
        <v>138</v>
      </c>
      <c r="B59" s="179">
        <v>219</v>
      </c>
      <c r="C59" s="179">
        <v>102229</v>
      </c>
      <c r="D59" s="176">
        <v>769</v>
      </c>
      <c r="E59" s="176">
        <v>400450</v>
      </c>
      <c r="F59" s="176">
        <v>1096</v>
      </c>
      <c r="G59" s="179">
        <v>968470</v>
      </c>
      <c r="H59" s="179">
        <v>684</v>
      </c>
      <c r="I59" s="179">
        <v>520387</v>
      </c>
      <c r="J59" s="179">
        <v>672</v>
      </c>
      <c r="K59" s="179">
        <v>548142.2271499999</v>
      </c>
      <c r="L59" s="179">
        <v>1024</v>
      </c>
      <c r="M59" s="179">
        <v>899439.90771</v>
      </c>
      <c r="N59" s="179">
        <v>748</v>
      </c>
      <c r="O59" s="179">
        <v>730249.37659</v>
      </c>
      <c r="P59" s="201">
        <v>534</v>
      </c>
      <c r="Q59" s="179">
        <v>540970.12676</v>
      </c>
      <c r="R59" s="179">
        <v>493</v>
      </c>
      <c r="S59" s="179">
        <v>537182.09534</v>
      </c>
    </row>
    <row r="60" spans="1:19" ht="12.75">
      <c r="A60" s="117" t="s">
        <v>139</v>
      </c>
      <c r="B60" s="179">
        <v>181</v>
      </c>
      <c r="C60" s="179">
        <v>97146</v>
      </c>
      <c r="D60" s="176">
        <v>690</v>
      </c>
      <c r="E60" s="176">
        <v>542266</v>
      </c>
      <c r="F60" s="176">
        <v>689</v>
      </c>
      <c r="G60" s="179">
        <v>785917</v>
      </c>
      <c r="H60" s="179">
        <v>1284</v>
      </c>
      <c r="I60" s="179">
        <v>1226166</v>
      </c>
      <c r="J60" s="179">
        <v>1447</v>
      </c>
      <c r="K60" s="179">
        <v>1491859.1108999995</v>
      </c>
      <c r="L60" s="179">
        <v>1452</v>
      </c>
      <c r="M60" s="179">
        <v>1513492.4540399997</v>
      </c>
      <c r="N60" s="179">
        <v>706</v>
      </c>
      <c r="O60" s="179">
        <v>851740.2340800001</v>
      </c>
      <c r="P60" s="201">
        <v>833</v>
      </c>
      <c r="Q60" s="179">
        <v>1091668.5562399998</v>
      </c>
      <c r="R60" s="179">
        <v>483</v>
      </c>
      <c r="S60" s="179">
        <v>699627.77184</v>
      </c>
    </row>
    <row r="61" spans="1:19" ht="12.75">
      <c r="A61" s="117" t="s">
        <v>140</v>
      </c>
      <c r="B61" s="179">
        <v>218</v>
      </c>
      <c r="C61" s="179">
        <v>100050</v>
      </c>
      <c r="D61" s="176">
        <v>1577</v>
      </c>
      <c r="E61" s="176">
        <v>1025650</v>
      </c>
      <c r="F61" s="176">
        <v>1341</v>
      </c>
      <c r="G61" s="179">
        <v>1060242</v>
      </c>
      <c r="H61" s="179">
        <v>1093</v>
      </c>
      <c r="I61" s="179">
        <v>963460</v>
      </c>
      <c r="J61" s="179">
        <v>1083</v>
      </c>
      <c r="K61" s="179">
        <v>877326.4028599999</v>
      </c>
      <c r="L61" s="179">
        <v>1568</v>
      </c>
      <c r="M61" s="179">
        <v>1350528.5133800001</v>
      </c>
      <c r="N61" s="179">
        <v>1115</v>
      </c>
      <c r="O61" s="179">
        <v>1043547.99795</v>
      </c>
      <c r="P61" s="201">
        <v>1782</v>
      </c>
      <c r="Q61" s="179">
        <v>1663635.2689</v>
      </c>
      <c r="R61" s="179">
        <v>1090</v>
      </c>
      <c r="S61" s="179">
        <v>1149430.2191400002</v>
      </c>
    </row>
    <row r="62" spans="1:19" ht="12.75">
      <c r="A62" s="117" t="s">
        <v>141</v>
      </c>
      <c r="B62" s="179">
        <v>206</v>
      </c>
      <c r="C62" s="179">
        <v>94632</v>
      </c>
      <c r="D62" s="176">
        <v>492</v>
      </c>
      <c r="E62" s="176">
        <v>296384</v>
      </c>
      <c r="F62" s="176">
        <v>494</v>
      </c>
      <c r="G62" s="179">
        <v>430969</v>
      </c>
      <c r="H62" s="179">
        <v>412</v>
      </c>
      <c r="I62" s="179">
        <v>369857</v>
      </c>
      <c r="J62" s="179">
        <v>746</v>
      </c>
      <c r="K62" s="179">
        <v>821273.8203799999</v>
      </c>
      <c r="L62" s="179">
        <v>1901</v>
      </c>
      <c r="M62" s="179">
        <v>2155340.78045</v>
      </c>
      <c r="N62" s="179">
        <v>1125</v>
      </c>
      <c r="O62" s="179">
        <v>1333782.35424</v>
      </c>
      <c r="P62" s="201">
        <v>1122</v>
      </c>
      <c r="Q62" s="179">
        <v>1367435.0736200002</v>
      </c>
      <c r="R62" s="179">
        <v>889</v>
      </c>
      <c r="S62" s="179">
        <v>1193185.6526100002</v>
      </c>
    </row>
    <row r="63" spans="1:19" ht="12.75">
      <c r="A63" s="117" t="s">
        <v>142</v>
      </c>
      <c r="B63" s="179">
        <v>740</v>
      </c>
      <c r="C63" s="179">
        <v>298065</v>
      </c>
      <c r="D63" s="176">
        <v>688</v>
      </c>
      <c r="E63" s="176">
        <v>380009</v>
      </c>
      <c r="F63" s="176">
        <v>705</v>
      </c>
      <c r="G63" s="179">
        <v>486166</v>
      </c>
      <c r="H63" s="179">
        <v>542</v>
      </c>
      <c r="I63" s="179">
        <v>445538</v>
      </c>
      <c r="J63" s="179">
        <v>566</v>
      </c>
      <c r="K63" s="179">
        <v>521183.3013</v>
      </c>
      <c r="L63" s="179">
        <v>1106</v>
      </c>
      <c r="M63" s="179">
        <v>1023819.5435499998</v>
      </c>
      <c r="N63" s="179">
        <v>528</v>
      </c>
      <c r="O63" s="179">
        <v>591298.2476899999</v>
      </c>
      <c r="P63" s="201">
        <v>317</v>
      </c>
      <c r="Q63" s="179">
        <v>353249.3072</v>
      </c>
      <c r="R63" s="179">
        <v>455</v>
      </c>
      <c r="S63" s="179">
        <v>510330.43306</v>
      </c>
    </row>
    <row r="64" spans="1:19" ht="12.75">
      <c r="A64" s="117" t="s">
        <v>143</v>
      </c>
      <c r="B64" s="179">
        <v>124</v>
      </c>
      <c r="C64" s="179">
        <v>45264</v>
      </c>
      <c r="D64" s="176">
        <v>561</v>
      </c>
      <c r="E64" s="176">
        <v>230026</v>
      </c>
      <c r="F64" s="176">
        <v>571</v>
      </c>
      <c r="G64" s="179">
        <v>330994</v>
      </c>
      <c r="H64" s="179">
        <v>601</v>
      </c>
      <c r="I64" s="179">
        <v>469107</v>
      </c>
      <c r="J64" s="179">
        <v>399</v>
      </c>
      <c r="K64" s="179">
        <v>368282.47870999994</v>
      </c>
      <c r="L64" s="179">
        <v>633</v>
      </c>
      <c r="M64" s="179">
        <v>663052.5493</v>
      </c>
      <c r="N64" s="179">
        <v>437</v>
      </c>
      <c r="O64" s="179">
        <v>534569.93959</v>
      </c>
      <c r="P64" s="201">
        <v>635</v>
      </c>
      <c r="Q64" s="179">
        <v>766063.81646</v>
      </c>
      <c r="R64" s="179">
        <v>498</v>
      </c>
      <c r="S64" s="179">
        <v>592280.189</v>
      </c>
    </row>
    <row r="65" spans="1:19" ht="12.75">
      <c r="A65" s="117" t="s">
        <v>144</v>
      </c>
      <c r="B65" s="179">
        <v>937</v>
      </c>
      <c r="C65" s="179">
        <v>495645</v>
      </c>
      <c r="D65" s="176">
        <v>1455</v>
      </c>
      <c r="E65" s="176">
        <v>1163975</v>
      </c>
      <c r="F65" s="176">
        <v>2594</v>
      </c>
      <c r="G65" s="179">
        <v>2867658</v>
      </c>
      <c r="H65" s="179">
        <v>1189</v>
      </c>
      <c r="I65" s="179">
        <v>1310105</v>
      </c>
      <c r="J65" s="179">
        <v>807</v>
      </c>
      <c r="K65" s="179">
        <v>926055.03857</v>
      </c>
      <c r="L65" s="179">
        <v>1907</v>
      </c>
      <c r="M65" s="179">
        <v>1965975.82468</v>
      </c>
      <c r="N65" s="179">
        <v>1498</v>
      </c>
      <c r="O65" s="179">
        <v>1743260.23245</v>
      </c>
      <c r="P65" s="201">
        <v>1556</v>
      </c>
      <c r="Q65" s="179">
        <v>1919400.90908</v>
      </c>
      <c r="R65" s="179">
        <v>1201</v>
      </c>
      <c r="S65" s="179">
        <v>1543185.69279</v>
      </c>
    </row>
    <row r="66" spans="1:19" ht="12.75">
      <c r="A66" s="117" t="s">
        <v>145</v>
      </c>
      <c r="B66" s="179">
        <v>48</v>
      </c>
      <c r="C66" s="179">
        <v>23427</v>
      </c>
      <c r="D66" s="176">
        <v>697</v>
      </c>
      <c r="E66" s="176">
        <v>423662</v>
      </c>
      <c r="F66" s="176">
        <v>983</v>
      </c>
      <c r="G66" s="179">
        <v>816737</v>
      </c>
      <c r="H66" s="179">
        <v>390</v>
      </c>
      <c r="I66" s="179">
        <v>372181</v>
      </c>
      <c r="J66" s="179">
        <v>887</v>
      </c>
      <c r="K66" s="179">
        <v>870444.27028</v>
      </c>
      <c r="L66" s="179">
        <v>1439</v>
      </c>
      <c r="M66" s="179">
        <v>1538729.8950899998</v>
      </c>
      <c r="N66" s="179">
        <v>1457</v>
      </c>
      <c r="O66" s="179">
        <v>1696681.26147</v>
      </c>
      <c r="P66" s="201">
        <v>1492</v>
      </c>
      <c r="Q66" s="179">
        <v>1673589.2254599996</v>
      </c>
      <c r="R66" s="179">
        <v>931</v>
      </c>
      <c r="S66" s="179">
        <v>1278732.19667</v>
      </c>
    </row>
    <row r="67" spans="1:19" ht="12.75">
      <c r="A67" s="117" t="s">
        <v>146</v>
      </c>
      <c r="B67" s="179">
        <v>21</v>
      </c>
      <c r="C67" s="179">
        <v>6219</v>
      </c>
      <c r="D67" s="176">
        <v>293</v>
      </c>
      <c r="E67" s="176">
        <v>135269</v>
      </c>
      <c r="F67" s="176">
        <v>453</v>
      </c>
      <c r="G67" s="179">
        <v>409283</v>
      </c>
      <c r="H67" s="179">
        <v>203</v>
      </c>
      <c r="I67" s="179">
        <v>178635</v>
      </c>
      <c r="J67" s="179">
        <v>401</v>
      </c>
      <c r="K67" s="179">
        <v>308316.7522</v>
      </c>
      <c r="L67" s="179">
        <v>461</v>
      </c>
      <c r="M67" s="179">
        <v>444365.52764000004</v>
      </c>
      <c r="N67" s="179">
        <v>353</v>
      </c>
      <c r="O67" s="179">
        <v>406063.12704</v>
      </c>
      <c r="P67" s="201">
        <v>377</v>
      </c>
      <c r="Q67" s="179">
        <v>385769.19674000004</v>
      </c>
      <c r="R67" s="179">
        <v>350</v>
      </c>
      <c r="S67" s="179">
        <v>378804.82107999997</v>
      </c>
    </row>
    <row r="68" spans="1:19" ht="25.5">
      <c r="A68" s="116" t="s">
        <v>147</v>
      </c>
      <c r="B68" s="205">
        <v>1220</v>
      </c>
      <c r="C68" s="205">
        <v>639193</v>
      </c>
      <c r="D68" s="206">
        <v>2725</v>
      </c>
      <c r="E68" s="206">
        <v>2045016</v>
      </c>
      <c r="F68" s="206">
        <v>3397</v>
      </c>
      <c r="G68" s="205">
        <v>3062470</v>
      </c>
      <c r="H68" s="205">
        <v>2986</v>
      </c>
      <c r="I68" s="205">
        <v>3341969</v>
      </c>
      <c r="J68" s="205">
        <v>3863</v>
      </c>
      <c r="K68" s="205">
        <v>4012215.12297</v>
      </c>
      <c r="L68" s="205">
        <v>5495</v>
      </c>
      <c r="M68" s="205">
        <v>5987652.787760001</v>
      </c>
      <c r="N68" s="205">
        <v>4589</v>
      </c>
      <c r="O68" s="205">
        <v>5246086.029479999</v>
      </c>
      <c r="P68" s="207">
        <v>5643</v>
      </c>
      <c r="Q68" s="205">
        <v>6867292.88112</v>
      </c>
      <c r="R68" s="205">
        <v>4003</v>
      </c>
      <c r="S68" s="205">
        <v>5318126.50227</v>
      </c>
    </row>
    <row r="69" spans="1:19" s="85" customFormat="1" ht="12.75">
      <c r="A69" s="117" t="s">
        <v>148</v>
      </c>
      <c r="B69" s="179">
        <v>143</v>
      </c>
      <c r="C69" s="179">
        <v>57076</v>
      </c>
      <c r="D69" s="176">
        <v>473</v>
      </c>
      <c r="E69" s="176">
        <v>210360</v>
      </c>
      <c r="F69" s="176">
        <v>355</v>
      </c>
      <c r="G69" s="179">
        <v>183273</v>
      </c>
      <c r="H69" s="179">
        <v>187</v>
      </c>
      <c r="I69" s="179">
        <v>146054</v>
      </c>
      <c r="J69" s="179">
        <v>288</v>
      </c>
      <c r="K69" s="179">
        <v>245418.85859999998</v>
      </c>
      <c r="L69" s="179">
        <v>639</v>
      </c>
      <c r="M69" s="179">
        <v>534950.78762</v>
      </c>
      <c r="N69" s="179">
        <v>771</v>
      </c>
      <c r="O69" s="179">
        <v>733206.35251</v>
      </c>
      <c r="P69" s="201">
        <v>901</v>
      </c>
      <c r="Q69" s="179">
        <v>883625.7670799999</v>
      </c>
      <c r="R69" s="179">
        <v>514</v>
      </c>
      <c r="S69" s="179">
        <v>510564.16502</v>
      </c>
    </row>
    <row r="70" spans="1:19" ht="12.75">
      <c r="A70" s="117" t="s">
        <v>149</v>
      </c>
      <c r="B70" s="179">
        <v>564</v>
      </c>
      <c r="C70" s="179">
        <v>324554</v>
      </c>
      <c r="D70" s="176">
        <v>650</v>
      </c>
      <c r="E70" s="176">
        <v>564828</v>
      </c>
      <c r="F70" s="176">
        <v>1365</v>
      </c>
      <c r="G70" s="179">
        <v>1383508</v>
      </c>
      <c r="H70" s="179">
        <v>1224</v>
      </c>
      <c r="I70" s="179">
        <v>1451010</v>
      </c>
      <c r="J70" s="179">
        <v>1388</v>
      </c>
      <c r="K70" s="179">
        <v>1456392.6749000002</v>
      </c>
      <c r="L70" s="179">
        <v>1864</v>
      </c>
      <c r="M70" s="179">
        <v>2006940.5817</v>
      </c>
      <c r="N70" s="179">
        <v>1408</v>
      </c>
      <c r="O70" s="179">
        <v>1633977.9937500001</v>
      </c>
      <c r="P70" s="201">
        <v>1896</v>
      </c>
      <c r="Q70" s="179">
        <v>2469649.15082</v>
      </c>
      <c r="R70" s="179">
        <v>1099</v>
      </c>
      <c r="S70" s="179">
        <v>1639934.7065400002</v>
      </c>
    </row>
    <row r="71" spans="1:19" ht="12.75">
      <c r="A71" s="117" t="s">
        <v>150</v>
      </c>
      <c r="B71" s="179">
        <v>151</v>
      </c>
      <c r="C71" s="179">
        <v>88312</v>
      </c>
      <c r="D71" s="179">
        <v>519</v>
      </c>
      <c r="E71" s="179">
        <v>473825</v>
      </c>
      <c r="F71" s="179">
        <v>264</v>
      </c>
      <c r="G71" s="179">
        <v>362305</v>
      </c>
      <c r="H71" s="179">
        <v>305</v>
      </c>
      <c r="I71" s="179">
        <v>525063</v>
      </c>
      <c r="J71" s="179">
        <v>331</v>
      </c>
      <c r="K71" s="179">
        <v>542102</v>
      </c>
      <c r="L71" s="179">
        <v>675</v>
      </c>
      <c r="M71" s="179">
        <v>1096146</v>
      </c>
      <c r="N71" s="179">
        <v>421</v>
      </c>
      <c r="O71" s="179">
        <v>624810</v>
      </c>
      <c r="P71" s="179">
        <v>326</v>
      </c>
      <c r="Q71" s="179">
        <v>511873</v>
      </c>
      <c r="R71" s="179">
        <v>424</v>
      </c>
      <c r="S71" s="179">
        <v>747388</v>
      </c>
    </row>
    <row r="72" spans="1:19" ht="25.5">
      <c r="A72" s="117" t="s">
        <v>151</v>
      </c>
      <c r="B72" s="179">
        <v>38</v>
      </c>
      <c r="C72" s="179">
        <v>23470</v>
      </c>
      <c r="D72" s="176">
        <v>38</v>
      </c>
      <c r="E72" s="176">
        <v>26827</v>
      </c>
      <c r="F72" s="176">
        <v>11</v>
      </c>
      <c r="G72" s="179">
        <v>19547</v>
      </c>
      <c r="H72" s="179">
        <v>21</v>
      </c>
      <c r="I72" s="179">
        <v>27568</v>
      </c>
      <c r="J72" s="179">
        <v>41</v>
      </c>
      <c r="K72" s="179">
        <v>66679.14623</v>
      </c>
      <c r="L72" s="179">
        <v>215</v>
      </c>
      <c r="M72" s="179">
        <v>295609.40405</v>
      </c>
      <c r="N72" s="179">
        <v>82</v>
      </c>
      <c r="O72" s="179">
        <v>144573.41168</v>
      </c>
      <c r="P72" s="201">
        <v>33</v>
      </c>
      <c r="Q72" s="179">
        <v>58455.78312</v>
      </c>
      <c r="R72" s="179">
        <v>22</v>
      </c>
      <c r="S72" s="179">
        <v>40142.31958</v>
      </c>
    </row>
    <row r="73" spans="1:19" ht="25.5">
      <c r="A73" s="117" t="s">
        <v>152</v>
      </c>
      <c r="B73" s="179">
        <v>0</v>
      </c>
      <c r="C73" s="179">
        <v>0</v>
      </c>
      <c r="D73" s="176">
        <v>241</v>
      </c>
      <c r="E73" s="176">
        <v>220407</v>
      </c>
      <c r="F73" s="176">
        <v>154</v>
      </c>
      <c r="G73" s="179">
        <v>201112</v>
      </c>
      <c r="H73" s="179">
        <v>56</v>
      </c>
      <c r="I73" s="179">
        <v>69028</v>
      </c>
      <c r="J73" s="179">
        <v>10</v>
      </c>
      <c r="K73" s="179">
        <v>13305.784759999999</v>
      </c>
      <c r="L73" s="179">
        <v>21</v>
      </c>
      <c r="M73" s="179">
        <v>24314.72164</v>
      </c>
      <c r="N73" s="179">
        <v>4</v>
      </c>
      <c r="O73" s="179">
        <v>3500.30577</v>
      </c>
      <c r="P73" s="201">
        <v>12</v>
      </c>
      <c r="Q73" s="179">
        <v>20168.05811</v>
      </c>
      <c r="R73" s="179">
        <v>13</v>
      </c>
      <c r="S73" s="179">
        <v>27005.99136</v>
      </c>
    </row>
    <row r="74" spans="1:19" ht="12.75">
      <c r="A74" s="117" t="s">
        <v>153</v>
      </c>
      <c r="B74" s="179">
        <v>362</v>
      </c>
      <c r="C74" s="179">
        <v>169250</v>
      </c>
      <c r="D74" s="176">
        <v>1083</v>
      </c>
      <c r="E74" s="176">
        <v>796003</v>
      </c>
      <c r="F74" s="176">
        <v>1413</v>
      </c>
      <c r="G74" s="179">
        <v>1133384</v>
      </c>
      <c r="H74" s="179">
        <v>1270</v>
      </c>
      <c r="I74" s="179">
        <v>1219842</v>
      </c>
      <c r="J74" s="179">
        <v>1856</v>
      </c>
      <c r="K74" s="179">
        <v>1768301.6792199996</v>
      </c>
      <c r="L74" s="179">
        <v>2317</v>
      </c>
      <c r="M74" s="179">
        <v>2349615.23677</v>
      </c>
      <c r="N74" s="179">
        <v>1989</v>
      </c>
      <c r="O74" s="179">
        <v>2254091.4213999994</v>
      </c>
      <c r="P74" s="201">
        <v>2520</v>
      </c>
      <c r="Q74" s="179">
        <v>3002145.39409</v>
      </c>
      <c r="R74" s="179">
        <v>1966</v>
      </c>
      <c r="S74" s="179">
        <v>2420239.98092</v>
      </c>
    </row>
    <row r="75" spans="1:19" s="125" customFormat="1" ht="25.5">
      <c r="A75" s="116" t="s">
        <v>154</v>
      </c>
      <c r="B75" s="205">
        <v>4715</v>
      </c>
      <c r="C75" s="205">
        <v>2525112</v>
      </c>
      <c r="D75" s="206">
        <v>13827</v>
      </c>
      <c r="E75" s="206">
        <v>9487083</v>
      </c>
      <c r="F75" s="206">
        <v>13879</v>
      </c>
      <c r="G75" s="205">
        <v>13170198</v>
      </c>
      <c r="H75" s="205">
        <v>6045</v>
      </c>
      <c r="I75" s="205">
        <v>6090815</v>
      </c>
      <c r="J75" s="205">
        <v>7073</v>
      </c>
      <c r="K75" s="205">
        <v>7313936.41917</v>
      </c>
      <c r="L75" s="205">
        <v>10062</v>
      </c>
      <c r="M75" s="205">
        <v>10350703.22539</v>
      </c>
      <c r="N75" s="205">
        <v>7713</v>
      </c>
      <c r="O75" s="205">
        <v>8903356.026770001</v>
      </c>
      <c r="P75" s="207">
        <v>8949</v>
      </c>
      <c r="Q75" s="205">
        <v>11115537.55994</v>
      </c>
      <c r="R75" s="205">
        <v>5740</v>
      </c>
      <c r="S75" s="205">
        <v>8031046.283419999</v>
      </c>
    </row>
    <row r="76" spans="1:19" ht="12.75">
      <c r="A76" s="117" t="s">
        <v>155</v>
      </c>
      <c r="B76" s="179">
        <v>35</v>
      </c>
      <c r="C76" s="179">
        <v>14826</v>
      </c>
      <c r="D76" s="176">
        <v>0</v>
      </c>
      <c r="E76" s="176">
        <v>0</v>
      </c>
      <c r="F76" s="176">
        <v>11</v>
      </c>
      <c r="G76" s="179">
        <v>13591</v>
      </c>
      <c r="H76" s="179">
        <v>0</v>
      </c>
      <c r="I76" s="179">
        <v>0</v>
      </c>
      <c r="J76" s="179">
        <v>47</v>
      </c>
      <c r="K76" s="179">
        <v>54001.54461999999</v>
      </c>
      <c r="L76" s="179">
        <v>80</v>
      </c>
      <c r="M76" s="179">
        <v>86316.33935</v>
      </c>
      <c r="N76" s="179">
        <v>65</v>
      </c>
      <c r="O76" s="179">
        <v>82619.73084</v>
      </c>
      <c r="P76" s="201">
        <v>92</v>
      </c>
      <c r="Q76" s="179">
        <v>112852.56752</v>
      </c>
      <c r="R76" s="179">
        <v>53</v>
      </c>
      <c r="S76" s="179">
        <v>53506.550769999994</v>
      </c>
    </row>
    <row r="77" spans="1:19" s="85" customFormat="1" ht="12.75">
      <c r="A77" s="117" t="s">
        <v>156</v>
      </c>
      <c r="B77" s="179">
        <v>210</v>
      </c>
      <c r="C77" s="179">
        <v>83418</v>
      </c>
      <c r="D77" s="176">
        <v>738</v>
      </c>
      <c r="E77" s="176">
        <v>400574</v>
      </c>
      <c r="F77" s="176">
        <v>716</v>
      </c>
      <c r="G77" s="179">
        <v>560794</v>
      </c>
      <c r="H77" s="179">
        <v>492</v>
      </c>
      <c r="I77" s="179">
        <v>439167</v>
      </c>
      <c r="J77" s="179">
        <v>279</v>
      </c>
      <c r="K77" s="179">
        <v>240236.43158</v>
      </c>
      <c r="L77" s="179">
        <v>374</v>
      </c>
      <c r="M77" s="179">
        <v>355944.51882</v>
      </c>
      <c r="N77" s="179">
        <v>266</v>
      </c>
      <c r="O77" s="179">
        <v>303205.59198</v>
      </c>
      <c r="P77" s="201">
        <v>263</v>
      </c>
      <c r="Q77" s="179">
        <v>333754.57839999994</v>
      </c>
      <c r="R77" s="179">
        <v>192</v>
      </c>
      <c r="S77" s="179">
        <v>275351.89784999995</v>
      </c>
    </row>
    <row r="78" spans="1:19" ht="12.75">
      <c r="A78" s="117" t="s">
        <v>157</v>
      </c>
      <c r="B78" s="179">
        <v>139</v>
      </c>
      <c r="C78" s="179">
        <v>51469</v>
      </c>
      <c r="D78" s="176">
        <v>396</v>
      </c>
      <c r="E78" s="176">
        <v>213176</v>
      </c>
      <c r="F78" s="176">
        <v>275</v>
      </c>
      <c r="G78" s="179">
        <v>278645</v>
      </c>
      <c r="H78" s="179">
        <v>194</v>
      </c>
      <c r="I78" s="179">
        <v>243294</v>
      </c>
      <c r="J78" s="179">
        <v>246</v>
      </c>
      <c r="K78" s="179">
        <v>322803.252</v>
      </c>
      <c r="L78" s="179">
        <v>286</v>
      </c>
      <c r="M78" s="179">
        <v>355870.0211</v>
      </c>
      <c r="N78" s="179">
        <v>203</v>
      </c>
      <c r="O78" s="179">
        <v>286105.24436</v>
      </c>
      <c r="P78" s="201">
        <v>134</v>
      </c>
      <c r="Q78" s="179">
        <v>197061.82468</v>
      </c>
      <c r="R78" s="179">
        <v>112</v>
      </c>
      <c r="S78" s="179">
        <v>193359.54204000003</v>
      </c>
    </row>
    <row r="79" spans="1:19" ht="12.75">
      <c r="A79" s="117" t="s">
        <v>158</v>
      </c>
      <c r="B79" s="179">
        <v>19</v>
      </c>
      <c r="C79" s="179">
        <v>7837</v>
      </c>
      <c r="D79" s="176">
        <v>67</v>
      </c>
      <c r="E79" s="176">
        <v>38436</v>
      </c>
      <c r="F79" s="176">
        <v>39</v>
      </c>
      <c r="G79" s="179">
        <v>26463</v>
      </c>
      <c r="H79" s="179">
        <v>20</v>
      </c>
      <c r="I79" s="179">
        <v>17758</v>
      </c>
      <c r="J79" s="179">
        <v>14</v>
      </c>
      <c r="K79" s="179">
        <v>16049.82994</v>
      </c>
      <c r="L79" s="179">
        <v>51</v>
      </c>
      <c r="M79" s="179">
        <v>55475.399020000004</v>
      </c>
      <c r="N79" s="179">
        <v>84</v>
      </c>
      <c r="O79" s="179">
        <v>123512.93772</v>
      </c>
      <c r="P79" s="201">
        <v>147</v>
      </c>
      <c r="Q79" s="179">
        <v>202277.34341000003</v>
      </c>
      <c r="R79" s="179">
        <v>113</v>
      </c>
      <c r="S79" s="179">
        <v>175881.21639</v>
      </c>
    </row>
    <row r="80" spans="1:19" ht="12.75">
      <c r="A80" s="117" t="s">
        <v>159</v>
      </c>
      <c r="B80" s="179">
        <v>1447</v>
      </c>
      <c r="C80" s="179">
        <v>668455</v>
      </c>
      <c r="D80" s="176">
        <v>5880</v>
      </c>
      <c r="E80" s="176">
        <v>3677927</v>
      </c>
      <c r="F80" s="176">
        <v>6097</v>
      </c>
      <c r="G80" s="179">
        <v>5766960</v>
      </c>
      <c r="H80" s="179">
        <v>1067</v>
      </c>
      <c r="I80" s="179">
        <v>904386</v>
      </c>
      <c r="J80" s="179">
        <v>1336</v>
      </c>
      <c r="K80" s="179">
        <v>1131094.2392199999</v>
      </c>
      <c r="L80" s="179">
        <v>1601</v>
      </c>
      <c r="M80" s="179">
        <v>1355734.6466199998</v>
      </c>
      <c r="N80" s="179">
        <v>1183</v>
      </c>
      <c r="O80" s="179">
        <v>1133436.5830299999</v>
      </c>
      <c r="P80" s="201">
        <v>1341</v>
      </c>
      <c r="Q80" s="179">
        <v>1410245.32526</v>
      </c>
      <c r="R80" s="179">
        <v>772</v>
      </c>
      <c r="S80" s="179">
        <v>932393.37894</v>
      </c>
    </row>
    <row r="81" spans="1:19" ht="12.75">
      <c r="A81" s="117" t="s">
        <v>160</v>
      </c>
      <c r="B81" s="179">
        <v>0</v>
      </c>
      <c r="C81" s="179">
        <v>0</v>
      </c>
      <c r="D81" s="176">
        <v>0</v>
      </c>
      <c r="E81" s="176">
        <v>0</v>
      </c>
      <c r="F81" s="176">
        <v>9</v>
      </c>
      <c r="G81" s="179">
        <v>10184</v>
      </c>
      <c r="H81" s="179">
        <v>42</v>
      </c>
      <c r="I81" s="179">
        <v>47876</v>
      </c>
      <c r="J81" s="179">
        <v>21</v>
      </c>
      <c r="K81" s="179">
        <v>24626.145780000006</v>
      </c>
      <c r="L81" s="179">
        <v>22</v>
      </c>
      <c r="M81" s="179">
        <v>30015.9068</v>
      </c>
      <c r="N81" s="179">
        <v>69</v>
      </c>
      <c r="O81" s="179">
        <v>117049.75565</v>
      </c>
      <c r="P81" s="201">
        <v>202</v>
      </c>
      <c r="Q81" s="179">
        <v>371257.59271999996</v>
      </c>
      <c r="R81" s="179">
        <v>262</v>
      </c>
      <c r="S81" s="179">
        <v>508507.05504</v>
      </c>
    </row>
    <row r="82" spans="1:19" ht="12.75">
      <c r="A82" s="117" t="s">
        <v>161</v>
      </c>
      <c r="B82" s="179">
        <v>104</v>
      </c>
      <c r="C82" s="179">
        <v>58321</v>
      </c>
      <c r="D82" s="176">
        <v>1274</v>
      </c>
      <c r="E82" s="176">
        <v>951187</v>
      </c>
      <c r="F82" s="176">
        <v>2109</v>
      </c>
      <c r="G82" s="179">
        <v>2274074</v>
      </c>
      <c r="H82" s="179">
        <v>1216</v>
      </c>
      <c r="I82" s="179">
        <v>1638659</v>
      </c>
      <c r="J82" s="179">
        <v>1768</v>
      </c>
      <c r="K82" s="179">
        <v>2065673.1377899998</v>
      </c>
      <c r="L82" s="179">
        <v>2074</v>
      </c>
      <c r="M82" s="179">
        <v>2360846.2707</v>
      </c>
      <c r="N82" s="179">
        <v>1278</v>
      </c>
      <c r="O82" s="179">
        <v>1641898.3510200002</v>
      </c>
      <c r="P82" s="201">
        <v>1212</v>
      </c>
      <c r="Q82" s="179">
        <v>1709133.2528600001</v>
      </c>
      <c r="R82" s="179">
        <v>761</v>
      </c>
      <c r="S82" s="179">
        <v>1240582.52515</v>
      </c>
    </row>
    <row r="83" spans="1:19" ht="12.75">
      <c r="A83" s="117" t="s">
        <v>162</v>
      </c>
      <c r="B83" s="179">
        <v>23</v>
      </c>
      <c r="C83" s="179">
        <v>8607</v>
      </c>
      <c r="D83" s="176">
        <v>80</v>
      </c>
      <c r="E83" s="176">
        <v>59941</v>
      </c>
      <c r="F83" s="176">
        <v>118</v>
      </c>
      <c r="G83" s="179">
        <v>116120</v>
      </c>
      <c r="H83" s="179">
        <v>122</v>
      </c>
      <c r="I83" s="179">
        <v>78121</v>
      </c>
      <c r="J83" s="179">
        <v>95</v>
      </c>
      <c r="K83" s="179">
        <v>91809.5433</v>
      </c>
      <c r="L83" s="179">
        <v>272</v>
      </c>
      <c r="M83" s="179">
        <v>368621.25132</v>
      </c>
      <c r="N83" s="179">
        <v>214</v>
      </c>
      <c r="O83" s="179">
        <v>341937.15215999994</v>
      </c>
      <c r="P83" s="201">
        <v>269</v>
      </c>
      <c r="Q83" s="179">
        <v>424578.35654999997</v>
      </c>
      <c r="R83" s="179">
        <v>244</v>
      </c>
      <c r="S83" s="179">
        <v>374548.14774999995</v>
      </c>
    </row>
    <row r="84" spans="1:19" ht="12.75">
      <c r="A84" s="117" t="s">
        <v>163</v>
      </c>
      <c r="B84" s="179">
        <v>384</v>
      </c>
      <c r="C84" s="179">
        <v>170424</v>
      </c>
      <c r="D84" s="176">
        <v>970</v>
      </c>
      <c r="E84" s="176">
        <v>619522</v>
      </c>
      <c r="F84" s="176">
        <v>1636</v>
      </c>
      <c r="G84" s="179">
        <v>1095055</v>
      </c>
      <c r="H84" s="179">
        <v>1502</v>
      </c>
      <c r="I84" s="179">
        <v>1210993</v>
      </c>
      <c r="J84" s="179">
        <v>1180</v>
      </c>
      <c r="K84" s="179">
        <v>1027889.5643300001</v>
      </c>
      <c r="L84" s="179">
        <v>1490</v>
      </c>
      <c r="M84" s="179">
        <v>1367874.14696</v>
      </c>
      <c r="N84" s="179">
        <v>1375</v>
      </c>
      <c r="O84" s="179">
        <v>1299982.91667</v>
      </c>
      <c r="P84" s="201">
        <v>1525</v>
      </c>
      <c r="Q84" s="179">
        <v>1545272.0677999998</v>
      </c>
      <c r="R84" s="179">
        <v>794</v>
      </c>
      <c r="S84" s="179">
        <v>850620.616</v>
      </c>
    </row>
    <row r="85" spans="1:19" ht="12.75">
      <c r="A85" s="117" t="s">
        <v>164</v>
      </c>
      <c r="B85" s="179">
        <v>801</v>
      </c>
      <c r="C85" s="179">
        <v>651777</v>
      </c>
      <c r="D85" s="176">
        <v>1593</v>
      </c>
      <c r="E85" s="176">
        <v>1711004</v>
      </c>
      <c r="F85" s="176">
        <v>779</v>
      </c>
      <c r="G85" s="179">
        <v>1069217</v>
      </c>
      <c r="H85" s="179">
        <v>293</v>
      </c>
      <c r="I85" s="179">
        <v>457016</v>
      </c>
      <c r="J85" s="179">
        <v>919</v>
      </c>
      <c r="K85" s="179">
        <v>1261347.0775800003</v>
      </c>
      <c r="L85" s="179">
        <v>1669</v>
      </c>
      <c r="M85" s="179">
        <v>2099882.88925</v>
      </c>
      <c r="N85" s="179">
        <v>1313</v>
      </c>
      <c r="O85" s="179">
        <v>1912788.55483</v>
      </c>
      <c r="P85" s="201">
        <v>1488</v>
      </c>
      <c r="Q85" s="179">
        <v>2405038.5566200004</v>
      </c>
      <c r="R85" s="179">
        <v>1165</v>
      </c>
      <c r="S85" s="179">
        <v>1916255.18188</v>
      </c>
    </row>
    <row r="86" spans="1:19" ht="12.75">
      <c r="A86" s="117" t="s">
        <v>165</v>
      </c>
      <c r="B86" s="179">
        <v>941</v>
      </c>
      <c r="C86" s="179">
        <v>456568</v>
      </c>
      <c r="D86" s="176">
        <v>2029</v>
      </c>
      <c r="E86" s="176">
        <v>1285942</v>
      </c>
      <c r="F86" s="176">
        <v>1458</v>
      </c>
      <c r="G86" s="179">
        <v>1444676</v>
      </c>
      <c r="H86" s="179">
        <v>614</v>
      </c>
      <c r="I86" s="179">
        <v>574016</v>
      </c>
      <c r="J86" s="179">
        <v>756</v>
      </c>
      <c r="K86" s="179">
        <v>659945.44159</v>
      </c>
      <c r="L86" s="179">
        <v>1603</v>
      </c>
      <c r="M86" s="179">
        <v>1354336.85092</v>
      </c>
      <c r="N86" s="179">
        <v>1373</v>
      </c>
      <c r="O86" s="179">
        <v>1356617.4098900002</v>
      </c>
      <c r="P86" s="201">
        <v>2054</v>
      </c>
      <c r="Q86" s="179">
        <v>2123208.90491</v>
      </c>
      <c r="R86" s="179">
        <v>1203</v>
      </c>
      <c r="S86" s="179">
        <v>1410550.22707</v>
      </c>
    </row>
    <row r="87" spans="1:19" ht="12.75">
      <c r="A87" s="117" t="s">
        <v>166</v>
      </c>
      <c r="B87" s="179">
        <v>612</v>
      </c>
      <c r="C87" s="179">
        <v>353410</v>
      </c>
      <c r="D87" s="176">
        <v>800</v>
      </c>
      <c r="E87" s="176">
        <v>529375</v>
      </c>
      <c r="F87" s="176">
        <v>632</v>
      </c>
      <c r="G87" s="179">
        <v>514419</v>
      </c>
      <c r="H87" s="179">
        <v>483</v>
      </c>
      <c r="I87" s="179">
        <v>479463</v>
      </c>
      <c r="J87" s="179">
        <v>412</v>
      </c>
      <c r="K87" s="179">
        <v>418460.21144000004</v>
      </c>
      <c r="L87" s="179">
        <v>540</v>
      </c>
      <c r="M87" s="179">
        <v>559784.98453</v>
      </c>
      <c r="N87" s="179">
        <v>290</v>
      </c>
      <c r="O87" s="179">
        <v>304201.79861999996</v>
      </c>
      <c r="P87" s="201">
        <v>222</v>
      </c>
      <c r="Q87" s="179">
        <v>280857.18921</v>
      </c>
      <c r="R87" s="179">
        <v>69</v>
      </c>
      <c r="S87" s="179">
        <v>99489.94454000001</v>
      </c>
    </row>
    <row r="88" spans="1:19" ht="25.5">
      <c r="A88" s="116" t="s">
        <v>167</v>
      </c>
      <c r="B88" s="205">
        <v>400</v>
      </c>
      <c r="C88" s="205">
        <v>260169</v>
      </c>
      <c r="D88" s="206">
        <v>1083</v>
      </c>
      <c r="E88" s="206">
        <v>892157</v>
      </c>
      <c r="F88" s="206">
        <v>1662</v>
      </c>
      <c r="G88" s="205">
        <v>1663753</v>
      </c>
      <c r="H88" s="205">
        <v>1035</v>
      </c>
      <c r="I88" s="205">
        <v>1166641</v>
      </c>
      <c r="J88" s="205">
        <v>763</v>
      </c>
      <c r="K88" s="205">
        <v>929700.6965399999</v>
      </c>
      <c r="L88" s="205">
        <v>1690</v>
      </c>
      <c r="M88" s="205">
        <v>2230132.5308000003</v>
      </c>
      <c r="N88" s="205">
        <v>1778</v>
      </c>
      <c r="O88" s="205">
        <v>2749298.66811</v>
      </c>
      <c r="P88" s="207">
        <v>2324</v>
      </c>
      <c r="Q88" s="205">
        <v>3807795.3114899998</v>
      </c>
      <c r="R88" s="205">
        <v>1317</v>
      </c>
      <c r="S88" s="205">
        <v>2363031.29451</v>
      </c>
    </row>
    <row r="89" spans="1:19" ht="12.75">
      <c r="A89" s="117" t="s">
        <v>168</v>
      </c>
      <c r="B89" s="179">
        <v>18</v>
      </c>
      <c r="C89" s="179">
        <v>8131</v>
      </c>
      <c r="D89" s="176">
        <v>288</v>
      </c>
      <c r="E89" s="176">
        <v>242783</v>
      </c>
      <c r="F89" s="176">
        <v>178</v>
      </c>
      <c r="G89" s="179">
        <v>175526</v>
      </c>
      <c r="H89" s="179">
        <v>136</v>
      </c>
      <c r="I89" s="179">
        <v>115400</v>
      </c>
      <c r="J89" s="179">
        <v>201</v>
      </c>
      <c r="K89" s="179">
        <v>198626.57631999996</v>
      </c>
      <c r="L89" s="179">
        <v>172</v>
      </c>
      <c r="M89" s="179">
        <v>181575.51805</v>
      </c>
      <c r="N89" s="179">
        <v>102</v>
      </c>
      <c r="O89" s="179">
        <v>158834.5522</v>
      </c>
      <c r="P89" s="201">
        <v>186</v>
      </c>
      <c r="Q89" s="179">
        <v>269424.66029999993</v>
      </c>
      <c r="R89" s="179">
        <v>106</v>
      </c>
      <c r="S89" s="179">
        <v>186088.26466</v>
      </c>
    </row>
    <row r="90" spans="1:19" s="85" customFormat="1" ht="12.75">
      <c r="A90" s="117" t="s">
        <v>169</v>
      </c>
      <c r="B90" s="179">
        <v>10</v>
      </c>
      <c r="C90" s="179">
        <v>6143</v>
      </c>
      <c r="D90" s="176">
        <v>62</v>
      </c>
      <c r="E90" s="176">
        <v>38471</v>
      </c>
      <c r="F90" s="176">
        <v>141</v>
      </c>
      <c r="G90" s="179">
        <v>130942</v>
      </c>
      <c r="H90" s="179">
        <v>192</v>
      </c>
      <c r="I90" s="179">
        <v>185079</v>
      </c>
      <c r="J90" s="179">
        <v>105</v>
      </c>
      <c r="K90" s="179">
        <v>120836.16957000001</v>
      </c>
      <c r="L90" s="179">
        <v>242</v>
      </c>
      <c r="M90" s="179">
        <v>304063.69633</v>
      </c>
      <c r="N90" s="179">
        <v>250</v>
      </c>
      <c r="O90" s="179">
        <v>359333.92211</v>
      </c>
      <c r="P90" s="201">
        <v>279</v>
      </c>
      <c r="Q90" s="179">
        <v>454408.74224</v>
      </c>
      <c r="R90" s="179">
        <v>186</v>
      </c>
      <c r="S90" s="179">
        <v>319086.98269</v>
      </c>
    </row>
    <row r="91" spans="1:19" ht="12.75">
      <c r="A91" s="117" t="s">
        <v>170</v>
      </c>
      <c r="B91" s="179">
        <v>267</v>
      </c>
      <c r="C91" s="179">
        <v>180602</v>
      </c>
      <c r="D91" s="176">
        <v>526</v>
      </c>
      <c r="E91" s="176">
        <v>471259</v>
      </c>
      <c r="F91" s="176">
        <v>776</v>
      </c>
      <c r="G91" s="179">
        <v>797415</v>
      </c>
      <c r="H91" s="179">
        <v>406</v>
      </c>
      <c r="I91" s="179">
        <v>528493</v>
      </c>
      <c r="J91" s="179">
        <v>248</v>
      </c>
      <c r="K91" s="179">
        <v>365807.99819</v>
      </c>
      <c r="L91" s="179">
        <v>541</v>
      </c>
      <c r="M91" s="179">
        <v>773758.9867400001</v>
      </c>
      <c r="N91" s="179">
        <v>762</v>
      </c>
      <c r="O91" s="179">
        <v>1201941.60665</v>
      </c>
      <c r="P91" s="201">
        <v>1085</v>
      </c>
      <c r="Q91" s="179">
        <v>1754778.36986</v>
      </c>
      <c r="R91" s="179">
        <v>575</v>
      </c>
      <c r="S91" s="179">
        <v>998680.3383199999</v>
      </c>
    </row>
    <row r="92" spans="1:19" ht="12.75">
      <c r="A92" s="117" t="s">
        <v>171</v>
      </c>
      <c r="B92" s="179">
        <v>8</v>
      </c>
      <c r="C92" s="179">
        <v>5126</v>
      </c>
      <c r="D92" s="176">
        <v>157</v>
      </c>
      <c r="E92" s="176">
        <v>107388</v>
      </c>
      <c r="F92" s="176">
        <v>228</v>
      </c>
      <c r="G92" s="179">
        <v>280104</v>
      </c>
      <c r="H92" s="179">
        <v>88</v>
      </c>
      <c r="I92" s="179">
        <v>116575</v>
      </c>
      <c r="J92" s="179">
        <v>72</v>
      </c>
      <c r="K92" s="179">
        <v>93333.41108000002</v>
      </c>
      <c r="L92" s="179">
        <v>434</v>
      </c>
      <c r="M92" s="179">
        <v>610241.4771899999</v>
      </c>
      <c r="N92" s="179">
        <v>361</v>
      </c>
      <c r="O92" s="205">
        <v>578118.68042</v>
      </c>
      <c r="P92" s="201">
        <v>454</v>
      </c>
      <c r="Q92" s="179">
        <v>839946.45164</v>
      </c>
      <c r="R92" s="179">
        <v>274</v>
      </c>
      <c r="S92" s="179">
        <v>551980.22023</v>
      </c>
    </row>
    <row r="93" spans="1:19" ht="12.75">
      <c r="A93" s="117" t="s">
        <v>172</v>
      </c>
      <c r="B93" s="179">
        <v>97</v>
      </c>
      <c r="C93" s="179">
        <v>60167</v>
      </c>
      <c r="D93" s="176">
        <v>22</v>
      </c>
      <c r="E93" s="176">
        <v>19858</v>
      </c>
      <c r="F93" s="176">
        <v>141</v>
      </c>
      <c r="G93" s="179">
        <v>142044</v>
      </c>
      <c r="H93" s="179">
        <v>74</v>
      </c>
      <c r="I93" s="179">
        <v>88855</v>
      </c>
      <c r="J93" s="179">
        <v>85</v>
      </c>
      <c r="K93" s="179">
        <v>103758.03864000001</v>
      </c>
      <c r="L93" s="179">
        <v>162</v>
      </c>
      <c r="M93" s="179">
        <v>209557.68873</v>
      </c>
      <c r="N93" s="179">
        <v>177</v>
      </c>
      <c r="O93" s="179">
        <v>285396.01493</v>
      </c>
      <c r="P93" s="201">
        <v>175</v>
      </c>
      <c r="Q93" s="179">
        <v>280983.11416</v>
      </c>
      <c r="R93" s="179">
        <v>108</v>
      </c>
      <c r="S93" s="179">
        <v>196316.94726999998</v>
      </c>
    </row>
    <row r="94" spans="1:19" ht="12.75">
      <c r="A94" s="117" t="s">
        <v>173</v>
      </c>
      <c r="B94" s="179">
        <v>0</v>
      </c>
      <c r="C94" s="179">
        <v>0</v>
      </c>
      <c r="D94" s="176">
        <v>14</v>
      </c>
      <c r="E94" s="176">
        <v>5551</v>
      </c>
      <c r="F94" s="176">
        <v>169</v>
      </c>
      <c r="G94" s="179">
        <v>116148</v>
      </c>
      <c r="H94" s="179">
        <v>100</v>
      </c>
      <c r="I94" s="179">
        <v>97888</v>
      </c>
      <c r="J94" s="179">
        <v>29</v>
      </c>
      <c r="K94" s="208">
        <v>20760.21116</v>
      </c>
      <c r="L94" s="179">
        <v>57</v>
      </c>
      <c r="M94" s="179">
        <v>49501.374760000006</v>
      </c>
      <c r="N94" s="179">
        <v>36</v>
      </c>
      <c r="O94" s="179">
        <v>40580.333329999994</v>
      </c>
      <c r="P94" s="201">
        <v>43</v>
      </c>
      <c r="Q94" s="179">
        <v>53201.05298000001</v>
      </c>
      <c r="R94" s="179">
        <v>25</v>
      </c>
      <c r="S94" s="179">
        <v>37098.62938</v>
      </c>
    </row>
    <row r="95" spans="1:19" ht="12.75">
      <c r="A95" s="117" t="s">
        <v>174</v>
      </c>
      <c r="B95" s="179">
        <v>0</v>
      </c>
      <c r="C95" s="179">
        <v>0</v>
      </c>
      <c r="D95" s="176">
        <v>0</v>
      </c>
      <c r="E95" s="176">
        <v>0</v>
      </c>
      <c r="F95" s="176">
        <v>3</v>
      </c>
      <c r="G95" s="179">
        <v>5830</v>
      </c>
      <c r="H95" s="179">
        <v>2</v>
      </c>
      <c r="I95" s="179">
        <v>4065</v>
      </c>
      <c r="J95" s="179">
        <v>9</v>
      </c>
      <c r="K95" s="208">
        <v>14066</v>
      </c>
      <c r="L95" s="179">
        <v>41</v>
      </c>
      <c r="M95" s="179">
        <v>68453.45746</v>
      </c>
      <c r="N95" s="179">
        <v>47</v>
      </c>
      <c r="O95" s="179">
        <v>83854.21509</v>
      </c>
      <c r="P95" s="201">
        <v>63</v>
      </c>
      <c r="Q95" s="179">
        <v>110234.71339</v>
      </c>
      <c r="R95" s="179">
        <v>12</v>
      </c>
      <c r="S95" s="179">
        <v>26206.338</v>
      </c>
    </row>
    <row r="96" spans="1:19" ht="12.75">
      <c r="A96" s="117" t="s">
        <v>175</v>
      </c>
      <c r="B96" s="179">
        <v>0</v>
      </c>
      <c r="C96" s="179">
        <v>0</v>
      </c>
      <c r="D96" s="176">
        <v>14</v>
      </c>
      <c r="E96" s="176">
        <v>6847</v>
      </c>
      <c r="F96" s="176">
        <v>26</v>
      </c>
      <c r="G96" s="179">
        <v>15745</v>
      </c>
      <c r="H96" s="179">
        <v>37</v>
      </c>
      <c r="I96" s="179">
        <v>30285</v>
      </c>
      <c r="J96" s="179">
        <v>14</v>
      </c>
      <c r="K96" s="208">
        <v>12512.291580000001</v>
      </c>
      <c r="L96" s="179">
        <v>41</v>
      </c>
      <c r="M96" s="179">
        <v>32980.33154</v>
      </c>
      <c r="N96" s="179">
        <v>43</v>
      </c>
      <c r="O96" s="179">
        <v>41239.34338</v>
      </c>
      <c r="P96" s="201">
        <v>39</v>
      </c>
      <c r="Q96" s="179">
        <v>44818.20692</v>
      </c>
      <c r="R96" s="179">
        <v>31</v>
      </c>
      <c r="S96" s="179">
        <v>47573.57396</v>
      </c>
    </row>
    <row r="97" spans="1:19" ht="12.75">
      <c r="A97" s="117" t="s">
        <v>176</v>
      </c>
      <c r="B97" s="179">
        <v>0</v>
      </c>
      <c r="C97" s="179">
        <v>0</v>
      </c>
      <c r="D97" s="176">
        <v>0</v>
      </c>
      <c r="E97" s="176">
        <v>0</v>
      </c>
      <c r="F97" s="176">
        <v>0</v>
      </c>
      <c r="G97" s="179">
        <v>0</v>
      </c>
      <c r="H97" s="179">
        <v>0</v>
      </c>
      <c r="I97" s="179">
        <v>0</v>
      </c>
      <c r="J97" s="179">
        <v>0</v>
      </c>
      <c r="K97" s="208">
        <v>0</v>
      </c>
      <c r="L97" s="179">
        <v>0</v>
      </c>
      <c r="M97" s="179">
        <v>0</v>
      </c>
      <c r="N97" s="179">
        <v>0</v>
      </c>
      <c r="O97" s="179">
        <v>0</v>
      </c>
      <c r="P97" s="201">
        <v>0</v>
      </c>
      <c r="Q97" s="179">
        <v>0</v>
      </c>
      <c r="R97" s="179">
        <v>0</v>
      </c>
      <c r="S97" s="179">
        <v>0</v>
      </c>
    </row>
    <row r="98" spans="1:19" ht="12.75">
      <c r="A98" s="277"/>
      <c r="B98" s="272"/>
      <c r="C98" s="272"/>
      <c r="D98" s="278"/>
      <c r="E98" s="278"/>
      <c r="F98" s="278"/>
      <c r="G98" s="272"/>
      <c r="H98" s="272"/>
      <c r="I98" s="272"/>
      <c r="J98" s="272"/>
      <c r="K98" s="279"/>
      <c r="L98" s="272"/>
      <c r="M98" s="272"/>
      <c r="N98" s="272"/>
      <c r="O98" s="272"/>
      <c r="P98" s="272"/>
      <c r="Q98" s="272"/>
      <c r="R98" s="272"/>
      <c r="S98" s="272"/>
    </row>
    <row r="100" ht="12.75">
      <c r="A100" s="81" t="s">
        <v>359</v>
      </c>
    </row>
    <row r="101" spans="1:13" ht="12.75" customHeight="1">
      <c r="A101" s="256" t="s">
        <v>415</v>
      </c>
      <c r="B101" s="256"/>
      <c r="C101" s="256"/>
      <c r="D101" s="256"/>
      <c r="E101" s="256"/>
      <c r="F101" s="256"/>
      <c r="G101" s="256"/>
      <c r="H101" s="256"/>
      <c r="I101" s="256"/>
      <c r="J101" s="256"/>
      <c r="K101" s="256"/>
      <c r="L101" s="256"/>
      <c r="M101" s="256"/>
    </row>
  </sheetData>
  <sheetProtection/>
  <mergeCells count="11">
    <mergeCell ref="J4:K4"/>
    <mergeCell ref="B4:C4"/>
    <mergeCell ref="D4:E4"/>
    <mergeCell ref="F4:G4"/>
    <mergeCell ref="H4:I4"/>
    <mergeCell ref="R4:S4"/>
    <mergeCell ref="A1:S1"/>
    <mergeCell ref="A4:A5"/>
    <mergeCell ref="N4:O4"/>
    <mergeCell ref="P4:Q4"/>
    <mergeCell ref="L4:M4"/>
  </mergeCells>
  <printOptions/>
  <pageMargins left="0.2362204724409449" right="0.15748031496062992" top="0.36" bottom="0.35433070866141736" header="0.31496062992125984" footer="0.31496062992125984"/>
  <pageSetup fitToHeight="1" fitToWidth="1" horizontalDpi="600" verticalDpi="600" orientation="landscape" paperSize="8" scale="51" r:id="rId1"/>
  <headerFooter alignWithMargins="0">
    <oddFooter>&amp;C53</oddFooter>
  </headerFooter>
  <ignoredErrors>
    <ignoredError sqref="B38:K38" formulaRange="1"/>
  </ignoredErrors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3"/>
  <sheetViews>
    <sheetView workbookViewId="0" topLeftCell="A1">
      <selection activeCell="A1" sqref="A1:Q1"/>
    </sheetView>
  </sheetViews>
  <sheetFormatPr defaultColWidth="10.75390625" defaultRowHeight="12.75"/>
  <cols>
    <col min="1" max="1" width="28.75390625" style="81" customWidth="1"/>
    <col min="2" max="17" width="10.125" style="81" customWidth="1"/>
    <col min="18" max="16384" width="10.75390625" style="81" customWidth="1"/>
  </cols>
  <sheetData>
    <row r="1" spans="1:17" ht="20.25">
      <c r="A1" s="386" t="s">
        <v>327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6"/>
    </row>
    <row r="2" spans="2:13" ht="12.75"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</row>
    <row r="3" spans="2:18" ht="14.25">
      <c r="B3" s="89"/>
      <c r="M3" s="119"/>
      <c r="P3" s="88"/>
      <c r="Q3" s="228" t="s">
        <v>365</v>
      </c>
      <c r="R3" s="120"/>
    </row>
    <row r="4" spans="1:18" s="95" customFormat="1" ht="12.75">
      <c r="A4" s="315"/>
      <c r="B4" s="379" t="s">
        <v>179</v>
      </c>
      <c r="C4" s="381"/>
      <c r="D4" s="379" t="s">
        <v>180</v>
      </c>
      <c r="E4" s="380"/>
      <c r="F4" s="379" t="s">
        <v>181</v>
      </c>
      <c r="G4" s="381"/>
      <c r="H4" s="379" t="s">
        <v>182</v>
      </c>
      <c r="I4" s="380"/>
      <c r="J4" s="379" t="s">
        <v>183</v>
      </c>
      <c r="K4" s="381"/>
      <c r="L4" s="379" t="s">
        <v>209</v>
      </c>
      <c r="M4" s="381"/>
      <c r="N4" s="385" t="s">
        <v>210</v>
      </c>
      <c r="O4" s="385"/>
      <c r="P4" s="385" t="s">
        <v>234</v>
      </c>
      <c r="Q4" s="385"/>
      <c r="R4" s="94"/>
    </row>
    <row r="5" spans="1:17" s="95" customFormat="1" ht="25.5">
      <c r="A5" s="315"/>
      <c r="B5" s="383" t="s">
        <v>20</v>
      </c>
      <c r="C5" s="114" t="s">
        <v>195</v>
      </c>
      <c r="D5" s="383" t="s">
        <v>20</v>
      </c>
      <c r="E5" s="114" t="s">
        <v>195</v>
      </c>
      <c r="F5" s="383" t="s">
        <v>20</v>
      </c>
      <c r="G5" s="114" t="s">
        <v>195</v>
      </c>
      <c r="H5" s="383" t="s">
        <v>20</v>
      </c>
      <c r="I5" s="114" t="s">
        <v>195</v>
      </c>
      <c r="J5" s="383" t="s">
        <v>20</v>
      </c>
      <c r="K5" s="114" t="s">
        <v>195</v>
      </c>
      <c r="L5" s="383" t="s">
        <v>20</v>
      </c>
      <c r="M5" s="114" t="s">
        <v>195</v>
      </c>
      <c r="N5" s="385" t="s">
        <v>20</v>
      </c>
      <c r="O5" s="121" t="s">
        <v>195</v>
      </c>
      <c r="P5" s="385" t="s">
        <v>20</v>
      </c>
      <c r="Q5" s="121" t="s">
        <v>195</v>
      </c>
    </row>
    <row r="6" spans="1:17" s="95" customFormat="1" ht="63.75">
      <c r="A6" s="315"/>
      <c r="B6" s="387"/>
      <c r="C6" s="122" t="s">
        <v>196</v>
      </c>
      <c r="D6" s="384"/>
      <c r="E6" s="114" t="s">
        <v>196</v>
      </c>
      <c r="F6" s="384"/>
      <c r="G6" s="114" t="s">
        <v>196</v>
      </c>
      <c r="H6" s="384"/>
      <c r="I6" s="114" t="s">
        <v>196</v>
      </c>
      <c r="J6" s="384"/>
      <c r="K6" s="114" t="s">
        <v>196</v>
      </c>
      <c r="L6" s="384"/>
      <c r="M6" s="114" t="s">
        <v>196</v>
      </c>
      <c r="N6" s="385"/>
      <c r="O6" s="121" t="s">
        <v>196</v>
      </c>
      <c r="P6" s="385"/>
      <c r="Q6" s="121" t="s">
        <v>196</v>
      </c>
    </row>
    <row r="7" spans="1:18" s="85" customFormat="1" ht="25.5">
      <c r="A7" s="115" t="s">
        <v>233</v>
      </c>
      <c r="B7" s="205">
        <v>50552</v>
      </c>
      <c r="C7" s="205">
        <v>19969</v>
      </c>
      <c r="D7" s="205">
        <v>61221</v>
      </c>
      <c r="E7" s="205">
        <v>26307</v>
      </c>
      <c r="F7" s="205">
        <v>64058</v>
      </c>
      <c r="G7" s="205">
        <v>27367</v>
      </c>
      <c r="H7" s="205">
        <v>59892</v>
      </c>
      <c r="I7" s="205">
        <v>28546</v>
      </c>
      <c r="J7" s="205">
        <v>58431</v>
      </c>
      <c r="K7" s="205">
        <v>25518</v>
      </c>
      <c r="L7" s="205">
        <v>62265</v>
      </c>
      <c r="M7" s="205">
        <v>26761</v>
      </c>
      <c r="N7" s="205">
        <v>65742</v>
      </c>
      <c r="O7" s="205">
        <v>28378</v>
      </c>
      <c r="P7" s="205">
        <v>69390.79</v>
      </c>
      <c r="Q7" s="205">
        <v>30390.21</v>
      </c>
      <c r="R7" s="209"/>
    </row>
    <row r="8" spans="1:17" s="85" customFormat="1" ht="25.5">
      <c r="A8" s="116" t="s">
        <v>88</v>
      </c>
      <c r="B8" s="205">
        <v>17345</v>
      </c>
      <c r="C8" s="205">
        <v>5086.5</v>
      </c>
      <c r="D8" s="205">
        <v>19894</v>
      </c>
      <c r="E8" s="205">
        <v>6763.4</v>
      </c>
      <c r="F8" s="205">
        <v>19134</v>
      </c>
      <c r="G8" s="205">
        <v>6708.2</v>
      </c>
      <c r="H8" s="205">
        <v>18893</v>
      </c>
      <c r="I8" s="205">
        <v>7551</v>
      </c>
      <c r="J8" s="205">
        <v>17461</v>
      </c>
      <c r="K8" s="205">
        <v>6807</v>
      </c>
      <c r="L8" s="205">
        <v>18064</v>
      </c>
      <c r="M8" s="205">
        <v>7029</v>
      </c>
      <c r="N8" s="205">
        <v>17959.8</v>
      </c>
      <c r="O8" s="205">
        <v>7056.3</v>
      </c>
      <c r="P8" s="205">
        <v>19668</v>
      </c>
      <c r="Q8" s="205">
        <v>7156.28</v>
      </c>
    </row>
    <row r="9" spans="1:17" ht="12.75">
      <c r="A9" s="117" t="s">
        <v>89</v>
      </c>
      <c r="B9" s="179">
        <v>939</v>
      </c>
      <c r="C9" s="179">
        <v>641.3</v>
      </c>
      <c r="D9" s="179">
        <v>1064</v>
      </c>
      <c r="E9" s="179">
        <v>665.2</v>
      </c>
      <c r="F9" s="179">
        <v>1112</v>
      </c>
      <c r="G9" s="179">
        <v>669.5</v>
      </c>
      <c r="H9" s="179">
        <v>1097.3</v>
      </c>
      <c r="I9" s="179">
        <v>758.5</v>
      </c>
      <c r="J9" s="179">
        <v>1100.2</v>
      </c>
      <c r="K9" s="179">
        <v>853.2</v>
      </c>
      <c r="L9" s="179">
        <v>1147.5</v>
      </c>
      <c r="M9" s="179">
        <v>961.8</v>
      </c>
      <c r="N9" s="179">
        <v>1215</v>
      </c>
      <c r="O9" s="179">
        <v>994.7</v>
      </c>
      <c r="P9" s="179">
        <v>1295.42</v>
      </c>
      <c r="Q9" s="179">
        <v>980.58</v>
      </c>
    </row>
    <row r="10" spans="1:17" ht="12.75">
      <c r="A10" s="117" t="s">
        <v>90</v>
      </c>
      <c r="B10" s="179">
        <v>246</v>
      </c>
      <c r="C10" s="179">
        <v>111.5</v>
      </c>
      <c r="D10" s="179">
        <v>299</v>
      </c>
      <c r="E10" s="179">
        <v>129.1</v>
      </c>
      <c r="F10" s="179">
        <v>322</v>
      </c>
      <c r="G10" s="179">
        <v>112.4</v>
      </c>
      <c r="H10" s="179">
        <v>353</v>
      </c>
      <c r="I10" s="179">
        <v>131</v>
      </c>
      <c r="J10" s="179">
        <v>391</v>
      </c>
      <c r="K10" s="179">
        <v>138</v>
      </c>
      <c r="L10" s="179">
        <v>421</v>
      </c>
      <c r="M10" s="179">
        <v>138.7</v>
      </c>
      <c r="N10" s="179">
        <v>452.1</v>
      </c>
      <c r="O10" s="179">
        <v>156.4</v>
      </c>
      <c r="P10" s="179">
        <v>526.94</v>
      </c>
      <c r="Q10" s="179">
        <v>211.81</v>
      </c>
    </row>
    <row r="11" spans="1:17" ht="12.75">
      <c r="A11" s="117" t="s">
        <v>91</v>
      </c>
      <c r="B11" s="179">
        <v>341.2</v>
      </c>
      <c r="C11" s="179">
        <v>153.9</v>
      </c>
      <c r="D11" s="179">
        <v>376</v>
      </c>
      <c r="E11" s="179">
        <v>208.2</v>
      </c>
      <c r="F11" s="179">
        <v>419.3</v>
      </c>
      <c r="G11" s="179">
        <v>217</v>
      </c>
      <c r="H11" s="179">
        <v>451</v>
      </c>
      <c r="I11" s="179">
        <v>227</v>
      </c>
      <c r="J11" s="179">
        <v>480.8</v>
      </c>
      <c r="K11" s="179">
        <v>238</v>
      </c>
      <c r="L11" s="179">
        <v>438</v>
      </c>
      <c r="M11" s="179">
        <v>256</v>
      </c>
      <c r="N11" s="179">
        <v>507.7</v>
      </c>
      <c r="O11" s="179">
        <v>305.5</v>
      </c>
      <c r="P11" s="179">
        <v>517.45</v>
      </c>
      <c r="Q11" s="179">
        <v>259.52</v>
      </c>
    </row>
    <row r="12" spans="1:17" ht="12.75">
      <c r="A12" s="117" t="s">
        <v>92</v>
      </c>
      <c r="B12" s="179">
        <v>854</v>
      </c>
      <c r="C12" s="179">
        <v>230.7</v>
      </c>
      <c r="D12" s="179">
        <v>974</v>
      </c>
      <c r="E12" s="179">
        <v>298.6</v>
      </c>
      <c r="F12" s="179">
        <v>1121</v>
      </c>
      <c r="G12" s="179">
        <v>322.1</v>
      </c>
      <c r="H12" s="179">
        <v>888</v>
      </c>
      <c r="I12" s="179">
        <v>370</v>
      </c>
      <c r="J12" s="179">
        <v>1050</v>
      </c>
      <c r="K12" s="179">
        <v>349</v>
      </c>
      <c r="L12" s="179">
        <v>996</v>
      </c>
      <c r="M12" s="179">
        <v>401</v>
      </c>
      <c r="N12" s="179">
        <v>1117.7</v>
      </c>
      <c r="O12" s="179">
        <v>404.2</v>
      </c>
      <c r="P12" s="179">
        <v>1346.39</v>
      </c>
      <c r="Q12" s="179">
        <v>490.99</v>
      </c>
    </row>
    <row r="13" spans="1:17" ht="12.75">
      <c r="A13" s="117" t="s">
        <v>93</v>
      </c>
      <c r="B13" s="179">
        <v>179</v>
      </c>
      <c r="C13" s="179">
        <v>46.5</v>
      </c>
      <c r="D13" s="179">
        <v>142</v>
      </c>
      <c r="E13" s="179">
        <v>48.2</v>
      </c>
      <c r="F13" s="179">
        <v>171</v>
      </c>
      <c r="G13" s="179">
        <v>53.6</v>
      </c>
      <c r="H13" s="179">
        <v>187</v>
      </c>
      <c r="I13" s="179">
        <v>63.2</v>
      </c>
      <c r="J13" s="179">
        <v>190.7</v>
      </c>
      <c r="K13" s="179">
        <v>56.4</v>
      </c>
      <c r="L13" s="179">
        <v>217</v>
      </c>
      <c r="M13" s="179">
        <v>107</v>
      </c>
      <c r="N13" s="179">
        <v>223.4</v>
      </c>
      <c r="O13" s="179">
        <v>100</v>
      </c>
      <c r="P13" s="179">
        <v>232.39</v>
      </c>
      <c r="Q13" s="179">
        <v>80.23</v>
      </c>
    </row>
    <row r="14" spans="1:17" ht="12.75">
      <c r="A14" s="117" t="s">
        <v>94</v>
      </c>
      <c r="B14" s="179">
        <v>264.8</v>
      </c>
      <c r="C14" s="179">
        <v>120.1</v>
      </c>
      <c r="D14" s="179">
        <v>458</v>
      </c>
      <c r="E14" s="179">
        <v>211.5</v>
      </c>
      <c r="F14" s="179">
        <v>632</v>
      </c>
      <c r="G14" s="179">
        <v>295.6</v>
      </c>
      <c r="H14" s="179">
        <v>457</v>
      </c>
      <c r="I14" s="179">
        <v>294.1</v>
      </c>
      <c r="J14" s="179">
        <v>501</v>
      </c>
      <c r="K14" s="179">
        <v>272</v>
      </c>
      <c r="L14" s="179">
        <v>598</v>
      </c>
      <c r="M14" s="179">
        <v>295</v>
      </c>
      <c r="N14" s="179">
        <v>620.8</v>
      </c>
      <c r="O14" s="179">
        <v>274.6</v>
      </c>
      <c r="P14" s="179">
        <v>615.8</v>
      </c>
      <c r="Q14" s="179">
        <v>344.3</v>
      </c>
    </row>
    <row r="15" spans="1:17" ht="12.75">
      <c r="A15" s="117" t="s">
        <v>95</v>
      </c>
      <c r="B15" s="179">
        <v>109</v>
      </c>
      <c r="C15" s="179">
        <v>39.3</v>
      </c>
      <c r="D15" s="179">
        <v>140</v>
      </c>
      <c r="E15" s="179">
        <v>83.8</v>
      </c>
      <c r="F15" s="179">
        <v>149</v>
      </c>
      <c r="G15" s="179">
        <v>89</v>
      </c>
      <c r="H15" s="179">
        <v>180</v>
      </c>
      <c r="I15" s="179">
        <v>102</v>
      </c>
      <c r="J15" s="179">
        <v>150.5</v>
      </c>
      <c r="K15" s="179">
        <v>74</v>
      </c>
      <c r="L15" s="179">
        <v>156</v>
      </c>
      <c r="M15" s="179">
        <v>77</v>
      </c>
      <c r="N15" s="179">
        <v>206.4</v>
      </c>
      <c r="O15" s="179">
        <v>87.6</v>
      </c>
      <c r="P15" s="179">
        <v>225.41</v>
      </c>
      <c r="Q15" s="179">
        <v>151.62</v>
      </c>
    </row>
    <row r="16" spans="1:17" ht="12.75">
      <c r="A16" s="117" t="s">
        <v>96</v>
      </c>
      <c r="B16" s="179">
        <v>327</v>
      </c>
      <c r="C16" s="179">
        <v>73.2</v>
      </c>
      <c r="D16" s="179">
        <v>376</v>
      </c>
      <c r="E16" s="179">
        <v>81.4</v>
      </c>
      <c r="F16" s="179">
        <v>447</v>
      </c>
      <c r="G16" s="179">
        <v>142.3</v>
      </c>
      <c r="H16" s="179">
        <v>456</v>
      </c>
      <c r="I16" s="179">
        <v>108</v>
      </c>
      <c r="J16" s="179">
        <v>381</v>
      </c>
      <c r="K16" s="179">
        <v>98</v>
      </c>
      <c r="L16" s="179">
        <v>394</v>
      </c>
      <c r="M16" s="179">
        <v>91</v>
      </c>
      <c r="N16" s="179">
        <v>422.2</v>
      </c>
      <c r="O16" s="179">
        <v>143.6</v>
      </c>
      <c r="P16" s="179">
        <v>494.12</v>
      </c>
      <c r="Q16" s="179">
        <v>187.68</v>
      </c>
    </row>
    <row r="17" spans="1:17" ht="12.75">
      <c r="A17" s="117" t="s">
        <v>97</v>
      </c>
      <c r="B17" s="179">
        <v>621</v>
      </c>
      <c r="C17" s="179">
        <v>306.4</v>
      </c>
      <c r="D17" s="179">
        <v>705.1</v>
      </c>
      <c r="E17" s="179">
        <v>380.3</v>
      </c>
      <c r="F17" s="179">
        <v>721.9</v>
      </c>
      <c r="G17" s="179">
        <v>366.5</v>
      </c>
      <c r="H17" s="179">
        <v>732</v>
      </c>
      <c r="I17" s="179">
        <v>496</v>
      </c>
      <c r="J17" s="179">
        <v>737</v>
      </c>
      <c r="K17" s="179">
        <v>512</v>
      </c>
      <c r="L17" s="179">
        <v>762</v>
      </c>
      <c r="M17" s="179">
        <v>462.4</v>
      </c>
      <c r="N17" s="179">
        <v>807.9</v>
      </c>
      <c r="O17" s="179">
        <v>601.6</v>
      </c>
      <c r="P17" s="179">
        <v>861.14</v>
      </c>
      <c r="Q17" s="179">
        <v>583.39</v>
      </c>
    </row>
    <row r="18" spans="1:17" ht="12.75">
      <c r="A18" s="117" t="s">
        <v>223</v>
      </c>
      <c r="B18" s="179">
        <v>6484</v>
      </c>
      <c r="C18" s="179">
        <v>2444.7</v>
      </c>
      <c r="D18" s="179">
        <v>7805</v>
      </c>
      <c r="E18" s="179">
        <v>3453.5</v>
      </c>
      <c r="F18" s="179">
        <v>7881</v>
      </c>
      <c r="G18" s="179">
        <v>3173.7</v>
      </c>
      <c r="H18" s="179">
        <v>8452</v>
      </c>
      <c r="I18" s="179">
        <v>3613</v>
      </c>
      <c r="J18" s="179">
        <v>7939</v>
      </c>
      <c r="K18" s="179">
        <v>2962</v>
      </c>
      <c r="L18" s="179">
        <v>8244</v>
      </c>
      <c r="M18" s="179">
        <v>2800</v>
      </c>
      <c r="N18" s="179">
        <v>6885.1</v>
      </c>
      <c r="O18" s="179">
        <v>2416.4</v>
      </c>
      <c r="P18" s="179">
        <v>6897.3</v>
      </c>
      <c r="Q18" s="179">
        <v>1757.28</v>
      </c>
    </row>
    <row r="19" spans="1:17" ht="12.75">
      <c r="A19" s="117" t="s">
        <v>99</v>
      </c>
      <c r="B19" s="179">
        <v>252.6</v>
      </c>
      <c r="C19" s="179">
        <v>82.5</v>
      </c>
      <c r="D19" s="179">
        <v>310</v>
      </c>
      <c r="E19" s="179">
        <v>82.8</v>
      </c>
      <c r="F19" s="179">
        <v>326</v>
      </c>
      <c r="G19" s="179">
        <v>93.4</v>
      </c>
      <c r="H19" s="179">
        <v>302</v>
      </c>
      <c r="I19" s="179">
        <v>84</v>
      </c>
      <c r="J19" s="179">
        <v>249</v>
      </c>
      <c r="K19" s="179">
        <v>72</v>
      </c>
      <c r="L19" s="179">
        <v>334</v>
      </c>
      <c r="M19" s="179">
        <v>136</v>
      </c>
      <c r="N19" s="179">
        <v>359.4</v>
      </c>
      <c r="O19" s="179">
        <v>163.4</v>
      </c>
      <c r="P19" s="179">
        <v>378.45</v>
      </c>
      <c r="Q19" s="179">
        <v>132.28</v>
      </c>
    </row>
    <row r="20" spans="1:17" ht="12.75">
      <c r="A20" s="117" t="s">
        <v>100</v>
      </c>
      <c r="B20" s="179">
        <v>377</v>
      </c>
      <c r="C20" s="179">
        <v>127.6</v>
      </c>
      <c r="D20" s="179">
        <v>457</v>
      </c>
      <c r="E20" s="179">
        <v>112.2</v>
      </c>
      <c r="F20" s="179">
        <v>502.7</v>
      </c>
      <c r="G20" s="179">
        <v>123</v>
      </c>
      <c r="H20" s="179">
        <v>510</v>
      </c>
      <c r="I20" s="179">
        <v>136</v>
      </c>
      <c r="J20" s="179">
        <v>466.4</v>
      </c>
      <c r="K20" s="179">
        <v>111.1</v>
      </c>
      <c r="L20" s="179">
        <v>478</v>
      </c>
      <c r="M20" s="179">
        <v>156</v>
      </c>
      <c r="N20" s="179">
        <v>516.7</v>
      </c>
      <c r="O20" s="179">
        <v>154.3</v>
      </c>
      <c r="P20" s="179">
        <v>552.81</v>
      </c>
      <c r="Q20" s="179">
        <v>216.02</v>
      </c>
    </row>
    <row r="21" spans="1:17" ht="12.75">
      <c r="A21" s="117" t="s">
        <v>101</v>
      </c>
      <c r="B21" s="179">
        <v>297</v>
      </c>
      <c r="C21" s="179">
        <v>129.3</v>
      </c>
      <c r="D21" s="179">
        <v>300.1</v>
      </c>
      <c r="E21" s="179">
        <v>144.5</v>
      </c>
      <c r="F21" s="179">
        <v>344.9</v>
      </c>
      <c r="G21" s="179">
        <v>141.4</v>
      </c>
      <c r="H21" s="179">
        <v>346.1</v>
      </c>
      <c r="I21" s="179">
        <v>130</v>
      </c>
      <c r="J21" s="179">
        <v>348</v>
      </c>
      <c r="K21" s="179">
        <v>161.1</v>
      </c>
      <c r="L21" s="179">
        <v>370.8</v>
      </c>
      <c r="M21" s="179">
        <v>165</v>
      </c>
      <c r="N21" s="179">
        <v>242</v>
      </c>
      <c r="O21" s="179">
        <v>129.2</v>
      </c>
      <c r="P21" s="179">
        <v>410.11</v>
      </c>
      <c r="Q21" s="179">
        <v>208.53</v>
      </c>
    </row>
    <row r="22" spans="1:17" ht="12.75">
      <c r="A22" s="117" t="s">
        <v>102</v>
      </c>
      <c r="B22" s="179">
        <v>421.4</v>
      </c>
      <c r="C22" s="179">
        <v>282.9</v>
      </c>
      <c r="D22" s="179">
        <v>501.5</v>
      </c>
      <c r="E22" s="179">
        <v>375.7</v>
      </c>
      <c r="F22" s="179">
        <v>560.3</v>
      </c>
      <c r="G22" s="179">
        <v>391</v>
      </c>
      <c r="H22" s="179">
        <v>559</v>
      </c>
      <c r="I22" s="179">
        <v>412</v>
      </c>
      <c r="J22" s="179">
        <v>568.7</v>
      </c>
      <c r="K22" s="179">
        <v>392</v>
      </c>
      <c r="L22" s="179">
        <v>602.9</v>
      </c>
      <c r="M22" s="179">
        <v>397</v>
      </c>
      <c r="N22" s="179">
        <v>633.1</v>
      </c>
      <c r="O22" s="179">
        <v>456</v>
      </c>
      <c r="P22" s="179">
        <v>702.09</v>
      </c>
      <c r="Q22" s="179">
        <v>495.9</v>
      </c>
    </row>
    <row r="23" spans="1:17" ht="12.75">
      <c r="A23" s="117" t="s">
        <v>103</v>
      </c>
      <c r="B23" s="179">
        <v>354</v>
      </c>
      <c r="C23" s="179">
        <v>144.6</v>
      </c>
      <c r="D23" s="179">
        <v>419</v>
      </c>
      <c r="E23" s="179">
        <v>215.9</v>
      </c>
      <c r="F23" s="179">
        <v>347</v>
      </c>
      <c r="G23" s="179">
        <v>211.5</v>
      </c>
      <c r="H23" s="179">
        <v>450</v>
      </c>
      <c r="I23" s="179">
        <v>270</v>
      </c>
      <c r="J23" s="179">
        <v>452</v>
      </c>
      <c r="K23" s="179">
        <v>235</v>
      </c>
      <c r="L23" s="179">
        <v>422</v>
      </c>
      <c r="M23" s="179">
        <v>230</v>
      </c>
      <c r="N23" s="179">
        <v>406.1</v>
      </c>
      <c r="O23" s="179">
        <v>179.9</v>
      </c>
      <c r="P23" s="179">
        <v>490.47</v>
      </c>
      <c r="Q23" s="179">
        <v>290.76</v>
      </c>
    </row>
    <row r="24" spans="1:17" ht="12.75">
      <c r="A24" s="117" t="s">
        <v>104</v>
      </c>
      <c r="B24" s="179">
        <v>250.5</v>
      </c>
      <c r="C24" s="179">
        <v>105.8</v>
      </c>
      <c r="D24" s="179">
        <v>322</v>
      </c>
      <c r="E24" s="179">
        <v>170.8</v>
      </c>
      <c r="F24" s="179">
        <v>417.2</v>
      </c>
      <c r="G24" s="179">
        <v>193.8</v>
      </c>
      <c r="H24" s="179">
        <v>394.8</v>
      </c>
      <c r="I24" s="179">
        <v>225.1</v>
      </c>
      <c r="J24" s="179">
        <v>394.8</v>
      </c>
      <c r="K24" s="179">
        <v>190.3</v>
      </c>
      <c r="L24" s="179">
        <v>263</v>
      </c>
      <c r="M24" s="179">
        <v>170.2</v>
      </c>
      <c r="N24" s="179">
        <v>310.2</v>
      </c>
      <c r="O24" s="179">
        <v>203.1</v>
      </c>
      <c r="P24" s="179">
        <v>503.05</v>
      </c>
      <c r="Q24" s="179">
        <v>293.42</v>
      </c>
    </row>
    <row r="25" spans="1:17" ht="12.75">
      <c r="A25" s="117" t="s">
        <v>105</v>
      </c>
      <c r="B25" s="179">
        <v>246.5</v>
      </c>
      <c r="C25" s="179">
        <v>46.1</v>
      </c>
      <c r="D25" s="179">
        <v>420</v>
      </c>
      <c r="E25" s="179">
        <v>101.7</v>
      </c>
      <c r="F25" s="179">
        <v>397</v>
      </c>
      <c r="G25" s="179">
        <v>112.3</v>
      </c>
      <c r="H25" s="179">
        <v>376</v>
      </c>
      <c r="I25" s="179">
        <v>92</v>
      </c>
      <c r="J25" s="179">
        <v>292</v>
      </c>
      <c r="K25" s="179">
        <v>73</v>
      </c>
      <c r="L25" s="179">
        <v>411</v>
      </c>
      <c r="M25" s="179">
        <v>160</v>
      </c>
      <c r="N25" s="179">
        <v>461.4</v>
      </c>
      <c r="O25" s="179">
        <v>166.2</v>
      </c>
      <c r="P25" s="179">
        <v>486.62</v>
      </c>
      <c r="Q25" s="179">
        <v>222.55</v>
      </c>
    </row>
    <row r="26" spans="1:17" ht="12.75">
      <c r="A26" s="117" t="s">
        <v>224</v>
      </c>
      <c r="B26" s="179">
        <v>4780</v>
      </c>
      <c r="C26" s="179" t="s">
        <v>30</v>
      </c>
      <c r="D26" s="179">
        <v>4825</v>
      </c>
      <c r="E26" s="179" t="s">
        <v>30</v>
      </c>
      <c r="F26" s="179">
        <v>3264</v>
      </c>
      <c r="G26" s="179" t="s">
        <v>30</v>
      </c>
      <c r="H26" s="179">
        <v>2703.5</v>
      </c>
      <c r="I26" s="179">
        <v>41</v>
      </c>
      <c r="J26" s="179">
        <v>1768</v>
      </c>
      <c r="K26" s="179">
        <v>16</v>
      </c>
      <c r="L26" s="179">
        <v>1808</v>
      </c>
      <c r="M26" s="179">
        <v>26</v>
      </c>
      <c r="N26" s="179">
        <v>2572.8</v>
      </c>
      <c r="O26" s="179">
        <v>119.7</v>
      </c>
      <c r="P26" s="179">
        <v>3132.38</v>
      </c>
      <c r="Q26" s="179">
        <v>249.43</v>
      </c>
    </row>
    <row r="27" spans="1:17" s="85" customFormat="1" ht="25.5">
      <c r="A27" s="116" t="s">
        <v>107</v>
      </c>
      <c r="B27" s="205">
        <v>4666</v>
      </c>
      <c r="C27" s="205">
        <v>877.7</v>
      </c>
      <c r="D27" s="205">
        <v>5659</v>
      </c>
      <c r="E27" s="205">
        <v>1466</v>
      </c>
      <c r="F27" s="205">
        <v>6563</v>
      </c>
      <c r="G27" s="205">
        <v>1512.4</v>
      </c>
      <c r="H27" s="205">
        <v>5720</v>
      </c>
      <c r="I27" s="205">
        <v>1660</v>
      </c>
      <c r="J27" s="205">
        <v>5566</v>
      </c>
      <c r="K27" s="205">
        <v>1208</v>
      </c>
      <c r="L27" s="205">
        <v>5816</v>
      </c>
      <c r="M27" s="205">
        <v>1309</v>
      </c>
      <c r="N27" s="205">
        <v>5776.9</v>
      </c>
      <c r="O27" s="205">
        <v>1456.9</v>
      </c>
      <c r="P27" s="205">
        <v>6209.72</v>
      </c>
      <c r="Q27" s="205">
        <v>1513.66</v>
      </c>
    </row>
    <row r="28" spans="1:17" ht="12.75">
      <c r="A28" s="117" t="s">
        <v>108</v>
      </c>
      <c r="B28" s="179">
        <v>110</v>
      </c>
      <c r="C28" s="179">
        <v>35</v>
      </c>
      <c r="D28" s="179">
        <v>131</v>
      </c>
      <c r="E28" s="179">
        <v>57.9</v>
      </c>
      <c r="F28" s="179">
        <v>147</v>
      </c>
      <c r="G28" s="179">
        <v>49.2</v>
      </c>
      <c r="H28" s="179">
        <v>165</v>
      </c>
      <c r="I28" s="179">
        <v>49.6</v>
      </c>
      <c r="J28" s="179">
        <v>143</v>
      </c>
      <c r="K28" s="179">
        <v>43.7</v>
      </c>
      <c r="L28" s="179">
        <v>178</v>
      </c>
      <c r="M28" s="179">
        <v>63.4</v>
      </c>
      <c r="N28" s="179">
        <v>194.2</v>
      </c>
      <c r="O28" s="179">
        <v>58.1</v>
      </c>
      <c r="P28" s="179">
        <v>219.13</v>
      </c>
      <c r="Q28" s="179">
        <v>64.63</v>
      </c>
    </row>
    <row r="29" spans="1:17" ht="12.75">
      <c r="A29" s="117" t="s">
        <v>109</v>
      </c>
      <c r="B29" s="179">
        <v>176.9</v>
      </c>
      <c r="C29" s="179">
        <v>46</v>
      </c>
      <c r="D29" s="179">
        <v>197</v>
      </c>
      <c r="E29" s="179">
        <v>58.3</v>
      </c>
      <c r="F29" s="179">
        <v>184.4</v>
      </c>
      <c r="G29" s="179">
        <v>70.4</v>
      </c>
      <c r="H29" s="179">
        <v>120</v>
      </c>
      <c r="I29" s="179">
        <v>51</v>
      </c>
      <c r="J29" s="179">
        <v>80</v>
      </c>
      <c r="K29" s="179">
        <v>42</v>
      </c>
      <c r="L29" s="179">
        <v>116</v>
      </c>
      <c r="M29" s="179">
        <v>42.6</v>
      </c>
      <c r="N29" s="179">
        <v>85.5</v>
      </c>
      <c r="O29" s="179">
        <v>39.8</v>
      </c>
      <c r="P29" s="179">
        <v>142.73</v>
      </c>
      <c r="Q29" s="179">
        <v>40.34</v>
      </c>
    </row>
    <row r="30" spans="1:17" ht="12.75">
      <c r="A30" s="117" t="s">
        <v>110</v>
      </c>
      <c r="B30" s="179">
        <v>193</v>
      </c>
      <c r="C30" s="179">
        <v>71.2</v>
      </c>
      <c r="D30" s="179">
        <v>260</v>
      </c>
      <c r="E30" s="179">
        <v>80.1</v>
      </c>
      <c r="F30" s="179">
        <v>347</v>
      </c>
      <c r="G30" s="179">
        <v>107.1</v>
      </c>
      <c r="H30" s="179">
        <v>244</v>
      </c>
      <c r="I30" s="179">
        <v>113</v>
      </c>
      <c r="J30" s="179">
        <v>288</v>
      </c>
      <c r="K30" s="179">
        <v>105</v>
      </c>
      <c r="L30" s="179">
        <v>283</v>
      </c>
      <c r="M30" s="179">
        <v>132.8</v>
      </c>
      <c r="N30" s="179">
        <v>298.5</v>
      </c>
      <c r="O30" s="179">
        <v>136.8</v>
      </c>
      <c r="P30" s="179">
        <v>316.3</v>
      </c>
      <c r="Q30" s="179">
        <v>120.19</v>
      </c>
    </row>
    <row r="31" spans="1:17" ht="25.5">
      <c r="A31" s="117" t="s">
        <v>111</v>
      </c>
      <c r="B31" s="179">
        <v>35</v>
      </c>
      <c r="C31" s="179">
        <v>2.1</v>
      </c>
      <c r="D31" s="179">
        <v>37</v>
      </c>
      <c r="E31" s="179">
        <v>4</v>
      </c>
      <c r="F31" s="179">
        <v>64</v>
      </c>
      <c r="G31" s="179">
        <v>13.5</v>
      </c>
      <c r="H31" s="179">
        <v>43</v>
      </c>
      <c r="I31" s="179">
        <v>8</v>
      </c>
      <c r="J31" s="179">
        <v>42</v>
      </c>
      <c r="K31" s="179">
        <v>10</v>
      </c>
      <c r="L31" s="179">
        <v>30</v>
      </c>
      <c r="M31" s="179">
        <v>6.8</v>
      </c>
      <c r="N31" s="179">
        <v>29</v>
      </c>
      <c r="O31" s="179">
        <v>7.9</v>
      </c>
      <c r="P31" s="179">
        <v>26.74</v>
      </c>
      <c r="Q31" s="179">
        <v>10.73</v>
      </c>
    </row>
    <row r="32" spans="1:17" ht="12.75">
      <c r="A32" s="117" t="s">
        <v>112</v>
      </c>
      <c r="B32" s="179">
        <v>333.9</v>
      </c>
      <c r="C32" s="179">
        <v>91.2</v>
      </c>
      <c r="D32" s="179">
        <v>489</v>
      </c>
      <c r="E32" s="179">
        <v>133.1</v>
      </c>
      <c r="F32" s="179">
        <v>545</v>
      </c>
      <c r="G32" s="179">
        <v>141.6</v>
      </c>
      <c r="H32" s="179">
        <v>490</v>
      </c>
      <c r="I32" s="179">
        <v>158.6</v>
      </c>
      <c r="J32" s="179">
        <v>410</v>
      </c>
      <c r="K32" s="179">
        <v>144</v>
      </c>
      <c r="L32" s="179">
        <v>434</v>
      </c>
      <c r="M32" s="179">
        <v>163</v>
      </c>
      <c r="N32" s="179">
        <v>386</v>
      </c>
      <c r="O32" s="179">
        <v>144.9</v>
      </c>
      <c r="P32" s="179">
        <v>496.28</v>
      </c>
      <c r="Q32" s="179">
        <v>241.86</v>
      </c>
    </row>
    <row r="33" spans="1:17" ht="12.75">
      <c r="A33" s="117" t="s">
        <v>113</v>
      </c>
      <c r="B33" s="179">
        <v>502</v>
      </c>
      <c r="C33" s="179">
        <v>108.2</v>
      </c>
      <c r="D33" s="179">
        <v>753</v>
      </c>
      <c r="E33" s="179">
        <v>248.9</v>
      </c>
      <c r="F33" s="179">
        <v>800.1</v>
      </c>
      <c r="G33" s="179">
        <v>248.1</v>
      </c>
      <c r="H33" s="179">
        <v>608</v>
      </c>
      <c r="I33" s="179">
        <v>209.4</v>
      </c>
      <c r="J33" s="179">
        <v>525.4</v>
      </c>
      <c r="K33" s="179">
        <v>121</v>
      </c>
      <c r="L33" s="179">
        <v>545</v>
      </c>
      <c r="M33" s="179">
        <v>118</v>
      </c>
      <c r="N33" s="179">
        <v>581.8</v>
      </c>
      <c r="O33" s="179">
        <v>138.8</v>
      </c>
      <c r="P33" s="179">
        <v>629.46</v>
      </c>
      <c r="Q33" s="179">
        <v>205.83</v>
      </c>
    </row>
    <row r="34" spans="1:17" ht="12.75">
      <c r="A34" s="117" t="s">
        <v>114</v>
      </c>
      <c r="B34" s="179">
        <v>671</v>
      </c>
      <c r="C34" s="179">
        <v>363.7</v>
      </c>
      <c r="D34" s="179">
        <v>844</v>
      </c>
      <c r="E34" s="179">
        <v>575</v>
      </c>
      <c r="F34" s="179">
        <v>908</v>
      </c>
      <c r="G34" s="179">
        <v>540.9</v>
      </c>
      <c r="H34" s="179">
        <v>1031</v>
      </c>
      <c r="I34" s="179">
        <v>629</v>
      </c>
      <c r="J34" s="179">
        <v>1044</v>
      </c>
      <c r="K34" s="179">
        <v>443</v>
      </c>
      <c r="L34" s="179">
        <v>1076</v>
      </c>
      <c r="M34" s="179">
        <v>491</v>
      </c>
      <c r="N34" s="179">
        <v>1139.8</v>
      </c>
      <c r="O34" s="179">
        <v>571.9</v>
      </c>
      <c r="P34" s="179">
        <v>1292.66</v>
      </c>
      <c r="Q34" s="179">
        <v>425.18</v>
      </c>
    </row>
    <row r="35" spans="1:17" ht="12.75">
      <c r="A35" s="117" t="s">
        <v>115</v>
      </c>
      <c r="B35" s="179">
        <v>13.7</v>
      </c>
      <c r="C35" s="179">
        <v>0.4</v>
      </c>
      <c r="D35" s="179">
        <v>13</v>
      </c>
      <c r="E35" s="179">
        <v>4</v>
      </c>
      <c r="F35" s="179">
        <v>9</v>
      </c>
      <c r="G35" s="179">
        <v>5.4</v>
      </c>
      <c r="H35" s="179">
        <v>22.1</v>
      </c>
      <c r="I35" s="179">
        <v>6</v>
      </c>
      <c r="J35" s="179">
        <v>27.8</v>
      </c>
      <c r="K35" s="179">
        <v>1.8</v>
      </c>
      <c r="L35" s="179">
        <v>22.7</v>
      </c>
      <c r="M35" s="179">
        <v>5</v>
      </c>
      <c r="N35" s="179">
        <v>24.3</v>
      </c>
      <c r="O35" s="179">
        <v>4.6</v>
      </c>
      <c r="P35" s="179">
        <v>24.5</v>
      </c>
      <c r="Q35" s="179">
        <v>2.57</v>
      </c>
    </row>
    <row r="36" spans="1:17" ht="12.75">
      <c r="A36" s="117" t="s">
        <v>116</v>
      </c>
      <c r="B36" s="179">
        <v>163</v>
      </c>
      <c r="C36" s="179">
        <v>50.4</v>
      </c>
      <c r="D36" s="179">
        <v>205</v>
      </c>
      <c r="E36" s="179">
        <v>66.6</v>
      </c>
      <c r="F36" s="179">
        <v>259</v>
      </c>
      <c r="G36" s="179">
        <v>83.8</v>
      </c>
      <c r="H36" s="179">
        <v>245.7</v>
      </c>
      <c r="I36" s="179">
        <v>103</v>
      </c>
      <c r="J36" s="179">
        <v>243</v>
      </c>
      <c r="K36" s="179">
        <v>127</v>
      </c>
      <c r="L36" s="179">
        <v>278</v>
      </c>
      <c r="M36" s="179">
        <v>142</v>
      </c>
      <c r="N36" s="179">
        <v>303.5</v>
      </c>
      <c r="O36" s="179">
        <v>172.9</v>
      </c>
      <c r="P36" s="179">
        <v>320.51</v>
      </c>
      <c r="Q36" s="179">
        <v>143.72</v>
      </c>
    </row>
    <row r="37" spans="1:17" ht="12.75">
      <c r="A37" s="117" t="s">
        <v>117</v>
      </c>
      <c r="B37" s="179">
        <v>126</v>
      </c>
      <c r="C37" s="179">
        <v>39.9</v>
      </c>
      <c r="D37" s="179">
        <v>131</v>
      </c>
      <c r="E37" s="179">
        <v>65.6</v>
      </c>
      <c r="F37" s="179">
        <v>151.2</v>
      </c>
      <c r="G37" s="179">
        <v>63.5</v>
      </c>
      <c r="H37" s="179">
        <v>192</v>
      </c>
      <c r="I37" s="179">
        <v>79</v>
      </c>
      <c r="J37" s="179">
        <v>150</v>
      </c>
      <c r="K37" s="179">
        <v>56</v>
      </c>
      <c r="L37" s="179">
        <v>178</v>
      </c>
      <c r="M37" s="179">
        <v>55</v>
      </c>
      <c r="N37" s="179">
        <v>186.7</v>
      </c>
      <c r="O37" s="179">
        <v>78.4</v>
      </c>
      <c r="P37" s="179">
        <v>184.65</v>
      </c>
      <c r="Q37" s="179">
        <v>93.88</v>
      </c>
    </row>
    <row r="38" spans="1:17" ht="12.75">
      <c r="A38" s="117" t="s">
        <v>118</v>
      </c>
      <c r="B38" s="179">
        <v>2375.7</v>
      </c>
      <c r="C38" s="179">
        <v>71.7</v>
      </c>
      <c r="D38" s="179">
        <v>2636.9</v>
      </c>
      <c r="E38" s="179">
        <v>176.6</v>
      </c>
      <c r="F38" s="179">
        <v>3211.6</v>
      </c>
      <c r="G38" s="179">
        <v>202.3</v>
      </c>
      <c r="H38" s="179">
        <v>2603.2</v>
      </c>
      <c r="I38" s="179">
        <v>262.4</v>
      </c>
      <c r="J38" s="179">
        <v>2656.5</v>
      </c>
      <c r="K38" s="179">
        <v>122.9</v>
      </c>
      <c r="L38" s="179">
        <v>2705.7</v>
      </c>
      <c r="M38" s="179">
        <v>96</v>
      </c>
      <c r="N38" s="179">
        <v>2576.5</v>
      </c>
      <c r="O38" s="179">
        <v>110.7</v>
      </c>
      <c r="P38" s="179">
        <v>2583.51</v>
      </c>
      <c r="Q38" s="179">
        <v>175.47</v>
      </c>
    </row>
    <row r="39" spans="1:17" s="85" customFormat="1" ht="25.5">
      <c r="A39" s="116" t="s">
        <v>323</v>
      </c>
      <c r="B39" s="205">
        <f>SUM(B40:B45,B47:B53)</f>
        <v>7587.8</v>
      </c>
      <c r="C39" s="205">
        <f aca="true" t="shared" si="0" ref="C39:I39">SUM(C40:C45,C47:C53)</f>
        <v>4913.1</v>
      </c>
      <c r="D39" s="205">
        <f t="shared" si="0"/>
        <v>9572</v>
      </c>
      <c r="E39" s="205">
        <f t="shared" si="0"/>
        <v>6330.700000000001</v>
      </c>
      <c r="F39" s="205">
        <f t="shared" si="0"/>
        <v>9917.4</v>
      </c>
      <c r="G39" s="205">
        <f t="shared" si="0"/>
        <v>6600.5</v>
      </c>
      <c r="H39" s="205">
        <f t="shared" si="0"/>
        <v>9414.5</v>
      </c>
      <c r="I39" s="205">
        <f t="shared" si="0"/>
        <v>6584.3</v>
      </c>
      <c r="J39" s="205">
        <v>6803</v>
      </c>
      <c r="K39" s="205">
        <v>4068</v>
      </c>
      <c r="L39" s="205">
        <v>6931</v>
      </c>
      <c r="M39" s="205">
        <v>4092.8</v>
      </c>
      <c r="N39" s="205">
        <v>7867.4</v>
      </c>
      <c r="O39" s="205">
        <v>4355.3</v>
      </c>
      <c r="P39" s="205">
        <v>7721.64</v>
      </c>
      <c r="Q39" s="205">
        <v>4616.74</v>
      </c>
    </row>
    <row r="40" spans="1:17" ht="12.75">
      <c r="A40" s="117" t="s">
        <v>119</v>
      </c>
      <c r="B40" s="179">
        <v>42</v>
      </c>
      <c r="C40" s="179">
        <v>36.9</v>
      </c>
      <c r="D40" s="179">
        <v>69</v>
      </c>
      <c r="E40" s="179">
        <v>32.1</v>
      </c>
      <c r="F40" s="179">
        <v>81</v>
      </c>
      <c r="G40" s="179">
        <v>59.9</v>
      </c>
      <c r="H40" s="179">
        <v>126</v>
      </c>
      <c r="I40" s="179">
        <v>109</v>
      </c>
      <c r="J40" s="179">
        <v>135</v>
      </c>
      <c r="K40" s="179">
        <v>90</v>
      </c>
      <c r="L40" s="179">
        <v>121.7</v>
      </c>
      <c r="M40" s="179">
        <v>87</v>
      </c>
      <c r="N40" s="179">
        <v>95.6</v>
      </c>
      <c r="O40" s="179">
        <v>54.8</v>
      </c>
      <c r="P40" s="179">
        <v>106.79</v>
      </c>
      <c r="Q40" s="179">
        <v>72.2</v>
      </c>
    </row>
    <row r="41" spans="1:17" ht="12.75">
      <c r="A41" s="117" t="s">
        <v>123</v>
      </c>
      <c r="B41" s="179">
        <v>63</v>
      </c>
      <c r="C41" s="179">
        <v>44.1</v>
      </c>
      <c r="D41" s="179">
        <v>77.9</v>
      </c>
      <c r="E41" s="179">
        <v>73.7</v>
      </c>
      <c r="F41" s="179">
        <v>59.1</v>
      </c>
      <c r="G41" s="179">
        <v>48.2</v>
      </c>
      <c r="H41" s="179">
        <v>72</v>
      </c>
      <c r="I41" s="179">
        <v>55</v>
      </c>
      <c r="J41" s="179">
        <v>87</v>
      </c>
      <c r="K41" s="179">
        <v>48</v>
      </c>
      <c r="L41" s="179">
        <v>104</v>
      </c>
      <c r="M41" s="179">
        <v>52.5</v>
      </c>
      <c r="N41" s="179">
        <v>85.5</v>
      </c>
      <c r="O41" s="179">
        <v>44.3</v>
      </c>
      <c r="P41" s="179">
        <v>108.86</v>
      </c>
      <c r="Q41" s="179">
        <v>45.65</v>
      </c>
    </row>
    <row r="42" spans="1:17" ht="12.75">
      <c r="A42" s="117" t="s">
        <v>127</v>
      </c>
      <c r="B42" s="179">
        <v>2705</v>
      </c>
      <c r="C42" s="179">
        <v>1850</v>
      </c>
      <c r="D42" s="179">
        <v>3704</v>
      </c>
      <c r="E42" s="179">
        <v>2607.8</v>
      </c>
      <c r="F42" s="179">
        <v>3938</v>
      </c>
      <c r="G42" s="179">
        <v>2794.9</v>
      </c>
      <c r="H42" s="179">
        <v>3412</v>
      </c>
      <c r="I42" s="179">
        <v>2444</v>
      </c>
      <c r="J42" s="179">
        <v>3606</v>
      </c>
      <c r="K42" s="179">
        <v>1990</v>
      </c>
      <c r="L42" s="179">
        <v>3692</v>
      </c>
      <c r="M42" s="179">
        <v>1896</v>
      </c>
      <c r="N42" s="179">
        <v>4311.9</v>
      </c>
      <c r="O42" s="179">
        <v>1903.6</v>
      </c>
      <c r="P42" s="179">
        <v>3943.69</v>
      </c>
      <c r="Q42" s="179">
        <v>2202.95</v>
      </c>
    </row>
    <row r="43" spans="1:17" ht="12.75">
      <c r="A43" s="117" t="s">
        <v>129</v>
      </c>
      <c r="B43" s="179">
        <v>669</v>
      </c>
      <c r="C43" s="179">
        <v>554.2</v>
      </c>
      <c r="D43" s="179">
        <v>725.3</v>
      </c>
      <c r="E43" s="179">
        <v>553.5</v>
      </c>
      <c r="F43" s="179">
        <v>382</v>
      </c>
      <c r="G43" s="179">
        <v>271.1</v>
      </c>
      <c r="H43" s="179">
        <v>476</v>
      </c>
      <c r="I43" s="179">
        <v>268</v>
      </c>
      <c r="J43" s="179">
        <v>500</v>
      </c>
      <c r="K43" s="179">
        <v>282</v>
      </c>
      <c r="L43" s="179">
        <v>504</v>
      </c>
      <c r="M43" s="179">
        <v>383</v>
      </c>
      <c r="N43" s="179">
        <v>508.8</v>
      </c>
      <c r="O43" s="179">
        <v>446.6</v>
      </c>
      <c r="P43" s="179">
        <v>594.81</v>
      </c>
      <c r="Q43" s="179">
        <v>393.75</v>
      </c>
    </row>
    <row r="44" spans="1:17" ht="12.75">
      <c r="A44" s="117" t="s">
        <v>130</v>
      </c>
      <c r="B44" s="179">
        <v>638</v>
      </c>
      <c r="C44" s="179">
        <v>259.8</v>
      </c>
      <c r="D44" s="179">
        <v>762</v>
      </c>
      <c r="E44" s="179">
        <v>410.1</v>
      </c>
      <c r="F44" s="179">
        <v>820</v>
      </c>
      <c r="G44" s="179">
        <v>435.1</v>
      </c>
      <c r="H44" s="179">
        <v>723</v>
      </c>
      <c r="I44" s="179">
        <v>436</v>
      </c>
      <c r="J44" s="179">
        <v>666.7</v>
      </c>
      <c r="K44" s="179">
        <v>325</v>
      </c>
      <c r="L44" s="179">
        <v>628.9</v>
      </c>
      <c r="M44" s="179">
        <v>359</v>
      </c>
      <c r="N44" s="179">
        <v>881.6</v>
      </c>
      <c r="O44" s="179">
        <v>535.9</v>
      </c>
      <c r="P44" s="179">
        <v>833.92</v>
      </c>
      <c r="Q44" s="179">
        <v>515.15</v>
      </c>
    </row>
    <row r="45" spans="1:17" ht="12.75">
      <c r="A45" s="117" t="s">
        <v>131</v>
      </c>
      <c r="B45" s="179">
        <v>1388</v>
      </c>
      <c r="C45" s="179">
        <v>705</v>
      </c>
      <c r="D45" s="179">
        <v>1706</v>
      </c>
      <c r="E45" s="179">
        <v>981.4</v>
      </c>
      <c r="F45" s="179">
        <v>2008.4</v>
      </c>
      <c r="G45" s="179">
        <v>1263.5</v>
      </c>
      <c r="H45" s="179">
        <v>1804.7</v>
      </c>
      <c r="I45" s="179">
        <v>1299.7</v>
      </c>
      <c r="J45" s="179">
        <v>1809</v>
      </c>
      <c r="K45" s="179">
        <v>1332.4</v>
      </c>
      <c r="L45" s="179">
        <v>1880.3</v>
      </c>
      <c r="M45" s="179">
        <v>1314.9</v>
      </c>
      <c r="N45" s="179">
        <v>1984</v>
      </c>
      <c r="O45" s="179">
        <v>1370.1</v>
      </c>
      <c r="P45" s="179">
        <v>2133.57</v>
      </c>
      <c r="Q45" s="179">
        <v>1387.05</v>
      </c>
    </row>
    <row r="46" spans="1:17" s="85" customFormat="1" ht="25.5">
      <c r="A46" s="116" t="s">
        <v>361</v>
      </c>
      <c r="B46" s="205" t="s">
        <v>297</v>
      </c>
      <c r="C46" s="205" t="s">
        <v>297</v>
      </c>
      <c r="D46" s="205" t="s">
        <v>297</v>
      </c>
      <c r="E46" s="205" t="s">
        <v>297</v>
      </c>
      <c r="F46" s="205" t="s">
        <v>297</v>
      </c>
      <c r="G46" s="205" t="s">
        <v>297</v>
      </c>
      <c r="H46" s="205" t="s">
        <v>297</v>
      </c>
      <c r="I46" s="205" t="s">
        <v>297</v>
      </c>
      <c r="J46" s="205">
        <v>3031</v>
      </c>
      <c r="K46" s="205">
        <v>1957</v>
      </c>
      <c r="L46" s="205">
        <v>3193</v>
      </c>
      <c r="M46" s="205">
        <v>1986</v>
      </c>
      <c r="N46" s="205">
        <v>3605.1</v>
      </c>
      <c r="O46" s="205">
        <v>2399.9</v>
      </c>
      <c r="P46" s="205">
        <v>3848.04</v>
      </c>
      <c r="Q46" s="205">
        <v>2615.14</v>
      </c>
    </row>
    <row r="47" spans="1:17" ht="12.75">
      <c r="A47" s="117" t="s">
        <v>120</v>
      </c>
      <c r="B47" s="179">
        <v>715</v>
      </c>
      <c r="C47" s="179">
        <v>602.7</v>
      </c>
      <c r="D47" s="179">
        <v>800</v>
      </c>
      <c r="E47" s="179">
        <v>670.9</v>
      </c>
      <c r="F47" s="179">
        <v>907</v>
      </c>
      <c r="G47" s="179">
        <v>687.2</v>
      </c>
      <c r="H47" s="179">
        <v>1066</v>
      </c>
      <c r="I47" s="179">
        <v>885</v>
      </c>
      <c r="J47" s="179">
        <v>1124</v>
      </c>
      <c r="K47" s="179">
        <v>1001</v>
      </c>
      <c r="L47" s="179">
        <v>1212</v>
      </c>
      <c r="M47" s="179">
        <v>1022</v>
      </c>
      <c r="N47" s="179">
        <v>1406.3</v>
      </c>
      <c r="O47" s="179">
        <v>1146.6</v>
      </c>
      <c r="P47" s="179">
        <v>1529.12</v>
      </c>
      <c r="Q47" s="179">
        <v>1291.55</v>
      </c>
    </row>
    <row r="48" spans="1:17" ht="12.75">
      <c r="A48" s="117" t="s">
        <v>121</v>
      </c>
      <c r="B48" s="179">
        <v>24</v>
      </c>
      <c r="C48" s="179">
        <v>15.9</v>
      </c>
      <c r="D48" s="179">
        <v>231</v>
      </c>
      <c r="E48" s="179">
        <v>29.8</v>
      </c>
      <c r="F48" s="179">
        <v>62</v>
      </c>
      <c r="G48" s="179">
        <v>44.1</v>
      </c>
      <c r="H48" s="179">
        <v>37</v>
      </c>
      <c r="I48" s="179">
        <v>33</v>
      </c>
      <c r="J48" s="179">
        <v>158.4</v>
      </c>
      <c r="K48" s="179">
        <v>47</v>
      </c>
      <c r="L48" s="179">
        <v>81.8</v>
      </c>
      <c r="M48" s="179">
        <v>73.6</v>
      </c>
      <c r="N48" s="179">
        <v>89.4</v>
      </c>
      <c r="O48" s="179">
        <v>62.7</v>
      </c>
      <c r="P48" s="179">
        <v>250.58</v>
      </c>
      <c r="Q48" s="179">
        <v>57.9</v>
      </c>
    </row>
    <row r="49" spans="1:17" ht="25.5">
      <c r="A49" s="117" t="s">
        <v>122</v>
      </c>
      <c r="B49" s="179">
        <v>229.3</v>
      </c>
      <c r="C49" s="179">
        <v>207.7</v>
      </c>
      <c r="D49" s="179">
        <v>237</v>
      </c>
      <c r="E49" s="179">
        <v>204.1</v>
      </c>
      <c r="F49" s="179">
        <v>247</v>
      </c>
      <c r="G49" s="179">
        <v>206.7</v>
      </c>
      <c r="H49" s="179">
        <v>256</v>
      </c>
      <c r="I49" s="179">
        <v>241</v>
      </c>
      <c r="J49" s="179">
        <v>264</v>
      </c>
      <c r="K49" s="179">
        <v>228</v>
      </c>
      <c r="L49" s="179">
        <v>273</v>
      </c>
      <c r="M49" s="179">
        <v>237</v>
      </c>
      <c r="N49" s="179">
        <v>281.9</v>
      </c>
      <c r="O49" s="179">
        <v>251.5</v>
      </c>
      <c r="P49" s="179">
        <v>275.44</v>
      </c>
      <c r="Q49" s="179">
        <v>245.19</v>
      </c>
    </row>
    <row r="50" spans="1:17" ht="25.5">
      <c r="A50" s="117" t="s">
        <v>124</v>
      </c>
      <c r="B50" s="179">
        <v>80.6</v>
      </c>
      <c r="C50" s="179">
        <v>57.1</v>
      </c>
      <c r="D50" s="179">
        <v>93</v>
      </c>
      <c r="E50" s="179">
        <v>61.2</v>
      </c>
      <c r="F50" s="179">
        <v>96</v>
      </c>
      <c r="G50" s="179">
        <v>81.9</v>
      </c>
      <c r="H50" s="179">
        <v>90.1</v>
      </c>
      <c r="I50" s="179">
        <v>57.8</v>
      </c>
      <c r="J50" s="179">
        <v>70</v>
      </c>
      <c r="K50" s="179">
        <v>56</v>
      </c>
      <c r="L50" s="179">
        <v>82</v>
      </c>
      <c r="M50" s="179">
        <v>69</v>
      </c>
      <c r="N50" s="179">
        <v>87.4</v>
      </c>
      <c r="O50" s="179">
        <v>59.3</v>
      </c>
      <c r="P50" s="179">
        <v>109.64</v>
      </c>
      <c r="Q50" s="179">
        <v>82.5</v>
      </c>
    </row>
    <row r="51" spans="1:17" ht="25.5">
      <c r="A51" s="117" t="s">
        <v>125</v>
      </c>
      <c r="B51" s="179">
        <v>157.9</v>
      </c>
      <c r="C51" s="179">
        <v>60.3</v>
      </c>
      <c r="D51" s="179">
        <v>175.5</v>
      </c>
      <c r="E51" s="179">
        <v>74.1</v>
      </c>
      <c r="F51" s="179">
        <v>196.9</v>
      </c>
      <c r="G51" s="179">
        <v>69.8</v>
      </c>
      <c r="H51" s="179">
        <v>197.7</v>
      </c>
      <c r="I51" s="179">
        <v>60</v>
      </c>
      <c r="J51" s="179">
        <v>198</v>
      </c>
      <c r="K51" s="179">
        <v>77.2</v>
      </c>
      <c r="L51" s="179">
        <v>200.1</v>
      </c>
      <c r="M51" s="179">
        <v>67</v>
      </c>
      <c r="N51" s="179">
        <v>205.7</v>
      </c>
      <c r="O51" s="179">
        <v>46.3</v>
      </c>
      <c r="P51" s="179">
        <v>210.16</v>
      </c>
      <c r="Q51" s="179">
        <v>36.93</v>
      </c>
    </row>
    <row r="52" spans="1:17" ht="12.75">
      <c r="A52" s="117" t="s">
        <v>126</v>
      </c>
      <c r="B52" s="179">
        <v>80</v>
      </c>
      <c r="C52" s="179">
        <v>55</v>
      </c>
      <c r="D52" s="179">
        <v>45.3</v>
      </c>
      <c r="E52" s="179">
        <v>45.3</v>
      </c>
      <c r="F52" s="179">
        <v>55</v>
      </c>
      <c r="G52" s="179">
        <v>55</v>
      </c>
      <c r="H52" s="179">
        <v>75</v>
      </c>
      <c r="I52" s="179">
        <v>69.8</v>
      </c>
      <c r="J52" s="179">
        <v>115</v>
      </c>
      <c r="K52" s="179">
        <v>69.5</v>
      </c>
      <c r="L52" s="179">
        <v>76</v>
      </c>
      <c r="M52" s="179">
        <v>59.2</v>
      </c>
      <c r="N52" s="179">
        <v>315.9</v>
      </c>
      <c r="O52" s="179">
        <v>254.9</v>
      </c>
      <c r="P52" s="179">
        <v>341.15</v>
      </c>
      <c r="Q52" s="179">
        <v>335.91</v>
      </c>
    </row>
    <row r="53" spans="1:17" ht="12.75">
      <c r="A53" s="117" t="s">
        <v>128</v>
      </c>
      <c r="B53" s="179">
        <v>796</v>
      </c>
      <c r="C53" s="179">
        <v>464.4</v>
      </c>
      <c r="D53" s="179">
        <v>946</v>
      </c>
      <c r="E53" s="179">
        <v>586.7</v>
      </c>
      <c r="F53" s="179">
        <v>1065</v>
      </c>
      <c r="G53" s="179">
        <v>583.1</v>
      </c>
      <c r="H53" s="179">
        <v>1079</v>
      </c>
      <c r="I53" s="179">
        <v>626</v>
      </c>
      <c r="J53" s="179">
        <v>1101.1</v>
      </c>
      <c r="K53" s="179">
        <v>478.1</v>
      </c>
      <c r="L53" s="179">
        <v>1266.9</v>
      </c>
      <c r="M53" s="179">
        <v>460</v>
      </c>
      <c r="N53" s="179">
        <v>1218.5</v>
      </c>
      <c r="O53" s="179">
        <v>578.5</v>
      </c>
      <c r="P53" s="179">
        <v>1131.95</v>
      </c>
      <c r="Q53" s="179">
        <v>565.16</v>
      </c>
    </row>
    <row r="54" spans="1:17" s="85" customFormat="1" ht="25.5">
      <c r="A54" s="116" t="s">
        <v>132</v>
      </c>
      <c r="B54" s="205">
        <v>10018</v>
      </c>
      <c r="C54" s="205">
        <v>5120.6</v>
      </c>
      <c r="D54" s="205">
        <v>12289</v>
      </c>
      <c r="E54" s="205">
        <v>6293</v>
      </c>
      <c r="F54" s="205">
        <v>13564</v>
      </c>
      <c r="G54" s="205">
        <v>7107.8</v>
      </c>
      <c r="H54" s="205">
        <v>12726</v>
      </c>
      <c r="I54" s="205">
        <v>7380</v>
      </c>
      <c r="J54" s="205">
        <v>12440</v>
      </c>
      <c r="K54" s="205">
        <v>6780</v>
      </c>
      <c r="L54" s="205">
        <v>13603</v>
      </c>
      <c r="M54" s="205">
        <v>7221</v>
      </c>
      <c r="N54" s="205">
        <v>14150.7</v>
      </c>
      <c r="O54" s="205">
        <v>7600.6</v>
      </c>
      <c r="P54" s="205">
        <v>15249.66</v>
      </c>
      <c r="Q54" s="205">
        <v>8364.07</v>
      </c>
    </row>
    <row r="55" spans="1:17" ht="12.75">
      <c r="A55" s="117" t="s">
        <v>133</v>
      </c>
      <c r="B55" s="179">
        <v>1705</v>
      </c>
      <c r="C55" s="179">
        <v>1040.9</v>
      </c>
      <c r="D55" s="179">
        <v>1856.5</v>
      </c>
      <c r="E55" s="179">
        <v>1153.8</v>
      </c>
      <c r="F55" s="179">
        <v>2351.6</v>
      </c>
      <c r="G55" s="179">
        <v>1622.3</v>
      </c>
      <c r="H55" s="179">
        <v>2353</v>
      </c>
      <c r="I55" s="179">
        <v>1933.6</v>
      </c>
      <c r="J55" s="179">
        <v>2007</v>
      </c>
      <c r="K55" s="179">
        <v>1453.5</v>
      </c>
      <c r="L55" s="179">
        <v>2109.3</v>
      </c>
      <c r="M55" s="179">
        <v>1547</v>
      </c>
      <c r="N55" s="179">
        <v>2317.8</v>
      </c>
      <c r="O55" s="179">
        <v>1616.1</v>
      </c>
      <c r="P55" s="179">
        <v>2484.64</v>
      </c>
      <c r="Q55" s="179">
        <v>1648.53</v>
      </c>
    </row>
    <row r="56" spans="1:17" ht="12.75">
      <c r="A56" s="117" t="s">
        <v>134</v>
      </c>
      <c r="B56" s="179">
        <v>229</v>
      </c>
      <c r="C56" s="179">
        <v>141.8</v>
      </c>
      <c r="D56" s="179">
        <v>284</v>
      </c>
      <c r="E56" s="179">
        <v>184.5</v>
      </c>
      <c r="F56" s="179">
        <v>299</v>
      </c>
      <c r="G56" s="179">
        <v>196.1</v>
      </c>
      <c r="H56" s="179">
        <v>300</v>
      </c>
      <c r="I56" s="179">
        <v>210</v>
      </c>
      <c r="J56" s="179">
        <v>304</v>
      </c>
      <c r="K56" s="179">
        <v>211.9</v>
      </c>
      <c r="L56" s="179">
        <v>314.7</v>
      </c>
      <c r="M56" s="179">
        <v>218</v>
      </c>
      <c r="N56" s="179">
        <v>351.4</v>
      </c>
      <c r="O56" s="179">
        <v>220.3</v>
      </c>
      <c r="P56" s="179">
        <v>369.52</v>
      </c>
      <c r="Q56" s="179">
        <v>220.64</v>
      </c>
    </row>
    <row r="57" spans="1:17" ht="12.75">
      <c r="A57" s="117" t="s">
        <v>135</v>
      </c>
      <c r="B57" s="179">
        <v>213.1</v>
      </c>
      <c r="C57" s="179">
        <v>104.3</v>
      </c>
      <c r="D57" s="179">
        <v>242.5</v>
      </c>
      <c r="E57" s="179">
        <v>115.9</v>
      </c>
      <c r="F57" s="179">
        <v>284.1</v>
      </c>
      <c r="G57" s="179">
        <v>119.2</v>
      </c>
      <c r="H57" s="179">
        <v>276.6</v>
      </c>
      <c r="I57" s="179">
        <v>98</v>
      </c>
      <c r="J57" s="179">
        <v>289.2</v>
      </c>
      <c r="K57" s="179">
        <v>115.3</v>
      </c>
      <c r="L57" s="179">
        <v>298.1</v>
      </c>
      <c r="M57" s="179">
        <v>94.6</v>
      </c>
      <c r="N57" s="179">
        <v>265.8</v>
      </c>
      <c r="O57" s="179">
        <v>106</v>
      </c>
      <c r="P57" s="179">
        <v>305.2</v>
      </c>
      <c r="Q57" s="179">
        <v>119.1</v>
      </c>
    </row>
    <row r="58" spans="1:17" ht="25.5">
      <c r="A58" s="117" t="s">
        <v>136</v>
      </c>
      <c r="B58" s="179">
        <v>1778</v>
      </c>
      <c r="C58" s="179">
        <v>1045.4</v>
      </c>
      <c r="D58" s="179">
        <v>2041</v>
      </c>
      <c r="E58" s="179">
        <v>1012.9</v>
      </c>
      <c r="F58" s="179">
        <v>2222.4</v>
      </c>
      <c r="G58" s="179">
        <v>986.9</v>
      </c>
      <c r="H58" s="179">
        <v>2010.2</v>
      </c>
      <c r="I58" s="179">
        <v>775.2</v>
      </c>
      <c r="J58" s="179">
        <v>2027</v>
      </c>
      <c r="K58" s="179">
        <v>871</v>
      </c>
      <c r="L58" s="179">
        <v>2396.1</v>
      </c>
      <c r="M58" s="179">
        <v>976.1</v>
      </c>
      <c r="N58" s="179">
        <v>2399.5</v>
      </c>
      <c r="O58" s="179">
        <v>1102.7</v>
      </c>
      <c r="P58" s="179">
        <v>2400.28</v>
      </c>
      <c r="Q58" s="179">
        <v>1399.12</v>
      </c>
    </row>
    <row r="59" spans="1:17" ht="12.75">
      <c r="A59" s="117" t="s">
        <v>137</v>
      </c>
      <c r="B59" s="179">
        <v>424</v>
      </c>
      <c r="C59" s="179">
        <v>262.1</v>
      </c>
      <c r="D59" s="179">
        <v>483</v>
      </c>
      <c r="E59" s="179">
        <v>319.4</v>
      </c>
      <c r="F59" s="179">
        <v>486</v>
      </c>
      <c r="G59" s="179">
        <v>325.5</v>
      </c>
      <c r="H59" s="179">
        <v>465</v>
      </c>
      <c r="I59" s="179">
        <v>347</v>
      </c>
      <c r="J59" s="179">
        <v>482</v>
      </c>
      <c r="K59" s="179">
        <v>286</v>
      </c>
      <c r="L59" s="179">
        <v>505</v>
      </c>
      <c r="M59" s="179">
        <v>295</v>
      </c>
      <c r="N59" s="179">
        <v>515.6</v>
      </c>
      <c r="O59" s="179">
        <v>263.5</v>
      </c>
      <c r="P59" s="179">
        <v>533.09</v>
      </c>
      <c r="Q59" s="179">
        <v>239.62</v>
      </c>
    </row>
    <row r="60" spans="1:17" ht="25.5">
      <c r="A60" s="117" t="s">
        <v>138</v>
      </c>
      <c r="B60" s="179">
        <v>854.5</v>
      </c>
      <c r="C60" s="179">
        <v>544.2</v>
      </c>
      <c r="D60" s="179">
        <v>1005</v>
      </c>
      <c r="E60" s="179">
        <v>684.4</v>
      </c>
      <c r="F60" s="179">
        <v>978</v>
      </c>
      <c r="G60" s="179">
        <v>680.5</v>
      </c>
      <c r="H60" s="179">
        <v>852.1</v>
      </c>
      <c r="I60" s="179">
        <v>562</v>
      </c>
      <c r="J60" s="179">
        <v>875</v>
      </c>
      <c r="K60" s="179">
        <v>579</v>
      </c>
      <c r="L60" s="179">
        <v>886</v>
      </c>
      <c r="M60" s="179">
        <v>615</v>
      </c>
      <c r="N60" s="179">
        <v>812</v>
      </c>
      <c r="O60" s="179">
        <v>517.6</v>
      </c>
      <c r="P60" s="179">
        <v>831.06</v>
      </c>
      <c r="Q60" s="179">
        <v>470.13</v>
      </c>
    </row>
    <row r="61" spans="1:17" ht="12.75">
      <c r="A61" s="117" t="s">
        <v>139</v>
      </c>
      <c r="B61" s="179">
        <v>718</v>
      </c>
      <c r="C61" s="179">
        <v>220.7</v>
      </c>
      <c r="D61" s="179">
        <v>884</v>
      </c>
      <c r="E61" s="179">
        <v>335</v>
      </c>
      <c r="F61" s="179">
        <v>833</v>
      </c>
      <c r="G61" s="179">
        <v>391.4</v>
      </c>
      <c r="H61" s="179">
        <v>695</v>
      </c>
      <c r="I61" s="179">
        <v>388</v>
      </c>
      <c r="J61" s="179">
        <v>761</v>
      </c>
      <c r="K61" s="179">
        <v>306</v>
      </c>
      <c r="L61" s="179">
        <v>749</v>
      </c>
      <c r="M61" s="179">
        <v>270</v>
      </c>
      <c r="N61" s="179">
        <v>822.6</v>
      </c>
      <c r="O61" s="179">
        <v>313.9</v>
      </c>
      <c r="P61" s="179">
        <v>1004.09</v>
      </c>
      <c r="Q61" s="179">
        <v>486.74</v>
      </c>
    </row>
    <row r="62" spans="1:17" ht="12.75">
      <c r="A62" s="117" t="s">
        <v>140</v>
      </c>
      <c r="B62" s="179">
        <v>309</v>
      </c>
      <c r="C62" s="179">
        <v>115.1</v>
      </c>
      <c r="D62" s="179">
        <v>376</v>
      </c>
      <c r="E62" s="179">
        <v>188.4</v>
      </c>
      <c r="F62" s="179">
        <v>426</v>
      </c>
      <c r="G62" s="179">
        <v>199.9</v>
      </c>
      <c r="H62" s="179">
        <v>336</v>
      </c>
      <c r="I62" s="179">
        <v>173</v>
      </c>
      <c r="J62" s="179">
        <v>378</v>
      </c>
      <c r="K62" s="179">
        <v>131</v>
      </c>
      <c r="L62" s="179">
        <v>405</v>
      </c>
      <c r="M62" s="179">
        <v>119</v>
      </c>
      <c r="N62" s="179">
        <v>404.7</v>
      </c>
      <c r="O62" s="179">
        <v>129.6</v>
      </c>
      <c r="P62" s="179">
        <v>487.11</v>
      </c>
      <c r="Q62" s="179">
        <v>136.49</v>
      </c>
    </row>
    <row r="63" spans="1:17" ht="12.75">
      <c r="A63" s="117" t="s">
        <v>141</v>
      </c>
      <c r="B63" s="179">
        <v>827</v>
      </c>
      <c r="C63" s="179">
        <v>249.4</v>
      </c>
      <c r="D63" s="179">
        <v>1072</v>
      </c>
      <c r="E63" s="179">
        <v>337</v>
      </c>
      <c r="F63" s="179">
        <v>1354</v>
      </c>
      <c r="G63" s="179">
        <v>639</v>
      </c>
      <c r="H63" s="179">
        <v>1404</v>
      </c>
      <c r="I63" s="179">
        <v>909</v>
      </c>
      <c r="J63" s="179">
        <v>1453</v>
      </c>
      <c r="K63" s="179">
        <v>929.8</v>
      </c>
      <c r="L63" s="179">
        <v>1471</v>
      </c>
      <c r="M63" s="179">
        <v>929</v>
      </c>
      <c r="N63" s="179">
        <v>1502.4</v>
      </c>
      <c r="O63" s="179">
        <v>882.7</v>
      </c>
      <c r="P63" s="179">
        <v>1530.27</v>
      </c>
      <c r="Q63" s="179">
        <v>950.68</v>
      </c>
    </row>
    <row r="64" spans="1:17" ht="12.75">
      <c r="A64" s="117" t="s">
        <v>142</v>
      </c>
      <c r="B64" s="179">
        <v>653</v>
      </c>
      <c r="C64" s="179">
        <v>449.3</v>
      </c>
      <c r="D64" s="179">
        <v>751.9</v>
      </c>
      <c r="E64" s="179">
        <v>478.8</v>
      </c>
      <c r="F64" s="179">
        <v>776</v>
      </c>
      <c r="G64" s="179">
        <v>432.5</v>
      </c>
      <c r="H64" s="179">
        <v>740</v>
      </c>
      <c r="I64" s="179">
        <v>423.3</v>
      </c>
      <c r="J64" s="179">
        <v>587</v>
      </c>
      <c r="K64" s="179">
        <v>341</v>
      </c>
      <c r="L64" s="179">
        <v>743</v>
      </c>
      <c r="M64" s="179">
        <v>473.4</v>
      </c>
      <c r="N64" s="179">
        <v>704.5</v>
      </c>
      <c r="O64" s="179">
        <v>390.7</v>
      </c>
      <c r="P64" s="179">
        <v>787.37</v>
      </c>
      <c r="Q64" s="179">
        <v>497.77</v>
      </c>
    </row>
    <row r="65" spans="1:17" ht="12.75">
      <c r="A65" s="117" t="s">
        <v>143</v>
      </c>
      <c r="B65" s="179">
        <v>403</v>
      </c>
      <c r="C65" s="179">
        <v>201.5</v>
      </c>
      <c r="D65" s="179">
        <v>554</v>
      </c>
      <c r="E65" s="179">
        <v>294.9</v>
      </c>
      <c r="F65" s="179">
        <v>605</v>
      </c>
      <c r="G65" s="179">
        <v>320.1</v>
      </c>
      <c r="H65" s="179">
        <v>610</v>
      </c>
      <c r="I65" s="179">
        <v>296</v>
      </c>
      <c r="J65" s="179">
        <v>625</v>
      </c>
      <c r="K65" s="179">
        <v>340</v>
      </c>
      <c r="L65" s="179">
        <v>671</v>
      </c>
      <c r="M65" s="179">
        <v>336</v>
      </c>
      <c r="N65" s="179">
        <v>741</v>
      </c>
      <c r="O65" s="179">
        <v>371</v>
      </c>
      <c r="P65" s="179">
        <v>829.36</v>
      </c>
      <c r="Q65" s="179">
        <v>429.76</v>
      </c>
    </row>
    <row r="66" spans="1:17" ht="12.75">
      <c r="A66" s="117" t="s">
        <v>144</v>
      </c>
      <c r="B66" s="179">
        <v>754</v>
      </c>
      <c r="C66" s="179">
        <v>293.3</v>
      </c>
      <c r="D66" s="179">
        <v>1287</v>
      </c>
      <c r="E66" s="179">
        <v>462.2</v>
      </c>
      <c r="F66" s="179">
        <v>1328</v>
      </c>
      <c r="G66" s="179">
        <v>392.2</v>
      </c>
      <c r="H66" s="179">
        <v>1023</v>
      </c>
      <c r="I66" s="179">
        <v>418</v>
      </c>
      <c r="J66" s="179">
        <v>1041</v>
      </c>
      <c r="K66" s="179">
        <v>375.3</v>
      </c>
      <c r="L66" s="179">
        <v>1330.6</v>
      </c>
      <c r="M66" s="179">
        <v>481.2</v>
      </c>
      <c r="N66" s="179">
        <v>1484.4</v>
      </c>
      <c r="O66" s="179">
        <v>531.5</v>
      </c>
      <c r="P66" s="179">
        <v>1739.3</v>
      </c>
      <c r="Q66" s="179">
        <v>662.74</v>
      </c>
    </row>
    <row r="67" spans="1:17" ht="12.75">
      <c r="A67" s="117" t="s">
        <v>145</v>
      </c>
      <c r="B67" s="179">
        <v>810</v>
      </c>
      <c r="C67" s="179">
        <v>318.7</v>
      </c>
      <c r="D67" s="179">
        <v>1022</v>
      </c>
      <c r="E67" s="179">
        <v>481.6</v>
      </c>
      <c r="F67" s="179">
        <v>1113</v>
      </c>
      <c r="G67" s="179">
        <v>538.7</v>
      </c>
      <c r="H67" s="179">
        <v>1130</v>
      </c>
      <c r="I67" s="179">
        <v>489</v>
      </c>
      <c r="J67" s="179">
        <v>1144</v>
      </c>
      <c r="K67" s="179">
        <v>552</v>
      </c>
      <c r="L67" s="179">
        <v>1170</v>
      </c>
      <c r="M67" s="179">
        <v>528</v>
      </c>
      <c r="N67" s="179">
        <v>1221.4</v>
      </c>
      <c r="O67" s="179">
        <v>778.4</v>
      </c>
      <c r="P67" s="179">
        <v>1314.43</v>
      </c>
      <c r="Q67" s="179">
        <v>785.53</v>
      </c>
    </row>
    <row r="68" spans="1:17" ht="12.75">
      <c r="A68" s="117" t="s">
        <v>146</v>
      </c>
      <c r="B68" s="179">
        <v>340</v>
      </c>
      <c r="C68" s="179">
        <v>134</v>
      </c>
      <c r="D68" s="179">
        <v>429</v>
      </c>
      <c r="E68" s="179">
        <v>244.4</v>
      </c>
      <c r="F68" s="179">
        <v>509</v>
      </c>
      <c r="G68" s="179">
        <v>263.5</v>
      </c>
      <c r="H68" s="179">
        <v>530.7</v>
      </c>
      <c r="I68" s="179">
        <v>358.6</v>
      </c>
      <c r="J68" s="179">
        <v>467</v>
      </c>
      <c r="K68" s="179">
        <v>289.1</v>
      </c>
      <c r="L68" s="179">
        <v>554</v>
      </c>
      <c r="M68" s="179">
        <v>339</v>
      </c>
      <c r="N68" s="179">
        <v>607.6</v>
      </c>
      <c r="O68" s="179">
        <v>376.5</v>
      </c>
      <c r="P68" s="179">
        <v>633.96</v>
      </c>
      <c r="Q68" s="179">
        <v>317.23</v>
      </c>
    </row>
    <row r="69" spans="1:17" s="85" customFormat="1" ht="25.5">
      <c r="A69" s="116" t="s">
        <v>147</v>
      </c>
      <c r="B69" s="205">
        <v>4379</v>
      </c>
      <c r="C69" s="205">
        <v>1375.9</v>
      </c>
      <c r="D69" s="205">
        <v>5593</v>
      </c>
      <c r="E69" s="205">
        <v>1885.3</v>
      </c>
      <c r="F69" s="205">
        <v>6227</v>
      </c>
      <c r="G69" s="205">
        <v>2203.5</v>
      </c>
      <c r="H69" s="205">
        <v>5316</v>
      </c>
      <c r="I69" s="205">
        <v>2344</v>
      </c>
      <c r="J69" s="205">
        <v>4819</v>
      </c>
      <c r="K69" s="205">
        <v>1846.1</v>
      </c>
      <c r="L69" s="205">
        <v>5467</v>
      </c>
      <c r="M69" s="205">
        <v>1854</v>
      </c>
      <c r="N69" s="205">
        <v>6307.6</v>
      </c>
      <c r="O69" s="205">
        <v>1799.5</v>
      </c>
      <c r="P69" s="205">
        <v>6493.64</v>
      </c>
      <c r="Q69" s="205">
        <v>2136.32</v>
      </c>
    </row>
    <row r="70" spans="1:17" ht="12.75">
      <c r="A70" s="117" t="s">
        <v>148</v>
      </c>
      <c r="B70" s="179">
        <v>149</v>
      </c>
      <c r="C70" s="179">
        <v>87.2</v>
      </c>
      <c r="D70" s="179">
        <v>195</v>
      </c>
      <c r="E70" s="179">
        <v>114.5</v>
      </c>
      <c r="F70" s="179">
        <v>281</v>
      </c>
      <c r="G70" s="179">
        <v>162.6</v>
      </c>
      <c r="H70" s="179">
        <v>289</v>
      </c>
      <c r="I70" s="179">
        <v>151.5</v>
      </c>
      <c r="J70" s="179">
        <v>160</v>
      </c>
      <c r="K70" s="179">
        <v>108</v>
      </c>
      <c r="L70" s="179">
        <v>183</v>
      </c>
      <c r="M70" s="179">
        <v>110</v>
      </c>
      <c r="N70" s="179">
        <v>209.1</v>
      </c>
      <c r="O70" s="179">
        <v>134.4</v>
      </c>
      <c r="P70" s="179">
        <v>288.48</v>
      </c>
      <c r="Q70" s="179">
        <v>191.02</v>
      </c>
    </row>
    <row r="71" spans="1:17" ht="12.75">
      <c r="A71" s="117" t="s">
        <v>149</v>
      </c>
      <c r="B71" s="179">
        <v>1284</v>
      </c>
      <c r="C71" s="179">
        <v>400.8</v>
      </c>
      <c r="D71" s="179">
        <v>1659</v>
      </c>
      <c r="E71" s="179">
        <v>606.1</v>
      </c>
      <c r="F71" s="179">
        <v>1702</v>
      </c>
      <c r="G71" s="179">
        <v>687.2</v>
      </c>
      <c r="H71" s="179">
        <v>1591</v>
      </c>
      <c r="I71" s="179">
        <v>739</v>
      </c>
      <c r="J71" s="179">
        <v>1770</v>
      </c>
      <c r="K71" s="179">
        <v>667.9</v>
      </c>
      <c r="L71" s="179">
        <v>1822</v>
      </c>
      <c r="M71" s="179">
        <v>707</v>
      </c>
      <c r="N71" s="179">
        <v>1867.6</v>
      </c>
      <c r="O71" s="179">
        <v>682.7</v>
      </c>
      <c r="P71" s="179">
        <v>1741.68</v>
      </c>
      <c r="Q71" s="179">
        <v>654.81</v>
      </c>
    </row>
    <row r="72" spans="1:17" ht="12.75">
      <c r="A72" s="117" t="s">
        <v>150</v>
      </c>
      <c r="B72" s="179">
        <v>1711</v>
      </c>
      <c r="C72" s="179">
        <v>405</v>
      </c>
      <c r="D72" s="179">
        <v>2066</v>
      </c>
      <c r="E72" s="179">
        <v>476</v>
      </c>
      <c r="F72" s="179">
        <v>2220</v>
      </c>
      <c r="G72" s="179">
        <v>623.5</v>
      </c>
      <c r="H72" s="179">
        <v>2006</v>
      </c>
      <c r="I72" s="179">
        <v>670</v>
      </c>
      <c r="J72" s="179">
        <v>1816</v>
      </c>
      <c r="K72" s="179">
        <v>581</v>
      </c>
      <c r="L72" s="179">
        <v>2148</v>
      </c>
      <c r="M72" s="179">
        <v>637</v>
      </c>
      <c r="N72" s="179">
        <v>2558.3</v>
      </c>
      <c r="O72" s="179">
        <v>542.5</v>
      </c>
      <c r="P72" s="179">
        <v>2681.78</v>
      </c>
      <c r="Q72" s="179">
        <v>741.95</v>
      </c>
    </row>
    <row r="73" spans="1:17" ht="25.5">
      <c r="A73" s="117" t="s">
        <v>151</v>
      </c>
      <c r="B73" s="179">
        <v>758</v>
      </c>
      <c r="C73" s="179">
        <v>106.2</v>
      </c>
      <c r="D73" s="179">
        <v>872</v>
      </c>
      <c r="E73" s="179">
        <v>177.7</v>
      </c>
      <c r="F73" s="179">
        <v>892</v>
      </c>
      <c r="G73" s="179">
        <v>185.1</v>
      </c>
      <c r="H73" s="179">
        <v>827</v>
      </c>
      <c r="I73" s="179">
        <v>230</v>
      </c>
      <c r="J73" s="179">
        <v>564</v>
      </c>
      <c r="K73" s="179">
        <v>155</v>
      </c>
      <c r="L73" s="179">
        <v>757</v>
      </c>
      <c r="M73" s="179">
        <v>137</v>
      </c>
      <c r="N73" s="179">
        <v>1012.7</v>
      </c>
      <c r="O73" s="179">
        <v>161.8</v>
      </c>
      <c r="P73" s="179">
        <v>975.24</v>
      </c>
      <c r="Q73" s="179">
        <v>168.82</v>
      </c>
    </row>
    <row r="74" spans="1:17" ht="25.5">
      <c r="A74" s="117" t="s">
        <v>152</v>
      </c>
      <c r="B74" s="179">
        <v>251</v>
      </c>
      <c r="C74" s="179">
        <v>30.9</v>
      </c>
      <c r="D74" s="179">
        <v>254</v>
      </c>
      <c r="E74" s="179">
        <v>42.1</v>
      </c>
      <c r="F74" s="179">
        <v>230</v>
      </c>
      <c r="G74" s="179">
        <v>33</v>
      </c>
      <c r="H74" s="179">
        <v>135</v>
      </c>
      <c r="I74" s="179">
        <v>27</v>
      </c>
      <c r="J74" s="179">
        <v>140</v>
      </c>
      <c r="K74" s="179">
        <v>23.7</v>
      </c>
      <c r="L74" s="179">
        <v>168</v>
      </c>
      <c r="M74" s="179">
        <v>33</v>
      </c>
      <c r="N74" s="179">
        <v>181.9</v>
      </c>
      <c r="O74" s="179">
        <v>24.1</v>
      </c>
      <c r="P74" s="179">
        <v>238.95</v>
      </c>
      <c r="Q74" s="179">
        <v>30.16</v>
      </c>
    </row>
    <row r="75" spans="1:17" ht="13.5" customHeight="1">
      <c r="A75" s="117" t="s">
        <v>153</v>
      </c>
      <c r="B75" s="179">
        <v>1234.5</v>
      </c>
      <c r="C75" s="179">
        <v>482.9</v>
      </c>
      <c r="D75" s="179">
        <v>1673</v>
      </c>
      <c r="E75" s="179">
        <v>688.7</v>
      </c>
      <c r="F75" s="179">
        <v>2024</v>
      </c>
      <c r="G75" s="179">
        <v>730.1</v>
      </c>
      <c r="H75" s="179">
        <v>1431</v>
      </c>
      <c r="I75" s="179">
        <v>783</v>
      </c>
      <c r="J75" s="179">
        <v>1073</v>
      </c>
      <c r="K75" s="179">
        <v>492</v>
      </c>
      <c r="L75" s="179">
        <v>1314</v>
      </c>
      <c r="M75" s="179">
        <v>401</v>
      </c>
      <c r="N75" s="179">
        <v>1672.6</v>
      </c>
      <c r="O75" s="179">
        <v>439.8</v>
      </c>
      <c r="P75" s="179">
        <v>1781.7</v>
      </c>
      <c r="Q75" s="179">
        <v>548.53</v>
      </c>
    </row>
    <row r="76" spans="1:17" s="85" customFormat="1" ht="25.5">
      <c r="A76" s="116" t="s">
        <v>154</v>
      </c>
      <c r="B76" s="205">
        <v>5434</v>
      </c>
      <c r="C76" s="205">
        <v>1985.8</v>
      </c>
      <c r="D76" s="205">
        <v>6915</v>
      </c>
      <c r="E76" s="205">
        <v>2532.2</v>
      </c>
      <c r="F76" s="205">
        <v>7175</v>
      </c>
      <c r="G76" s="205">
        <v>2519.3</v>
      </c>
      <c r="H76" s="205">
        <v>6248</v>
      </c>
      <c r="I76" s="205">
        <v>2427</v>
      </c>
      <c r="J76" s="205">
        <v>6607</v>
      </c>
      <c r="K76" s="205">
        <v>2316</v>
      </c>
      <c r="L76" s="205">
        <v>7214</v>
      </c>
      <c r="M76" s="205">
        <v>2650</v>
      </c>
      <c r="N76" s="205">
        <v>7406.2</v>
      </c>
      <c r="O76" s="205">
        <v>2783.4</v>
      </c>
      <c r="P76" s="205">
        <v>7809.97</v>
      </c>
      <c r="Q76" s="205">
        <v>3043.02</v>
      </c>
    </row>
    <row r="77" spans="1:17" ht="12.75">
      <c r="A77" s="117" t="s">
        <v>155</v>
      </c>
      <c r="B77" s="179">
        <v>46.9</v>
      </c>
      <c r="C77" s="179">
        <v>27.4</v>
      </c>
      <c r="D77" s="179">
        <v>52.3</v>
      </c>
      <c r="E77" s="179">
        <v>37</v>
      </c>
      <c r="F77" s="179">
        <v>58.3</v>
      </c>
      <c r="G77" s="179">
        <v>40.3</v>
      </c>
      <c r="H77" s="179">
        <v>61</v>
      </c>
      <c r="I77" s="179">
        <v>42</v>
      </c>
      <c r="J77" s="179">
        <v>68</v>
      </c>
      <c r="K77" s="179">
        <v>48</v>
      </c>
      <c r="L77" s="179">
        <v>77</v>
      </c>
      <c r="M77" s="179">
        <v>64</v>
      </c>
      <c r="N77" s="179">
        <v>81.2</v>
      </c>
      <c r="O77" s="179">
        <v>48.3</v>
      </c>
      <c r="P77" s="179">
        <v>107.71</v>
      </c>
      <c r="Q77" s="179">
        <v>78.49</v>
      </c>
    </row>
    <row r="78" spans="1:17" ht="12.75">
      <c r="A78" s="117" t="s">
        <v>156</v>
      </c>
      <c r="B78" s="179">
        <v>216.6</v>
      </c>
      <c r="C78" s="179">
        <v>137.6</v>
      </c>
      <c r="D78" s="179">
        <v>271</v>
      </c>
      <c r="E78" s="179">
        <v>198.4</v>
      </c>
      <c r="F78" s="179">
        <v>307</v>
      </c>
      <c r="G78" s="179">
        <v>192</v>
      </c>
      <c r="H78" s="179">
        <v>248</v>
      </c>
      <c r="I78" s="179">
        <v>171</v>
      </c>
      <c r="J78" s="179">
        <v>272</v>
      </c>
      <c r="K78" s="179">
        <v>199</v>
      </c>
      <c r="L78" s="179">
        <v>304</v>
      </c>
      <c r="M78" s="179">
        <v>215</v>
      </c>
      <c r="N78" s="179">
        <v>336.5</v>
      </c>
      <c r="O78" s="179">
        <v>236.9</v>
      </c>
      <c r="P78" s="179">
        <v>380.07</v>
      </c>
      <c r="Q78" s="179">
        <v>262.45</v>
      </c>
    </row>
    <row r="79" spans="1:17" ht="12.75">
      <c r="A79" s="117" t="s">
        <v>157</v>
      </c>
      <c r="B79" s="179">
        <v>24</v>
      </c>
      <c r="C79" s="179">
        <v>23.8</v>
      </c>
      <c r="D79" s="179">
        <v>33</v>
      </c>
      <c r="E79" s="179">
        <v>28</v>
      </c>
      <c r="F79" s="179">
        <v>44.7</v>
      </c>
      <c r="G79" s="179">
        <v>39.7</v>
      </c>
      <c r="H79" s="179">
        <v>50</v>
      </c>
      <c r="I79" s="179">
        <v>36.3</v>
      </c>
      <c r="J79" s="179">
        <v>50</v>
      </c>
      <c r="K79" s="179">
        <v>39.6</v>
      </c>
      <c r="L79" s="179">
        <v>52.4</v>
      </c>
      <c r="M79" s="179">
        <v>43.8</v>
      </c>
      <c r="N79" s="179">
        <v>55.5</v>
      </c>
      <c r="O79" s="179">
        <v>49.7</v>
      </c>
      <c r="P79" s="179">
        <v>60.77</v>
      </c>
      <c r="Q79" s="179">
        <v>52.08</v>
      </c>
    </row>
    <row r="80" spans="1:17" ht="12.75">
      <c r="A80" s="117" t="s">
        <v>158</v>
      </c>
      <c r="B80" s="179">
        <v>138</v>
      </c>
      <c r="C80" s="179">
        <v>80.3</v>
      </c>
      <c r="D80" s="179">
        <v>163</v>
      </c>
      <c r="E80" s="179">
        <v>100</v>
      </c>
      <c r="F80" s="179">
        <v>193</v>
      </c>
      <c r="G80" s="179">
        <v>94.1</v>
      </c>
      <c r="H80" s="179">
        <v>185</v>
      </c>
      <c r="I80" s="179">
        <v>109</v>
      </c>
      <c r="J80" s="179">
        <v>141</v>
      </c>
      <c r="K80" s="179">
        <v>76.5</v>
      </c>
      <c r="L80" s="179">
        <v>156</v>
      </c>
      <c r="M80" s="179">
        <v>66</v>
      </c>
      <c r="N80" s="179">
        <v>173.4</v>
      </c>
      <c r="O80" s="179">
        <v>81.8</v>
      </c>
      <c r="P80" s="179">
        <v>201.29</v>
      </c>
      <c r="Q80" s="179">
        <v>79.14</v>
      </c>
    </row>
    <row r="81" spans="1:17" ht="12.75">
      <c r="A81" s="117" t="s">
        <v>159</v>
      </c>
      <c r="B81" s="179">
        <v>441</v>
      </c>
      <c r="C81" s="179">
        <v>261.7</v>
      </c>
      <c r="D81" s="179">
        <v>598</v>
      </c>
      <c r="E81" s="179">
        <v>361.8</v>
      </c>
      <c r="F81" s="179">
        <v>631.9</v>
      </c>
      <c r="G81" s="179">
        <v>355.2</v>
      </c>
      <c r="H81" s="179">
        <v>654</v>
      </c>
      <c r="I81" s="179">
        <v>328</v>
      </c>
      <c r="J81" s="179">
        <v>660</v>
      </c>
      <c r="K81" s="179">
        <v>270.7</v>
      </c>
      <c r="L81" s="179">
        <v>663</v>
      </c>
      <c r="M81" s="179">
        <v>300</v>
      </c>
      <c r="N81" s="179">
        <v>642.8</v>
      </c>
      <c r="O81" s="179">
        <v>365.2</v>
      </c>
      <c r="P81" s="179">
        <v>663.44</v>
      </c>
      <c r="Q81" s="179">
        <v>350.01</v>
      </c>
    </row>
    <row r="82" spans="1:17" ht="12.75">
      <c r="A82" s="117" t="s">
        <v>160</v>
      </c>
      <c r="B82" s="179">
        <v>179</v>
      </c>
      <c r="C82" s="179">
        <v>44.3</v>
      </c>
      <c r="D82" s="179">
        <v>233</v>
      </c>
      <c r="E82" s="179">
        <v>57.8</v>
      </c>
      <c r="F82" s="179">
        <v>259</v>
      </c>
      <c r="G82" s="179">
        <v>60.9</v>
      </c>
      <c r="H82" s="179">
        <v>269</v>
      </c>
      <c r="I82" s="179">
        <v>80</v>
      </c>
      <c r="J82" s="179">
        <v>275</v>
      </c>
      <c r="K82" s="179">
        <v>77</v>
      </c>
      <c r="L82" s="179">
        <v>277</v>
      </c>
      <c r="M82" s="179">
        <v>103</v>
      </c>
      <c r="N82" s="179">
        <v>302</v>
      </c>
      <c r="O82" s="179">
        <v>86.4</v>
      </c>
      <c r="P82" s="179">
        <v>290.23</v>
      </c>
      <c r="Q82" s="179">
        <v>111.89</v>
      </c>
    </row>
    <row r="83" spans="1:17" ht="12.75">
      <c r="A83" s="117" t="s">
        <v>161</v>
      </c>
      <c r="B83" s="179">
        <v>899</v>
      </c>
      <c r="C83" s="179">
        <v>192.4</v>
      </c>
      <c r="D83" s="179">
        <v>1159</v>
      </c>
      <c r="E83" s="179">
        <v>295.1</v>
      </c>
      <c r="F83" s="179">
        <v>1102</v>
      </c>
      <c r="G83" s="179">
        <v>279.8</v>
      </c>
      <c r="H83" s="179">
        <v>861</v>
      </c>
      <c r="I83" s="179">
        <v>294</v>
      </c>
      <c r="J83" s="179">
        <v>988</v>
      </c>
      <c r="K83" s="179">
        <v>236</v>
      </c>
      <c r="L83" s="179">
        <v>1047</v>
      </c>
      <c r="M83" s="179">
        <v>238</v>
      </c>
      <c r="N83" s="179">
        <v>1066.2</v>
      </c>
      <c r="O83" s="179">
        <v>261.9</v>
      </c>
      <c r="P83" s="179">
        <v>1132.53</v>
      </c>
      <c r="Q83" s="179">
        <v>321.36</v>
      </c>
    </row>
    <row r="84" spans="1:17" ht="12.75">
      <c r="A84" s="117" t="s">
        <v>162</v>
      </c>
      <c r="B84" s="179">
        <v>331</v>
      </c>
      <c r="C84" s="179">
        <v>109.4</v>
      </c>
      <c r="D84" s="179">
        <v>575</v>
      </c>
      <c r="E84" s="179">
        <v>140.9</v>
      </c>
      <c r="F84" s="179">
        <v>585</v>
      </c>
      <c r="G84" s="179">
        <v>124.5</v>
      </c>
      <c r="H84" s="179">
        <v>602</v>
      </c>
      <c r="I84" s="179">
        <v>137</v>
      </c>
      <c r="J84" s="179">
        <v>628</v>
      </c>
      <c r="K84" s="179">
        <v>109</v>
      </c>
      <c r="L84" s="179">
        <v>755</v>
      </c>
      <c r="M84" s="179">
        <v>210</v>
      </c>
      <c r="N84" s="179">
        <v>871.4</v>
      </c>
      <c r="O84" s="179">
        <v>209.9</v>
      </c>
      <c r="P84" s="179">
        <v>829.19</v>
      </c>
      <c r="Q84" s="179">
        <v>337.54</v>
      </c>
    </row>
    <row r="85" spans="1:17" ht="12.75">
      <c r="A85" s="117" t="s">
        <v>163</v>
      </c>
      <c r="B85" s="179">
        <v>804</v>
      </c>
      <c r="C85" s="179">
        <v>364.3</v>
      </c>
      <c r="D85" s="179">
        <v>1010</v>
      </c>
      <c r="E85" s="179">
        <v>438.8</v>
      </c>
      <c r="F85" s="179">
        <v>1063</v>
      </c>
      <c r="G85" s="179">
        <v>394.5</v>
      </c>
      <c r="H85" s="179">
        <v>1063</v>
      </c>
      <c r="I85" s="179">
        <v>431</v>
      </c>
      <c r="J85" s="179">
        <v>1002.7</v>
      </c>
      <c r="K85" s="179">
        <v>436</v>
      </c>
      <c r="L85" s="179">
        <v>1082.6</v>
      </c>
      <c r="M85" s="179">
        <v>498.2</v>
      </c>
      <c r="N85" s="179">
        <v>1086.4</v>
      </c>
      <c r="O85" s="179">
        <v>616.2</v>
      </c>
      <c r="P85" s="179">
        <v>1090.83</v>
      </c>
      <c r="Q85" s="179">
        <v>563.03</v>
      </c>
    </row>
    <row r="86" spans="1:17" ht="12.75">
      <c r="A86" s="117" t="s">
        <v>164</v>
      </c>
      <c r="B86" s="179">
        <v>1073.3</v>
      </c>
      <c r="C86" s="179">
        <v>344.7</v>
      </c>
      <c r="D86" s="179">
        <v>1275</v>
      </c>
      <c r="E86" s="179">
        <v>374.1</v>
      </c>
      <c r="F86" s="179">
        <v>1392</v>
      </c>
      <c r="G86" s="179">
        <v>416</v>
      </c>
      <c r="H86" s="179">
        <v>1216</v>
      </c>
      <c r="I86" s="179">
        <v>341</v>
      </c>
      <c r="J86" s="179">
        <v>1380</v>
      </c>
      <c r="K86" s="179">
        <v>318.9</v>
      </c>
      <c r="L86" s="179">
        <v>1505</v>
      </c>
      <c r="M86" s="179">
        <v>362.2</v>
      </c>
      <c r="N86" s="179">
        <v>1550</v>
      </c>
      <c r="O86" s="179">
        <v>406.1</v>
      </c>
      <c r="P86" s="179">
        <v>1700.1</v>
      </c>
      <c r="Q86" s="179">
        <v>453.99</v>
      </c>
    </row>
    <row r="87" spans="1:17" ht="12.75">
      <c r="A87" s="117" t="s">
        <v>165</v>
      </c>
      <c r="B87" s="179">
        <v>906</v>
      </c>
      <c r="C87" s="179">
        <v>310.1</v>
      </c>
      <c r="D87" s="179">
        <v>1104</v>
      </c>
      <c r="E87" s="179">
        <v>401.4</v>
      </c>
      <c r="F87" s="179">
        <v>1016.4</v>
      </c>
      <c r="G87" s="179">
        <v>411.1</v>
      </c>
      <c r="H87" s="179">
        <v>605.1</v>
      </c>
      <c r="I87" s="179">
        <v>337.4</v>
      </c>
      <c r="J87" s="179">
        <v>707</v>
      </c>
      <c r="K87" s="179">
        <v>356</v>
      </c>
      <c r="L87" s="179">
        <v>837</v>
      </c>
      <c r="M87" s="179">
        <v>443</v>
      </c>
      <c r="N87" s="179">
        <v>751.2</v>
      </c>
      <c r="O87" s="179">
        <v>305.2</v>
      </c>
      <c r="P87" s="179">
        <v>822.53</v>
      </c>
      <c r="Q87" s="179">
        <v>262.47</v>
      </c>
    </row>
    <row r="88" spans="1:17" ht="12.75">
      <c r="A88" s="117" t="s">
        <v>166</v>
      </c>
      <c r="B88" s="179">
        <v>375</v>
      </c>
      <c r="C88" s="179">
        <v>89.8</v>
      </c>
      <c r="D88" s="179">
        <v>443</v>
      </c>
      <c r="E88" s="179">
        <v>99</v>
      </c>
      <c r="F88" s="179">
        <v>524</v>
      </c>
      <c r="G88" s="179">
        <v>111.1</v>
      </c>
      <c r="H88" s="179">
        <v>433.7</v>
      </c>
      <c r="I88" s="179">
        <v>123</v>
      </c>
      <c r="J88" s="179">
        <v>437.1</v>
      </c>
      <c r="K88" s="179">
        <v>150.5</v>
      </c>
      <c r="L88" s="179">
        <v>458</v>
      </c>
      <c r="M88" s="179">
        <v>108</v>
      </c>
      <c r="N88" s="179">
        <v>489.7</v>
      </c>
      <c r="O88" s="179">
        <v>115.8</v>
      </c>
      <c r="P88" s="179">
        <v>531.27</v>
      </c>
      <c r="Q88" s="179">
        <v>170.57</v>
      </c>
    </row>
    <row r="89" spans="1:17" s="85" customFormat="1" ht="25.5">
      <c r="A89" s="116" t="s">
        <v>167</v>
      </c>
      <c r="B89" s="205">
        <v>1092</v>
      </c>
      <c r="C89" s="205">
        <v>354.5</v>
      </c>
      <c r="D89" s="205">
        <v>1300</v>
      </c>
      <c r="E89" s="205">
        <v>447.4</v>
      </c>
      <c r="F89" s="205">
        <v>1424</v>
      </c>
      <c r="G89" s="205">
        <v>475.2</v>
      </c>
      <c r="H89" s="205">
        <v>1518</v>
      </c>
      <c r="I89" s="205">
        <v>564</v>
      </c>
      <c r="J89" s="205">
        <v>1648</v>
      </c>
      <c r="K89" s="205">
        <v>496</v>
      </c>
      <c r="L89" s="205">
        <v>1935</v>
      </c>
      <c r="M89" s="205">
        <v>600</v>
      </c>
      <c r="N89" s="205">
        <v>1919.5</v>
      </c>
      <c r="O89" s="205">
        <v>671.1</v>
      </c>
      <c r="P89" s="205">
        <v>2150.39</v>
      </c>
      <c r="Q89" s="205">
        <v>755.47</v>
      </c>
    </row>
    <row r="90" spans="1:17" ht="12.75">
      <c r="A90" s="117" t="s">
        <v>168</v>
      </c>
      <c r="B90" s="179">
        <v>288</v>
      </c>
      <c r="C90" s="179">
        <v>124.4</v>
      </c>
      <c r="D90" s="179">
        <v>320</v>
      </c>
      <c r="E90" s="179">
        <v>129.7</v>
      </c>
      <c r="F90" s="179">
        <v>291</v>
      </c>
      <c r="G90" s="179">
        <v>125.7</v>
      </c>
      <c r="H90" s="179">
        <v>293</v>
      </c>
      <c r="I90" s="179">
        <v>129.9</v>
      </c>
      <c r="J90" s="179">
        <v>303</v>
      </c>
      <c r="K90" s="179">
        <v>137.3</v>
      </c>
      <c r="L90" s="179">
        <v>319</v>
      </c>
      <c r="M90" s="179">
        <v>182</v>
      </c>
      <c r="N90" s="179">
        <v>352.2</v>
      </c>
      <c r="O90" s="179">
        <v>184.5</v>
      </c>
      <c r="P90" s="179">
        <v>405.76</v>
      </c>
      <c r="Q90" s="179">
        <v>194.11</v>
      </c>
    </row>
    <row r="91" spans="1:17" ht="12.75">
      <c r="A91" s="117" t="s">
        <v>169</v>
      </c>
      <c r="B91" s="179">
        <v>32</v>
      </c>
      <c r="C91" s="179">
        <v>7.8</v>
      </c>
      <c r="D91" s="179">
        <v>21</v>
      </c>
      <c r="E91" s="179">
        <v>0.8</v>
      </c>
      <c r="F91" s="179">
        <v>63.4</v>
      </c>
      <c r="G91" s="179">
        <v>1.2</v>
      </c>
      <c r="H91" s="179">
        <v>63</v>
      </c>
      <c r="I91" s="179">
        <v>2.5</v>
      </c>
      <c r="J91" s="179">
        <v>57.5</v>
      </c>
      <c r="K91" s="179">
        <v>2.1</v>
      </c>
      <c r="L91" s="179">
        <v>68.7</v>
      </c>
      <c r="M91" s="179">
        <v>2</v>
      </c>
      <c r="N91" s="179">
        <v>71.5</v>
      </c>
      <c r="O91" s="179">
        <v>23</v>
      </c>
      <c r="P91" s="179">
        <v>82.5</v>
      </c>
      <c r="Q91" s="179">
        <v>16.41</v>
      </c>
    </row>
    <row r="92" spans="1:17" ht="12.75">
      <c r="A92" s="117" t="s">
        <v>170</v>
      </c>
      <c r="B92" s="179">
        <v>320</v>
      </c>
      <c r="C92" s="179">
        <v>129</v>
      </c>
      <c r="D92" s="179">
        <v>367</v>
      </c>
      <c r="E92" s="179">
        <v>191.8</v>
      </c>
      <c r="F92" s="179">
        <v>375</v>
      </c>
      <c r="G92" s="179">
        <v>200.5</v>
      </c>
      <c r="H92" s="179">
        <v>399</v>
      </c>
      <c r="I92" s="179">
        <v>230</v>
      </c>
      <c r="J92" s="179">
        <v>535</v>
      </c>
      <c r="K92" s="179">
        <v>184.5</v>
      </c>
      <c r="L92" s="179">
        <v>592</v>
      </c>
      <c r="M92" s="179">
        <v>190</v>
      </c>
      <c r="N92" s="179">
        <v>556.1</v>
      </c>
      <c r="O92" s="179">
        <v>203.3</v>
      </c>
      <c r="P92" s="179">
        <v>614.16</v>
      </c>
      <c r="Q92" s="179">
        <v>241.14</v>
      </c>
    </row>
    <row r="93" spans="1:17" ht="12.75">
      <c r="A93" s="117" t="s">
        <v>171</v>
      </c>
      <c r="B93" s="179">
        <v>205</v>
      </c>
      <c r="C93" s="179">
        <v>31.3</v>
      </c>
      <c r="D93" s="179">
        <v>266</v>
      </c>
      <c r="E93" s="179">
        <v>39.8</v>
      </c>
      <c r="F93" s="179">
        <v>304</v>
      </c>
      <c r="G93" s="179">
        <v>50.7</v>
      </c>
      <c r="H93" s="179">
        <v>379</v>
      </c>
      <c r="I93" s="179">
        <v>70</v>
      </c>
      <c r="J93" s="179">
        <v>315</v>
      </c>
      <c r="K93" s="179">
        <v>50</v>
      </c>
      <c r="L93" s="179">
        <v>402</v>
      </c>
      <c r="M93" s="179">
        <v>80</v>
      </c>
      <c r="N93" s="179">
        <v>339.9</v>
      </c>
      <c r="O93" s="179">
        <v>93.4</v>
      </c>
      <c r="P93" s="179">
        <v>320.17</v>
      </c>
      <c r="Q93" s="179">
        <v>87.22</v>
      </c>
    </row>
    <row r="94" spans="1:17" ht="12.75">
      <c r="A94" s="117" t="s">
        <v>172</v>
      </c>
      <c r="B94" s="179">
        <v>139</v>
      </c>
      <c r="C94" s="179">
        <v>30.8</v>
      </c>
      <c r="D94" s="179">
        <v>169</v>
      </c>
      <c r="E94" s="179">
        <v>37.7</v>
      </c>
      <c r="F94" s="179">
        <v>184.7</v>
      </c>
      <c r="G94" s="179">
        <v>36.5</v>
      </c>
      <c r="H94" s="179">
        <v>150</v>
      </c>
      <c r="I94" s="179">
        <v>36</v>
      </c>
      <c r="J94" s="179">
        <v>166</v>
      </c>
      <c r="K94" s="179">
        <v>35.5</v>
      </c>
      <c r="L94" s="179">
        <v>241</v>
      </c>
      <c r="M94" s="179">
        <v>62</v>
      </c>
      <c r="N94" s="179">
        <v>312.2</v>
      </c>
      <c r="O94" s="179">
        <v>60.1</v>
      </c>
      <c r="P94" s="179">
        <v>362.81</v>
      </c>
      <c r="Q94" s="179">
        <v>62.12</v>
      </c>
    </row>
    <row r="95" spans="1:17" ht="12.75">
      <c r="A95" s="117" t="s">
        <v>173</v>
      </c>
      <c r="B95" s="179">
        <v>13.8</v>
      </c>
      <c r="C95" s="179">
        <v>0.3</v>
      </c>
      <c r="D95" s="179">
        <v>14.6</v>
      </c>
      <c r="E95" s="179">
        <v>1</v>
      </c>
      <c r="F95" s="179">
        <v>15</v>
      </c>
      <c r="G95" s="179">
        <v>2.4</v>
      </c>
      <c r="H95" s="179">
        <v>15.6</v>
      </c>
      <c r="I95" s="179">
        <v>3.8</v>
      </c>
      <c r="J95" s="179">
        <v>15.9</v>
      </c>
      <c r="K95" s="179">
        <v>6</v>
      </c>
      <c r="L95" s="179">
        <v>18.2</v>
      </c>
      <c r="M95" s="179">
        <v>7</v>
      </c>
      <c r="N95" s="179">
        <v>20</v>
      </c>
      <c r="O95" s="179">
        <v>1.5</v>
      </c>
      <c r="P95" s="179">
        <v>15.3</v>
      </c>
      <c r="Q95" s="179">
        <v>1.39</v>
      </c>
    </row>
    <row r="96" spans="1:17" ht="12.75">
      <c r="A96" s="117" t="s">
        <v>174</v>
      </c>
      <c r="B96" s="179">
        <v>66</v>
      </c>
      <c r="C96" s="179">
        <v>23.5</v>
      </c>
      <c r="D96" s="179">
        <v>106</v>
      </c>
      <c r="E96" s="179">
        <v>37.3</v>
      </c>
      <c r="F96" s="179">
        <v>149</v>
      </c>
      <c r="G96" s="179">
        <v>53.7</v>
      </c>
      <c r="H96" s="179">
        <v>165</v>
      </c>
      <c r="I96" s="179">
        <v>79</v>
      </c>
      <c r="J96" s="179">
        <v>202</v>
      </c>
      <c r="K96" s="179">
        <v>68</v>
      </c>
      <c r="L96" s="179">
        <v>239</v>
      </c>
      <c r="M96" s="179">
        <v>64</v>
      </c>
      <c r="N96" s="179">
        <v>214.2</v>
      </c>
      <c r="O96" s="179">
        <v>90.6</v>
      </c>
      <c r="P96" s="179">
        <v>286.11</v>
      </c>
      <c r="Q96" s="179">
        <v>109.63</v>
      </c>
    </row>
    <row r="97" spans="1:17" ht="12.75">
      <c r="A97" s="117" t="s">
        <v>175</v>
      </c>
      <c r="B97" s="179">
        <v>20.9</v>
      </c>
      <c r="C97" s="179">
        <v>7.4</v>
      </c>
      <c r="D97" s="179">
        <v>30</v>
      </c>
      <c r="E97" s="179">
        <v>8.3</v>
      </c>
      <c r="F97" s="179">
        <v>39</v>
      </c>
      <c r="G97" s="179">
        <v>4.5</v>
      </c>
      <c r="H97" s="179">
        <v>49</v>
      </c>
      <c r="I97" s="179">
        <v>13</v>
      </c>
      <c r="J97" s="179">
        <v>52.6</v>
      </c>
      <c r="K97" s="179">
        <v>10.8</v>
      </c>
      <c r="L97" s="179">
        <v>53</v>
      </c>
      <c r="M97" s="179">
        <v>12.5</v>
      </c>
      <c r="N97" s="179">
        <v>52.2</v>
      </c>
      <c r="O97" s="179">
        <v>14.7</v>
      </c>
      <c r="P97" s="179">
        <v>63.17</v>
      </c>
      <c r="Q97" s="179">
        <v>43.45</v>
      </c>
    </row>
    <row r="98" spans="1:17" ht="12.75">
      <c r="A98" s="117" t="s">
        <v>176</v>
      </c>
      <c r="B98" s="179">
        <v>6.6</v>
      </c>
      <c r="C98" s="179" t="s">
        <v>30</v>
      </c>
      <c r="D98" s="179">
        <v>7</v>
      </c>
      <c r="E98" s="179" t="s">
        <v>30</v>
      </c>
      <c r="F98" s="179">
        <v>2</v>
      </c>
      <c r="G98" s="179" t="s">
        <v>30</v>
      </c>
      <c r="H98" s="179">
        <v>4</v>
      </c>
      <c r="I98" s="179" t="s">
        <v>30</v>
      </c>
      <c r="J98" s="179">
        <v>0.3</v>
      </c>
      <c r="K98" s="179" t="s">
        <v>30</v>
      </c>
      <c r="L98" s="179">
        <v>2.2</v>
      </c>
      <c r="M98" s="179" t="s">
        <v>30</v>
      </c>
      <c r="N98" s="179">
        <v>1.2</v>
      </c>
      <c r="O98" s="179" t="s">
        <v>30</v>
      </c>
      <c r="P98" s="179">
        <v>0.41</v>
      </c>
      <c r="Q98" s="179" t="s">
        <v>30</v>
      </c>
    </row>
    <row r="99" spans="1:17" ht="12.75">
      <c r="A99" s="277"/>
      <c r="B99" s="272"/>
      <c r="C99" s="272"/>
      <c r="D99" s="272"/>
      <c r="E99" s="272"/>
      <c r="F99" s="272"/>
      <c r="G99" s="272"/>
      <c r="H99" s="272"/>
      <c r="I99" s="272"/>
      <c r="J99" s="272"/>
      <c r="K99" s="272"/>
      <c r="L99" s="272"/>
      <c r="M99" s="272"/>
      <c r="N99" s="272"/>
      <c r="O99" s="272"/>
      <c r="P99" s="272"/>
      <c r="Q99" s="272"/>
    </row>
    <row r="101" ht="12.75">
      <c r="A101" t="s">
        <v>296</v>
      </c>
    </row>
    <row r="102" spans="1:11" ht="39" customHeight="1">
      <c r="A102" s="382" t="s">
        <v>325</v>
      </c>
      <c r="B102" s="382"/>
      <c r="C102" s="382"/>
      <c r="D102" s="382"/>
      <c r="E102" s="382"/>
      <c r="F102" s="382"/>
      <c r="G102" s="382"/>
      <c r="H102" s="382"/>
      <c r="I102" s="382"/>
      <c r="J102" s="382"/>
      <c r="K102" s="382"/>
    </row>
    <row r="103" ht="12.75">
      <c r="A103" s="256" t="s">
        <v>416</v>
      </c>
    </row>
  </sheetData>
  <sheetProtection/>
  <mergeCells count="19">
    <mergeCell ref="P4:Q4"/>
    <mergeCell ref="P5:P6"/>
    <mergeCell ref="A1:Q1"/>
    <mergeCell ref="A4:A6"/>
    <mergeCell ref="L5:L6"/>
    <mergeCell ref="L4:M4"/>
    <mergeCell ref="J4:K4"/>
    <mergeCell ref="B4:C4"/>
    <mergeCell ref="D4:E4"/>
    <mergeCell ref="B5:B6"/>
    <mergeCell ref="A102:K102"/>
    <mergeCell ref="F4:G4"/>
    <mergeCell ref="D5:D6"/>
    <mergeCell ref="F5:F6"/>
    <mergeCell ref="N4:O4"/>
    <mergeCell ref="N5:N6"/>
    <mergeCell ref="H4:I4"/>
    <mergeCell ref="H5:H6"/>
    <mergeCell ref="J5:J6"/>
  </mergeCells>
  <printOptions/>
  <pageMargins left="0.7874015748031497" right="0.3937007874015748" top="0.3937007874015748" bottom="0.7086614173228347" header="0.5118110236220472" footer="0.31496062992125984"/>
  <pageSetup fitToHeight="1" fitToWidth="1" horizontalDpi="600" verticalDpi="600" orientation="portrait" paperSize="8" scale="68" r:id="rId1"/>
  <headerFooter alignWithMargins="0">
    <oddFooter>&amp;C54</oddFooter>
  </headerFooter>
  <ignoredErrors>
    <ignoredError sqref="C4 E4 G4 I4 K4 M4 O4" numberStoredAsText="1"/>
    <ignoredError sqref="B39:I39" formulaRange="1"/>
  </ignoredErrors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03"/>
  <sheetViews>
    <sheetView zoomScale="85" zoomScaleNormal="85" zoomScalePageLayoutView="50" workbookViewId="0" topLeftCell="A4">
      <selection activeCell="A1" sqref="A1:AK1"/>
    </sheetView>
  </sheetViews>
  <sheetFormatPr defaultColWidth="9.00390625" defaultRowHeight="12.75"/>
  <cols>
    <col min="1" max="1" width="32.375" style="24" customWidth="1"/>
    <col min="2" max="3" width="10.75390625" style="24" customWidth="1"/>
    <col min="4" max="4" width="22.875" style="24" customWidth="1"/>
    <col min="5" max="7" width="10.75390625" style="24" customWidth="1"/>
    <col min="8" max="8" width="22.875" style="24" customWidth="1"/>
    <col min="9" max="11" width="10.75390625" style="24" customWidth="1"/>
    <col min="12" max="12" width="22.375" style="24" customWidth="1"/>
    <col min="13" max="15" width="10.75390625" style="24" customWidth="1"/>
    <col min="16" max="16" width="22.375" style="24" customWidth="1"/>
    <col min="17" max="19" width="10.75390625" style="24" customWidth="1"/>
    <col min="20" max="20" width="22.625" style="24" customWidth="1"/>
    <col min="21" max="23" width="10.75390625" style="24" customWidth="1"/>
    <col min="24" max="24" width="22.625" style="24" customWidth="1"/>
    <col min="25" max="27" width="10.75390625" style="24" customWidth="1"/>
    <col min="28" max="28" width="22.625" style="24" customWidth="1"/>
    <col min="29" max="31" width="10.75390625" style="24" customWidth="1"/>
    <col min="32" max="32" width="22.625" style="24" customWidth="1"/>
    <col min="33" max="35" width="10.75390625" style="24" customWidth="1"/>
    <col min="36" max="36" width="22.625" style="24" customWidth="1"/>
    <col min="37" max="37" width="10.75390625" style="24" customWidth="1"/>
    <col min="38" max="16384" width="9.125" style="24" customWidth="1"/>
  </cols>
  <sheetData>
    <row r="1" spans="1:37" ht="20.25">
      <c r="A1" s="386" t="s">
        <v>339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6"/>
      <c r="R1" s="386"/>
      <c r="S1" s="386"/>
      <c r="T1" s="386"/>
      <c r="U1" s="386"/>
      <c r="V1" s="386"/>
      <c r="W1" s="386"/>
      <c r="X1" s="386"/>
      <c r="Y1" s="386"/>
      <c r="Z1" s="386"/>
      <c r="AA1" s="386"/>
      <c r="AB1" s="386"/>
      <c r="AC1" s="386"/>
      <c r="AD1" s="386"/>
      <c r="AE1" s="386"/>
      <c r="AF1" s="386"/>
      <c r="AG1" s="386"/>
      <c r="AH1" s="386"/>
      <c r="AI1" s="386"/>
      <c r="AJ1" s="386"/>
      <c r="AK1" s="386"/>
    </row>
    <row r="3" ht="12.75">
      <c r="AK3" s="25" t="s">
        <v>58</v>
      </c>
    </row>
    <row r="4" spans="1:37" ht="15.75" customHeight="1">
      <c r="A4" s="392"/>
      <c r="B4" s="388">
        <v>38718</v>
      </c>
      <c r="C4" s="388"/>
      <c r="D4" s="388"/>
      <c r="E4" s="388"/>
      <c r="F4" s="388">
        <v>39083</v>
      </c>
      <c r="G4" s="388"/>
      <c r="H4" s="388"/>
      <c r="I4" s="388"/>
      <c r="J4" s="388">
        <v>39448</v>
      </c>
      <c r="K4" s="388"/>
      <c r="L4" s="388"/>
      <c r="M4" s="388"/>
      <c r="N4" s="388">
        <v>39814</v>
      </c>
      <c r="O4" s="388"/>
      <c r="P4" s="388"/>
      <c r="Q4" s="388"/>
      <c r="R4" s="388">
        <v>40179</v>
      </c>
      <c r="S4" s="388"/>
      <c r="T4" s="388"/>
      <c r="U4" s="388"/>
      <c r="V4" s="388">
        <v>40544</v>
      </c>
      <c r="W4" s="388"/>
      <c r="X4" s="388"/>
      <c r="Y4" s="388"/>
      <c r="Z4" s="388">
        <v>40909</v>
      </c>
      <c r="AA4" s="388"/>
      <c r="AB4" s="388"/>
      <c r="AC4" s="388"/>
      <c r="AD4" s="388">
        <v>41275</v>
      </c>
      <c r="AE4" s="388"/>
      <c r="AF4" s="388"/>
      <c r="AG4" s="388"/>
      <c r="AH4" s="388">
        <v>41640</v>
      </c>
      <c r="AI4" s="388"/>
      <c r="AJ4" s="388"/>
      <c r="AK4" s="388"/>
    </row>
    <row r="5" spans="1:37" ht="12.75" customHeight="1">
      <c r="A5" s="392"/>
      <c r="B5" s="389" t="s">
        <v>268</v>
      </c>
      <c r="C5" s="389"/>
      <c r="D5" s="389"/>
      <c r="E5" s="390" t="s">
        <v>269</v>
      </c>
      <c r="F5" s="389" t="s">
        <v>268</v>
      </c>
      <c r="G5" s="389"/>
      <c r="H5" s="389"/>
      <c r="I5" s="390" t="s">
        <v>269</v>
      </c>
      <c r="J5" s="389" t="s">
        <v>268</v>
      </c>
      <c r="K5" s="389"/>
      <c r="L5" s="389"/>
      <c r="M5" s="390" t="s">
        <v>269</v>
      </c>
      <c r="N5" s="389" t="s">
        <v>268</v>
      </c>
      <c r="O5" s="389"/>
      <c r="P5" s="389"/>
      <c r="Q5" s="390" t="s">
        <v>269</v>
      </c>
      <c r="R5" s="389" t="s">
        <v>268</v>
      </c>
      <c r="S5" s="389"/>
      <c r="T5" s="389"/>
      <c r="U5" s="390" t="s">
        <v>269</v>
      </c>
      <c r="V5" s="389" t="s">
        <v>268</v>
      </c>
      <c r="W5" s="389"/>
      <c r="X5" s="389"/>
      <c r="Y5" s="390" t="s">
        <v>269</v>
      </c>
      <c r="Z5" s="389" t="s">
        <v>268</v>
      </c>
      <c r="AA5" s="389"/>
      <c r="AB5" s="389"/>
      <c r="AC5" s="390" t="s">
        <v>269</v>
      </c>
      <c r="AD5" s="389" t="s">
        <v>268</v>
      </c>
      <c r="AE5" s="389"/>
      <c r="AF5" s="389"/>
      <c r="AG5" s="390" t="s">
        <v>269</v>
      </c>
      <c r="AH5" s="389" t="s">
        <v>268</v>
      </c>
      <c r="AI5" s="389"/>
      <c r="AJ5" s="389"/>
      <c r="AK5" s="390" t="s">
        <v>269</v>
      </c>
    </row>
    <row r="6" spans="1:37" ht="12.75" customHeight="1">
      <c r="A6" s="392"/>
      <c r="B6" s="391" t="s">
        <v>270</v>
      </c>
      <c r="C6" s="391" t="s">
        <v>271</v>
      </c>
      <c r="D6" s="154" t="s">
        <v>21</v>
      </c>
      <c r="E6" s="390"/>
      <c r="F6" s="391" t="s">
        <v>270</v>
      </c>
      <c r="G6" s="391" t="s">
        <v>271</v>
      </c>
      <c r="H6" s="154" t="s">
        <v>21</v>
      </c>
      <c r="I6" s="390"/>
      <c r="J6" s="391" t="s">
        <v>270</v>
      </c>
      <c r="K6" s="391" t="s">
        <v>271</v>
      </c>
      <c r="L6" s="154" t="s">
        <v>21</v>
      </c>
      <c r="M6" s="390"/>
      <c r="N6" s="391" t="s">
        <v>270</v>
      </c>
      <c r="O6" s="391" t="s">
        <v>271</v>
      </c>
      <c r="P6" s="154" t="s">
        <v>21</v>
      </c>
      <c r="Q6" s="390"/>
      <c r="R6" s="391" t="s">
        <v>270</v>
      </c>
      <c r="S6" s="391" t="s">
        <v>271</v>
      </c>
      <c r="T6" s="154" t="s">
        <v>21</v>
      </c>
      <c r="U6" s="390"/>
      <c r="V6" s="391" t="s">
        <v>270</v>
      </c>
      <c r="W6" s="391" t="s">
        <v>271</v>
      </c>
      <c r="X6" s="154" t="s">
        <v>21</v>
      </c>
      <c r="Y6" s="390"/>
      <c r="Z6" s="391" t="s">
        <v>270</v>
      </c>
      <c r="AA6" s="391" t="s">
        <v>271</v>
      </c>
      <c r="AB6" s="154" t="s">
        <v>21</v>
      </c>
      <c r="AC6" s="390"/>
      <c r="AD6" s="391" t="s">
        <v>270</v>
      </c>
      <c r="AE6" s="391" t="s">
        <v>271</v>
      </c>
      <c r="AF6" s="154" t="s">
        <v>21</v>
      </c>
      <c r="AG6" s="390"/>
      <c r="AH6" s="391" t="s">
        <v>270</v>
      </c>
      <c r="AI6" s="391" t="s">
        <v>271</v>
      </c>
      <c r="AJ6" s="154" t="s">
        <v>21</v>
      </c>
      <c r="AK6" s="390"/>
    </row>
    <row r="7" spans="1:37" ht="110.25" customHeight="1">
      <c r="A7" s="392"/>
      <c r="B7" s="391"/>
      <c r="C7" s="391"/>
      <c r="D7" s="155" t="s">
        <v>272</v>
      </c>
      <c r="E7" s="390"/>
      <c r="F7" s="391"/>
      <c r="G7" s="391"/>
      <c r="H7" s="155" t="s">
        <v>272</v>
      </c>
      <c r="I7" s="390"/>
      <c r="J7" s="391"/>
      <c r="K7" s="391"/>
      <c r="L7" s="155" t="s">
        <v>272</v>
      </c>
      <c r="M7" s="390"/>
      <c r="N7" s="391"/>
      <c r="O7" s="391"/>
      <c r="P7" s="155" t="s">
        <v>272</v>
      </c>
      <c r="Q7" s="390"/>
      <c r="R7" s="391"/>
      <c r="S7" s="391"/>
      <c r="T7" s="155" t="s">
        <v>272</v>
      </c>
      <c r="U7" s="390"/>
      <c r="V7" s="391"/>
      <c r="W7" s="391"/>
      <c r="X7" s="155" t="s">
        <v>272</v>
      </c>
      <c r="Y7" s="390"/>
      <c r="Z7" s="391"/>
      <c r="AA7" s="391"/>
      <c r="AB7" s="155" t="s">
        <v>272</v>
      </c>
      <c r="AC7" s="390"/>
      <c r="AD7" s="391"/>
      <c r="AE7" s="391"/>
      <c r="AF7" s="155" t="s">
        <v>272</v>
      </c>
      <c r="AG7" s="390"/>
      <c r="AH7" s="391"/>
      <c r="AI7" s="391"/>
      <c r="AJ7" s="155" t="s">
        <v>272</v>
      </c>
      <c r="AK7" s="390"/>
    </row>
    <row r="8" spans="1:37" s="215" customFormat="1" ht="25.5">
      <c r="A8" s="115" t="s">
        <v>233</v>
      </c>
      <c r="B8" s="218">
        <f aca="true" t="shared" si="0" ref="B8:U8">B9+B28+B39+B54+B69+B76+B89</f>
        <v>70794</v>
      </c>
      <c r="C8" s="218">
        <f t="shared" si="0"/>
        <v>136777</v>
      </c>
      <c r="D8" s="218">
        <f t="shared" si="0"/>
        <v>78603</v>
      </c>
      <c r="E8" s="218">
        <f t="shared" si="0"/>
        <v>37243</v>
      </c>
      <c r="F8" s="218">
        <f t="shared" si="0"/>
        <v>72755</v>
      </c>
      <c r="G8" s="218">
        <f t="shared" si="0"/>
        <v>275421</v>
      </c>
      <c r="H8" s="218">
        <f t="shared" si="0"/>
        <v>190398</v>
      </c>
      <c r="I8" s="218">
        <f t="shared" si="0"/>
        <v>125615</v>
      </c>
      <c r="J8" s="218">
        <f t="shared" si="0"/>
        <v>82304</v>
      </c>
      <c r="K8" s="218">
        <f t="shared" si="0"/>
        <v>415380</v>
      </c>
      <c r="L8" s="218">
        <f t="shared" si="0"/>
        <v>312698</v>
      </c>
      <c r="M8" s="218">
        <f t="shared" si="0"/>
        <v>202016</v>
      </c>
      <c r="N8" s="218">
        <f t="shared" si="0"/>
        <v>85719</v>
      </c>
      <c r="O8" s="218">
        <f t="shared" si="0"/>
        <v>451779</v>
      </c>
      <c r="P8" s="218">
        <f t="shared" si="0"/>
        <v>339439</v>
      </c>
      <c r="Q8" s="218">
        <f t="shared" si="0"/>
        <v>164152</v>
      </c>
      <c r="R8" s="218">
        <f t="shared" si="0"/>
        <v>60649</v>
      </c>
      <c r="S8" s="218">
        <f t="shared" si="0"/>
        <v>337046</v>
      </c>
      <c r="T8" s="218">
        <f t="shared" si="0"/>
        <v>196257</v>
      </c>
      <c r="U8" s="218">
        <f t="shared" si="0"/>
        <v>73729</v>
      </c>
      <c r="V8" s="218">
        <f aca="true" t="shared" si="1" ref="V8:AK8">V9+V28+V39+V54+V69+V76+V89+V46</f>
        <v>82559</v>
      </c>
      <c r="W8" s="218">
        <f t="shared" si="1"/>
        <v>650531</v>
      </c>
      <c r="X8" s="218">
        <f t="shared" si="1"/>
        <v>367280</v>
      </c>
      <c r="Y8" s="218">
        <f t="shared" si="1"/>
        <v>123827</v>
      </c>
      <c r="Z8" s="218">
        <f t="shared" si="1"/>
        <v>93454</v>
      </c>
      <c r="AA8" s="218">
        <f t="shared" si="1"/>
        <v>958568</v>
      </c>
      <c r="AB8" s="218">
        <f t="shared" si="1"/>
        <v>585651</v>
      </c>
      <c r="AC8" s="218">
        <f t="shared" si="1"/>
        <v>300524</v>
      </c>
      <c r="AD8" s="218">
        <f t="shared" si="1"/>
        <v>85365</v>
      </c>
      <c r="AE8" s="218">
        <f t="shared" si="1"/>
        <v>1110850</v>
      </c>
      <c r="AF8" s="218">
        <f t="shared" si="1"/>
        <v>790736</v>
      </c>
      <c r="AG8" s="218">
        <f t="shared" si="1"/>
        <v>399197</v>
      </c>
      <c r="AH8" s="218">
        <f t="shared" si="1"/>
        <v>82217</v>
      </c>
      <c r="AI8" s="218">
        <f t="shared" si="1"/>
        <v>1200732</v>
      </c>
      <c r="AJ8" s="218">
        <f t="shared" si="1"/>
        <v>922534</v>
      </c>
      <c r="AK8" s="218">
        <f t="shared" si="1"/>
        <v>399396</v>
      </c>
    </row>
    <row r="9" spans="1:37" s="215" customFormat="1" ht="25.5">
      <c r="A9" s="116" t="s">
        <v>88</v>
      </c>
      <c r="B9" s="218">
        <f aca="true" t="shared" si="2" ref="B9:AK9">SUM(B10:B27)</f>
        <v>13094</v>
      </c>
      <c r="C9" s="218">
        <f t="shared" si="2"/>
        <v>28040</v>
      </c>
      <c r="D9" s="218">
        <f t="shared" si="2"/>
        <v>20299</v>
      </c>
      <c r="E9" s="218">
        <f t="shared" si="2"/>
        <v>6606</v>
      </c>
      <c r="F9" s="218">
        <f t="shared" si="2"/>
        <v>13063</v>
      </c>
      <c r="G9" s="218">
        <f t="shared" si="2"/>
        <v>48439</v>
      </c>
      <c r="H9" s="218">
        <f t="shared" si="2"/>
        <v>28795</v>
      </c>
      <c r="I9" s="218">
        <f t="shared" si="2"/>
        <v>17330</v>
      </c>
      <c r="J9" s="218">
        <f t="shared" si="2"/>
        <v>17549</v>
      </c>
      <c r="K9" s="218">
        <f t="shared" si="2"/>
        <v>81154</v>
      </c>
      <c r="L9" s="218">
        <f t="shared" si="2"/>
        <v>56044</v>
      </c>
      <c r="M9" s="218">
        <f t="shared" si="2"/>
        <v>32986</v>
      </c>
      <c r="N9" s="218">
        <f t="shared" si="2"/>
        <v>16426</v>
      </c>
      <c r="O9" s="218">
        <f t="shared" si="2"/>
        <v>86689</v>
      </c>
      <c r="P9" s="218">
        <f t="shared" si="2"/>
        <v>64881</v>
      </c>
      <c r="Q9" s="218">
        <f t="shared" si="2"/>
        <v>39825</v>
      </c>
      <c r="R9" s="218">
        <f t="shared" si="2"/>
        <v>13385</v>
      </c>
      <c r="S9" s="218">
        <f t="shared" si="2"/>
        <v>65123</v>
      </c>
      <c r="T9" s="218">
        <f t="shared" si="2"/>
        <v>34306</v>
      </c>
      <c r="U9" s="218">
        <f t="shared" si="2"/>
        <v>15120</v>
      </c>
      <c r="V9" s="218">
        <f t="shared" si="2"/>
        <v>23595</v>
      </c>
      <c r="W9" s="218">
        <f t="shared" si="2"/>
        <v>122242</v>
      </c>
      <c r="X9" s="218">
        <f t="shared" si="2"/>
        <v>72727</v>
      </c>
      <c r="Y9" s="218">
        <f t="shared" si="2"/>
        <v>28595</v>
      </c>
      <c r="Z9" s="218">
        <f>SUM(Z10:Z27)</f>
        <v>21401</v>
      </c>
      <c r="AA9" s="218">
        <f>SUM(AA10:AA27)</f>
        <v>183418</v>
      </c>
      <c r="AB9" s="218">
        <f>SUM(AB10:AB27)</f>
        <v>117598</v>
      </c>
      <c r="AC9" s="218">
        <f>SUM(AC10:AC27)</f>
        <v>71412</v>
      </c>
      <c r="AD9" s="218">
        <f t="shared" si="2"/>
        <v>21899</v>
      </c>
      <c r="AE9" s="218">
        <f t="shared" si="2"/>
        <v>205039</v>
      </c>
      <c r="AF9" s="218">
        <f t="shared" si="2"/>
        <v>162596</v>
      </c>
      <c r="AG9" s="218">
        <f t="shared" si="2"/>
        <v>94797</v>
      </c>
      <c r="AH9" s="218">
        <f t="shared" si="2"/>
        <v>21944</v>
      </c>
      <c r="AI9" s="218">
        <f t="shared" si="2"/>
        <v>223189</v>
      </c>
      <c r="AJ9" s="218">
        <f t="shared" si="2"/>
        <v>191792</v>
      </c>
      <c r="AK9" s="218">
        <f t="shared" si="2"/>
        <v>88597</v>
      </c>
    </row>
    <row r="10" spans="1:37" ht="12.75">
      <c r="A10" s="156" t="s">
        <v>89</v>
      </c>
      <c r="B10" s="219">
        <v>138</v>
      </c>
      <c r="C10" s="219">
        <v>1054</v>
      </c>
      <c r="D10" s="219">
        <v>846</v>
      </c>
      <c r="E10" s="219">
        <v>38</v>
      </c>
      <c r="F10" s="220">
        <v>563</v>
      </c>
      <c r="G10" s="220">
        <v>2120</v>
      </c>
      <c r="H10" s="220">
        <v>1931</v>
      </c>
      <c r="I10" s="220">
        <v>344</v>
      </c>
      <c r="J10" s="210">
        <v>510</v>
      </c>
      <c r="K10" s="210">
        <v>2527</v>
      </c>
      <c r="L10" s="210">
        <v>1658</v>
      </c>
      <c r="M10" s="210">
        <v>604</v>
      </c>
      <c r="N10" s="213">
        <v>1001</v>
      </c>
      <c r="O10" s="213">
        <v>3132</v>
      </c>
      <c r="P10" s="213">
        <v>1722</v>
      </c>
      <c r="Q10" s="213">
        <v>1135</v>
      </c>
      <c r="R10" s="213">
        <v>1099</v>
      </c>
      <c r="S10" s="213">
        <v>2047</v>
      </c>
      <c r="T10" s="213">
        <v>622</v>
      </c>
      <c r="U10" s="213">
        <v>273</v>
      </c>
      <c r="V10" s="221">
        <v>3367</v>
      </c>
      <c r="W10" s="221">
        <v>4390</v>
      </c>
      <c r="X10" s="221">
        <v>1224</v>
      </c>
      <c r="Y10" s="221">
        <v>669</v>
      </c>
      <c r="Z10" s="222">
        <v>3085</v>
      </c>
      <c r="AA10" s="222">
        <v>6102</v>
      </c>
      <c r="AB10" s="222">
        <v>3124</v>
      </c>
      <c r="AC10" s="222">
        <v>3137</v>
      </c>
      <c r="AD10" s="222">
        <v>2573</v>
      </c>
      <c r="AE10" s="222">
        <v>7939</v>
      </c>
      <c r="AF10" s="222">
        <v>4006</v>
      </c>
      <c r="AG10" s="222">
        <v>4150</v>
      </c>
      <c r="AH10" s="223">
        <v>820</v>
      </c>
      <c r="AI10" s="223">
        <v>11634</v>
      </c>
      <c r="AJ10" s="223">
        <v>4571</v>
      </c>
      <c r="AK10" s="223">
        <v>4603</v>
      </c>
    </row>
    <row r="11" spans="1:37" ht="12.75">
      <c r="A11" s="156" t="s">
        <v>90</v>
      </c>
      <c r="B11" s="219">
        <v>123</v>
      </c>
      <c r="C11" s="219">
        <v>3269</v>
      </c>
      <c r="D11" s="219">
        <v>2949</v>
      </c>
      <c r="E11" s="219">
        <v>110</v>
      </c>
      <c r="F11" s="220">
        <v>371</v>
      </c>
      <c r="G11" s="220">
        <v>1427</v>
      </c>
      <c r="H11" s="220">
        <v>1036</v>
      </c>
      <c r="I11" s="220">
        <v>217</v>
      </c>
      <c r="J11" s="210">
        <v>261</v>
      </c>
      <c r="K11" s="210">
        <v>1536</v>
      </c>
      <c r="L11" s="210">
        <v>938</v>
      </c>
      <c r="M11" s="210">
        <v>624</v>
      </c>
      <c r="N11" s="213">
        <v>300</v>
      </c>
      <c r="O11" s="213">
        <v>1567</v>
      </c>
      <c r="P11" s="213">
        <v>1130</v>
      </c>
      <c r="Q11" s="213">
        <v>502</v>
      </c>
      <c r="R11" s="213">
        <v>501</v>
      </c>
      <c r="S11" s="213">
        <v>1892</v>
      </c>
      <c r="T11" s="213">
        <v>862</v>
      </c>
      <c r="U11" s="213">
        <v>207</v>
      </c>
      <c r="V11" s="221">
        <v>257</v>
      </c>
      <c r="W11" s="221">
        <v>3214</v>
      </c>
      <c r="X11" s="221">
        <v>1254</v>
      </c>
      <c r="Y11" s="221">
        <v>173</v>
      </c>
      <c r="Z11" s="222">
        <v>410</v>
      </c>
      <c r="AA11" s="222">
        <v>6806</v>
      </c>
      <c r="AB11" s="222">
        <v>3162</v>
      </c>
      <c r="AC11" s="222">
        <v>1683</v>
      </c>
      <c r="AD11" s="222">
        <v>340</v>
      </c>
      <c r="AE11" s="222">
        <v>7230</v>
      </c>
      <c r="AF11" s="222">
        <v>5666</v>
      </c>
      <c r="AG11" s="222">
        <v>2597</v>
      </c>
      <c r="AH11" s="223">
        <v>325</v>
      </c>
      <c r="AI11" s="223">
        <v>8460</v>
      </c>
      <c r="AJ11" s="223">
        <v>8056</v>
      </c>
      <c r="AK11" s="223">
        <v>2304</v>
      </c>
    </row>
    <row r="12" spans="1:37" ht="12.75">
      <c r="A12" s="156" t="s">
        <v>91</v>
      </c>
      <c r="B12" s="219">
        <v>184</v>
      </c>
      <c r="C12" s="219">
        <v>749</v>
      </c>
      <c r="D12" s="219">
        <v>187</v>
      </c>
      <c r="E12" s="219">
        <v>106</v>
      </c>
      <c r="F12" s="220">
        <v>162</v>
      </c>
      <c r="G12" s="220">
        <v>1905</v>
      </c>
      <c r="H12" s="220">
        <v>942</v>
      </c>
      <c r="I12" s="220">
        <v>492</v>
      </c>
      <c r="J12" s="210">
        <v>305</v>
      </c>
      <c r="K12" s="210">
        <v>4297</v>
      </c>
      <c r="L12" s="210">
        <v>2712</v>
      </c>
      <c r="M12" s="210">
        <v>815</v>
      </c>
      <c r="N12" s="213">
        <v>360</v>
      </c>
      <c r="O12" s="213">
        <v>3686</v>
      </c>
      <c r="P12" s="213">
        <v>2376</v>
      </c>
      <c r="Q12" s="213">
        <v>1355</v>
      </c>
      <c r="R12" s="213">
        <v>268</v>
      </c>
      <c r="S12" s="213">
        <v>2965</v>
      </c>
      <c r="T12" s="213">
        <v>1369</v>
      </c>
      <c r="U12" s="213">
        <v>642</v>
      </c>
      <c r="V12" s="221">
        <v>410</v>
      </c>
      <c r="W12" s="221">
        <v>4981</v>
      </c>
      <c r="X12" s="221">
        <v>2816</v>
      </c>
      <c r="Y12" s="221">
        <v>1159</v>
      </c>
      <c r="Z12" s="222">
        <v>557</v>
      </c>
      <c r="AA12" s="222">
        <v>9840</v>
      </c>
      <c r="AB12" s="222">
        <v>5491</v>
      </c>
      <c r="AC12" s="222">
        <v>2459</v>
      </c>
      <c r="AD12" s="222">
        <v>465</v>
      </c>
      <c r="AE12" s="222">
        <v>11095</v>
      </c>
      <c r="AF12" s="222">
        <v>9572</v>
      </c>
      <c r="AG12" s="222">
        <v>3524</v>
      </c>
      <c r="AH12" s="223">
        <v>612</v>
      </c>
      <c r="AI12" s="223">
        <v>11114</v>
      </c>
      <c r="AJ12" s="223">
        <v>10712</v>
      </c>
      <c r="AK12" s="223">
        <v>2766</v>
      </c>
    </row>
    <row r="13" spans="1:37" ht="12.75">
      <c r="A13" s="156" t="s">
        <v>92</v>
      </c>
      <c r="B13" s="219">
        <v>111</v>
      </c>
      <c r="C13" s="219">
        <v>132</v>
      </c>
      <c r="D13" s="219">
        <v>56</v>
      </c>
      <c r="E13" s="219">
        <v>0</v>
      </c>
      <c r="F13" s="220">
        <v>375</v>
      </c>
      <c r="G13" s="220">
        <v>2523</v>
      </c>
      <c r="H13" s="220">
        <v>1085</v>
      </c>
      <c r="I13" s="220">
        <v>391</v>
      </c>
      <c r="J13" s="210">
        <v>532</v>
      </c>
      <c r="K13" s="210">
        <v>5323</v>
      </c>
      <c r="L13" s="210">
        <v>2180</v>
      </c>
      <c r="M13" s="210">
        <v>1964</v>
      </c>
      <c r="N13" s="213">
        <v>637</v>
      </c>
      <c r="O13" s="213">
        <v>6228</v>
      </c>
      <c r="P13" s="213">
        <v>2691</v>
      </c>
      <c r="Q13" s="213">
        <v>1948</v>
      </c>
      <c r="R13" s="213">
        <v>454</v>
      </c>
      <c r="S13" s="213">
        <v>5038</v>
      </c>
      <c r="T13" s="213">
        <v>1447</v>
      </c>
      <c r="U13" s="213">
        <v>757</v>
      </c>
      <c r="V13" s="221">
        <v>570</v>
      </c>
      <c r="W13" s="221">
        <v>6864</v>
      </c>
      <c r="X13" s="221">
        <v>2800</v>
      </c>
      <c r="Y13" s="221">
        <v>1100</v>
      </c>
      <c r="Z13" s="222">
        <v>623</v>
      </c>
      <c r="AA13" s="222">
        <v>12388</v>
      </c>
      <c r="AB13" s="222">
        <v>9284</v>
      </c>
      <c r="AC13" s="222">
        <v>3593</v>
      </c>
      <c r="AD13" s="222">
        <v>562</v>
      </c>
      <c r="AE13" s="222">
        <v>14384</v>
      </c>
      <c r="AF13" s="222">
        <v>12738</v>
      </c>
      <c r="AG13" s="222">
        <v>2746</v>
      </c>
      <c r="AH13" s="223">
        <v>880</v>
      </c>
      <c r="AI13" s="223">
        <v>16108</v>
      </c>
      <c r="AJ13" s="223">
        <v>15516</v>
      </c>
      <c r="AK13" s="223">
        <v>863</v>
      </c>
    </row>
    <row r="14" spans="1:37" ht="12.75">
      <c r="A14" s="156" t="s">
        <v>93</v>
      </c>
      <c r="B14" s="219">
        <v>127</v>
      </c>
      <c r="C14" s="219">
        <v>195</v>
      </c>
      <c r="D14" s="219">
        <v>184</v>
      </c>
      <c r="E14" s="219">
        <v>119</v>
      </c>
      <c r="F14" s="220">
        <v>126</v>
      </c>
      <c r="G14" s="220">
        <v>1521</v>
      </c>
      <c r="H14" s="220">
        <v>912</v>
      </c>
      <c r="I14" s="220">
        <v>390</v>
      </c>
      <c r="J14" s="210">
        <v>539</v>
      </c>
      <c r="K14" s="210">
        <v>1924</v>
      </c>
      <c r="L14" s="210">
        <v>1253</v>
      </c>
      <c r="M14" s="210">
        <v>661</v>
      </c>
      <c r="N14" s="213">
        <v>285</v>
      </c>
      <c r="O14" s="213">
        <v>2185</v>
      </c>
      <c r="P14" s="213">
        <v>1614</v>
      </c>
      <c r="Q14" s="213">
        <v>710</v>
      </c>
      <c r="R14" s="213">
        <v>188</v>
      </c>
      <c r="S14" s="213">
        <v>1496</v>
      </c>
      <c r="T14" s="213">
        <v>890</v>
      </c>
      <c r="U14" s="213">
        <v>198</v>
      </c>
      <c r="V14" s="221">
        <v>370</v>
      </c>
      <c r="W14" s="221">
        <v>2483</v>
      </c>
      <c r="X14" s="221">
        <v>1444</v>
      </c>
      <c r="Y14" s="221">
        <v>395</v>
      </c>
      <c r="Z14" s="222">
        <v>493</v>
      </c>
      <c r="AA14" s="222">
        <v>5588</v>
      </c>
      <c r="AB14" s="222">
        <v>2880</v>
      </c>
      <c r="AC14" s="222">
        <v>1426</v>
      </c>
      <c r="AD14" s="222">
        <v>570</v>
      </c>
      <c r="AE14" s="222">
        <v>6752</v>
      </c>
      <c r="AF14" s="222">
        <v>3993</v>
      </c>
      <c r="AG14" s="222">
        <v>1522</v>
      </c>
      <c r="AH14" s="223">
        <v>600</v>
      </c>
      <c r="AI14" s="223">
        <v>7428</v>
      </c>
      <c r="AJ14" s="223">
        <v>4825</v>
      </c>
      <c r="AK14" s="223">
        <v>1629</v>
      </c>
    </row>
    <row r="15" spans="1:37" ht="12.75">
      <c r="A15" s="156" t="s">
        <v>94</v>
      </c>
      <c r="B15" s="219">
        <v>1925</v>
      </c>
      <c r="C15" s="219">
        <v>387</v>
      </c>
      <c r="D15" s="219">
        <v>387</v>
      </c>
      <c r="E15" s="219">
        <v>467</v>
      </c>
      <c r="F15" s="220">
        <v>908</v>
      </c>
      <c r="G15" s="220">
        <v>723</v>
      </c>
      <c r="H15" s="220">
        <v>306</v>
      </c>
      <c r="I15" s="220">
        <v>186</v>
      </c>
      <c r="J15" s="210">
        <v>819</v>
      </c>
      <c r="K15" s="210">
        <v>1556</v>
      </c>
      <c r="L15" s="210">
        <v>760</v>
      </c>
      <c r="M15" s="210">
        <v>116</v>
      </c>
      <c r="N15" s="213">
        <v>383</v>
      </c>
      <c r="O15" s="213">
        <v>2417</v>
      </c>
      <c r="P15" s="213">
        <v>1937</v>
      </c>
      <c r="Q15" s="213">
        <v>677</v>
      </c>
      <c r="R15" s="213">
        <v>412</v>
      </c>
      <c r="S15" s="213">
        <v>1959</v>
      </c>
      <c r="T15" s="213">
        <v>1148</v>
      </c>
      <c r="U15" s="213">
        <v>364</v>
      </c>
      <c r="V15" s="221">
        <v>592</v>
      </c>
      <c r="W15" s="221">
        <v>3240</v>
      </c>
      <c r="X15" s="221">
        <v>1976</v>
      </c>
      <c r="Y15" s="221">
        <v>709</v>
      </c>
      <c r="Z15" s="222">
        <v>653</v>
      </c>
      <c r="AA15" s="222">
        <v>5121</v>
      </c>
      <c r="AB15" s="222">
        <v>3379</v>
      </c>
      <c r="AC15" s="222">
        <v>2032</v>
      </c>
      <c r="AD15" s="222">
        <v>548</v>
      </c>
      <c r="AE15" s="222">
        <v>6746</v>
      </c>
      <c r="AF15" s="222">
        <v>5535</v>
      </c>
      <c r="AG15" s="222">
        <v>2856</v>
      </c>
      <c r="AH15" s="223">
        <v>661</v>
      </c>
      <c r="AI15" s="223">
        <v>6980</v>
      </c>
      <c r="AJ15" s="223">
        <v>6658</v>
      </c>
      <c r="AK15" s="223">
        <v>2232</v>
      </c>
    </row>
    <row r="16" spans="1:37" ht="12.75">
      <c r="A16" s="156" t="s">
        <v>95</v>
      </c>
      <c r="B16" s="219">
        <v>727</v>
      </c>
      <c r="C16" s="219">
        <v>985</v>
      </c>
      <c r="D16" s="219">
        <v>458</v>
      </c>
      <c r="E16" s="219">
        <v>0</v>
      </c>
      <c r="F16" s="220">
        <v>963</v>
      </c>
      <c r="G16" s="220">
        <v>1574</v>
      </c>
      <c r="H16" s="220">
        <v>724</v>
      </c>
      <c r="I16" s="220">
        <v>221</v>
      </c>
      <c r="J16" s="210">
        <v>1732</v>
      </c>
      <c r="K16" s="210">
        <v>2305</v>
      </c>
      <c r="L16" s="210">
        <v>1337</v>
      </c>
      <c r="M16" s="210">
        <v>852</v>
      </c>
      <c r="N16" s="213">
        <v>817</v>
      </c>
      <c r="O16" s="213">
        <v>1885</v>
      </c>
      <c r="P16" s="213">
        <v>1140</v>
      </c>
      <c r="Q16" s="213">
        <v>539</v>
      </c>
      <c r="R16" s="213">
        <v>222</v>
      </c>
      <c r="S16" s="213">
        <v>1498</v>
      </c>
      <c r="T16" s="213">
        <v>655</v>
      </c>
      <c r="U16" s="213">
        <v>172</v>
      </c>
      <c r="V16" s="221">
        <v>298</v>
      </c>
      <c r="W16" s="221">
        <v>2794</v>
      </c>
      <c r="X16" s="221">
        <v>1329</v>
      </c>
      <c r="Y16" s="221">
        <v>367</v>
      </c>
      <c r="Z16" s="222">
        <v>406</v>
      </c>
      <c r="AA16" s="222">
        <v>4107</v>
      </c>
      <c r="AB16" s="222">
        <v>2286</v>
      </c>
      <c r="AC16" s="222">
        <v>1317</v>
      </c>
      <c r="AD16" s="222">
        <v>361</v>
      </c>
      <c r="AE16" s="222">
        <v>4706</v>
      </c>
      <c r="AF16" s="222">
        <v>3600</v>
      </c>
      <c r="AG16" s="222">
        <v>1686</v>
      </c>
      <c r="AH16" s="223">
        <v>455</v>
      </c>
      <c r="AI16" s="223">
        <v>5368</v>
      </c>
      <c r="AJ16" s="223">
        <v>4952</v>
      </c>
      <c r="AK16" s="223">
        <v>1261</v>
      </c>
    </row>
    <row r="17" spans="1:37" ht="12.75">
      <c r="A17" s="156" t="s">
        <v>96</v>
      </c>
      <c r="B17" s="219">
        <v>156</v>
      </c>
      <c r="C17" s="219">
        <v>312</v>
      </c>
      <c r="D17" s="219">
        <v>133</v>
      </c>
      <c r="E17" s="219">
        <v>166</v>
      </c>
      <c r="F17" s="220">
        <v>49</v>
      </c>
      <c r="G17" s="220">
        <v>1097</v>
      </c>
      <c r="H17" s="220">
        <v>514</v>
      </c>
      <c r="I17" s="220">
        <v>219</v>
      </c>
      <c r="J17" s="210">
        <v>218</v>
      </c>
      <c r="K17" s="210">
        <v>2003</v>
      </c>
      <c r="L17" s="210">
        <v>1469</v>
      </c>
      <c r="M17" s="210">
        <v>1226</v>
      </c>
      <c r="N17" s="213">
        <v>217</v>
      </c>
      <c r="O17" s="213">
        <v>1885</v>
      </c>
      <c r="P17" s="213">
        <v>1478</v>
      </c>
      <c r="Q17" s="213">
        <v>744</v>
      </c>
      <c r="R17" s="213">
        <v>511</v>
      </c>
      <c r="S17" s="213">
        <v>2714</v>
      </c>
      <c r="T17" s="213">
        <v>769</v>
      </c>
      <c r="U17" s="213">
        <v>415</v>
      </c>
      <c r="V17" s="221">
        <v>4712</v>
      </c>
      <c r="W17" s="221">
        <v>4588</v>
      </c>
      <c r="X17" s="221">
        <v>1735</v>
      </c>
      <c r="Y17" s="221">
        <v>709</v>
      </c>
      <c r="Z17" s="222">
        <v>317</v>
      </c>
      <c r="AA17" s="222">
        <v>4968</v>
      </c>
      <c r="AB17" s="222">
        <v>3192</v>
      </c>
      <c r="AC17" s="222">
        <v>2527</v>
      </c>
      <c r="AD17" s="222">
        <v>418</v>
      </c>
      <c r="AE17" s="222">
        <v>5970</v>
      </c>
      <c r="AF17" s="222">
        <v>3810</v>
      </c>
      <c r="AG17" s="222">
        <v>3295</v>
      </c>
      <c r="AH17" s="223">
        <v>339</v>
      </c>
      <c r="AI17" s="223">
        <v>7257</v>
      </c>
      <c r="AJ17" s="223">
        <v>5066</v>
      </c>
      <c r="AK17" s="223">
        <v>4085</v>
      </c>
    </row>
    <row r="18" spans="1:37" ht="12.75">
      <c r="A18" s="156" t="s">
        <v>97</v>
      </c>
      <c r="B18" s="219">
        <v>1465</v>
      </c>
      <c r="C18" s="219">
        <v>1936</v>
      </c>
      <c r="D18" s="219">
        <v>1465</v>
      </c>
      <c r="E18" s="219">
        <v>384</v>
      </c>
      <c r="F18" s="220">
        <v>81</v>
      </c>
      <c r="G18" s="220">
        <v>2032</v>
      </c>
      <c r="H18" s="220">
        <v>1263</v>
      </c>
      <c r="I18" s="220">
        <v>1029</v>
      </c>
      <c r="J18" s="210">
        <v>335</v>
      </c>
      <c r="K18" s="210">
        <v>2579</v>
      </c>
      <c r="L18" s="210">
        <v>1311</v>
      </c>
      <c r="M18" s="210">
        <v>1484</v>
      </c>
      <c r="N18" s="213">
        <v>490</v>
      </c>
      <c r="O18" s="213">
        <v>2505</v>
      </c>
      <c r="P18" s="213">
        <v>1280</v>
      </c>
      <c r="Q18" s="213">
        <v>884</v>
      </c>
      <c r="R18" s="213">
        <v>464</v>
      </c>
      <c r="S18" s="213">
        <v>2702</v>
      </c>
      <c r="T18" s="213">
        <v>1452</v>
      </c>
      <c r="U18" s="213">
        <v>472</v>
      </c>
      <c r="V18" s="221">
        <v>458</v>
      </c>
      <c r="W18" s="221">
        <v>4035</v>
      </c>
      <c r="X18" s="221">
        <v>1699</v>
      </c>
      <c r="Y18" s="221">
        <v>799</v>
      </c>
      <c r="Z18" s="222">
        <v>489</v>
      </c>
      <c r="AA18" s="222">
        <v>5713</v>
      </c>
      <c r="AB18" s="222">
        <v>2770</v>
      </c>
      <c r="AC18" s="222">
        <v>1548</v>
      </c>
      <c r="AD18" s="222">
        <v>521</v>
      </c>
      <c r="AE18" s="222">
        <v>6704</v>
      </c>
      <c r="AF18" s="222">
        <v>3584</v>
      </c>
      <c r="AG18" s="222">
        <v>2232</v>
      </c>
      <c r="AH18" s="223">
        <v>431</v>
      </c>
      <c r="AI18" s="223">
        <v>7905</v>
      </c>
      <c r="AJ18" s="223">
        <v>3962</v>
      </c>
      <c r="AK18" s="223">
        <v>2685</v>
      </c>
    </row>
    <row r="19" spans="1:37" ht="12.75">
      <c r="A19" s="156" t="s">
        <v>98</v>
      </c>
      <c r="B19" s="219">
        <v>4329</v>
      </c>
      <c r="C19" s="219">
        <v>6951</v>
      </c>
      <c r="D19" s="219">
        <v>4991</v>
      </c>
      <c r="E19" s="219">
        <v>1820</v>
      </c>
      <c r="F19" s="220">
        <v>2797</v>
      </c>
      <c r="G19" s="220">
        <v>11789</v>
      </c>
      <c r="H19" s="220">
        <v>2279</v>
      </c>
      <c r="I19" s="220">
        <v>3650</v>
      </c>
      <c r="J19" s="210">
        <v>3586</v>
      </c>
      <c r="K19" s="210">
        <v>18007</v>
      </c>
      <c r="L19" s="210">
        <v>13824</v>
      </c>
      <c r="M19" s="210">
        <v>7583</v>
      </c>
      <c r="N19" s="213">
        <v>4159</v>
      </c>
      <c r="O19" s="213">
        <v>24206</v>
      </c>
      <c r="P19" s="213">
        <v>19463</v>
      </c>
      <c r="Q19" s="213">
        <v>14840</v>
      </c>
      <c r="R19" s="213">
        <v>4422</v>
      </c>
      <c r="S19" s="213">
        <v>16911</v>
      </c>
      <c r="T19" s="213">
        <v>9162</v>
      </c>
      <c r="U19" s="213">
        <v>4364</v>
      </c>
      <c r="V19" s="221">
        <v>5259</v>
      </c>
      <c r="W19" s="221">
        <v>33336</v>
      </c>
      <c r="X19" s="221">
        <v>20364</v>
      </c>
      <c r="Y19" s="221">
        <v>8702</v>
      </c>
      <c r="Z19" s="222">
        <v>5734</v>
      </c>
      <c r="AA19" s="222">
        <v>56646</v>
      </c>
      <c r="AB19" s="222">
        <v>35732</v>
      </c>
      <c r="AC19" s="222">
        <v>20314</v>
      </c>
      <c r="AD19" s="222">
        <v>5645</v>
      </c>
      <c r="AE19" s="222">
        <v>57133</v>
      </c>
      <c r="AF19" s="222">
        <v>47861</v>
      </c>
      <c r="AG19" s="222">
        <v>28996</v>
      </c>
      <c r="AH19" s="223">
        <v>7149</v>
      </c>
      <c r="AI19" s="223">
        <v>55874</v>
      </c>
      <c r="AJ19" s="223">
        <v>51747</v>
      </c>
      <c r="AK19" s="223">
        <v>29101</v>
      </c>
    </row>
    <row r="20" spans="1:37" ht="12.75">
      <c r="A20" s="156" t="s">
        <v>99</v>
      </c>
      <c r="B20" s="219">
        <v>95</v>
      </c>
      <c r="C20" s="219">
        <v>193</v>
      </c>
      <c r="D20" s="219">
        <v>43</v>
      </c>
      <c r="E20" s="219">
        <v>0</v>
      </c>
      <c r="F20" s="220">
        <v>184</v>
      </c>
      <c r="G20" s="220">
        <v>530</v>
      </c>
      <c r="H20" s="220">
        <v>262</v>
      </c>
      <c r="I20" s="220">
        <v>219</v>
      </c>
      <c r="J20" s="210">
        <v>150</v>
      </c>
      <c r="K20" s="210">
        <v>1885</v>
      </c>
      <c r="L20" s="210">
        <v>546</v>
      </c>
      <c r="M20" s="210">
        <v>645</v>
      </c>
      <c r="N20" s="213">
        <v>468</v>
      </c>
      <c r="O20" s="213">
        <v>1768</v>
      </c>
      <c r="P20" s="213">
        <v>1171</v>
      </c>
      <c r="Q20" s="213">
        <v>843</v>
      </c>
      <c r="R20" s="213">
        <v>244</v>
      </c>
      <c r="S20" s="213">
        <v>2314</v>
      </c>
      <c r="T20" s="213">
        <v>877</v>
      </c>
      <c r="U20" s="213">
        <v>777</v>
      </c>
      <c r="V20" s="221">
        <v>405</v>
      </c>
      <c r="W20" s="221">
        <v>3049</v>
      </c>
      <c r="X20" s="221">
        <v>1132</v>
      </c>
      <c r="Y20" s="221">
        <v>898</v>
      </c>
      <c r="Z20" s="222">
        <v>307</v>
      </c>
      <c r="AA20" s="222">
        <v>4057</v>
      </c>
      <c r="AB20" s="222">
        <v>2287</v>
      </c>
      <c r="AC20" s="222">
        <v>1169</v>
      </c>
      <c r="AD20" s="222">
        <v>268</v>
      </c>
      <c r="AE20" s="222">
        <v>4798</v>
      </c>
      <c r="AF20" s="222">
        <v>4006</v>
      </c>
      <c r="AG20" s="222">
        <v>2072</v>
      </c>
      <c r="AH20" s="223">
        <v>302</v>
      </c>
      <c r="AI20" s="223">
        <v>5734</v>
      </c>
      <c r="AJ20" s="223">
        <v>5431</v>
      </c>
      <c r="AK20" s="223">
        <v>2777</v>
      </c>
    </row>
    <row r="21" spans="1:37" ht="12.75">
      <c r="A21" s="156" t="s">
        <v>100</v>
      </c>
      <c r="B21" s="219">
        <v>126</v>
      </c>
      <c r="C21" s="219">
        <v>1507</v>
      </c>
      <c r="D21" s="219">
        <v>919</v>
      </c>
      <c r="E21" s="219">
        <v>271</v>
      </c>
      <c r="F21" s="220">
        <v>341</v>
      </c>
      <c r="G21" s="220">
        <v>2295</v>
      </c>
      <c r="H21" s="220">
        <v>1534</v>
      </c>
      <c r="I21" s="220">
        <v>604</v>
      </c>
      <c r="J21" s="210">
        <v>740</v>
      </c>
      <c r="K21" s="210">
        <v>3557</v>
      </c>
      <c r="L21" s="210">
        <v>2715</v>
      </c>
      <c r="M21" s="210">
        <v>1320</v>
      </c>
      <c r="N21" s="213">
        <v>647</v>
      </c>
      <c r="O21" s="213">
        <v>3487</v>
      </c>
      <c r="P21" s="213">
        <v>3120</v>
      </c>
      <c r="Q21" s="213">
        <v>1213</v>
      </c>
      <c r="R21" s="213">
        <v>543</v>
      </c>
      <c r="S21" s="213">
        <v>2475</v>
      </c>
      <c r="T21" s="213">
        <v>2062</v>
      </c>
      <c r="U21" s="213">
        <v>424</v>
      </c>
      <c r="V21" s="221">
        <v>702</v>
      </c>
      <c r="W21" s="221">
        <v>4097</v>
      </c>
      <c r="X21" s="221">
        <v>3353</v>
      </c>
      <c r="Y21" s="221">
        <v>732</v>
      </c>
      <c r="Z21" s="222">
        <v>772</v>
      </c>
      <c r="AA21" s="222">
        <v>5908</v>
      </c>
      <c r="AB21" s="222">
        <v>4551</v>
      </c>
      <c r="AC21" s="222">
        <v>2551</v>
      </c>
      <c r="AD21" s="222">
        <v>644</v>
      </c>
      <c r="AE21" s="222">
        <v>5549</v>
      </c>
      <c r="AF21" s="222">
        <v>5225</v>
      </c>
      <c r="AG21" s="222">
        <v>3593</v>
      </c>
      <c r="AH21" s="223">
        <v>633</v>
      </c>
      <c r="AI21" s="223">
        <v>6331</v>
      </c>
      <c r="AJ21" s="223">
        <v>6172</v>
      </c>
      <c r="AK21" s="223">
        <v>4024</v>
      </c>
    </row>
    <row r="22" spans="1:37" ht="12.75">
      <c r="A22" s="156" t="s">
        <v>101</v>
      </c>
      <c r="B22" s="219">
        <v>39</v>
      </c>
      <c r="C22" s="219">
        <v>387</v>
      </c>
      <c r="D22" s="219">
        <v>52</v>
      </c>
      <c r="E22" s="219">
        <v>51</v>
      </c>
      <c r="F22" s="220">
        <v>119</v>
      </c>
      <c r="G22" s="220">
        <v>309</v>
      </c>
      <c r="H22" s="220">
        <v>72</v>
      </c>
      <c r="I22" s="220">
        <v>38</v>
      </c>
      <c r="J22" s="210">
        <v>437</v>
      </c>
      <c r="K22" s="210">
        <v>2220</v>
      </c>
      <c r="L22" s="210">
        <v>1536</v>
      </c>
      <c r="M22" s="210">
        <v>320</v>
      </c>
      <c r="N22" s="213">
        <v>453</v>
      </c>
      <c r="O22" s="213">
        <v>2945</v>
      </c>
      <c r="P22" s="213">
        <v>2376</v>
      </c>
      <c r="Q22" s="213">
        <v>469</v>
      </c>
      <c r="R22" s="213">
        <v>418</v>
      </c>
      <c r="S22" s="213">
        <v>3552</v>
      </c>
      <c r="T22" s="213">
        <v>2208</v>
      </c>
      <c r="U22" s="213">
        <v>130</v>
      </c>
      <c r="V22" s="221">
        <v>429</v>
      </c>
      <c r="W22" s="221">
        <v>7163</v>
      </c>
      <c r="X22" s="221">
        <v>3757</v>
      </c>
      <c r="Y22" s="221">
        <v>289</v>
      </c>
      <c r="Z22" s="222">
        <v>416</v>
      </c>
      <c r="AA22" s="222">
        <v>8429</v>
      </c>
      <c r="AB22" s="222">
        <v>4614</v>
      </c>
      <c r="AC22" s="222">
        <v>2168</v>
      </c>
      <c r="AD22" s="222">
        <v>406</v>
      </c>
      <c r="AE22" s="222">
        <v>8989</v>
      </c>
      <c r="AF22" s="222">
        <v>6328</v>
      </c>
      <c r="AG22" s="222">
        <v>3604</v>
      </c>
      <c r="AH22" s="223">
        <v>485</v>
      </c>
      <c r="AI22" s="223">
        <v>8203</v>
      </c>
      <c r="AJ22" s="223">
        <v>7562</v>
      </c>
      <c r="AK22" s="223">
        <v>2918</v>
      </c>
    </row>
    <row r="23" spans="1:37" ht="12.75">
      <c r="A23" s="156" t="s">
        <v>102</v>
      </c>
      <c r="B23" s="219">
        <v>84</v>
      </c>
      <c r="C23" s="219">
        <v>220</v>
      </c>
      <c r="D23" s="219">
        <v>85</v>
      </c>
      <c r="E23" s="219">
        <v>7</v>
      </c>
      <c r="F23" s="220">
        <v>169</v>
      </c>
      <c r="G23" s="220">
        <v>417</v>
      </c>
      <c r="H23" s="220">
        <v>334</v>
      </c>
      <c r="I23" s="220">
        <v>421</v>
      </c>
      <c r="J23" s="210">
        <v>127</v>
      </c>
      <c r="K23" s="210">
        <v>1317</v>
      </c>
      <c r="L23" s="210">
        <v>906</v>
      </c>
      <c r="M23" s="210">
        <v>562</v>
      </c>
      <c r="N23" s="213">
        <v>180</v>
      </c>
      <c r="O23" s="213">
        <v>1615</v>
      </c>
      <c r="P23" s="213">
        <v>880</v>
      </c>
      <c r="Q23" s="213">
        <v>442</v>
      </c>
      <c r="R23" s="213">
        <v>248</v>
      </c>
      <c r="S23" s="213">
        <v>1755</v>
      </c>
      <c r="T23" s="213">
        <v>564</v>
      </c>
      <c r="U23" s="213">
        <v>224</v>
      </c>
      <c r="V23" s="221">
        <v>425</v>
      </c>
      <c r="W23" s="221">
        <v>2922</v>
      </c>
      <c r="X23" s="221">
        <v>1142</v>
      </c>
      <c r="Y23" s="221">
        <v>377</v>
      </c>
      <c r="Z23" s="222">
        <v>350</v>
      </c>
      <c r="AA23" s="222">
        <v>5247</v>
      </c>
      <c r="AB23" s="222">
        <v>1821</v>
      </c>
      <c r="AC23" s="222">
        <v>1298</v>
      </c>
      <c r="AD23" s="222">
        <v>258</v>
      </c>
      <c r="AE23" s="222">
        <v>6366</v>
      </c>
      <c r="AF23" s="222">
        <v>2406</v>
      </c>
      <c r="AG23" s="222">
        <v>2239</v>
      </c>
      <c r="AH23" s="223">
        <v>208</v>
      </c>
      <c r="AI23" s="223">
        <v>7963</v>
      </c>
      <c r="AJ23" s="223">
        <v>3030</v>
      </c>
      <c r="AK23" s="223">
        <v>2634</v>
      </c>
    </row>
    <row r="24" spans="1:37" ht="12.75">
      <c r="A24" s="156" t="s">
        <v>103</v>
      </c>
      <c r="B24" s="219">
        <v>274</v>
      </c>
      <c r="C24" s="219">
        <v>1731</v>
      </c>
      <c r="D24" s="219">
        <v>1212</v>
      </c>
      <c r="E24" s="219">
        <v>337</v>
      </c>
      <c r="F24" s="220">
        <v>505</v>
      </c>
      <c r="G24" s="220">
        <v>3578</v>
      </c>
      <c r="H24" s="220">
        <v>3251</v>
      </c>
      <c r="I24" s="220">
        <v>662</v>
      </c>
      <c r="J24" s="210">
        <v>425</v>
      </c>
      <c r="K24" s="210">
        <v>6565</v>
      </c>
      <c r="L24" s="210">
        <v>4619</v>
      </c>
      <c r="M24" s="210">
        <v>640</v>
      </c>
      <c r="N24" s="213">
        <v>446</v>
      </c>
      <c r="O24" s="213">
        <v>3419</v>
      </c>
      <c r="P24" s="213">
        <v>3121</v>
      </c>
      <c r="Q24" s="213">
        <v>624</v>
      </c>
      <c r="R24" s="213">
        <v>288</v>
      </c>
      <c r="S24" s="213">
        <v>3002</v>
      </c>
      <c r="T24" s="213">
        <v>1946</v>
      </c>
      <c r="U24" s="213">
        <v>315</v>
      </c>
      <c r="V24" s="221">
        <v>679</v>
      </c>
      <c r="W24" s="221">
        <v>4535</v>
      </c>
      <c r="X24" s="221">
        <v>3435</v>
      </c>
      <c r="Y24" s="221">
        <v>825</v>
      </c>
      <c r="Z24" s="222">
        <v>642</v>
      </c>
      <c r="AA24" s="222">
        <v>6588</v>
      </c>
      <c r="AB24" s="222">
        <v>4805</v>
      </c>
      <c r="AC24" s="222">
        <v>3014</v>
      </c>
      <c r="AD24" s="222">
        <v>626</v>
      </c>
      <c r="AE24" s="222">
        <v>7260</v>
      </c>
      <c r="AF24" s="222">
        <v>6313</v>
      </c>
      <c r="AG24" s="222">
        <v>3818</v>
      </c>
      <c r="AH24" s="223">
        <v>456</v>
      </c>
      <c r="AI24" s="223">
        <v>7740</v>
      </c>
      <c r="AJ24" s="223">
        <v>7543</v>
      </c>
      <c r="AK24" s="223">
        <v>3241</v>
      </c>
    </row>
    <row r="25" spans="1:37" ht="12.75">
      <c r="A25" s="156" t="s">
        <v>104</v>
      </c>
      <c r="B25" s="219">
        <v>234</v>
      </c>
      <c r="C25" s="219">
        <v>1279</v>
      </c>
      <c r="D25" s="219">
        <v>132</v>
      </c>
      <c r="E25" s="219">
        <v>68</v>
      </c>
      <c r="F25" s="220">
        <v>374</v>
      </c>
      <c r="G25" s="220">
        <v>1178</v>
      </c>
      <c r="H25" s="220">
        <v>447</v>
      </c>
      <c r="I25" s="220">
        <v>371</v>
      </c>
      <c r="J25" s="210">
        <v>419</v>
      </c>
      <c r="K25" s="210">
        <v>2184</v>
      </c>
      <c r="L25" s="210">
        <v>1555</v>
      </c>
      <c r="M25" s="210">
        <v>675</v>
      </c>
      <c r="N25" s="213">
        <v>533</v>
      </c>
      <c r="O25" s="213">
        <v>4269</v>
      </c>
      <c r="P25" s="213">
        <v>3247</v>
      </c>
      <c r="Q25" s="213">
        <v>986</v>
      </c>
      <c r="R25" s="213">
        <v>443</v>
      </c>
      <c r="S25" s="213">
        <v>2999</v>
      </c>
      <c r="T25" s="213">
        <v>1705</v>
      </c>
      <c r="U25" s="213">
        <v>423</v>
      </c>
      <c r="V25" s="221">
        <v>508</v>
      </c>
      <c r="W25" s="221">
        <v>4179</v>
      </c>
      <c r="X25" s="221">
        <v>2629</v>
      </c>
      <c r="Y25" s="221">
        <v>576</v>
      </c>
      <c r="Z25" s="222">
        <v>678</v>
      </c>
      <c r="AA25" s="222">
        <v>5750</v>
      </c>
      <c r="AB25" s="222">
        <v>3559</v>
      </c>
      <c r="AC25" s="222">
        <v>1756</v>
      </c>
      <c r="AD25" s="222">
        <v>659</v>
      </c>
      <c r="AE25" s="222">
        <v>7690</v>
      </c>
      <c r="AF25" s="222">
        <v>6014</v>
      </c>
      <c r="AG25" s="222">
        <v>2422</v>
      </c>
      <c r="AH25" s="223">
        <v>631</v>
      </c>
      <c r="AI25" s="223">
        <v>10103</v>
      </c>
      <c r="AJ25" s="223">
        <v>8919</v>
      </c>
      <c r="AK25" s="223">
        <v>2827</v>
      </c>
    </row>
    <row r="26" spans="1:37" ht="12.75">
      <c r="A26" s="156" t="s">
        <v>105</v>
      </c>
      <c r="B26" s="219">
        <v>695</v>
      </c>
      <c r="C26" s="219">
        <v>1246</v>
      </c>
      <c r="D26" s="219">
        <v>761</v>
      </c>
      <c r="E26" s="219">
        <v>9</v>
      </c>
      <c r="F26" s="220">
        <v>429</v>
      </c>
      <c r="G26" s="220">
        <v>1767</v>
      </c>
      <c r="H26" s="220">
        <v>307</v>
      </c>
      <c r="I26" s="220">
        <v>822</v>
      </c>
      <c r="J26" s="210">
        <v>466</v>
      </c>
      <c r="K26" s="210">
        <v>2681</v>
      </c>
      <c r="L26" s="210">
        <v>2082</v>
      </c>
      <c r="M26" s="210">
        <v>1057</v>
      </c>
      <c r="N26" s="213">
        <v>526</v>
      </c>
      <c r="O26" s="213">
        <v>1912</v>
      </c>
      <c r="P26" s="213">
        <v>1675</v>
      </c>
      <c r="Q26" s="213">
        <v>1098</v>
      </c>
      <c r="R26" s="213">
        <v>425</v>
      </c>
      <c r="S26" s="213">
        <v>569</v>
      </c>
      <c r="T26" s="213">
        <v>361</v>
      </c>
      <c r="U26" s="213">
        <v>91</v>
      </c>
      <c r="V26" s="221">
        <v>616</v>
      </c>
      <c r="W26" s="221">
        <v>5426</v>
      </c>
      <c r="X26" s="221">
        <v>3046</v>
      </c>
      <c r="Y26" s="221">
        <v>699</v>
      </c>
      <c r="Z26" s="222">
        <v>625</v>
      </c>
      <c r="AA26" s="222">
        <v>8248</v>
      </c>
      <c r="AB26" s="222">
        <v>5133</v>
      </c>
      <c r="AC26" s="222">
        <v>2419</v>
      </c>
      <c r="AD26" s="222">
        <v>726</v>
      </c>
      <c r="AE26" s="222">
        <v>10050</v>
      </c>
      <c r="AF26" s="222">
        <v>8104</v>
      </c>
      <c r="AG26" s="222">
        <v>2852</v>
      </c>
      <c r="AH26" s="223">
        <v>825</v>
      </c>
      <c r="AI26" s="223">
        <v>9788</v>
      </c>
      <c r="AJ26" s="223">
        <v>9181</v>
      </c>
      <c r="AK26" s="223">
        <v>2625</v>
      </c>
    </row>
    <row r="27" spans="1:37" ht="12.75">
      <c r="A27" s="156" t="s">
        <v>106</v>
      </c>
      <c r="B27" s="219">
        <v>2262</v>
      </c>
      <c r="C27" s="219">
        <v>5507</v>
      </c>
      <c r="D27" s="219">
        <v>5439</v>
      </c>
      <c r="E27" s="219">
        <v>2653</v>
      </c>
      <c r="F27" s="220">
        <v>4547</v>
      </c>
      <c r="G27" s="220">
        <v>11654</v>
      </c>
      <c r="H27" s="220">
        <v>11596</v>
      </c>
      <c r="I27" s="220">
        <v>7054</v>
      </c>
      <c r="J27" s="210">
        <v>5948</v>
      </c>
      <c r="K27" s="210">
        <v>18688</v>
      </c>
      <c r="L27" s="210">
        <v>14643</v>
      </c>
      <c r="M27" s="210">
        <v>11838</v>
      </c>
      <c r="N27" s="213">
        <v>4524</v>
      </c>
      <c r="O27" s="213">
        <v>17578</v>
      </c>
      <c r="P27" s="213">
        <v>14460</v>
      </c>
      <c r="Q27" s="213">
        <v>10816</v>
      </c>
      <c r="R27" s="213">
        <v>2235</v>
      </c>
      <c r="S27" s="213">
        <v>9235</v>
      </c>
      <c r="T27" s="213">
        <v>6207</v>
      </c>
      <c r="U27" s="213">
        <v>4872</v>
      </c>
      <c r="V27" s="221">
        <v>3538</v>
      </c>
      <c r="W27" s="221">
        <v>20946</v>
      </c>
      <c r="X27" s="221">
        <v>17592</v>
      </c>
      <c r="Y27" s="221">
        <v>9417</v>
      </c>
      <c r="Z27" s="222">
        <v>4844</v>
      </c>
      <c r="AA27" s="222">
        <v>21912</v>
      </c>
      <c r="AB27" s="222">
        <v>19528</v>
      </c>
      <c r="AC27" s="222">
        <v>17001</v>
      </c>
      <c r="AD27" s="222">
        <v>6309</v>
      </c>
      <c r="AE27" s="222">
        <v>25678</v>
      </c>
      <c r="AF27" s="222">
        <v>23835</v>
      </c>
      <c r="AG27" s="222">
        <v>20593</v>
      </c>
      <c r="AH27" s="223">
        <v>6132</v>
      </c>
      <c r="AI27" s="223">
        <v>29199</v>
      </c>
      <c r="AJ27" s="223">
        <v>27889</v>
      </c>
      <c r="AK27" s="223">
        <v>16022</v>
      </c>
    </row>
    <row r="28" spans="1:37" s="215" customFormat="1" ht="25.5">
      <c r="A28" s="116" t="s">
        <v>107</v>
      </c>
      <c r="B28" s="218">
        <f aca="true" t="shared" si="3" ref="B28:AK28">SUM(B29:B38)</f>
        <v>3245</v>
      </c>
      <c r="C28" s="218">
        <f t="shared" si="3"/>
        <v>9840</v>
      </c>
      <c r="D28" s="218">
        <f t="shared" si="3"/>
        <v>5632</v>
      </c>
      <c r="E28" s="218">
        <f t="shared" si="3"/>
        <v>3415</v>
      </c>
      <c r="F28" s="218">
        <f t="shared" si="3"/>
        <v>5102</v>
      </c>
      <c r="G28" s="218">
        <f t="shared" si="3"/>
        <v>21179</v>
      </c>
      <c r="H28" s="218">
        <f t="shared" si="3"/>
        <v>15151</v>
      </c>
      <c r="I28" s="218">
        <f t="shared" si="3"/>
        <v>10095</v>
      </c>
      <c r="J28" s="218">
        <f t="shared" si="3"/>
        <v>6765</v>
      </c>
      <c r="K28" s="218">
        <f t="shared" si="3"/>
        <v>36326</v>
      </c>
      <c r="L28" s="218">
        <f t="shared" si="3"/>
        <v>28582</v>
      </c>
      <c r="M28" s="218">
        <f t="shared" si="3"/>
        <v>17889</v>
      </c>
      <c r="N28" s="218">
        <f t="shared" si="3"/>
        <v>7117</v>
      </c>
      <c r="O28" s="218">
        <f t="shared" si="3"/>
        <v>48200</v>
      </c>
      <c r="P28" s="218">
        <f t="shared" si="3"/>
        <v>39743</v>
      </c>
      <c r="Q28" s="218">
        <f t="shared" si="3"/>
        <v>16886</v>
      </c>
      <c r="R28" s="218">
        <f t="shared" si="3"/>
        <v>4952</v>
      </c>
      <c r="S28" s="218">
        <f t="shared" si="3"/>
        <v>39856</v>
      </c>
      <c r="T28" s="218">
        <f t="shared" si="3"/>
        <v>25993</v>
      </c>
      <c r="U28" s="218">
        <f t="shared" si="3"/>
        <v>8948</v>
      </c>
      <c r="V28" s="218">
        <f t="shared" si="3"/>
        <v>5205</v>
      </c>
      <c r="W28" s="218">
        <f t="shared" si="3"/>
        <v>50507</v>
      </c>
      <c r="X28" s="218">
        <f t="shared" si="3"/>
        <v>32356</v>
      </c>
      <c r="Y28" s="218">
        <f t="shared" si="3"/>
        <v>10194</v>
      </c>
      <c r="Z28" s="218">
        <f t="shared" si="3"/>
        <v>7226</v>
      </c>
      <c r="AA28" s="218">
        <f t="shared" si="3"/>
        <v>77766</v>
      </c>
      <c r="AB28" s="218">
        <f t="shared" si="3"/>
        <v>55509</v>
      </c>
      <c r="AC28" s="218">
        <f t="shared" si="3"/>
        <v>26673</v>
      </c>
      <c r="AD28" s="218">
        <f t="shared" si="3"/>
        <v>7933</v>
      </c>
      <c r="AE28" s="218">
        <f t="shared" si="3"/>
        <v>88640</v>
      </c>
      <c r="AF28" s="218">
        <f t="shared" si="3"/>
        <v>74408</v>
      </c>
      <c r="AG28" s="218">
        <f t="shared" si="3"/>
        <v>38152</v>
      </c>
      <c r="AH28" s="218">
        <f t="shared" si="3"/>
        <v>7786</v>
      </c>
      <c r="AI28" s="218">
        <f t="shared" si="3"/>
        <v>98130</v>
      </c>
      <c r="AJ28" s="218">
        <f t="shared" si="3"/>
        <v>86649</v>
      </c>
      <c r="AK28" s="218">
        <f t="shared" si="3"/>
        <v>40047</v>
      </c>
    </row>
    <row r="29" spans="1:37" ht="12.75">
      <c r="A29" s="156" t="s">
        <v>108</v>
      </c>
      <c r="B29" s="219">
        <v>210</v>
      </c>
      <c r="C29" s="219">
        <v>381</v>
      </c>
      <c r="D29" s="219">
        <v>248</v>
      </c>
      <c r="E29" s="219">
        <v>110</v>
      </c>
      <c r="F29" s="220">
        <v>238</v>
      </c>
      <c r="G29" s="220">
        <v>1147</v>
      </c>
      <c r="H29" s="220">
        <v>961</v>
      </c>
      <c r="I29" s="220">
        <v>552</v>
      </c>
      <c r="J29" s="210">
        <v>270</v>
      </c>
      <c r="K29" s="210">
        <v>2298</v>
      </c>
      <c r="L29" s="210">
        <v>1788</v>
      </c>
      <c r="M29" s="210">
        <v>900</v>
      </c>
      <c r="N29" s="213">
        <v>314</v>
      </c>
      <c r="O29" s="213">
        <v>3357</v>
      </c>
      <c r="P29" s="213">
        <v>2684</v>
      </c>
      <c r="Q29" s="213">
        <v>925</v>
      </c>
      <c r="R29" s="213">
        <v>272</v>
      </c>
      <c r="S29" s="213">
        <v>2886</v>
      </c>
      <c r="T29" s="213">
        <v>2012</v>
      </c>
      <c r="U29" s="213">
        <v>364</v>
      </c>
      <c r="V29" s="221">
        <v>387</v>
      </c>
      <c r="W29" s="221">
        <v>5164</v>
      </c>
      <c r="X29" s="221">
        <v>2890</v>
      </c>
      <c r="Y29" s="221">
        <v>452</v>
      </c>
      <c r="Z29" s="222">
        <v>553</v>
      </c>
      <c r="AA29" s="222">
        <v>5847</v>
      </c>
      <c r="AB29" s="222">
        <v>3643</v>
      </c>
      <c r="AC29" s="222">
        <v>2005</v>
      </c>
      <c r="AD29" s="222">
        <v>569</v>
      </c>
      <c r="AE29" s="222">
        <v>5994</v>
      </c>
      <c r="AF29" s="222">
        <v>5224</v>
      </c>
      <c r="AG29" s="222">
        <v>3036</v>
      </c>
      <c r="AH29" s="223">
        <v>476</v>
      </c>
      <c r="AI29" s="223">
        <v>6081</v>
      </c>
      <c r="AJ29" s="223">
        <v>5967</v>
      </c>
      <c r="AK29" s="223">
        <v>3010</v>
      </c>
    </row>
    <row r="30" spans="1:37" ht="12.75">
      <c r="A30" s="156" t="s">
        <v>109</v>
      </c>
      <c r="B30" s="219">
        <v>598</v>
      </c>
      <c r="C30" s="219">
        <v>791</v>
      </c>
      <c r="D30" s="219">
        <v>437</v>
      </c>
      <c r="E30" s="219">
        <v>399</v>
      </c>
      <c r="F30" s="220">
        <v>288</v>
      </c>
      <c r="G30" s="220">
        <v>2066</v>
      </c>
      <c r="H30" s="220">
        <v>1586</v>
      </c>
      <c r="I30" s="220">
        <v>1145</v>
      </c>
      <c r="J30" s="210">
        <v>423</v>
      </c>
      <c r="K30" s="210">
        <v>2866</v>
      </c>
      <c r="L30" s="210">
        <v>2345</v>
      </c>
      <c r="M30" s="210">
        <v>1100</v>
      </c>
      <c r="N30" s="213">
        <v>353</v>
      </c>
      <c r="O30" s="213">
        <v>3923</v>
      </c>
      <c r="P30" s="213">
        <v>3345</v>
      </c>
      <c r="Q30" s="213">
        <v>687</v>
      </c>
      <c r="R30" s="213">
        <v>471</v>
      </c>
      <c r="S30" s="213">
        <v>3437</v>
      </c>
      <c r="T30" s="213">
        <v>2584</v>
      </c>
      <c r="U30" s="213">
        <v>170</v>
      </c>
      <c r="V30" s="221">
        <v>333</v>
      </c>
      <c r="W30" s="221">
        <v>4452</v>
      </c>
      <c r="X30" s="221">
        <v>3429</v>
      </c>
      <c r="Y30" s="221">
        <v>775</v>
      </c>
      <c r="Z30" s="222">
        <v>339</v>
      </c>
      <c r="AA30" s="222">
        <v>6553</v>
      </c>
      <c r="AB30" s="222">
        <v>5306</v>
      </c>
      <c r="AC30" s="222">
        <v>3692</v>
      </c>
      <c r="AD30" s="222">
        <v>438</v>
      </c>
      <c r="AE30" s="222">
        <v>7195</v>
      </c>
      <c r="AF30" s="222">
        <v>6662</v>
      </c>
      <c r="AG30" s="222">
        <v>5021</v>
      </c>
      <c r="AH30" s="223">
        <v>361</v>
      </c>
      <c r="AI30" s="223">
        <v>8043</v>
      </c>
      <c r="AJ30" s="223">
        <v>7886</v>
      </c>
      <c r="AK30" s="223">
        <v>5435</v>
      </c>
    </row>
    <row r="31" spans="1:37" ht="38.25">
      <c r="A31" s="156" t="s">
        <v>345</v>
      </c>
      <c r="B31" s="219">
        <v>51</v>
      </c>
      <c r="C31" s="219">
        <v>575</v>
      </c>
      <c r="D31" s="219">
        <v>296</v>
      </c>
      <c r="E31" s="219">
        <v>136</v>
      </c>
      <c r="F31" s="220">
        <v>211</v>
      </c>
      <c r="G31" s="220">
        <v>1204</v>
      </c>
      <c r="H31" s="220">
        <v>708</v>
      </c>
      <c r="I31" s="220">
        <v>515</v>
      </c>
      <c r="J31" s="210">
        <v>415</v>
      </c>
      <c r="K31" s="210">
        <v>3029</v>
      </c>
      <c r="L31" s="210">
        <v>2687</v>
      </c>
      <c r="M31" s="210">
        <v>1206</v>
      </c>
      <c r="N31" s="213">
        <v>454</v>
      </c>
      <c r="O31" s="213">
        <v>3905</v>
      </c>
      <c r="P31" s="213">
        <v>3616</v>
      </c>
      <c r="Q31" s="213">
        <v>1067</v>
      </c>
      <c r="R31" s="213">
        <v>407</v>
      </c>
      <c r="S31" s="213">
        <v>3163</v>
      </c>
      <c r="T31" s="213">
        <v>2574</v>
      </c>
      <c r="U31" s="213">
        <v>645</v>
      </c>
      <c r="V31" s="221">
        <v>437</v>
      </c>
      <c r="W31" s="221">
        <v>6680</v>
      </c>
      <c r="X31" s="221">
        <v>4506</v>
      </c>
      <c r="Y31" s="221">
        <v>1357</v>
      </c>
      <c r="Z31" s="222">
        <v>550</v>
      </c>
      <c r="AA31" s="222">
        <v>8278</v>
      </c>
      <c r="AB31" s="222">
        <v>6643</v>
      </c>
      <c r="AC31" s="222">
        <v>4174</v>
      </c>
      <c r="AD31" s="222">
        <v>752</v>
      </c>
      <c r="AE31" s="222">
        <v>8950</v>
      </c>
      <c r="AF31" s="222">
        <v>8502</v>
      </c>
      <c r="AG31" s="222">
        <v>5652</v>
      </c>
      <c r="AH31" s="223">
        <v>708</v>
      </c>
      <c r="AI31" s="223">
        <v>9183</v>
      </c>
      <c r="AJ31" s="223">
        <v>9057</v>
      </c>
      <c r="AK31" s="223">
        <v>6054</v>
      </c>
    </row>
    <row r="32" spans="1:37" ht="12.75">
      <c r="A32" s="156" t="s">
        <v>112</v>
      </c>
      <c r="B32" s="219">
        <v>908</v>
      </c>
      <c r="C32" s="219">
        <v>1582</v>
      </c>
      <c r="D32" s="219">
        <v>1142</v>
      </c>
      <c r="E32" s="219">
        <v>1071</v>
      </c>
      <c r="F32" s="220">
        <v>106</v>
      </c>
      <c r="G32" s="220">
        <v>3018</v>
      </c>
      <c r="H32" s="220">
        <v>2439</v>
      </c>
      <c r="I32" s="220">
        <v>2118</v>
      </c>
      <c r="J32" s="210">
        <v>306</v>
      </c>
      <c r="K32" s="210">
        <v>4774</v>
      </c>
      <c r="L32" s="210">
        <v>3361</v>
      </c>
      <c r="M32" s="210">
        <v>2731</v>
      </c>
      <c r="N32" s="213">
        <v>591</v>
      </c>
      <c r="O32" s="213">
        <v>5689</v>
      </c>
      <c r="P32" s="213">
        <v>4611</v>
      </c>
      <c r="Q32" s="213">
        <v>3080</v>
      </c>
      <c r="R32" s="213">
        <v>440</v>
      </c>
      <c r="S32" s="213">
        <v>5441</v>
      </c>
      <c r="T32" s="213">
        <v>3867</v>
      </c>
      <c r="U32" s="213">
        <v>1433</v>
      </c>
      <c r="V32" s="221">
        <v>878</v>
      </c>
      <c r="W32" s="221">
        <v>5951</v>
      </c>
      <c r="X32" s="221">
        <v>4235</v>
      </c>
      <c r="Y32" s="221">
        <v>1674</v>
      </c>
      <c r="Z32" s="222">
        <v>520</v>
      </c>
      <c r="AA32" s="222">
        <v>10017</v>
      </c>
      <c r="AB32" s="222">
        <v>7278</v>
      </c>
      <c r="AC32" s="222">
        <v>5052</v>
      </c>
      <c r="AD32" s="222">
        <v>692</v>
      </c>
      <c r="AE32" s="222">
        <v>11037</v>
      </c>
      <c r="AF32" s="222">
        <v>9570</v>
      </c>
      <c r="AG32" s="222">
        <v>6713</v>
      </c>
      <c r="AH32" s="223">
        <v>557</v>
      </c>
      <c r="AI32" s="223">
        <v>11803</v>
      </c>
      <c r="AJ32" s="223">
        <v>10682</v>
      </c>
      <c r="AK32" s="223">
        <v>7018</v>
      </c>
    </row>
    <row r="33" spans="1:37" ht="12.75">
      <c r="A33" s="156" t="s">
        <v>113</v>
      </c>
      <c r="B33" s="219">
        <v>98</v>
      </c>
      <c r="C33" s="219">
        <v>1297</v>
      </c>
      <c r="D33" s="219">
        <v>0</v>
      </c>
      <c r="E33" s="219">
        <v>53</v>
      </c>
      <c r="F33" s="220">
        <v>142</v>
      </c>
      <c r="G33" s="220">
        <v>1857</v>
      </c>
      <c r="H33" s="220">
        <v>597</v>
      </c>
      <c r="I33" s="220">
        <v>439</v>
      </c>
      <c r="J33" s="210">
        <v>475</v>
      </c>
      <c r="K33" s="210">
        <v>3472</v>
      </c>
      <c r="L33" s="210">
        <v>1944</v>
      </c>
      <c r="M33" s="210">
        <v>1183</v>
      </c>
      <c r="N33" s="213">
        <v>556</v>
      </c>
      <c r="O33" s="213">
        <v>6432</v>
      </c>
      <c r="P33" s="213">
        <v>3751</v>
      </c>
      <c r="Q33" s="213">
        <v>1270</v>
      </c>
      <c r="R33" s="213">
        <v>681</v>
      </c>
      <c r="S33" s="213">
        <v>4740</v>
      </c>
      <c r="T33" s="213">
        <v>2072</v>
      </c>
      <c r="U33" s="213">
        <v>709</v>
      </c>
      <c r="V33" s="221">
        <v>401</v>
      </c>
      <c r="W33" s="221">
        <v>5616</v>
      </c>
      <c r="X33" s="221">
        <v>1524</v>
      </c>
      <c r="Y33" s="221">
        <v>952</v>
      </c>
      <c r="Z33" s="222">
        <v>496</v>
      </c>
      <c r="AA33" s="222">
        <v>7614</v>
      </c>
      <c r="AB33" s="222">
        <v>2656</v>
      </c>
      <c r="AC33" s="222">
        <v>1927</v>
      </c>
      <c r="AD33" s="222">
        <v>693</v>
      </c>
      <c r="AE33" s="222">
        <v>9410</v>
      </c>
      <c r="AF33" s="222">
        <v>3382</v>
      </c>
      <c r="AG33" s="222">
        <v>2849</v>
      </c>
      <c r="AH33" s="223">
        <v>631</v>
      </c>
      <c r="AI33" s="223">
        <v>11578</v>
      </c>
      <c r="AJ33" s="223">
        <v>4565</v>
      </c>
      <c r="AK33" s="223">
        <v>3339</v>
      </c>
    </row>
    <row r="34" spans="1:37" ht="12.75">
      <c r="A34" s="156" t="s">
        <v>321</v>
      </c>
      <c r="B34" s="210" t="s">
        <v>297</v>
      </c>
      <c r="C34" s="210" t="s">
        <v>297</v>
      </c>
      <c r="D34" s="210" t="s">
        <v>297</v>
      </c>
      <c r="E34" s="210" t="s">
        <v>297</v>
      </c>
      <c r="F34" s="210" t="s">
        <v>297</v>
      </c>
      <c r="G34" s="210" t="s">
        <v>297</v>
      </c>
      <c r="H34" s="210" t="s">
        <v>297</v>
      </c>
      <c r="I34" s="210" t="s">
        <v>297</v>
      </c>
      <c r="J34" s="210" t="s">
        <v>297</v>
      </c>
      <c r="K34" s="210" t="s">
        <v>297</v>
      </c>
      <c r="L34" s="210" t="s">
        <v>297</v>
      </c>
      <c r="M34" s="210" t="s">
        <v>297</v>
      </c>
      <c r="N34" s="213" t="s">
        <v>297</v>
      </c>
      <c r="O34" s="213" t="s">
        <v>297</v>
      </c>
      <c r="P34" s="213" t="s">
        <v>297</v>
      </c>
      <c r="Q34" s="213" t="s">
        <v>297</v>
      </c>
      <c r="R34" s="214" t="s">
        <v>297</v>
      </c>
      <c r="S34" s="214" t="s">
        <v>297</v>
      </c>
      <c r="T34" s="214" t="s">
        <v>297</v>
      </c>
      <c r="U34" s="214" t="s">
        <v>297</v>
      </c>
      <c r="V34" s="221">
        <v>578</v>
      </c>
      <c r="W34" s="221">
        <v>3525</v>
      </c>
      <c r="X34" s="221">
        <v>2483</v>
      </c>
      <c r="Y34" s="221">
        <v>924</v>
      </c>
      <c r="Z34" s="222">
        <v>927</v>
      </c>
      <c r="AA34" s="222">
        <v>5476</v>
      </c>
      <c r="AB34" s="222">
        <v>4583</v>
      </c>
      <c r="AC34" s="222">
        <v>1980</v>
      </c>
      <c r="AD34" s="222">
        <v>821</v>
      </c>
      <c r="AE34" s="222">
        <v>7452</v>
      </c>
      <c r="AF34" s="222">
        <v>6776</v>
      </c>
      <c r="AG34" s="222">
        <v>4235</v>
      </c>
      <c r="AH34" s="223">
        <v>976</v>
      </c>
      <c r="AI34" s="223">
        <v>9582</v>
      </c>
      <c r="AJ34" s="223">
        <v>8834</v>
      </c>
      <c r="AK34" s="223">
        <v>4364</v>
      </c>
    </row>
    <row r="35" spans="1:37" ht="12.75">
      <c r="A35" s="156" t="s">
        <v>115</v>
      </c>
      <c r="B35" s="219">
        <v>132</v>
      </c>
      <c r="C35" s="219">
        <v>659</v>
      </c>
      <c r="D35" s="219">
        <v>50</v>
      </c>
      <c r="E35" s="219">
        <v>0</v>
      </c>
      <c r="F35" s="220">
        <v>1520</v>
      </c>
      <c r="G35" s="220">
        <v>1333</v>
      </c>
      <c r="H35" s="220">
        <v>794</v>
      </c>
      <c r="I35" s="220">
        <v>348</v>
      </c>
      <c r="J35" s="210">
        <v>314</v>
      </c>
      <c r="K35" s="210">
        <v>1535</v>
      </c>
      <c r="L35" s="210">
        <v>1241</v>
      </c>
      <c r="M35" s="210">
        <v>498</v>
      </c>
      <c r="N35" s="213">
        <v>247</v>
      </c>
      <c r="O35" s="213">
        <v>2557</v>
      </c>
      <c r="P35" s="213">
        <v>2251</v>
      </c>
      <c r="Q35" s="213">
        <v>322</v>
      </c>
      <c r="R35" s="213">
        <v>158</v>
      </c>
      <c r="S35" s="213">
        <v>1985</v>
      </c>
      <c r="T35" s="213">
        <v>1535</v>
      </c>
      <c r="U35" s="213">
        <v>240</v>
      </c>
      <c r="V35" s="224">
        <v>213</v>
      </c>
      <c r="W35" s="221">
        <v>3462</v>
      </c>
      <c r="X35" s="221">
        <v>2395</v>
      </c>
      <c r="Y35" s="221">
        <v>587</v>
      </c>
      <c r="Z35" s="222">
        <v>249</v>
      </c>
      <c r="AA35" s="222">
        <v>5183</v>
      </c>
      <c r="AB35" s="222">
        <v>3702</v>
      </c>
      <c r="AC35" s="222">
        <v>1432</v>
      </c>
      <c r="AD35" s="222">
        <v>258</v>
      </c>
      <c r="AE35" s="222">
        <v>5614</v>
      </c>
      <c r="AF35" s="222">
        <v>4181</v>
      </c>
      <c r="AG35" s="222">
        <v>2214</v>
      </c>
      <c r="AH35" s="223">
        <v>261</v>
      </c>
      <c r="AI35" s="223">
        <v>6101</v>
      </c>
      <c r="AJ35" s="223">
        <v>5813</v>
      </c>
      <c r="AK35" s="223">
        <v>2261</v>
      </c>
    </row>
    <row r="36" spans="1:37" ht="12.75">
      <c r="A36" s="156" t="s">
        <v>116</v>
      </c>
      <c r="B36" s="219">
        <v>172</v>
      </c>
      <c r="C36" s="219">
        <v>1153</v>
      </c>
      <c r="D36" s="219">
        <v>935</v>
      </c>
      <c r="E36" s="219">
        <v>328</v>
      </c>
      <c r="F36" s="220">
        <v>680</v>
      </c>
      <c r="G36" s="220">
        <v>1728</v>
      </c>
      <c r="H36" s="220">
        <v>1504</v>
      </c>
      <c r="I36" s="220">
        <v>398</v>
      </c>
      <c r="J36" s="210">
        <v>424</v>
      </c>
      <c r="K36" s="210">
        <v>2821</v>
      </c>
      <c r="L36" s="210">
        <v>2585</v>
      </c>
      <c r="M36" s="210">
        <v>709</v>
      </c>
      <c r="N36" s="213">
        <v>282</v>
      </c>
      <c r="O36" s="213">
        <v>2946</v>
      </c>
      <c r="P36" s="213">
        <v>2625</v>
      </c>
      <c r="Q36" s="213">
        <v>813</v>
      </c>
      <c r="R36" s="213">
        <v>172</v>
      </c>
      <c r="S36" s="213">
        <v>1882</v>
      </c>
      <c r="T36" s="213">
        <v>1560</v>
      </c>
      <c r="U36" s="213">
        <v>465</v>
      </c>
      <c r="V36" s="221">
        <v>196</v>
      </c>
      <c r="W36" s="221">
        <v>3570</v>
      </c>
      <c r="X36" s="221">
        <v>2515</v>
      </c>
      <c r="Y36" s="221">
        <v>888</v>
      </c>
      <c r="Z36" s="223">
        <v>265</v>
      </c>
      <c r="AA36" s="222">
        <v>4554</v>
      </c>
      <c r="AB36" s="222">
        <v>3475</v>
      </c>
      <c r="AC36" s="222">
        <v>2059</v>
      </c>
      <c r="AD36" s="223">
        <v>380</v>
      </c>
      <c r="AE36" s="222">
        <v>5430</v>
      </c>
      <c r="AF36" s="222">
        <v>4913</v>
      </c>
      <c r="AG36" s="222">
        <v>2660</v>
      </c>
      <c r="AH36" s="223">
        <v>361</v>
      </c>
      <c r="AI36" s="223">
        <v>4390</v>
      </c>
      <c r="AJ36" s="223">
        <v>4238</v>
      </c>
      <c r="AK36" s="223">
        <v>2076</v>
      </c>
    </row>
    <row r="37" spans="1:37" ht="12.75">
      <c r="A37" s="156" t="s">
        <v>117</v>
      </c>
      <c r="B37" s="219">
        <v>281</v>
      </c>
      <c r="C37" s="219">
        <v>185</v>
      </c>
      <c r="D37" s="219">
        <v>83</v>
      </c>
      <c r="E37" s="219">
        <v>1</v>
      </c>
      <c r="F37" s="220">
        <v>331</v>
      </c>
      <c r="G37" s="220">
        <v>891</v>
      </c>
      <c r="H37" s="220">
        <v>162</v>
      </c>
      <c r="I37" s="220">
        <v>77</v>
      </c>
      <c r="J37" s="210">
        <v>186</v>
      </c>
      <c r="K37" s="210">
        <v>1866</v>
      </c>
      <c r="L37" s="210">
        <v>821</v>
      </c>
      <c r="M37" s="210">
        <v>156</v>
      </c>
      <c r="N37" s="213">
        <v>142</v>
      </c>
      <c r="O37" s="213">
        <v>1676</v>
      </c>
      <c r="P37" s="213">
        <v>1234</v>
      </c>
      <c r="Q37" s="213">
        <v>245</v>
      </c>
      <c r="R37" s="213">
        <v>116</v>
      </c>
      <c r="S37" s="213">
        <v>1670</v>
      </c>
      <c r="T37" s="213">
        <v>733</v>
      </c>
      <c r="U37" s="213">
        <v>165</v>
      </c>
      <c r="V37" s="221">
        <v>122</v>
      </c>
      <c r="W37" s="221">
        <v>3155</v>
      </c>
      <c r="X37" s="221">
        <v>871</v>
      </c>
      <c r="Y37" s="221">
        <v>326</v>
      </c>
      <c r="Z37" s="222">
        <v>155</v>
      </c>
      <c r="AA37" s="222">
        <v>3938</v>
      </c>
      <c r="AB37" s="222">
        <v>1537</v>
      </c>
      <c r="AC37" s="222">
        <v>640</v>
      </c>
      <c r="AD37" s="222">
        <v>139</v>
      </c>
      <c r="AE37" s="222">
        <v>5143</v>
      </c>
      <c r="AF37" s="222">
        <v>3973</v>
      </c>
      <c r="AG37" s="222">
        <v>1117</v>
      </c>
      <c r="AH37" s="223">
        <v>252</v>
      </c>
      <c r="AI37" s="223">
        <v>4799</v>
      </c>
      <c r="AJ37" s="223">
        <v>4556</v>
      </c>
      <c r="AK37" s="223">
        <v>2094</v>
      </c>
    </row>
    <row r="38" spans="1:37" ht="12.75">
      <c r="A38" s="156" t="s">
        <v>322</v>
      </c>
      <c r="B38" s="225">
        <v>795</v>
      </c>
      <c r="C38" s="225">
        <v>3217</v>
      </c>
      <c r="D38" s="225">
        <v>2441</v>
      </c>
      <c r="E38" s="225">
        <v>1317</v>
      </c>
      <c r="F38" s="220">
        <v>1586</v>
      </c>
      <c r="G38" s="220">
        <v>7935</v>
      </c>
      <c r="H38" s="220">
        <v>6400</v>
      </c>
      <c r="I38" s="220">
        <v>4503</v>
      </c>
      <c r="J38" s="210">
        <v>3952</v>
      </c>
      <c r="K38" s="210">
        <v>13665</v>
      </c>
      <c r="L38" s="210">
        <v>11810</v>
      </c>
      <c r="M38" s="210">
        <v>9406</v>
      </c>
      <c r="N38" s="213">
        <v>4178</v>
      </c>
      <c r="O38" s="213">
        <v>17715</v>
      </c>
      <c r="P38" s="213">
        <v>15626</v>
      </c>
      <c r="Q38" s="213">
        <v>8477</v>
      </c>
      <c r="R38" s="213">
        <v>2235</v>
      </c>
      <c r="S38" s="213">
        <v>14652</v>
      </c>
      <c r="T38" s="213">
        <v>9056</v>
      </c>
      <c r="U38" s="213">
        <v>4757</v>
      </c>
      <c r="V38" s="221">
        <v>1660</v>
      </c>
      <c r="W38" s="221">
        <v>8932</v>
      </c>
      <c r="X38" s="221">
        <v>7508</v>
      </c>
      <c r="Y38" s="221">
        <v>2259</v>
      </c>
      <c r="Z38" s="222">
        <v>3172</v>
      </c>
      <c r="AA38" s="222">
        <v>20306</v>
      </c>
      <c r="AB38" s="222">
        <v>16686</v>
      </c>
      <c r="AC38" s="222">
        <v>3712</v>
      </c>
      <c r="AD38" s="222">
        <v>3191</v>
      </c>
      <c r="AE38" s="222">
        <v>22415</v>
      </c>
      <c r="AF38" s="222">
        <v>21225</v>
      </c>
      <c r="AG38" s="222">
        <v>4655</v>
      </c>
      <c r="AH38" s="223">
        <v>3203</v>
      </c>
      <c r="AI38" s="223">
        <v>26570</v>
      </c>
      <c r="AJ38" s="223">
        <v>25051</v>
      </c>
      <c r="AK38" s="223">
        <v>4396</v>
      </c>
    </row>
    <row r="39" spans="1:255" ht="25.5">
      <c r="A39" s="116" t="s">
        <v>323</v>
      </c>
      <c r="B39" s="211">
        <f>SUM(B40:B45,B47:B53)</f>
        <v>4138</v>
      </c>
      <c r="C39" s="211">
        <f aca="true" t="shared" si="4" ref="C39:I39">SUM(C40:C45,C47:C53)</f>
        <v>11733</v>
      </c>
      <c r="D39" s="211">
        <f t="shared" si="4"/>
        <v>5805</v>
      </c>
      <c r="E39" s="211">
        <f t="shared" si="4"/>
        <v>1222</v>
      </c>
      <c r="F39" s="211">
        <f t="shared" si="4"/>
        <v>10364</v>
      </c>
      <c r="G39" s="211">
        <f t="shared" si="4"/>
        <v>24585</v>
      </c>
      <c r="H39" s="211">
        <f t="shared" si="4"/>
        <v>6532</v>
      </c>
      <c r="I39" s="211">
        <f t="shared" si="4"/>
        <v>5969</v>
      </c>
      <c r="J39" s="211">
        <f aca="true" t="shared" si="5" ref="J39:U39">SUM(J40:J45,J47:J53)</f>
        <v>8813</v>
      </c>
      <c r="K39" s="211">
        <f t="shared" si="5"/>
        <v>40886</v>
      </c>
      <c r="L39" s="211">
        <f t="shared" si="5"/>
        <v>20876</v>
      </c>
      <c r="M39" s="211">
        <f t="shared" si="5"/>
        <v>12307</v>
      </c>
      <c r="N39" s="211">
        <f t="shared" si="5"/>
        <v>9130</v>
      </c>
      <c r="O39" s="211">
        <f t="shared" si="5"/>
        <v>43901</v>
      </c>
      <c r="P39" s="211">
        <f t="shared" si="5"/>
        <v>21476</v>
      </c>
      <c r="Q39" s="211">
        <f t="shared" si="5"/>
        <v>10971</v>
      </c>
      <c r="R39" s="211">
        <f t="shared" si="5"/>
        <v>7322</v>
      </c>
      <c r="S39" s="211">
        <f t="shared" si="5"/>
        <v>33810</v>
      </c>
      <c r="T39" s="211">
        <f t="shared" si="5"/>
        <v>11020</v>
      </c>
      <c r="U39" s="211">
        <f t="shared" si="5"/>
        <v>3782</v>
      </c>
      <c r="V39" s="226">
        <f>SUM(V40:V45)</f>
        <v>7152</v>
      </c>
      <c r="W39" s="226">
        <f>SUM(W40:W45)</f>
        <v>55587</v>
      </c>
      <c r="X39" s="226">
        <f>SUM(X40:X45)</f>
        <v>17122</v>
      </c>
      <c r="Y39" s="226">
        <f>SUM(Y40:Y45)</f>
        <v>5455</v>
      </c>
      <c r="Z39" s="226">
        <f aca="true" t="shared" si="6" ref="Z39:AK39">SUM(Z40:Z45)</f>
        <v>12384</v>
      </c>
      <c r="AA39" s="226">
        <f t="shared" si="6"/>
        <v>77101</v>
      </c>
      <c r="AB39" s="226">
        <f t="shared" si="6"/>
        <v>28442</v>
      </c>
      <c r="AC39" s="226">
        <f t="shared" si="6"/>
        <v>16355</v>
      </c>
      <c r="AD39" s="226">
        <f t="shared" si="6"/>
        <v>7561</v>
      </c>
      <c r="AE39" s="226">
        <f t="shared" si="6"/>
        <v>99440</v>
      </c>
      <c r="AF39" s="226">
        <f t="shared" si="6"/>
        <v>36197</v>
      </c>
      <c r="AG39" s="226">
        <f t="shared" si="6"/>
        <v>23707</v>
      </c>
      <c r="AH39" s="226">
        <f t="shared" si="6"/>
        <v>8550</v>
      </c>
      <c r="AI39" s="226">
        <f t="shared" si="6"/>
        <v>121860</v>
      </c>
      <c r="AJ39" s="226">
        <f t="shared" si="6"/>
        <v>44203</v>
      </c>
      <c r="AK39" s="226">
        <f t="shared" si="6"/>
        <v>24185</v>
      </c>
      <c r="AL39" s="215"/>
      <c r="AM39" s="215"/>
      <c r="AN39" s="215"/>
      <c r="AO39" s="215"/>
      <c r="AP39" s="215"/>
      <c r="AQ39" s="215"/>
      <c r="AR39" s="215"/>
      <c r="AS39" s="215"/>
      <c r="AT39" s="215"/>
      <c r="AU39" s="215"/>
      <c r="AV39" s="215"/>
      <c r="AW39" s="215"/>
      <c r="AX39" s="215"/>
      <c r="AY39" s="215"/>
      <c r="AZ39" s="215"/>
      <c r="BA39" s="215"/>
      <c r="BB39" s="215"/>
      <c r="BC39" s="215"/>
      <c r="BD39" s="215"/>
      <c r="BE39" s="215"/>
      <c r="BF39" s="215"/>
      <c r="BG39" s="215"/>
      <c r="BH39" s="215"/>
      <c r="BI39" s="215"/>
      <c r="BJ39" s="215"/>
      <c r="BK39" s="215"/>
      <c r="BL39" s="215"/>
      <c r="BM39" s="215"/>
      <c r="BN39" s="215"/>
      <c r="BO39" s="215"/>
      <c r="BP39" s="215"/>
      <c r="BQ39" s="215"/>
      <c r="BR39" s="215"/>
      <c r="BS39" s="215"/>
      <c r="BT39" s="215"/>
      <c r="BU39" s="215"/>
      <c r="BV39" s="215"/>
      <c r="BW39" s="215"/>
      <c r="BX39" s="215"/>
      <c r="BY39" s="215"/>
      <c r="BZ39" s="215"/>
      <c r="CA39" s="215"/>
      <c r="CB39" s="215"/>
      <c r="CC39" s="215"/>
      <c r="CD39" s="215"/>
      <c r="CE39" s="215"/>
      <c r="CF39" s="215"/>
      <c r="CG39" s="215"/>
      <c r="CH39" s="215"/>
      <c r="CI39" s="215"/>
      <c r="CJ39" s="215"/>
      <c r="CK39" s="215"/>
      <c r="CL39" s="215"/>
      <c r="CM39" s="215"/>
      <c r="CN39" s="215"/>
      <c r="CO39" s="215"/>
      <c r="CP39" s="215"/>
      <c r="CQ39" s="215"/>
      <c r="CR39" s="215"/>
      <c r="CS39" s="215"/>
      <c r="CT39" s="215"/>
      <c r="CU39" s="215"/>
      <c r="CV39" s="215"/>
      <c r="CW39" s="215"/>
      <c r="CX39" s="215"/>
      <c r="CY39" s="215"/>
      <c r="CZ39" s="215"/>
      <c r="DA39" s="215"/>
      <c r="DB39" s="215"/>
      <c r="DC39" s="215"/>
      <c r="DD39" s="215"/>
      <c r="DE39" s="215"/>
      <c r="DF39" s="215"/>
      <c r="DG39" s="215"/>
      <c r="DH39" s="215"/>
      <c r="DI39" s="215"/>
      <c r="DJ39" s="215"/>
      <c r="DK39" s="215"/>
      <c r="DL39" s="215"/>
      <c r="DM39" s="215"/>
      <c r="DN39" s="215"/>
      <c r="DO39" s="215"/>
      <c r="DP39" s="215"/>
      <c r="DQ39" s="215"/>
      <c r="DR39" s="215"/>
      <c r="DS39" s="215"/>
      <c r="DT39" s="215"/>
      <c r="DU39" s="215"/>
      <c r="DV39" s="215"/>
      <c r="DW39" s="215"/>
      <c r="DX39" s="215"/>
      <c r="DY39" s="215"/>
      <c r="DZ39" s="215"/>
      <c r="EA39" s="215"/>
      <c r="EB39" s="215"/>
      <c r="EC39" s="215"/>
      <c r="ED39" s="215"/>
      <c r="EE39" s="215"/>
      <c r="EF39" s="215"/>
      <c r="EG39" s="215"/>
      <c r="EH39" s="215"/>
      <c r="EI39" s="215"/>
      <c r="EJ39" s="215"/>
      <c r="EK39" s="215"/>
      <c r="EL39" s="215"/>
      <c r="EM39" s="215"/>
      <c r="EN39" s="215"/>
      <c r="EO39" s="215"/>
      <c r="EP39" s="215"/>
      <c r="EQ39" s="215"/>
      <c r="ER39" s="215"/>
      <c r="ES39" s="215"/>
      <c r="ET39" s="215"/>
      <c r="EU39" s="215"/>
      <c r="EV39" s="215"/>
      <c r="EW39" s="215"/>
      <c r="EX39" s="215"/>
      <c r="EY39" s="215"/>
      <c r="EZ39" s="215"/>
      <c r="FA39" s="215"/>
      <c r="FB39" s="215"/>
      <c r="FC39" s="215"/>
      <c r="FD39" s="215"/>
      <c r="FE39" s="215"/>
      <c r="FF39" s="215"/>
      <c r="FG39" s="215"/>
      <c r="FH39" s="215"/>
      <c r="FI39" s="215"/>
      <c r="FJ39" s="215"/>
      <c r="FK39" s="215"/>
      <c r="FL39" s="215"/>
      <c r="FM39" s="215"/>
      <c r="FN39" s="215"/>
      <c r="FO39" s="215"/>
      <c r="FP39" s="215"/>
      <c r="FQ39" s="215"/>
      <c r="FR39" s="215"/>
      <c r="FS39" s="215"/>
      <c r="FT39" s="215"/>
      <c r="FU39" s="215"/>
      <c r="FV39" s="215"/>
      <c r="FW39" s="215"/>
      <c r="FX39" s="215"/>
      <c r="FY39" s="215"/>
      <c r="FZ39" s="215"/>
      <c r="GA39" s="215"/>
      <c r="GB39" s="215"/>
      <c r="GC39" s="215"/>
      <c r="GD39" s="215"/>
      <c r="GE39" s="215"/>
      <c r="GF39" s="215"/>
      <c r="GG39" s="215"/>
      <c r="GH39" s="215"/>
      <c r="GI39" s="215"/>
      <c r="GJ39" s="215"/>
      <c r="GK39" s="215"/>
      <c r="GL39" s="215"/>
      <c r="GM39" s="215"/>
      <c r="GN39" s="215"/>
      <c r="GO39" s="215"/>
      <c r="GP39" s="215"/>
      <c r="GQ39" s="215"/>
      <c r="GR39" s="215"/>
      <c r="GS39" s="215"/>
      <c r="GT39" s="215"/>
      <c r="GU39" s="215"/>
      <c r="GV39" s="215"/>
      <c r="GW39" s="215"/>
      <c r="GX39" s="215"/>
      <c r="GY39" s="215"/>
      <c r="GZ39" s="215"/>
      <c r="HA39" s="215"/>
      <c r="HB39" s="215"/>
      <c r="HC39" s="215"/>
      <c r="HD39" s="215"/>
      <c r="HE39" s="215"/>
      <c r="HF39" s="215"/>
      <c r="HG39" s="215"/>
      <c r="HH39" s="215"/>
      <c r="HI39" s="215"/>
      <c r="HJ39" s="215"/>
      <c r="HK39" s="215"/>
      <c r="HL39" s="215"/>
      <c r="HM39" s="215"/>
      <c r="HN39" s="215"/>
      <c r="HO39" s="215"/>
      <c r="HP39" s="215"/>
      <c r="HQ39" s="215"/>
      <c r="HR39" s="215"/>
      <c r="HS39" s="215"/>
      <c r="HT39" s="215"/>
      <c r="HU39" s="215"/>
      <c r="HV39" s="215"/>
      <c r="HW39" s="215"/>
      <c r="HX39" s="215"/>
      <c r="HY39" s="215"/>
      <c r="HZ39" s="215"/>
      <c r="IA39" s="215"/>
      <c r="IB39" s="215"/>
      <c r="IC39" s="215"/>
      <c r="ID39" s="215"/>
      <c r="IE39" s="215"/>
      <c r="IF39" s="215"/>
      <c r="IG39" s="215"/>
      <c r="IH39" s="215"/>
      <c r="II39" s="215"/>
      <c r="IJ39" s="215"/>
      <c r="IK39" s="215"/>
      <c r="IL39" s="215"/>
      <c r="IM39" s="215"/>
      <c r="IN39" s="215"/>
      <c r="IO39" s="215"/>
      <c r="IP39" s="215"/>
      <c r="IQ39" s="215"/>
      <c r="IR39" s="215"/>
      <c r="IS39" s="215"/>
      <c r="IT39" s="215"/>
      <c r="IU39" s="215"/>
    </row>
    <row r="40" spans="1:255" s="215" customFormat="1" ht="12.75">
      <c r="A40" s="156" t="s">
        <v>119</v>
      </c>
      <c r="B40" s="219">
        <v>24</v>
      </c>
      <c r="C40" s="219">
        <v>96</v>
      </c>
      <c r="D40" s="219">
        <v>1</v>
      </c>
      <c r="E40" s="219">
        <v>0</v>
      </c>
      <c r="F40" s="210">
        <v>278</v>
      </c>
      <c r="G40" s="210">
        <v>202</v>
      </c>
      <c r="H40" s="210">
        <v>178</v>
      </c>
      <c r="I40" s="210">
        <v>114</v>
      </c>
      <c r="J40" s="210">
        <v>106</v>
      </c>
      <c r="K40" s="210">
        <v>1008</v>
      </c>
      <c r="L40" s="210">
        <v>287</v>
      </c>
      <c r="M40" s="210">
        <v>166</v>
      </c>
      <c r="N40" s="213">
        <v>128</v>
      </c>
      <c r="O40" s="213">
        <v>926</v>
      </c>
      <c r="P40" s="213">
        <v>250</v>
      </c>
      <c r="Q40" s="213">
        <v>161</v>
      </c>
      <c r="R40" s="213">
        <v>111</v>
      </c>
      <c r="S40" s="213">
        <v>808</v>
      </c>
      <c r="T40" s="213">
        <v>131</v>
      </c>
      <c r="U40" s="213">
        <v>105</v>
      </c>
      <c r="V40" s="221">
        <v>134</v>
      </c>
      <c r="W40" s="221">
        <v>2027</v>
      </c>
      <c r="X40" s="221">
        <v>354</v>
      </c>
      <c r="Y40" s="221">
        <v>91</v>
      </c>
      <c r="Z40" s="222">
        <v>157</v>
      </c>
      <c r="AA40" s="222">
        <v>2641</v>
      </c>
      <c r="AB40" s="222">
        <v>546</v>
      </c>
      <c r="AC40" s="222">
        <v>147</v>
      </c>
      <c r="AD40" s="222">
        <v>132</v>
      </c>
      <c r="AE40" s="222">
        <v>3389</v>
      </c>
      <c r="AF40" s="222">
        <v>691</v>
      </c>
      <c r="AG40" s="222">
        <v>250</v>
      </c>
      <c r="AH40" s="223">
        <v>147</v>
      </c>
      <c r="AI40" s="223">
        <v>4100</v>
      </c>
      <c r="AJ40" s="223">
        <v>908</v>
      </c>
      <c r="AK40" s="223">
        <v>235</v>
      </c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4"/>
      <c r="DE40" s="24"/>
      <c r="DF40" s="24"/>
      <c r="DG40" s="24"/>
      <c r="DH40" s="24"/>
      <c r="DI40" s="24"/>
      <c r="DJ40" s="24"/>
      <c r="DK40" s="24"/>
      <c r="DL40" s="24"/>
      <c r="DM40" s="24"/>
      <c r="DN40" s="24"/>
      <c r="DO40" s="24"/>
      <c r="DP40" s="24"/>
      <c r="DQ40" s="24"/>
      <c r="DR40" s="24"/>
      <c r="DS40" s="24"/>
      <c r="DT40" s="24"/>
      <c r="DU40" s="24"/>
      <c r="DV40" s="24"/>
      <c r="DW40" s="24"/>
      <c r="DX40" s="24"/>
      <c r="DY40" s="24"/>
      <c r="DZ40" s="24"/>
      <c r="EA40" s="24"/>
      <c r="EB40" s="24"/>
      <c r="EC40" s="24"/>
      <c r="ED40" s="24"/>
      <c r="EE40" s="24"/>
      <c r="EF40" s="24"/>
      <c r="EG40" s="24"/>
      <c r="EH40" s="24"/>
      <c r="EI40" s="24"/>
      <c r="EJ40" s="24"/>
      <c r="EK40" s="24"/>
      <c r="EL40" s="24"/>
      <c r="EM40" s="24"/>
      <c r="EN40" s="24"/>
      <c r="EO40" s="24"/>
      <c r="EP40" s="24"/>
      <c r="EQ40" s="24"/>
      <c r="ER40" s="24"/>
      <c r="ES40" s="24"/>
      <c r="ET40" s="24"/>
      <c r="EU40" s="24"/>
      <c r="EV40" s="24"/>
      <c r="EW40" s="24"/>
      <c r="EX40" s="24"/>
      <c r="EY40" s="24"/>
      <c r="EZ40" s="24"/>
      <c r="FA40" s="24"/>
      <c r="FB40" s="24"/>
      <c r="FC40" s="24"/>
      <c r="FD40" s="24"/>
      <c r="FE40" s="24"/>
      <c r="FF40" s="24"/>
      <c r="FG40" s="24"/>
      <c r="FH40" s="24"/>
      <c r="FI40" s="24"/>
      <c r="FJ40" s="24"/>
      <c r="FK40" s="24"/>
      <c r="FL40" s="24"/>
      <c r="FM40" s="24"/>
      <c r="FN40" s="24"/>
      <c r="FO40" s="24"/>
      <c r="FP40" s="24"/>
      <c r="FQ40" s="24"/>
      <c r="FR40" s="24"/>
      <c r="FS40" s="24"/>
      <c r="FT40" s="24"/>
      <c r="FU40" s="24"/>
      <c r="FV40" s="24"/>
      <c r="FW40" s="24"/>
      <c r="FX40" s="24"/>
      <c r="FY40" s="24"/>
      <c r="FZ40" s="24"/>
      <c r="GA40" s="24"/>
      <c r="GB40" s="24"/>
      <c r="GC40" s="24"/>
      <c r="GD40" s="24"/>
      <c r="GE40" s="24"/>
      <c r="GF40" s="24"/>
      <c r="GG40" s="24"/>
      <c r="GH40" s="24"/>
      <c r="GI40" s="24"/>
      <c r="GJ40" s="24"/>
      <c r="GK40" s="24"/>
      <c r="GL40" s="24"/>
      <c r="GM40" s="24"/>
      <c r="GN40" s="24"/>
      <c r="GO40" s="24"/>
      <c r="GP40" s="24"/>
      <c r="GQ40" s="24"/>
      <c r="GR40" s="24"/>
      <c r="GS40" s="24"/>
      <c r="GT40" s="24"/>
      <c r="GU40" s="24"/>
      <c r="GV40" s="24"/>
      <c r="GW40" s="24"/>
      <c r="GX40" s="24"/>
      <c r="GY40" s="24"/>
      <c r="GZ40" s="24"/>
      <c r="HA40" s="24"/>
      <c r="HB40" s="24"/>
      <c r="HC40" s="24"/>
      <c r="HD40" s="24"/>
      <c r="HE40" s="24"/>
      <c r="HF40" s="24"/>
      <c r="HG40" s="24"/>
      <c r="HH40" s="24"/>
      <c r="HI40" s="24"/>
      <c r="HJ40" s="24"/>
      <c r="HK40" s="24"/>
      <c r="HL40" s="24"/>
      <c r="HM40" s="24"/>
      <c r="HN40" s="24"/>
      <c r="HO40" s="24"/>
      <c r="HP40" s="24"/>
      <c r="HQ40" s="24"/>
      <c r="HR40" s="24"/>
      <c r="HS40" s="24"/>
      <c r="HT40" s="24"/>
      <c r="HU40" s="24"/>
      <c r="HV40" s="24"/>
      <c r="HW40" s="24"/>
      <c r="HX40" s="24"/>
      <c r="HY40" s="24"/>
      <c r="HZ40" s="24"/>
      <c r="IA40" s="24"/>
      <c r="IB40" s="24"/>
      <c r="IC40" s="24"/>
      <c r="ID40" s="24"/>
      <c r="IE40" s="24"/>
      <c r="IF40" s="24"/>
      <c r="IG40" s="24"/>
      <c r="IH40" s="24"/>
      <c r="II40" s="24"/>
      <c r="IJ40" s="24"/>
      <c r="IK40" s="24"/>
      <c r="IL40" s="24"/>
      <c r="IM40" s="24"/>
      <c r="IN40" s="24"/>
      <c r="IO40" s="24"/>
      <c r="IP40" s="24"/>
      <c r="IQ40" s="24"/>
      <c r="IR40" s="24"/>
      <c r="IS40" s="24"/>
      <c r="IT40" s="24"/>
      <c r="IU40" s="24"/>
    </row>
    <row r="41" spans="1:37" ht="12.75">
      <c r="A41" s="156" t="s">
        <v>123</v>
      </c>
      <c r="B41" s="219">
        <v>19</v>
      </c>
      <c r="C41" s="219">
        <v>91</v>
      </c>
      <c r="D41" s="219">
        <v>31</v>
      </c>
      <c r="E41" s="219">
        <v>1</v>
      </c>
      <c r="F41" s="210">
        <v>152</v>
      </c>
      <c r="G41" s="210">
        <v>285</v>
      </c>
      <c r="H41" s="210">
        <v>5</v>
      </c>
      <c r="I41" s="210">
        <v>7</v>
      </c>
      <c r="J41" s="210">
        <v>266</v>
      </c>
      <c r="K41" s="210">
        <v>204</v>
      </c>
      <c r="L41" s="210">
        <v>126</v>
      </c>
      <c r="M41" s="210">
        <v>135</v>
      </c>
      <c r="N41" s="213">
        <v>57</v>
      </c>
      <c r="O41" s="213">
        <v>465</v>
      </c>
      <c r="P41" s="213">
        <v>258</v>
      </c>
      <c r="Q41" s="213">
        <v>297</v>
      </c>
      <c r="R41" s="213">
        <v>45</v>
      </c>
      <c r="S41" s="213">
        <v>499</v>
      </c>
      <c r="T41" s="213">
        <v>131</v>
      </c>
      <c r="U41" s="213">
        <v>131</v>
      </c>
      <c r="V41" s="221">
        <v>45</v>
      </c>
      <c r="W41" s="221">
        <v>1634</v>
      </c>
      <c r="X41" s="221">
        <v>339</v>
      </c>
      <c r="Y41" s="221">
        <v>237</v>
      </c>
      <c r="Z41" s="222">
        <v>52</v>
      </c>
      <c r="AA41" s="222">
        <v>2418</v>
      </c>
      <c r="AB41" s="222">
        <v>620</v>
      </c>
      <c r="AC41" s="222">
        <v>357</v>
      </c>
      <c r="AD41" s="222">
        <v>48</v>
      </c>
      <c r="AE41" s="222">
        <v>2507</v>
      </c>
      <c r="AF41" s="222">
        <v>790</v>
      </c>
      <c r="AG41" s="222">
        <v>485</v>
      </c>
      <c r="AH41" s="223">
        <v>79</v>
      </c>
      <c r="AI41" s="223">
        <v>2809</v>
      </c>
      <c r="AJ41" s="223">
        <v>878</v>
      </c>
      <c r="AK41" s="223">
        <v>475</v>
      </c>
    </row>
    <row r="42" spans="1:37" ht="12.75">
      <c r="A42" s="156" t="s">
        <v>127</v>
      </c>
      <c r="B42" s="219">
        <v>2451</v>
      </c>
      <c r="C42" s="219">
        <v>3931</v>
      </c>
      <c r="D42" s="219">
        <v>3931</v>
      </c>
      <c r="E42" s="219">
        <v>169</v>
      </c>
      <c r="F42" s="220">
        <v>1746</v>
      </c>
      <c r="G42" s="220">
        <v>6345</v>
      </c>
      <c r="H42" s="220">
        <v>2741</v>
      </c>
      <c r="I42" s="220">
        <v>858</v>
      </c>
      <c r="J42" s="210">
        <v>2144</v>
      </c>
      <c r="K42" s="210">
        <v>10701</v>
      </c>
      <c r="L42" s="210">
        <v>5549</v>
      </c>
      <c r="M42" s="210">
        <v>3532</v>
      </c>
      <c r="N42" s="213">
        <v>2422</v>
      </c>
      <c r="O42" s="213">
        <v>11775</v>
      </c>
      <c r="P42" s="213">
        <v>5964</v>
      </c>
      <c r="Q42" s="213">
        <v>2986</v>
      </c>
      <c r="R42" s="213">
        <v>2034</v>
      </c>
      <c r="S42" s="213">
        <v>8410</v>
      </c>
      <c r="T42" s="213">
        <v>2868</v>
      </c>
      <c r="U42" s="213">
        <v>1215</v>
      </c>
      <c r="V42" s="221">
        <v>3127</v>
      </c>
      <c r="W42" s="221">
        <v>20504</v>
      </c>
      <c r="X42" s="221">
        <v>5577</v>
      </c>
      <c r="Y42" s="221">
        <v>1541</v>
      </c>
      <c r="Z42" s="222">
        <v>7861</v>
      </c>
      <c r="AA42" s="222">
        <v>23177</v>
      </c>
      <c r="AB42" s="222">
        <v>9443</v>
      </c>
      <c r="AC42" s="222">
        <v>3956</v>
      </c>
      <c r="AD42" s="222">
        <v>3841</v>
      </c>
      <c r="AE42" s="222">
        <v>31879</v>
      </c>
      <c r="AF42" s="222">
        <v>12463</v>
      </c>
      <c r="AG42" s="222">
        <v>5648</v>
      </c>
      <c r="AH42" s="223">
        <v>4262</v>
      </c>
      <c r="AI42" s="223">
        <v>43611</v>
      </c>
      <c r="AJ42" s="223">
        <v>16111</v>
      </c>
      <c r="AK42" s="223">
        <v>4167</v>
      </c>
    </row>
    <row r="43" spans="1:37" ht="12.75">
      <c r="A43" s="156" t="s">
        <v>129</v>
      </c>
      <c r="B43" s="219">
        <v>345</v>
      </c>
      <c r="C43" s="219">
        <v>361</v>
      </c>
      <c r="D43" s="219">
        <v>157</v>
      </c>
      <c r="E43" s="219">
        <v>106</v>
      </c>
      <c r="F43" s="220">
        <v>853</v>
      </c>
      <c r="G43" s="220">
        <v>667</v>
      </c>
      <c r="H43" s="220">
        <v>581</v>
      </c>
      <c r="I43" s="220">
        <v>399</v>
      </c>
      <c r="J43" s="210">
        <v>1100</v>
      </c>
      <c r="K43" s="210">
        <v>2257</v>
      </c>
      <c r="L43" s="210">
        <v>1525</v>
      </c>
      <c r="M43" s="210">
        <v>597</v>
      </c>
      <c r="N43" s="213">
        <v>742</v>
      </c>
      <c r="O43" s="213">
        <v>2414</v>
      </c>
      <c r="P43" s="213">
        <v>1254</v>
      </c>
      <c r="Q43" s="213">
        <v>619</v>
      </c>
      <c r="R43" s="213">
        <v>447</v>
      </c>
      <c r="S43" s="213">
        <v>1746</v>
      </c>
      <c r="T43" s="213">
        <v>855</v>
      </c>
      <c r="U43" s="213">
        <v>340</v>
      </c>
      <c r="V43" s="221">
        <v>510</v>
      </c>
      <c r="W43" s="221">
        <v>3497</v>
      </c>
      <c r="X43" s="221">
        <v>1475</v>
      </c>
      <c r="Y43" s="221">
        <v>512</v>
      </c>
      <c r="Z43" s="222">
        <v>525</v>
      </c>
      <c r="AA43" s="222">
        <v>6676</v>
      </c>
      <c r="AB43" s="222">
        <v>2150</v>
      </c>
      <c r="AC43" s="222">
        <v>1847</v>
      </c>
      <c r="AD43" s="222">
        <v>473</v>
      </c>
      <c r="AE43" s="222">
        <v>8027</v>
      </c>
      <c r="AF43" s="222">
        <v>3115</v>
      </c>
      <c r="AG43" s="222">
        <v>2730</v>
      </c>
      <c r="AH43" s="223">
        <v>479</v>
      </c>
      <c r="AI43" s="223">
        <v>8228</v>
      </c>
      <c r="AJ43" s="223">
        <v>3864</v>
      </c>
      <c r="AK43" s="223">
        <v>3288</v>
      </c>
    </row>
    <row r="44" spans="1:37" ht="12.75">
      <c r="A44" s="156" t="s">
        <v>130</v>
      </c>
      <c r="B44" s="219">
        <v>93</v>
      </c>
      <c r="C44" s="219">
        <v>1672</v>
      </c>
      <c r="D44" s="219">
        <v>0</v>
      </c>
      <c r="E44" s="219">
        <v>400</v>
      </c>
      <c r="F44" s="220">
        <v>4092</v>
      </c>
      <c r="G44" s="220">
        <v>5831</v>
      </c>
      <c r="H44" s="220">
        <v>33</v>
      </c>
      <c r="I44" s="220">
        <v>2322</v>
      </c>
      <c r="J44" s="210">
        <v>1215</v>
      </c>
      <c r="K44" s="210">
        <v>8787</v>
      </c>
      <c r="L44" s="210">
        <v>4903</v>
      </c>
      <c r="M44" s="210">
        <v>4143</v>
      </c>
      <c r="N44" s="213">
        <v>1335</v>
      </c>
      <c r="O44" s="213">
        <v>6509</v>
      </c>
      <c r="P44" s="213">
        <v>3959</v>
      </c>
      <c r="Q44" s="213">
        <v>2795</v>
      </c>
      <c r="R44" s="213">
        <v>900</v>
      </c>
      <c r="S44" s="213">
        <v>4624</v>
      </c>
      <c r="T44" s="213">
        <v>1908</v>
      </c>
      <c r="U44" s="213">
        <v>462</v>
      </c>
      <c r="V44" s="221">
        <v>1351</v>
      </c>
      <c r="W44" s="221">
        <v>9874</v>
      </c>
      <c r="X44" s="221">
        <v>4192</v>
      </c>
      <c r="Y44" s="221">
        <v>1173</v>
      </c>
      <c r="Z44" s="222">
        <v>1229</v>
      </c>
      <c r="AA44" s="222">
        <v>14655</v>
      </c>
      <c r="AB44" s="222">
        <v>7093</v>
      </c>
      <c r="AC44" s="222">
        <v>4393</v>
      </c>
      <c r="AD44" s="222">
        <v>1272</v>
      </c>
      <c r="AE44" s="222">
        <v>17787</v>
      </c>
      <c r="AF44" s="222">
        <v>9295</v>
      </c>
      <c r="AG44" s="222">
        <v>7363</v>
      </c>
      <c r="AH44" s="223">
        <v>1300</v>
      </c>
      <c r="AI44" s="223">
        <v>18483</v>
      </c>
      <c r="AJ44" s="223">
        <v>9603</v>
      </c>
      <c r="AK44" s="223">
        <v>7310</v>
      </c>
    </row>
    <row r="45" spans="1:37" ht="12.75">
      <c r="A45" s="156" t="s">
        <v>131</v>
      </c>
      <c r="B45" s="219">
        <v>595</v>
      </c>
      <c r="C45" s="219">
        <v>4283</v>
      </c>
      <c r="D45" s="219">
        <v>1561</v>
      </c>
      <c r="E45" s="219">
        <v>346</v>
      </c>
      <c r="F45" s="220">
        <v>1138</v>
      </c>
      <c r="G45" s="220">
        <v>6964</v>
      </c>
      <c r="H45" s="220">
        <v>1369</v>
      </c>
      <c r="I45" s="220">
        <v>1454</v>
      </c>
      <c r="J45" s="210">
        <v>2210</v>
      </c>
      <c r="K45" s="210">
        <v>9992</v>
      </c>
      <c r="L45" s="210">
        <v>4866</v>
      </c>
      <c r="M45" s="210">
        <v>2845</v>
      </c>
      <c r="N45" s="213">
        <v>2437</v>
      </c>
      <c r="O45" s="213">
        <v>12006</v>
      </c>
      <c r="P45" s="213">
        <v>5816</v>
      </c>
      <c r="Q45" s="213">
        <v>3191</v>
      </c>
      <c r="R45" s="213">
        <v>1714</v>
      </c>
      <c r="S45" s="213">
        <v>9307</v>
      </c>
      <c r="T45" s="213">
        <v>2842</v>
      </c>
      <c r="U45" s="213">
        <v>1178</v>
      </c>
      <c r="V45" s="221">
        <v>1985</v>
      </c>
      <c r="W45" s="221">
        <v>18051</v>
      </c>
      <c r="X45" s="221">
        <v>5185</v>
      </c>
      <c r="Y45" s="221">
        <v>1901</v>
      </c>
      <c r="Z45" s="222">
        <v>2560</v>
      </c>
      <c r="AA45" s="222">
        <v>27534</v>
      </c>
      <c r="AB45" s="222">
        <v>8590</v>
      </c>
      <c r="AC45" s="222">
        <v>5655</v>
      </c>
      <c r="AD45" s="222">
        <v>1795</v>
      </c>
      <c r="AE45" s="222">
        <v>35851</v>
      </c>
      <c r="AF45" s="222">
        <v>9843</v>
      </c>
      <c r="AG45" s="222">
        <v>7231</v>
      </c>
      <c r="AH45" s="223">
        <v>2283</v>
      </c>
      <c r="AI45" s="223">
        <v>44629</v>
      </c>
      <c r="AJ45" s="223">
        <v>12839</v>
      </c>
      <c r="AK45" s="223">
        <v>8710</v>
      </c>
    </row>
    <row r="46" spans="1:255" ht="25.5">
      <c r="A46" s="116" t="s">
        <v>361</v>
      </c>
      <c r="B46" s="211" t="s">
        <v>297</v>
      </c>
      <c r="C46" s="211" t="s">
        <v>297</v>
      </c>
      <c r="D46" s="211" t="s">
        <v>297</v>
      </c>
      <c r="E46" s="211" t="s">
        <v>297</v>
      </c>
      <c r="F46" s="211" t="s">
        <v>297</v>
      </c>
      <c r="G46" s="211" t="s">
        <v>297</v>
      </c>
      <c r="H46" s="211" t="s">
        <v>297</v>
      </c>
      <c r="I46" s="211" t="s">
        <v>297</v>
      </c>
      <c r="J46" s="211" t="s">
        <v>297</v>
      </c>
      <c r="K46" s="211" t="s">
        <v>297</v>
      </c>
      <c r="L46" s="211" t="s">
        <v>297</v>
      </c>
      <c r="M46" s="211" t="s">
        <v>297</v>
      </c>
      <c r="N46" s="216" t="s">
        <v>297</v>
      </c>
      <c r="O46" s="216" t="s">
        <v>297</v>
      </c>
      <c r="P46" s="216" t="s">
        <v>297</v>
      </c>
      <c r="Q46" s="216" t="s">
        <v>297</v>
      </c>
      <c r="R46" s="217" t="s">
        <v>297</v>
      </c>
      <c r="S46" s="217" t="s">
        <v>297</v>
      </c>
      <c r="T46" s="217" t="s">
        <v>297</v>
      </c>
      <c r="U46" s="217" t="s">
        <v>297</v>
      </c>
      <c r="V46" s="226">
        <f>SUM(V47:V53)</f>
        <v>2917</v>
      </c>
      <c r="W46" s="226">
        <f>SUM(W47:W53)</f>
        <v>22514</v>
      </c>
      <c r="X46" s="226">
        <f>SUM(X47:X53)</f>
        <v>4489</v>
      </c>
      <c r="Y46" s="226">
        <f>SUM(Y47:Y53)</f>
        <v>924</v>
      </c>
      <c r="Z46" s="226">
        <f aca="true" t="shared" si="7" ref="Z46:AJ46">SUM(Z47:Z53)</f>
        <v>3650</v>
      </c>
      <c r="AA46" s="226">
        <f t="shared" si="7"/>
        <v>39427</v>
      </c>
      <c r="AB46" s="226">
        <f t="shared" si="7"/>
        <v>7430</v>
      </c>
      <c r="AC46" s="226">
        <f t="shared" si="7"/>
        <v>2442</v>
      </c>
      <c r="AD46" s="226">
        <f t="shared" si="7"/>
        <v>2982</v>
      </c>
      <c r="AE46" s="226">
        <f t="shared" si="7"/>
        <v>51293</v>
      </c>
      <c r="AF46" s="226">
        <f t="shared" si="7"/>
        <v>15859</v>
      </c>
      <c r="AG46" s="226">
        <f t="shared" si="7"/>
        <v>3989</v>
      </c>
      <c r="AH46" s="226">
        <f t="shared" si="7"/>
        <v>1991</v>
      </c>
      <c r="AI46" s="226">
        <f t="shared" si="7"/>
        <v>48495</v>
      </c>
      <c r="AJ46" s="226">
        <f t="shared" si="7"/>
        <v>19203</v>
      </c>
      <c r="AK46" s="226">
        <f>SUM(AK47:AK53)</f>
        <v>5259</v>
      </c>
      <c r="AL46" s="215"/>
      <c r="AM46" s="215"/>
      <c r="AN46" s="215"/>
      <c r="AO46" s="215"/>
      <c r="AP46" s="215"/>
      <c r="AQ46" s="215"/>
      <c r="AR46" s="215"/>
      <c r="AS46" s="215"/>
      <c r="AT46" s="215"/>
      <c r="AU46" s="215"/>
      <c r="AV46" s="215"/>
      <c r="AW46" s="215"/>
      <c r="AX46" s="215"/>
      <c r="AY46" s="215"/>
      <c r="AZ46" s="215"/>
      <c r="BA46" s="215"/>
      <c r="BB46" s="215"/>
      <c r="BC46" s="215"/>
      <c r="BD46" s="215"/>
      <c r="BE46" s="215"/>
      <c r="BF46" s="215"/>
      <c r="BG46" s="215"/>
      <c r="BH46" s="215"/>
      <c r="BI46" s="215"/>
      <c r="BJ46" s="215"/>
      <c r="BK46" s="215"/>
      <c r="BL46" s="215"/>
      <c r="BM46" s="215"/>
      <c r="BN46" s="215"/>
      <c r="BO46" s="215"/>
      <c r="BP46" s="215"/>
      <c r="BQ46" s="215"/>
      <c r="BR46" s="215"/>
      <c r="BS46" s="215"/>
      <c r="BT46" s="215"/>
      <c r="BU46" s="215"/>
      <c r="BV46" s="215"/>
      <c r="BW46" s="215"/>
      <c r="BX46" s="215"/>
      <c r="BY46" s="215"/>
      <c r="BZ46" s="215"/>
      <c r="CA46" s="215"/>
      <c r="CB46" s="215"/>
      <c r="CC46" s="215"/>
      <c r="CD46" s="215"/>
      <c r="CE46" s="215"/>
      <c r="CF46" s="215"/>
      <c r="CG46" s="215"/>
      <c r="CH46" s="215"/>
      <c r="CI46" s="215"/>
      <c r="CJ46" s="215"/>
      <c r="CK46" s="215"/>
      <c r="CL46" s="215"/>
      <c r="CM46" s="215"/>
      <c r="CN46" s="215"/>
      <c r="CO46" s="215"/>
      <c r="CP46" s="215"/>
      <c r="CQ46" s="215"/>
      <c r="CR46" s="215"/>
      <c r="CS46" s="215"/>
      <c r="CT46" s="215"/>
      <c r="CU46" s="215"/>
      <c r="CV46" s="215"/>
      <c r="CW46" s="215"/>
      <c r="CX46" s="215"/>
      <c r="CY46" s="215"/>
      <c r="CZ46" s="215"/>
      <c r="DA46" s="215"/>
      <c r="DB46" s="215"/>
      <c r="DC46" s="215"/>
      <c r="DD46" s="215"/>
      <c r="DE46" s="215"/>
      <c r="DF46" s="215"/>
      <c r="DG46" s="215"/>
      <c r="DH46" s="215"/>
      <c r="DI46" s="215"/>
      <c r="DJ46" s="215"/>
      <c r="DK46" s="215"/>
      <c r="DL46" s="215"/>
      <c r="DM46" s="215"/>
      <c r="DN46" s="215"/>
      <c r="DO46" s="215"/>
      <c r="DP46" s="215"/>
      <c r="DQ46" s="215"/>
      <c r="DR46" s="215"/>
      <c r="DS46" s="215"/>
      <c r="DT46" s="215"/>
      <c r="DU46" s="215"/>
      <c r="DV46" s="215"/>
      <c r="DW46" s="215"/>
      <c r="DX46" s="215"/>
      <c r="DY46" s="215"/>
      <c r="DZ46" s="215"/>
      <c r="EA46" s="215"/>
      <c r="EB46" s="215"/>
      <c r="EC46" s="215"/>
      <c r="ED46" s="215"/>
      <c r="EE46" s="215"/>
      <c r="EF46" s="215"/>
      <c r="EG46" s="215"/>
      <c r="EH46" s="215"/>
      <c r="EI46" s="215"/>
      <c r="EJ46" s="215"/>
      <c r="EK46" s="215"/>
      <c r="EL46" s="215"/>
      <c r="EM46" s="215"/>
      <c r="EN46" s="215"/>
      <c r="EO46" s="215"/>
      <c r="EP46" s="215"/>
      <c r="EQ46" s="215"/>
      <c r="ER46" s="215"/>
      <c r="ES46" s="215"/>
      <c r="ET46" s="215"/>
      <c r="EU46" s="215"/>
      <c r="EV46" s="215"/>
      <c r="EW46" s="215"/>
      <c r="EX46" s="215"/>
      <c r="EY46" s="215"/>
      <c r="EZ46" s="215"/>
      <c r="FA46" s="215"/>
      <c r="FB46" s="215"/>
      <c r="FC46" s="215"/>
      <c r="FD46" s="215"/>
      <c r="FE46" s="215"/>
      <c r="FF46" s="215"/>
      <c r="FG46" s="215"/>
      <c r="FH46" s="215"/>
      <c r="FI46" s="215"/>
      <c r="FJ46" s="215"/>
      <c r="FK46" s="215"/>
      <c r="FL46" s="215"/>
      <c r="FM46" s="215"/>
      <c r="FN46" s="215"/>
      <c r="FO46" s="215"/>
      <c r="FP46" s="215"/>
      <c r="FQ46" s="215"/>
      <c r="FR46" s="215"/>
      <c r="FS46" s="215"/>
      <c r="FT46" s="215"/>
      <c r="FU46" s="215"/>
      <c r="FV46" s="215"/>
      <c r="FW46" s="215"/>
      <c r="FX46" s="215"/>
      <c r="FY46" s="215"/>
      <c r="FZ46" s="215"/>
      <c r="GA46" s="215"/>
      <c r="GB46" s="215"/>
      <c r="GC46" s="215"/>
      <c r="GD46" s="215"/>
      <c r="GE46" s="215"/>
      <c r="GF46" s="215"/>
      <c r="GG46" s="215"/>
      <c r="GH46" s="215"/>
      <c r="GI46" s="215"/>
      <c r="GJ46" s="215"/>
      <c r="GK46" s="215"/>
      <c r="GL46" s="215"/>
      <c r="GM46" s="215"/>
      <c r="GN46" s="215"/>
      <c r="GO46" s="215"/>
      <c r="GP46" s="215"/>
      <c r="GQ46" s="215"/>
      <c r="GR46" s="215"/>
      <c r="GS46" s="215"/>
      <c r="GT46" s="215"/>
      <c r="GU46" s="215"/>
      <c r="GV46" s="215"/>
      <c r="GW46" s="215"/>
      <c r="GX46" s="215"/>
      <c r="GY46" s="215"/>
      <c r="GZ46" s="215"/>
      <c r="HA46" s="215"/>
      <c r="HB46" s="215"/>
      <c r="HC46" s="215"/>
      <c r="HD46" s="215"/>
      <c r="HE46" s="215"/>
      <c r="HF46" s="215"/>
      <c r="HG46" s="215"/>
      <c r="HH46" s="215"/>
      <c r="HI46" s="215"/>
      <c r="HJ46" s="215"/>
      <c r="HK46" s="215"/>
      <c r="HL46" s="215"/>
      <c r="HM46" s="215"/>
      <c r="HN46" s="215"/>
      <c r="HO46" s="215"/>
      <c r="HP46" s="215"/>
      <c r="HQ46" s="215"/>
      <c r="HR46" s="215"/>
      <c r="HS46" s="215"/>
      <c r="HT46" s="215"/>
      <c r="HU46" s="215"/>
      <c r="HV46" s="215"/>
      <c r="HW46" s="215"/>
      <c r="HX46" s="215"/>
      <c r="HY46" s="215"/>
      <c r="HZ46" s="215"/>
      <c r="IA46" s="215"/>
      <c r="IB46" s="215"/>
      <c r="IC46" s="215"/>
      <c r="ID46" s="215"/>
      <c r="IE46" s="215"/>
      <c r="IF46" s="215"/>
      <c r="IG46" s="215"/>
      <c r="IH46" s="215"/>
      <c r="II46" s="215"/>
      <c r="IJ46" s="215"/>
      <c r="IK46" s="215"/>
      <c r="IL46" s="215"/>
      <c r="IM46" s="215"/>
      <c r="IN46" s="215"/>
      <c r="IO46" s="215"/>
      <c r="IP46" s="215"/>
      <c r="IQ46" s="215"/>
      <c r="IR46" s="215"/>
      <c r="IS46" s="215"/>
      <c r="IT46" s="215"/>
      <c r="IU46" s="215"/>
    </row>
    <row r="47" spans="1:255" s="215" customFormat="1" ht="12.75">
      <c r="A47" s="156" t="s">
        <v>120</v>
      </c>
      <c r="B47" s="219">
        <v>108</v>
      </c>
      <c r="C47" s="219">
        <v>32</v>
      </c>
      <c r="D47" s="219">
        <v>22</v>
      </c>
      <c r="E47" s="219">
        <v>19</v>
      </c>
      <c r="F47" s="220">
        <v>127</v>
      </c>
      <c r="G47" s="220">
        <v>112</v>
      </c>
      <c r="H47" s="220">
        <v>37</v>
      </c>
      <c r="I47" s="220">
        <v>66</v>
      </c>
      <c r="J47" s="210">
        <v>182</v>
      </c>
      <c r="K47" s="210">
        <v>388</v>
      </c>
      <c r="L47" s="210">
        <v>169</v>
      </c>
      <c r="M47" s="210">
        <v>99</v>
      </c>
      <c r="N47" s="213">
        <v>279</v>
      </c>
      <c r="O47" s="213">
        <v>604</v>
      </c>
      <c r="P47" s="213">
        <v>297</v>
      </c>
      <c r="Q47" s="213">
        <v>206</v>
      </c>
      <c r="R47" s="227">
        <v>446</v>
      </c>
      <c r="S47" s="227">
        <v>822</v>
      </c>
      <c r="T47" s="227">
        <v>175</v>
      </c>
      <c r="U47" s="227">
        <v>259</v>
      </c>
      <c r="V47" s="221">
        <v>752</v>
      </c>
      <c r="W47" s="221">
        <v>2611</v>
      </c>
      <c r="X47" s="221">
        <v>326</v>
      </c>
      <c r="Y47" s="221">
        <v>399</v>
      </c>
      <c r="Z47" s="222">
        <v>1493</v>
      </c>
      <c r="AA47" s="222">
        <v>5615</v>
      </c>
      <c r="AB47" s="222">
        <v>593</v>
      </c>
      <c r="AC47" s="222">
        <v>583</v>
      </c>
      <c r="AD47" s="222">
        <v>828</v>
      </c>
      <c r="AE47" s="222">
        <v>9692</v>
      </c>
      <c r="AF47" s="222">
        <v>838</v>
      </c>
      <c r="AG47" s="222">
        <v>746</v>
      </c>
      <c r="AH47" s="223">
        <v>684</v>
      </c>
      <c r="AI47" s="223">
        <v>9759</v>
      </c>
      <c r="AJ47" s="223">
        <v>1103</v>
      </c>
      <c r="AK47" s="223">
        <v>690</v>
      </c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24"/>
      <c r="DB47" s="24"/>
      <c r="DC47" s="24"/>
      <c r="DD47" s="24"/>
      <c r="DE47" s="24"/>
      <c r="DF47" s="24"/>
      <c r="DG47" s="24"/>
      <c r="DH47" s="24"/>
      <c r="DI47" s="24"/>
      <c r="DJ47" s="24"/>
      <c r="DK47" s="24"/>
      <c r="DL47" s="24"/>
      <c r="DM47" s="24"/>
      <c r="DN47" s="24"/>
      <c r="DO47" s="24"/>
      <c r="DP47" s="24"/>
      <c r="DQ47" s="24"/>
      <c r="DR47" s="24"/>
      <c r="DS47" s="24"/>
      <c r="DT47" s="24"/>
      <c r="DU47" s="24"/>
      <c r="DV47" s="24"/>
      <c r="DW47" s="24"/>
      <c r="DX47" s="24"/>
      <c r="DY47" s="24"/>
      <c r="DZ47" s="24"/>
      <c r="EA47" s="24"/>
      <c r="EB47" s="24"/>
      <c r="EC47" s="24"/>
      <c r="ED47" s="24"/>
      <c r="EE47" s="24"/>
      <c r="EF47" s="24"/>
      <c r="EG47" s="24"/>
      <c r="EH47" s="24"/>
      <c r="EI47" s="24"/>
      <c r="EJ47" s="24"/>
      <c r="EK47" s="24"/>
      <c r="EL47" s="24"/>
      <c r="EM47" s="24"/>
      <c r="EN47" s="24"/>
      <c r="EO47" s="24"/>
      <c r="EP47" s="24"/>
      <c r="EQ47" s="24"/>
      <c r="ER47" s="24"/>
      <c r="ES47" s="24"/>
      <c r="ET47" s="24"/>
      <c r="EU47" s="24"/>
      <c r="EV47" s="24"/>
      <c r="EW47" s="24"/>
      <c r="EX47" s="24"/>
      <c r="EY47" s="24"/>
      <c r="EZ47" s="24"/>
      <c r="FA47" s="24"/>
      <c r="FB47" s="24"/>
      <c r="FC47" s="24"/>
      <c r="FD47" s="24"/>
      <c r="FE47" s="24"/>
      <c r="FF47" s="24"/>
      <c r="FG47" s="24"/>
      <c r="FH47" s="24"/>
      <c r="FI47" s="24"/>
      <c r="FJ47" s="24"/>
      <c r="FK47" s="24"/>
      <c r="FL47" s="24"/>
      <c r="FM47" s="24"/>
      <c r="FN47" s="24"/>
      <c r="FO47" s="24"/>
      <c r="FP47" s="24"/>
      <c r="FQ47" s="24"/>
      <c r="FR47" s="24"/>
      <c r="FS47" s="24"/>
      <c r="FT47" s="24"/>
      <c r="FU47" s="24"/>
      <c r="FV47" s="24"/>
      <c r="FW47" s="24"/>
      <c r="FX47" s="24"/>
      <c r="FY47" s="24"/>
      <c r="FZ47" s="24"/>
      <c r="GA47" s="24"/>
      <c r="GB47" s="24"/>
      <c r="GC47" s="24"/>
      <c r="GD47" s="24"/>
      <c r="GE47" s="24"/>
      <c r="GF47" s="24"/>
      <c r="GG47" s="24"/>
      <c r="GH47" s="24"/>
      <c r="GI47" s="24"/>
      <c r="GJ47" s="24"/>
      <c r="GK47" s="24"/>
      <c r="GL47" s="24"/>
      <c r="GM47" s="24"/>
      <c r="GN47" s="24"/>
      <c r="GO47" s="24"/>
      <c r="GP47" s="24"/>
      <c r="GQ47" s="24"/>
      <c r="GR47" s="24"/>
      <c r="GS47" s="24"/>
      <c r="GT47" s="24"/>
      <c r="GU47" s="24"/>
      <c r="GV47" s="24"/>
      <c r="GW47" s="24"/>
      <c r="GX47" s="24"/>
      <c r="GY47" s="24"/>
      <c r="GZ47" s="24"/>
      <c r="HA47" s="24"/>
      <c r="HB47" s="24"/>
      <c r="HC47" s="24"/>
      <c r="HD47" s="24"/>
      <c r="HE47" s="24"/>
      <c r="HF47" s="24"/>
      <c r="HG47" s="24"/>
      <c r="HH47" s="24"/>
      <c r="HI47" s="24"/>
      <c r="HJ47" s="24"/>
      <c r="HK47" s="24"/>
      <c r="HL47" s="24"/>
      <c r="HM47" s="24"/>
      <c r="HN47" s="24"/>
      <c r="HO47" s="24"/>
      <c r="HP47" s="24"/>
      <c r="HQ47" s="24"/>
      <c r="HR47" s="24"/>
      <c r="HS47" s="24"/>
      <c r="HT47" s="24"/>
      <c r="HU47" s="24"/>
      <c r="HV47" s="24"/>
      <c r="HW47" s="24"/>
      <c r="HX47" s="24"/>
      <c r="HY47" s="24"/>
      <c r="HZ47" s="24"/>
      <c r="IA47" s="24"/>
      <c r="IB47" s="24"/>
      <c r="IC47" s="24"/>
      <c r="ID47" s="24"/>
      <c r="IE47" s="24"/>
      <c r="IF47" s="24"/>
      <c r="IG47" s="24"/>
      <c r="IH47" s="24"/>
      <c r="II47" s="24"/>
      <c r="IJ47" s="24"/>
      <c r="IK47" s="24"/>
      <c r="IL47" s="24"/>
      <c r="IM47" s="24"/>
      <c r="IN47" s="24"/>
      <c r="IO47" s="24"/>
      <c r="IP47" s="24"/>
      <c r="IQ47" s="24"/>
      <c r="IR47" s="24"/>
      <c r="IS47" s="24"/>
      <c r="IT47" s="24"/>
      <c r="IU47" s="24"/>
    </row>
    <row r="48" spans="1:37" ht="12.75">
      <c r="A48" s="156" t="s">
        <v>121</v>
      </c>
      <c r="B48" s="219">
        <v>0</v>
      </c>
      <c r="C48" s="219">
        <v>67</v>
      </c>
      <c r="D48" s="219">
        <v>0</v>
      </c>
      <c r="E48" s="219">
        <v>0</v>
      </c>
      <c r="F48" s="220">
        <v>18</v>
      </c>
      <c r="G48" s="220">
        <v>250</v>
      </c>
      <c r="H48" s="220">
        <v>0</v>
      </c>
      <c r="I48" s="220">
        <v>0</v>
      </c>
      <c r="J48" s="210">
        <v>16</v>
      </c>
      <c r="K48" s="210">
        <v>426</v>
      </c>
      <c r="L48" s="210">
        <v>0</v>
      </c>
      <c r="M48" s="210">
        <v>0</v>
      </c>
      <c r="N48" s="213">
        <v>18</v>
      </c>
      <c r="O48" s="213">
        <v>879</v>
      </c>
      <c r="P48" s="213">
        <v>0</v>
      </c>
      <c r="Q48" s="213">
        <v>0</v>
      </c>
      <c r="R48" s="213">
        <v>49</v>
      </c>
      <c r="S48" s="213">
        <v>476</v>
      </c>
      <c r="T48" s="213">
        <v>17</v>
      </c>
      <c r="U48" s="213">
        <v>0</v>
      </c>
      <c r="V48" s="221">
        <v>169</v>
      </c>
      <c r="W48" s="221">
        <v>3017</v>
      </c>
      <c r="X48" s="221">
        <v>16</v>
      </c>
      <c r="Y48" s="221">
        <v>0</v>
      </c>
      <c r="Z48" s="222">
        <v>284</v>
      </c>
      <c r="AA48" s="222">
        <v>4662</v>
      </c>
      <c r="AB48" s="222">
        <v>39</v>
      </c>
      <c r="AC48" s="222">
        <v>8</v>
      </c>
      <c r="AD48" s="222">
        <v>31</v>
      </c>
      <c r="AE48" s="222">
        <v>3381</v>
      </c>
      <c r="AF48" s="222">
        <v>24</v>
      </c>
      <c r="AG48" s="222">
        <v>9</v>
      </c>
      <c r="AH48" s="223">
        <v>14</v>
      </c>
      <c r="AI48" s="223">
        <v>4008</v>
      </c>
      <c r="AJ48" s="223">
        <v>11</v>
      </c>
      <c r="AK48" s="223">
        <v>18</v>
      </c>
    </row>
    <row r="49" spans="1:37" ht="12.75">
      <c r="A49" s="156" t="s">
        <v>122</v>
      </c>
      <c r="B49" s="219">
        <v>114</v>
      </c>
      <c r="C49" s="219">
        <v>62</v>
      </c>
      <c r="D49" s="219">
        <v>16</v>
      </c>
      <c r="E49" s="219">
        <v>14</v>
      </c>
      <c r="F49" s="220">
        <v>279</v>
      </c>
      <c r="G49" s="220">
        <v>116</v>
      </c>
      <c r="H49" s="220">
        <v>54</v>
      </c>
      <c r="I49" s="220">
        <v>12</v>
      </c>
      <c r="J49" s="210">
        <v>625</v>
      </c>
      <c r="K49" s="210">
        <v>481</v>
      </c>
      <c r="L49" s="210">
        <v>217</v>
      </c>
      <c r="M49" s="210">
        <v>11</v>
      </c>
      <c r="N49" s="213">
        <v>495</v>
      </c>
      <c r="O49" s="213">
        <v>1052</v>
      </c>
      <c r="P49" s="213">
        <v>528</v>
      </c>
      <c r="Q49" s="213">
        <v>16</v>
      </c>
      <c r="R49" s="213">
        <v>301</v>
      </c>
      <c r="S49" s="213">
        <v>1583</v>
      </c>
      <c r="T49" s="213">
        <v>504</v>
      </c>
      <c r="U49" s="213">
        <v>19</v>
      </c>
      <c r="V49" s="221">
        <v>314</v>
      </c>
      <c r="W49" s="221">
        <v>2366</v>
      </c>
      <c r="X49" s="221">
        <v>718</v>
      </c>
      <c r="Y49" s="221">
        <v>4</v>
      </c>
      <c r="Z49" s="222">
        <v>206</v>
      </c>
      <c r="AA49" s="222">
        <v>4922</v>
      </c>
      <c r="AB49" s="222">
        <v>816</v>
      </c>
      <c r="AC49" s="222">
        <v>19</v>
      </c>
      <c r="AD49" s="222">
        <v>872</v>
      </c>
      <c r="AE49" s="222">
        <v>6421</v>
      </c>
      <c r="AF49" s="222">
        <v>3272</v>
      </c>
      <c r="AG49" s="222">
        <v>576</v>
      </c>
      <c r="AH49" s="223">
        <v>140</v>
      </c>
      <c r="AI49" s="223">
        <v>4440</v>
      </c>
      <c r="AJ49" s="223">
        <v>4270</v>
      </c>
      <c r="AK49" s="223">
        <v>319</v>
      </c>
    </row>
    <row r="50" spans="1:37" ht="12.75">
      <c r="A50" s="156" t="s">
        <v>124</v>
      </c>
      <c r="B50" s="219">
        <v>80</v>
      </c>
      <c r="C50" s="219">
        <v>22</v>
      </c>
      <c r="D50" s="219">
        <v>0</v>
      </c>
      <c r="E50" s="219">
        <v>0</v>
      </c>
      <c r="F50" s="220">
        <v>183</v>
      </c>
      <c r="G50" s="220">
        <v>132</v>
      </c>
      <c r="H50" s="220">
        <v>1</v>
      </c>
      <c r="I50" s="220">
        <v>0</v>
      </c>
      <c r="J50" s="210">
        <v>89</v>
      </c>
      <c r="K50" s="210">
        <v>116</v>
      </c>
      <c r="L50" s="210">
        <v>8</v>
      </c>
      <c r="M50" s="210">
        <v>3</v>
      </c>
      <c r="N50" s="213">
        <v>183</v>
      </c>
      <c r="O50" s="213">
        <v>238</v>
      </c>
      <c r="P50" s="213">
        <v>40</v>
      </c>
      <c r="Q50" s="213">
        <v>11</v>
      </c>
      <c r="R50" s="213">
        <v>223</v>
      </c>
      <c r="S50" s="213">
        <v>286</v>
      </c>
      <c r="T50" s="213">
        <v>34</v>
      </c>
      <c r="U50" s="213">
        <v>2</v>
      </c>
      <c r="V50" s="221">
        <v>239</v>
      </c>
      <c r="W50" s="221">
        <v>1878</v>
      </c>
      <c r="X50" s="221">
        <v>18</v>
      </c>
      <c r="Y50" s="221">
        <v>0</v>
      </c>
      <c r="Z50" s="222">
        <v>259</v>
      </c>
      <c r="AA50" s="222">
        <v>3048</v>
      </c>
      <c r="AB50" s="222">
        <v>219</v>
      </c>
      <c r="AC50" s="222">
        <v>67</v>
      </c>
      <c r="AD50" s="222">
        <v>111</v>
      </c>
      <c r="AE50" s="222">
        <v>3925</v>
      </c>
      <c r="AF50" s="222">
        <v>400</v>
      </c>
      <c r="AG50" s="222">
        <v>316</v>
      </c>
      <c r="AH50" s="223">
        <v>122</v>
      </c>
      <c r="AI50" s="223">
        <v>3016</v>
      </c>
      <c r="AJ50" s="223">
        <v>452</v>
      </c>
      <c r="AK50" s="223">
        <v>363</v>
      </c>
    </row>
    <row r="51" spans="1:37" ht="25.5">
      <c r="A51" s="156" t="s">
        <v>125</v>
      </c>
      <c r="B51" s="219">
        <v>46</v>
      </c>
      <c r="C51" s="219">
        <v>38</v>
      </c>
      <c r="D51" s="219">
        <v>14</v>
      </c>
      <c r="E51" s="219">
        <v>14</v>
      </c>
      <c r="F51" s="220">
        <v>631</v>
      </c>
      <c r="G51" s="220">
        <v>156</v>
      </c>
      <c r="H51" s="220">
        <v>9</v>
      </c>
      <c r="I51" s="220">
        <v>3</v>
      </c>
      <c r="J51" s="210">
        <v>142</v>
      </c>
      <c r="K51" s="210">
        <v>495</v>
      </c>
      <c r="L51" s="210">
        <v>279</v>
      </c>
      <c r="M51" s="210">
        <v>41</v>
      </c>
      <c r="N51" s="213">
        <v>146</v>
      </c>
      <c r="O51" s="213">
        <v>763</v>
      </c>
      <c r="P51" s="213">
        <v>330</v>
      </c>
      <c r="Q51" s="213">
        <v>0</v>
      </c>
      <c r="R51" s="213">
        <v>149</v>
      </c>
      <c r="S51" s="213">
        <v>750</v>
      </c>
      <c r="T51" s="213">
        <v>246</v>
      </c>
      <c r="U51" s="213">
        <v>0</v>
      </c>
      <c r="V51" s="221">
        <v>224</v>
      </c>
      <c r="W51" s="221">
        <v>1928</v>
      </c>
      <c r="X51" s="221">
        <v>567</v>
      </c>
      <c r="Y51" s="221">
        <v>0</v>
      </c>
      <c r="Z51" s="222">
        <v>214</v>
      </c>
      <c r="AA51" s="222">
        <v>3793</v>
      </c>
      <c r="AB51" s="222">
        <v>904</v>
      </c>
      <c r="AC51" s="222">
        <v>0</v>
      </c>
      <c r="AD51" s="222">
        <v>239</v>
      </c>
      <c r="AE51" s="222">
        <v>4718</v>
      </c>
      <c r="AF51" s="222">
        <v>3153</v>
      </c>
      <c r="AG51" s="222">
        <v>0</v>
      </c>
      <c r="AH51" s="223">
        <v>281</v>
      </c>
      <c r="AI51" s="223">
        <v>4451</v>
      </c>
      <c r="AJ51" s="223">
        <v>4225</v>
      </c>
      <c r="AK51" s="223">
        <v>0</v>
      </c>
    </row>
    <row r="52" spans="1:37" ht="12.75">
      <c r="A52" s="156" t="s">
        <v>126</v>
      </c>
      <c r="B52" s="219">
        <v>0</v>
      </c>
      <c r="C52" s="219">
        <v>0</v>
      </c>
      <c r="D52" s="219">
        <v>0</v>
      </c>
      <c r="E52" s="219">
        <v>0</v>
      </c>
      <c r="F52" s="220">
        <v>8</v>
      </c>
      <c r="G52" s="220">
        <v>0</v>
      </c>
      <c r="H52" s="220">
        <v>0</v>
      </c>
      <c r="I52" s="220">
        <v>0</v>
      </c>
      <c r="J52" s="210">
        <v>26</v>
      </c>
      <c r="K52" s="210">
        <v>52</v>
      </c>
      <c r="L52" s="210">
        <v>3</v>
      </c>
      <c r="M52" s="210">
        <v>22</v>
      </c>
      <c r="N52" s="213">
        <v>23</v>
      </c>
      <c r="O52" s="213">
        <v>157</v>
      </c>
      <c r="P52" s="213">
        <v>31</v>
      </c>
      <c r="Q52" s="213">
        <v>32</v>
      </c>
      <c r="R52" s="213">
        <v>38</v>
      </c>
      <c r="S52" s="213">
        <v>277</v>
      </c>
      <c r="T52" s="213">
        <v>37</v>
      </c>
      <c r="U52" s="213">
        <v>34</v>
      </c>
      <c r="V52" s="221">
        <v>31</v>
      </c>
      <c r="W52" s="221">
        <v>1086</v>
      </c>
      <c r="X52" s="221">
        <v>52</v>
      </c>
      <c r="Y52" s="221">
        <v>51</v>
      </c>
      <c r="Z52" s="222">
        <v>74</v>
      </c>
      <c r="AA52" s="222">
        <v>1970</v>
      </c>
      <c r="AB52" s="222">
        <v>22</v>
      </c>
      <c r="AC52" s="222">
        <v>5</v>
      </c>
      <c r="AD52" s="222">
        <v>105</v>
      </c>
      <c r="AE52" s="222">
        <v>2314</v>
      </c>
      <c r="AF52" s="222">
        <v>25</v>
      </c>
      <c r="AG52" s="222">
        <v>10</v>
      </c>
      <c r="AH52" s="223">
        <v>19</v>
      </c>
      <c r="AI52" s="223">
        <v>2121</v>
      </c>
      <c r="AJ52" s="223">
        <v>63</v>
      </c>
      <c r="AK52" s="223">
        <v>12</v>
      </c>
    </row>
    <row r="53" spans="1:37" ht="12.75">
      <c r="A53" s="156" t="s">
        <v>128</v>
      </c>
      <c r="B53" s="219">
        <v>263</v>
      </c>
      <c r="C53" s="219">
        <v>1078</v>
      </c>
      <c r="D53" s="219">
        <v>72</v>
      </c>
      <c r="E53" s="219">
        <v>153</v>
      </c>
      <c r="F53" s="220">
        <v>859</v>
      </c>
      <c r="G53" s="220">
        <v>3525</v>
      </c>
      <c r="H53" s="220">
        <v>1524</v>
      </c>
      <c r="I53" s="220">
        <v>734</v>
      </c>
      <c r="J53" s="210">
        <v>692</v>
      </c>
      <c r="K53" s="210">
        <v>5979</v>
      </c>
      <c r="L53" s="210">
        <v>2944</v>
      </c>
      <c r="M53" s="210">
        <v>713</v>
      </c>
      <c r="N53" s="213">
        <v>865</v>
      </c>
      <c r="O53" s="213">
        <v>6113</v>
      </c>
      <c r="P53" s="213">
        <v>2749</v>
      </c>
      <c r="Q53" s="213">
        <v>657</v>
      </c>
      <c r="R53" s="213">
        <v>865</v>
      </c>
      <c r="S53" s="213">
        <v>4222</v>
      </c>
      <c r="T53" s="213">
        <v>1272</v>
      </c>
      <c r="U53" s="213">
        <v>37</v>
      </c>
      <c r="V53" s="221">
        <v>1188</v>
      </c>
      <c r="W53" s="221">
        <v>9628</v>
      </c>
      <c r="X53" s="221">
        <v>2792</v>
      </c>
      <c r="Y53" s="221">
        <v>470</v>
      </c>
      <c r="Z53" s="222">
        <v>1120</v>
      </c>
      <c r="AA53" s="222">
        <v>15417</v>
      </c>
      <c r="AB53" s="222">
        <v>4837</v>
      </c>
      <c r="AC53" s="222">
        <v>1760</v>
      </c>
      <c r="AD53" s="222">
        <v>796</v>
      </c>
      <c r="AE53" s="222">
        <v>20842</v>
      </c>
      <c r="AF53" s="222">
        <v>8147</v>
      </c>
      <c r="AG53" s="222">
        <v>2332</v>
      </c>
      <c r="AH53" s="223">
        <v>731</v>
      </c>
      <c r="AI53" s="223">
        <v>20700</v>
      </c>
      <c r="AJ53" s="223">
        <v>9079</v>
      </c>
      <c r="AK53" s="223">
        <v>3857</v>
      </c>
    </row>
    <row r="54" spans="1:255" ht="25.5">
      <c r="A54" s="116" t="s">
        <v>132</v>
      </c>
      <c r="B54" s="218">
        <f aca="true" t="shared" si="8" ref="B54:AK54">SUM(B55:B68)</f>
        <v>17821</v>
      </c>
      <c r="C54" s="218">
        <f t="shared" si="8"/>
        <v>39071</v>
      </c>
      <c r="D54" s="218">
        <f t="shared" si="8"/>
        <v>17546</v>
      </c>
      <c r="E54" s="218">
        <f t="shared" si="8"/>
        <v>16285</v>
      </c>
      <c r="F54" s="218">
        <f t="shared" si="8"/>
        <v>22104</v>
      </c>
      <c r="G54" s="218">
        <f t="shared" si="8"/>
        <v>71751</v>
      </c>
      <c r="H54" s="218">
        <f t="shared" si="8"/>
        <v>54240</v>
      </c>
      <c r="I54" s="218">
        <f t="shared" si="8"/>
        <v>39660</v>
      </c>
      <c r="J54" s="218">
        <f t="shared" si="8"/>
        <v>22760</v>
      </c>
      <c r="K54" s="218">
        <f t="shared" si="8"/>
        <v>101064</v>
      </c>
      <c r="L54" s="218">
        <f t="shared" si="8"/>
        <v>74892</v>
      </c>
      <c r="M54" s="218">
        <f t="shared" si="8"/>
        <v>57819</v>
      </c>
      <c r="N54" s="218">
        <f t="shared" si="8"/>
        <v>25228</v>
      </c>
      <c r="O54" s="218">
        <f t="shared" si="8"/>
        <v>117095</v>
      </c>
      <c r="P54" s="218">
        <f t="shared" si="8"/>
        <v>88741</v>
      </c>
      <c r="Q54" s="218">
        <f t="shared" si="8"/>
        <v>32706</v>
      </c>
      <c r="R54" s="218">
        <f t="shared" si="8"/>
        <v>14986</v>
      </c>
      <c r="S54" s="218">
        <f t="shared" si="8"/>
        <v>82278</v>
      </c>
      <c r="T54" s="218">
        <f t="shared" si="8"/>
        <v>52918</v>
      </c>
      <c r="U54" s="218">
        <f t="shared" si="8"/>
        <v>18307</v>
      </c>
      <c r="V54" s="218">
        <f t="shared" si="8"/>
        <v>19570</v>
      </c>
      <c r="W54" s="218">
        <f t="shared" si="8"/>
        <v>169358</v>
      </c>
      <c r="X54" s="218">
        <f t="shared" si="8"/>
        <v>103884</v>
      </c>
      <c r="Y54" s="218">
        <f t="shared" si="8"/>
        <v>30811</v>
      </c>
      <c r="Z54" s="218">
        <f t="shared" si="8"/>
        <v>21234</v>
      </c>
      <c r="AA54" s="218">
        <f t="shared" si="8"/>
        <v>245810</v>
      </c>
      <c r="AB54" s="218">
        <f t="shared" si="8"/>
        <v>169845</v>
      </c>
      <c r="AC54" s="218">
        <f t="shared" si="8"/>
        <v>72988</v>
      </c>
      <c r="AD54" s="218">
        <f t="shared" si="8"/>
        <v>21880</v>
      </c>
      <c r="AE54" s="218">
        <f t="shared" si="8"/>
        <v>276228</v>
      </c>
      <c r="AF54" s="218">
        <f t="shared" si="8"/>
        <v>231803</v>
      </c>
      <c r="AG54" s="218">
        <f t="shared" si="8"/>
        <v>94302</v>
      </c>
      <c r="AH54" s="218">
        <f t="shared" si="8"/>
        <v>19559</v>
      </c>
      <c r="AI54" s="218">
        <f t="shared" si="8"/>
        <v>289945</v>
      </c>
      <c r="AJ54" s="218">
        <f t="shared" si="8"/>
        <v>265939</v>
      </c>
      <c r="AK54" s="218">
        <f t="shared" si="8"/>
        <v>83182</v>
      </c>
      <c r="AL54" s="215"/>
      <c r="AM54" s="215"/>
      <c r="AN54" s="215"/>
      <c r="AO54" s="215"/>
      <c r="AP54" s="215"/>
      <c r="AQ54" s="215"/>
      <c r="AR54" s="215"/>
      <c r="AS54" s="215"/>
      <c r="AT54" s="215"/>
      <c r="AU54" s="215"/>
      <c r="AV54" s="215"/>
      <c r="AW54" s="215"/>
      <c r="AX54" s="215"/>
      <c r="AY54" s="215"/>
      <c r="AZ54" s="215"/>
      <c r="BA54" s="215"/>
      <c r="BB54" s="215"/>
      <c r="BC54" s="215"/>
      <c r="BD54" s="215"/>
      <c r="BE54" s="215"/>
      <c r="BF54" s="215"/>
      <c r="BG54" s="215"/>
      <c r="BH54" s="215"/>
      <c r="BI54" s="215"/>
      <c r="BJ54" s="215"/>
      <c r="BK54" s="215"/>
      <c r="BL54" s="215"/>
      <c r="BM54" s="215"/>
      <c r="BN54" s="215"/>
      <c r="BO54" s="215"/>
      <c r="BP54" s="215"/>
      <c r="BQ54" s="215"/>
      <c r="BR54" s="215"/>
      <c r="BS54" s="215"/>
      <c r="BT54" s="215"/>
      <c r="BU54" s="215"/>
      <c r="BV54" s="215"/>
      <c r="BW54" s="215"/>
      <c r="BX54" s="215"/>
      <c r="BY54" s="215"/>
      <c r="BZ54" s="215"/>
      <c r="CA54" s="215"/>
      <c r="CB54" s="215"/>
      <c r="CC54" s="215"/>
      <c r="CD54" s="215"/>
      <c r="CE54" s="215"/>
      <c r="CF54" s="215"/>
      <c r="CG54" s="215"/>
      <c r="CH54" s="215"/>
      <c r="CI54" s="215"/>
      <c r="CJ54" s="215"/>
      <c r="CK54" s="215"/>
      <c r="CL54" s="215"/>
      <c r="CM54" s="215"/>
      <c r="CN54" s="215"/>
      <c r="CO54" s="215"/>
      <c r="CP54" s="215"/>
      <c r="CQ54" s="215"/>
      <c r="CR54" s="215"/>
      <c r="CS54" s="215"/>
      <c r="CT54" s="215"/>
      <c r="CU54" s="215"/>
      <c r="CV54" s="215"/>
      <c r="CW54" s="215"/>
      <c r="CX54" s="215"/>
      <c r="CY54" s="215"/>
      <c r="CZ54" s="215"/>
      <c r="DA54" s="215"/>
      <c r="DB54" s="215"/>
      <c r="DC54" s="215"/>
      <c r="DD54" s="215"/>
      <c r="DE54" s="215"/>
      <c r="DF54" s="215"/>
      <c r="DG54" s="215"/>
      <c r="DH54" s="215"/>
      <c r="DI54" s="215"/>
      <c r="DJ54" s="215"/>
      <c r="DK54" s="215"/>
      <c r="DL54" s="215"/>
      <c r="DM54" s="215"/>
      <c r="DN54" s="215"/>
      <c r="DO54" s="215"/>
      <c r="DP54" s="215"/>
      <c r="DQ54" s="215"/>
      <c r="DR54" s="215"/>
      <c r="DS54" s="215"/>
      <c r="DT54" s="215"/>
      <c r="DU54" s="215"/>
      <c r="DV54" s="215"/>
      <c r="DW54" s="215"/>
      <c r="DX54" s="215"/>
      <c r="DY54" s="215"/>
      <c r="DZ54" s="215"/>
      <c r="EA54" s="215"/>
      <c r="EB54" s="215"/>
      <c r="EC54" s="215"/>
      <c r="ED54" s="215"/>
      <c r="EE54" s="215"/>
      <c r="EF54" s="215"/>
      <c r="EG54" s="215"/>
      <c r="EH54" s="215"/>
      <c r="EI54" s="215"/>
      <c r="EJ54" s="215"/>
      <c r="EK54" s="215"/>
      <c r="EL54" s="215"/>
      <c r="EM54" s="215"/>
      <c r="EN54" s="215"/>
      <c r="EO54" s="215"/>
      <c r="EP54" s="215"/>
      <c r="EQ54" s="215"/>
      <c r="ER54" s="215"/>
      <c r="ES54" s="215"/>
      <c r="ET54" s="215"/>
      <c r="EU54" s="215"/>
      <c r="EV54" s="215"/>
      <c r="EW54" s="215"/>
      <c r="EX54" s="215"/>
      <c r="EY54" s="215"/>
      <c r="EZ54" s="215"/>
      <c r="FA54" s="215"/>
      <c r="FB54" s="215"/>
      <c r="FC54" s="215"/>
      <c r="FD54" s="215"/>
      <c r="FE54" s="215"/>
      <c r="FF54" s="215"/>
      <c r="FG54" s="215"/>
      <c r="FH54" s="215"/>
      <c r="FI54" s="215"/>
      <c r="FJ54" s="215"/>
      <c r="FK54" s="215"/>
      <c r="FL54" s="215"/>
      <c r="FM54" s="215"/>
      <c r="FN54" s="215"/>
      <c r="FO54" s="215"/>
      <c r="FP54" s="215"/>
      <c r="FQ54" s="215"/>
      <c r="FR54" s="215"/>
      <c r="FS54" s="215"/>
      <c r="FT54" s="215"/>
      <c r="FU54" s="215"/>
      <c r="FV54" s="215"/>
      <c r="FW54" s="215"/>
      <c r="FX54" s="215"/>
      <c r="FY54" s="215"/>
      <c r="FZ54" s="215"/>
      <c r="GA54" s="215"/>
      <c r="GB54" s="215"/>
      <c r="GC54" s="215"/>
      <c r="GD54" s="215"/>
      <c r="GE54" s="215"/>
      <c r="GF54" s="215"/>
      <c r="GG54" s="215"/>
      <c r="GH54" s="215"/>
      <c r="GI54" s="215"/>
      <c r="GJ54" s="215"/>
      <c r="GK54" s="215"/>
      <c r="GL54" s="215"/>
      <c r="GM54" s="215"/>
      <c r="GN54" s="215"/>
      <c r="GO54" s="215"/>
      <c r="GP54" s="215"/>
      <c r="GQ54" s="215"/>
      <c r="GR54" s="215"/>
      <c r="GS54" s="215"/>
      <c r="GT54" s="215"/>
      <c r="GU54" s="215"/>
      <c r="GV54" s="215"/>
      <c r="GW54" s="215"/>
      <c r="GX54" s="215"/>
      <c r="GY54" s="215"/>
      <c r="GZ54" s="215"/>
      <c r="HA54" s="215"/>
      <c r="HB54" s="215"/>
      <c r="HC54" s="215"/>
      <c r="HD54" s="215"/>
      <c r="HE54" s="215"/>
      <c r="HF54" s="215"/>
      <c r="HG54" s="215"/>
      <c r="HH54" s="215"/>
      <c r="HI54" s="215"/>
      <c r="HJ54" s="215"/>
      <c r="HK54" s="215"/>
      <c r="HL54" s="215"/>
      <c r="HM54" s="215"/>
      <c r="HN54" s="215"/>
      <c r="HO54" s="215"/>
      <c r="HP54" s="215"/>
      <c r="HQ54" s="215"/>
      <c r="HR54" s="215"/>
      <c r="HS54" s="215"/>
      <c r="HT54" s="215"/>
      <c r="HU54" s="215"/>
      <c r="HV54" s="215"/>
      <c r="HW54" s="215"/>
      <c r="HX54" s="215"/>
      <c r="HY54" s="215"/>
      <c r="HZ54" s="215"/>
      <c r="IA54" s="215"/>
      <c r="IB54" s="215"/>
      <c r="IC54" s="215"/>
      <c r="ID54" s="215"/>
      <c r="IE54" s="215"/>
      <c r="IF54" s="215"/>
      <c r="IG54" s="215"/>
      <c r="IH54" s="215"/>
      <c r="II54" s="215"/>
      <c r="IJ54" s="215"/>
      <c r="IK54" s="215"/>
      <c r="IL54" s="215"/>
      <c r="IM54" s="215"/>
      <c r="IN54" s="215"/>
      <c r="IO54" s="215"/>
      <c r="IP54" s="215"/>
      <c r="IQ54" s="215"/>
      <c r="IR54" s="215"/>
      <c r="IS54" s="215"/>
      <c r="IT54" s="215"/>
      <c r="IU54" s="215"/>
    </row>
    <row r="55" spans="1:255" s="215" customFormat="1" ht="12.75">
      <c r="A55" s="156" t="s">
        <v>133</v>
      </c>
      <c r="B55" s="219">
        <v>3103</v>
      </c>
      <c r="C55" s="219">
        <v>8431</v>
      </c>
      <c r="D55" s="219">
        <v>1849</v>
      </c>
      <c r="E55" s="219">
        <v>7334</v>
      </c>
      <c r="F55" s="220">
        <v>4864</v>
      </c>
      <c r="G55" s="220">
        <v>11798</v>
      </c>
      <c r="H55" s="220">
        <v>10133</v>
      </c>
      <c r="I55" s="220">
        <v>9188</v>
      </c>
      <c r="J55" s="210">
        <v>2777</v>
      </c>
      <c r="K55" s="210">
        <v>10654</v>
      </c>
      <c r="L55" s="210">
        <v>9543</v>
      </c>
      <c r="M55" s="210">
        <v>8179</v>
      </c>
      <c r="N55" s="213">
        <v>2603</v>
      </c>
      <c r="O55" s="213">
        <v>9570</v>
      </c>
      <c r="P55" s="213">
        <v>8087</v>
      </c>
      <c r="Q55" s="213">
        <v>5998</v>
      </c>
      <c r="R55" s="213">
        <v>2474</v>
      </c>
      <c r="S55" s="213">
        <v>7404</v>
      </c>
      <c r="T55" s="213">
        <v>4780</v>
      </c>
      <c r="U55" s="213">
        <v>2118</v>
      </c>
      <c r="V55" s="221">
        <v>3557</v>
      </c>
      <c r="W55" s="221">
        <v>13415</v>
      </c>
      <c r="X55" s="221">
        <v>8805</v>
      </c>
      <c r="Y55" s="221">
        <v>3879</v>
      </c>
      <c r="Z55" s="222">
        <v>1463</v>
      </c>
      <c r="AA55" s="222">
        <v>29145</v>
      </c>
      <c r="AB55" s="222">
        <v>20059</v>
      </c>
      <c r="AC55" s="222">
        <v>10765</v>
      </c>
      <c r="AD55" s="222">
        <v>1704</v>
      </c>
      <c r="AE55" s="222">
        <v>33796</v>
      </c>
      <c r="AF55" s="222">
        <v>29068</v>
      </c>
      <c r="AG55" s="222">
        <v>12130</v>
      </c>
      <c r="AH55" s="223">
        <v>1929</v>
      </c>
      <c r="AI55" s="223">
        <v>37430</v>
      </c>
      <c r="AJ55" s="223">
        <v>36494</v>
      </c>
      <c r="AK55" s="223">
        <v>7418</v>
      </c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  <c r="IU55" s="24"/>
    </row>
    <row r="56" spans="1:37" ht="12.75">
      <c r="A56" s="156" t="s">
        <v>134</v>
      </c>
      <c r="B56" s="219">
        <v>156</v>
      </c>
      <c r="C56" s="219">
        <v>0</v>
      </c>
      <c r="D56" s="219">
        <v>0</v>
      </c>
      <c r="E56" s="219">
        <v>4</v>
      </c>
      <c r="F56" s="220">
        <v>1260</v>
      </c>
      <c r="G56" s="220">
        <v>1739</v>
      </c>
      <c r="H56" s="220">
        <v>1649</v>
      </c>
      <c r="I56" s="220">
        <v>284</v>
      </c>
      <c r="J56" s="210">
        <v>294</v>
      </c>
      <c r="K56" s="210">
        <v>1298</v>
      </c>
      <c r="L56" s="210">
        <v>1137</v>
      </c>
      <c r="M56" s="210">
        <v>311</v>
      </c>
      <c r="N56" s="213">
        <v>239</v>
      </c>
      <c r="O56" s="213">
        <v>2444</v>
      </c>
      <c r="P56" s="213">
        <v>1995</v>
      </c>
      <c r="Q56" s="213">
        <v>669</v>
      </c>
      <c r="R56" s="213">
        <v>342</v>
      </c>
      <c r="S56" s="213">
        <v>1419</v>
      </c>
      <c r="T56" s="213">
        <v>909</v>
      </c>
      <c r="U56" s="213">
        <v>239</v>
      </c>
      <c r="V56" s="221">
        <v>264</v>
      </c>
      <c r="W56" s="221">
        <v>4598</v>
      </c>
      <c r="X56" s="221">
        <v>2648</v>
      </c>
      <c r="Y56" s="221">
        <v>352</v>
      </c>
      <c r="Z56" s="222">
        <v>257</v>
      </c>
      <c r="AA56" s="222">
        <v>6121</v>
      </c>
      <c r="AB56" s="222">
        <v>4599</v>
      </c>
      <c r="AC56" s="222">
        <v>1419</v>
      </c>
      <c r="AD56" s="222">
        <v>285</v>
      </c>
      <c r="AE56" s="222">
        <v>6228</v>
      </c>
      <c r="AF56" s="222">
        <v>5817</v>
      </c>
      <c r="AG56" s="222">
        <v>2088</v>
      </c>
      <c r="AH56" s="223">
        <v>235</v>
      </c>
      <c r="AI56" s="223">
        <v>6400</v>
      </c>
      <c r="AJ56" s="223">
        <v>6328</v>
      </c>
      <c r="AK56" s="223">
        <v>3015</v>
      </c>
    </row>
    <row r="57" spans="1:37" ht="12.75">
      <c r="A57" s="156" t="s">
        <v>135</v>
      </c>
      <c r="B57" s="219">
        <v>59</v>
      </c>
      <c r="C57" s="219">
        <v>1007</v>
      </c>
      <c r="D57" s="219">
        <v>490</v>
      </c>
      <c r="E57" s="219">
        <v>404</v>
      </c>
      <c r="F57" s="220">
        <v>61</v>
      </c>
      <c r="G57" s="220">
        <v>2133</v>
      </c>
      <c r="H57" s="220">
        <v>1080</v>
      </c>
      <c r="I57" s="220">
        <v>713</v>
      </c>
      <c r="J57" s="210">
        <v>144</v>
      </c>
      <c r="K57" s="210">
        <v>2395</v>
      </c>
      <c r="L57" s="210">
        <v>1447</v>
      </c>
      <c r="M57" s="210">
        <v>1574</v>
      </c>
      <c r="N57" s="213">
        <v>176</v>
      </c>
      <c r="O57" s="213">
        <v>2328</v>
      </c>
      <c r="P57" s="213">
        <v>1381</v>
      </c>
      <c r="Q57" s="213">
        <v>770</v>
      </c>
      <c r="R57" s="213">
        <v>156</v>
      </c>
      <c r="S57" s="213">
        <v>2542</v>
      </c>
      <c r="T57" s="213">
        <v>1024</v>
      </c>
      <c r="U57" s="213">
        <v>675</v>
      </c>
      <c r="V57" s="221">
        <v>136</v>
      </c>
      <c r="W57" s="221">
        <v>3350</v>
      </c>
      <c r="X57" s="221">
        <v>1153</v>
      </c>
      <c r="Y57" s="221">
        <v>561</v>
      </c>
      <c r="Z57" s="222">
        <v>246</v>
      </c>
      <c r="AA57" s="222">
        <v>4410</v>
      </c>
      <c r="AB57" s="222">
        <v>2374</v>
      </c>
      <c r="AC57" s="222">
        <v>847</v>
      </c>
      <c r="AD57" s="222">
        <v>194</v>
      </c>
      <c r="AE57" s="222">
        <v>5438</v>
      </c>
      <c r="AF57" s="222">
        <v>4167</v>
      </c>
      <c r="AG57" s="222">
        <v>1835</v>
      </c>
      <c r="AH57" s="223">
        <v>182</v>
      </c>
      <c r="AI57" s="223">
        <v>5154</v>
      </c>
      <c r="AJ57" s="223">
        <v>4893</v>
      </c>
      <c r="AK57" s="223">
        <v>1832</v>
      </c>
    </row>
    <row r="58" spans="1:37" ht="12.75">
      <c r="A58" s="156" t="s">
        <v>136</v>
      </c>
      <c r="B58" s="219">
        <v>5177</v>
      </c>
      <c r="C58" s="219">
        <v>7053</v>
      </c>
      <c r="D58" s="219">
        <v>4946</v>
      </c>
      <c r="E58" s="219">
        <v>636</v>
      </c>
      <c r="F58" s="220">
        <v>4745</v>
      </c>
      <c r="G58" s="220">
        <v>12015</v>
      </c>
      <c r="H58" s="220">
        <v>9283</v>
      </c>
      <c r="I58" s="220">
        <v>4838</v>
      </c>
      <c r="J58" s="210">
        <v>4366</v>
      </c>
      <c r="K58" s="210">
        <v>15691</v>
      </c>
      <c r="L58" s="210">
        <v>8347</v>
      </c>
      <c r="M58" s="210">
        <v>12084</v>
      </c>
      <c r="N58" s="213">
        <v>9000</v>
      </c>
      <c r="O58" s="213">
        <v>26685</v>
      </c>
      <c r="P58" s="213">
        <v>17717</v>
      </c>
      <c r="Q58" s="213">
        <v>0</v>
      </c>
      <c r="R58" s="213">
        <v>2513</v>
      </c>
      <c r="S58" s="213">
        <v>15073</v>
      </c>
      <c r="T58" s="213">
        <v>10804</v>
      </c>
      <c r="U58" s="213">
        <v>3362</v>
      </c>
      <c r="V58" s="221">
        <v>3696</v>
      </c>
      <c r="W58" s="221">
        <v>39956</v>
      </c>
      <c r="X58" s="221">
        <v>23134</v>
      </c>
      <c r="Y58" s="221">
        <v>4116</v>
      </c>
      <c r="Z58" s="222">
        <v>6921</v>
      </c>
      <c r="AA58" s="222">
        <v>49939</v>
      </c>
      <c r="AB58" s="222">
        <v>30006</v>
      </c>
      <c r="AC58" s="222">
        <v>6418</v>
      </c>
      <c r="AD58" s="222">
        <v>7046</v>
      </c>
      <c r="AE58" s="222">
        <v>49470</v>
      </c>
      <c r="AF58" s="222">
        <v>33054</v>
      </c>
      <c r="AG58" s="222">
        <v>6079</v>
      </c>
      <c r="AH58" s="223">
        <v>4590</v>
      </c>
      <c r="AI58" s="223">
        <v>51154</v>
      </c>
      <c r="AJ58" s="223">
        <v>34334</v>
      </c>
      <c r="AK58" s="223">
        <v>6526</v>
      </c>
    </row>
    <row r="59" spans="1:37" ht="12.75">
      <c r="A59" s="156" t="s">
        <v>137</v>
      </c>
      <c r="B59" s="219">
        <v>1020</v>
      </c>
      <c r="C59" s="219">
        <v>2565</v>
      </c>
      <c r="D59" s="219">
        <v>1977</v>
      </c>
      <c r="E59" s="219">
        <v>1210</v>
      </c>
      <c r="F59" s="220">
        <v>1437</v>
      </c>
      <c r="G59" s="220">
        <v>4677</v>
      </c>
      <c r="H59" s="220">
        <v>4309</v>
      </c>
      <c r="I59" s="220">
        <v>3352</v>
      </c>
      <c r="J59" s="210">
        <v>1528</v>
      </c>
      <c r="K59" s="210">
        <v>5468</v>
      </c>
      <c r="L59" s="210">
        <v>4935</v>
      </c>
      <c r="M59" s="210">
        <v>3758</v>
      </c>
      <c r="N59" s="213">
        <v>901</v>
      </c>
      <c r="O59" s="213">
        <v>5554</v>
      </c>
      <c r="P59" s="213">
        <v>4659</v>
      </c>
      <c r="Q59" s="213">
        <v>2524</v>
      </c>
      <c r="R59" s="213">
        <v>541</v>
      </c>
      <c r="S59" s="213">
        <v>4373</v>
      </c>
      <c r="T59" s="213">
        <v>2942</v>
      </c>
      <c r="U59" s="213">
        <v>920</v>
      </c>
      <c r="V59" s="221">
        <v>806</v>
      </c>
      <c r="W59" s="221">
        <v>14030</v>
      </c>
      <c r="X59" s="221">
        <v>10116</v>
      </c>
      <c r="Y59" s="221">
        <v>2048</v>
      </c>
      <c r="Z59" s="222">
        <v>846</v>
      </c>
      <c r="AA59" s="222">
        <v>17278</v>
      </c>
      <c r="AB59" s="222">
        <v>14012</v>
      </c>
      <c r="AC59" s="222">
        <v>5308</v>
      </c>
      <c r="AD59" s="222">
        <v>903</v>
      </c>
      <c r="AE59" s="222">
        <v>16672</v>
      </c>
      <c r="AF59" s="222">
        <v>15103</v>
      </c>
      <c r="AG59" s="222">
        <v>6929</v>
      </c>
      <c r="AH59" s="223">
        <v>1101</v>
      </c>
      <c r="AI59" s="223">
        <v>17301</v>
      </c>
      <c r="AJ59" s="223">
        <v>16627</v>
      </c>
      <c r="AK59" s="223">
        <v>8656</v>
      </c>
    </row>
    <row r="60" spans="1:37" ht="12.75">
      <c r="A60" s="156" t="s">
        <v>138</v>
      </c>
      <c r="B60" s="219">
        <v>263</v>
      </c>
      <c r="C60" s="219">
        <v>996</v>
      </c>
      <c r="D60" s="219">
        <v>796</v>
      </c>
      <c r="E60" s="219">
        <v>337</v>
      </c>
      <c r="F60" s="220">
        <v>554</v>
      </c>
      <c r="G60" s="220">
        <v>5507</v>
      </c>
      <c r="H60" s="220">
        <v>5283</v>
      </c>
      <c r="I60" s="220">
        <v>1374</v>
      </c>
      <c r="J60" s="210">
        <v>753</v>
      </c>
      <c r="K60" s="210">
        <v>6373</v>
      </c>
      <c r="L60" s="210">
        <v>6145</v>
      </c>
      <c r="M60" s="210">
        <v>1899</v>
      </c>
      <c r="N60" s="213">
        <v>527</v>
      </c>
      <c r="O60" s="213">
        <v>7452</v>
      </c>
      <c r="P60" s="213">
        <v>6238</v>
      </c>
      <c r="Q60" s="213">
        <v>1618</v>
      </c>
      <c r="R60" s="213">
        <v>489</v>
      </c>
      <c r="S60" s="213">
        <v>5878</v>
      </c>
      <c r="T60" s="213">
        <v>4370</v>
      </c>
      <c r="U60" s="213">
        <v>716</v>
      </c>
      <c r="V60" s="221">
        <v>629</v>
      </c>
      <c r="W60" s="221">
        <v>12408</v>
      </c>
      <c r="X60" s="221">
        <v>7732</v>
      </c>
      <c r="Y60" s="221">
        <v>1507</v>
      </c>
      <c r="Z60" s="222">
        <v>608</v>
      </c>
      <c r="AA60" s="222">
        <v>14245</v>
      </c>
      <c r="AB60" s="222">
        <v>8630</v>
      </c>
      <c r="AC60" s="222">
        <v>3547</v>
      </c>
      <c r="AD60" s="222">
        <v>894</v>
      </c>
      <c r="AE60" s="222">
        <v>12456</v>
      </c>
      <c r="AF60" s="222">
        <v>10910</v>
      </c>
      <c r="AG60" s="222">
        <v>5542</v>
      </c>
      <c r="AH60" s="223">
        <v>725</v>
      </c>
      <c r="AI60" s="223">
        <v>13032</v>
      </c>
      <c r="AJ60" s="223">
        <v>12440</v>
      </c>
      <c r="AK60" s="223">
        <v>6168</v>
      </c>
    </row>
    <row r="61" spans="1:37" ht="12.75">
      <c r="A61" s="156" t="s">
        <v>139</v>
      </c>
      <c r="B61" s="219">
        <v>2805</v>
      </c>
      <c r="C61" s="219">
        <v>4867</v>
      </c>
      <c r="D61" s="219">
        <v>1941</v>
      </c>
      <c r="E61" s="219">
        <v>1438</v>
      </c>
      <c r="F61" s="220">
        <v>2774</v>
      </c>
      <c r="G61" s="220">
        <v>4869</v>
      </c>
      <c r="H61" s="220">
        <v>4013</v>
      </c>
      <c r="I61" s="220">
        <v>3309</v>
      </c>
      <c r="J61" s="210">
        <v>3065</v>
      </c>
      <c r="K61" s="210">
        <v>11396</v>
      </c>
      <c r="L61" s="210">
        <v>8830</v>
      </c>
      <c r="M61" s="210">
        <v>4831</v>
      </c>
      <c r="N61" s="213">
        <v>2902</v>
      </c>
      <c r="O61" s="213">
        <v>11137</v>
      </c>
      <c r="P61" s="213">
        <v>8390</v>
      </c>
      <c r="Q61" s="213">
        <v>3120</v>
      </c>
      <c r="R61" s="213">
        <v>2667</v>
      </c>
      <c r="S61" s="213">
        <v>11126</v>
      </c>
      <c r="T61" s="213">
        <v>6205</v>
      </c>
      <c r="U61" s="213">
        <v>1510</v>
      </c>
      <c r="V61" s="221">
        <v>2615</v>
      </c>
      <c r="W61" s="221">
        <v>17066</v>
      </c>
      <c r="X61" s="221">
        <v>8852</v>
      </c>
      <c r="Y61" s="221">
        <v>2161</v>
      </c>
      <c r="Z61" s="222">
        <v>2229</v>
      </c>
      <c r="AA61" s="222">
        <v>22739</v>
      </c>
      <c r="AB61" s="222">
        <v>15870</v>
      </c>
      <c r="AC61" s="222">
        <v>8813</v>
      </c>
      <c r="AD61" s="222">
        <v>2356</v>
      </c>
      <c r="AE61" s="222">
        <v>29633</v>
      </c>
      <c r="AF61" s="222">
        <v>26236</v>
      </c>
      <c r="AG61" s="222">
        <v>9559</v>
      </c>
      <c r="AH61" s="223">
        <v>2608</v>
      </c>
      <c r="AI61" s="223">
        <v>30538</v>
      </c>
      <c r="AJ61" s="223">
        <v>29772</v>
      </c>
      <c r="AK61" s="223">
        <v>9079</v>
      </c>
    </row>
    <row r="62" spans="1:37" ht="12.75">
      <c r="A62" s="156" t="s">
        <v>140</v>
      </c>
      <c r="B62" s="219">
        <v>138</v>
      </c>
      <c r="C62" s="219">
        <v>969</v>
      </c>
      <c r="D62" s="219">
        <v>466</v>
      </c>
      <c r="E62" s="219">
        <v>377</v>
      </c>
      <c r="F62" s="220">
        <v>303</v>
      </c>
      <c r="G62" s="220">
        <v>2967</v>
      </c>
      <c r="H62" s="220">
        <v>2386</v>
      </c>
      <c r="I62" s="220">
        <v>1920</v>
      </c>
      <c r="J62" s="210">
        <v>853</v>
      </c>
      <c r="K62" s="210">
        <v>3848</v>
      </c>
      <c r="L62" s="210">
        <v>2781</v>
      </c>
      <c r="M62" s="210">
        <v>269</v>
      </c>
      <c r="N62" s="213">
        <v>993</v>
      </c>
      <c r="O62" s="213">
        <v>4060</v>
      </c>
      <c r="P62" s="213">
        <v>3119</v>
      </c>
      <c r="Q62" s="213">
        <v>866</v>
      </c>
      <c r="R62" s="213">
        <v>750</v>
      </c>
      <c r="S62" s="213">
        <v>4750</v>
      </c>
      <c r="T62" s="213">
        <v>3255</v>
      </c>
      <c r="U62" s="213">
        <v>1530</v>
      </c>
      <c r="V62" s="221">
        <v>911</v>
      </c>
      <c r="W62" s="221">
        <v>6600</v>
      </c>
      <c r="X62" s="221">
        <v>4985</v>
      </c>
      <c r="Y62" s="221">
        <v>1758</v>
      </c>
      <c r="Z62" s="222">
        <v>663</v>
      </c>
      <c r="AA62" s="222">
        <v>11090</v>
      </c>
      <c r="AB62" s="222">
        <v>9115</v>
      </c>
      <c r="AC62" s="222">
        <v>4066</v>
      </c>
      <c r="AD62" s="222">
        <v>716</v>
      </c>
      <c r="AE62" s="222">
        <v>13471</v>
      </c>
      <c r="AF62" s="222">
        <v>12532</v>
      </c>
      <c r="AG62" s="222">
        <v>5946</v>
      </c>
      <c r="AH62" s="223">
        <v>970</v>
      </c>
      <c r="AI62" s="223">
        <v>13423</v>
      </c>
      <c r="AJ62" s="223">
        <v>12874</v>
      </c>
      <c r="AK62" s="223">
        <v>6259</v>
      </c>
    </row>
    <row r="63" spans="1:37" ht="12.75">
      <c r="A63" s="156" t="s">
        <v>141</v>
      </c>
      <c r="B63" s="219">
        <v>1179</v>
      </c>
      <c r="C63" s="219">
        <v>2502</v>
      </c>
      <c r="D63" s="219">
        <v>1580</v>
      </c>
      <c r="E63" s="219">
        <v>316</v>
      </c>
      <c r="F63" s="220">
        <v>700</v>
      </c>
      <c r="G63" s="220">
        <v>4408</v>
      </c>
      <c r="H63" s="220">
        <v>2715</v>
      </c>
      <c r="I63" s="220">
        <v>1370</v>
      </c>
      <c r="J63" s="210">
        <v>1366</v>
      </c>
      <c r="K63" s="210">
        <v>7085</v>
      </c>
      <c r="L63" s="210">
        <v>4272</v>
      </c>
      <c r="M63" s="210">
        <v>2468</v>
      </c>
      <c r="N63" s="213">
        <v>1234</v>
      </c>
      <c r="O63" s="213">
        <v>14477</v>
      </c>
      <c r="P63" s="213">
        <v>10974</v>
      </c>
      <c r="Q63" s="213">
        <v>2344</v>
      </c>
      <c r="R63" s="213">
        <v>549</v>
      </c>
      <c r="S63" s="213">
        <v>5770</v>
      </c>
      <c r="T63" s="213">
        <v>4167</v>
      </c>
      <c r="U63" s="213">
        <v>1550</v>
      </c>
      <c r="V63" s="221">
        <v>1056</v>
      </c>
      <c r="W63" s="221">
        <v>11146</v>
      </c>
      <c r="X63" s="221">
        <v>7417</v>
      </c>
      <c r="Y63" s="221">
        <v>2837</v>
      </c>
      <c r="Z63" s="222">
        <v>1136</v>
      </c>
      <c r="AA63" s="222">
        <v>18422</v>
      </c>
      <c r="AB63" s="222">
        <v>13112</v>
      </c>
      <c r="AC63" s="222">
        <v>6387</v>
      </c>
      <c r="AD63" s="222">
        <v>1649</v>
      </c>
      <c r="AE63" s="222">
        <v>22933</v>
      </c>
      <c r="AF63" s="222">
        <v>18401</v>
      </c>
      <c r="AG63" s="222">
        <v>10322</v>
      </c>
      <c r="AH63" s="223">
        <v>1194</v>
      </c>
      <c r="AI63" s="223">
        <v>25683</v>
      </c>
      <c r="AJ63" s="223">
        <v>24189</v>
      </c>
      <c r="AK63" s="223">
        <v>6772</v>
      </c>
    </row>
    <row r="64" spans="1:37" ht="12.75">
      <c r="A64" s="156" t="s">
        <v>142</v>
      </c>
      <c r="B64" s="219">
        <v>1430</v>
      </c>
      <c r="C64" s="219">
        <v>2565</v>
      </c>
      <c r="D64" s="219">
        <v>1760</v>
      </c>
      <c r="E64" s="219">
        <v>1908</v>
      </c>
      <c r="F64" s="220">
        <v>2306</v>
      </c>
      <c r="G64" s="220">
        <v>3794</v>
      </c>
      <c r="H64" s="220">
        <v>2196</v>
      </c>
      <c r="I64" s="220">
        <v>3621</v>
      </c>
      <c r="J64" s="210">
        <v>1674</v>
      </c>
      <c r="K64" s="210">
        <v>8054</v>
      </c>
      <c r="L64" s="210">
        <v>6547</v>
      </c>
      <c r="M64" s="210">
        <v>5785</v>
      </c>
      <c r="N64" s="213">
        <v>1284</v>
      </c>
      <c r="O64" s="213">
        <v>7652</v>
      </c>
      <c r="P64" s="213">
        <v>6929</v>
      </c>
      <c r="Q64" s="213">
        <v>4840</v>
      </c>
      <c r="R64" s="213">
        <v>935</v>
      </c>
      <c r="S64" s="213">
        <v>5254</v>
      </c>
      <c r="T64" s="213">
        <v>4182</v>
      </c>
      <c r="U64" s="213">
        <v>1904</v>
      </c>
      <c r="V64" s="221">
        <v>962</v>
      </c>
      <c r="W64" s="221">
        <v>9202</v>
      </c>
      <c r="X64" s="221">
        <v>7530</v>
      </c>
      <c r="Y64" s="221">
        <v>3723</v>
      </c>
      <c r="Z64" s="222">
        <v>1190</v>
      </c>
      <c r="AA64" s="222">
        <v>15836</v>
      </c>
      <c r="AB64" s="222">
        <v>12187</v>
      </c>
      <c r="AC64" s="222">
        <v>5410</v>
      </c>
      <c r="AD64" s="222">
        <v>1052</v>
      </c>
      <c r="AE64" s="222">
        <v>17302</v>
      </c>
      <c r="AF64" s="222">
        <v>15695</v>
      </c>
      <c r="AG64" s="222">
        <v>5336</v>
      </c>
      <c r="AH64" s="223">
        <v>1069</v>
      </c>
      <c r="AI64" s="223">
        <v>18638</v>
      </c>
      <c r="AJ64" s="223">
        <v>18597</v>
      </c>
      <c r="AK64" s="223">
        <v>5592</v>
      </c>
    </row>
    <row r="65" spans="1:37" ht="12.75">
      <c r="A65" s="156" t="s">
        <v>143</v>
      </c>
      <c r="B65" s="219">
        <v>122</v>
      </c>
      <c r="C65" s="219">
        <v>830</v>
      </c>
      <c r="D65" s="219">
        <v>99</v>
      </c>
      <c r="E65" s="219">
        <v>212</v>
      </c>
      <c r="F65" s="220">
        <v>132</v>
      </c>
      <c r="G65" s="220">
        <v>1901</v>
      </c>
      <c r="H65" s="220">
        <v>1061</v>
      </c>
      <c r="I65" s="220">
        <v>861</v>
      </c>
      <c r="J65" s="210">
        <v>364</v>
      </c>
      <c r="K65" s="210">
        <v>3021</v>
      </c>
      <c r="L65" s="210">
        <v>2201</v>
      </c>
      <c r="M65" s="210">
        <v>1173</v>
      </c>
      <c r="N65" s="213">
        <v>427</v>
      </c>
      <c r="O65" s="213">
        <v>2725</v>
      </c>
      <c r="P65" s="213">
        <v>1842</v>
      </c>
      <c r="Q65" s="213">
        <v>974</v>
      </c>
      <c r="R65" s="213">
        <v>328</v>
      </c>
      <c r="S65" s="213">
        <v>2787</v>
      </c>
      <c r="T65" s="213">
        <v>1055</v>
      </c>
      <c r="U65" s="213">
        <v>460</v>
      </c>
      <c r="V65" s="221">
        <v>547</v>
      </c>
      <c r="W65" s="221">
        <v>7147</v>
      </c>
      <c r="X65" s="221">
        <v>2086</v>
      </c>
      <c r="Y65" s="221">
        <v>784</v>
      </c>
      <c r="Z65" s="222">
        <v>1007</v>
      </c>
      <c r="AA65" s="222">
        <v>10594</v>
      </c>
      <c r="AB65" s="222">
        <v>5067</v>
      </c>
      <c r="AC65" s="222">
        <v>1497</v>
      </c>
      <c r="AD65" s="222">
        <v>642</v>
      </c>
      <c r="AE65" s="222">
        <v>12203</v>
      </c>
      <c r="AF65" s="222">
        <v>10047</v>
      </c>
      <c r="AG65" s="222">
        <v>2765</v>
      </c>
      <c r="AH65" s="223">
        <v>952</v>
      </c>
      <c r="AI65" s="223">
        <v>11478</v>
      </c>
      <c r="AJ65" s="223">
        <v>11098</v>
      </c>
      <c r="AK65" s="223">
        <v>2661</v>
      </c>
    </row>
    <row r="66" spans="1:37" ht="12.75">
      <c r="A66" s="156" t="s">
        <v>144</v>
      </c>
      <c r="B66" s="219">
        <v>1802</v>
      </c>
      <c r="C66" s="219">
        <v>4482</v>
      </c>
      <c r="D66" s="219">
        <v>678</v>
      </c>
      <c r="E66" s="219">
        <v>1568</v>
      </c>
      <c r="F66" s="220">
        <v>1914</v>
      </c>
      <c r="G66" s="220">
        <v>8902</v>
      </c>
      <c r="H66" s="220">
        <v>6147</v>
      </c>
      <c r="I66" s="220">
        <v>4793</v>
      </c>
      <c r="J66" s="210">
        <v>3947</v>
      </c>
      <c r="K66" s="210">
        <v>12352</v>
      </c>
      <c r="L66" s="210">
        <v>9697</v>
      </c>
      <c r="M66" s="210">
        <v>7987</v>
      </c>
      <c r="N66" s="213">
        <v>3385</v>
      </c>
      <c r="O66" s="213">
        <v>11192</v>
      </c>
      <c r="P66" s="213">
        <v>9244</v>
      </c>
      <c r="Q66" s="213">
        <v>5603</v>
      </c>
      <c r="R66" s="213">
        <v>2004</v>
      </c>
      <c r="S66" s="213">
        <v>6885</v>
      </c>
      <c r="T66" s="213">
        <v>3928</v>
      </c>
      <c r="U66" s="213">
        <v>1316</v>
      </c>
      <c r="V66" s="221">
        <v>2550</v>
      </c>
      <c r="W66" s="221">
        <v>12043</v>
      </c>
      <c r="X66" s="221">
        <v>8932</v>
      </c>
      <c r="Y66" s="221">
        <v>2648</v>
      </c>
      <c r="Z66" s="222">
        <v>3188</v>
      </c>
      <c r="AA66" s="222">
        <v>18786</v>
      </c>
      <c r="AB66" s="222">
        <v>16654</v>
      </c>
      <c r="AC66" s="222">
        <v>8398</v>
      </c>
      <c r="AD66" s="222">
        <v>2995</v>
      </c>
      <c r="AE66" s="222">
        <v>23310</v>
      </c>
      <c r="AF66" s="222">
        <v>22322</v>
      </c>
      <c r="AG66" s="222">
        <v>12174</v>
      </c>
      <c r="AH66" s="223">
        <v>2672</v>
      </c>
      <c r="AI66" s="223">
        <v>26014</v>
      </c>
      <c r="AJ66" s="223">
        <v>25755</v>
      </c>
      <c r="AK66" s="223">
        <v>9973</v>
      </c>
    </row>
    <row r="67" spans="1:37" ht="12.75">
      <c r="A67" s="156" t="s">
        <v>145</v>
      </c>
      <c r="B67" s="219">
        <v>430</v>
      </c>
      <c r="C67" s="219">
        <v>2186</v>
      </c>
      <c r="D67" s="219">
        <v>760</v>
      </c>
      <c r="E67" s="219">
        <v>252</v>
      </c>
      <c r="F67" s="220">
        <v>776</v>
      </c>
      <c r="G67" s="220">
        <v>5693</v>
      </c>
      <c r="H67" s="220">
        <v>3440</v>
      </c>
      <c r="I67" s="220">
        <v>3259</v>
      </c>
      <c r="J67" s="210">
        <v>930</v>
      </c>
      <c r="K67" s="210">
        <v>9192</v>
      </c>
      <c r="L67" s="210">
        <v>5623</v>
      </c>
      <c r="M67" s="210">
        <v>5771</v>
      </c>
      <c r="N67" s="213">
        <v>831</v>
      </c>
      <c r="O67" s="213">
        <v>7170</v>
      </c>
      <c r="P67" s="213">
        <v>4715</v>
      </c>
      <c r="Q67" s="213">
        <v>2051</v>
      </c>
      <c r="R67" s="213">
        <v>591</v>
      </c>
      <c r="S67" s="213">
        <v>5685</v>
      </c>
      <c r="T67" s="213">
        <v>3193</v>
      </c>
      <c r="U67" s="213">
        <v>1267</v>
      </c>
      <c r="V67" s="221">
        <v>706</v>
      </c>
      <c r="W67" s="221">
        <v>10543</v>
      </c>
      <c r="X67" s="221">
        <v>6456</v>
      </c>
      <c r="Y67" s="221">
        <v>2307</v>
      </c>
      <c r="Z67" s="222">
        <v>762</v>
      </c>
      <c r="AA67" s="222">
        <v>15547</v>
      </c>
      <c r="AB67" s="222">
        <v>10222</v>
      </c>
      <c r="AC67" s="222">
        <v>5913</v>
      </c>
      <c r="AD67" s="222">
        <v>718</v>
      </c>
      <c r="AE67" s="222">
        <v>19220</v>
      </c>
      <c r="AF67" s="222">
        <v>16588</v>
      </c>
      <c r="AG67" s="222">
        <v>7729</v>
      </c>
      <c r="AH67" s="223">
        <v>671</v>
      </c>
      <c r="AI67" s="223">
        <v>20252</v>
      </c>
      <c r="AJ67" s="223">
        <v>19630</v>
      </c>
      <c r="AK67" s="223">
        <v>2967</v>
      </c>
    </row>
    <row r="68" spans="1:37" ht="12.75">
      <c r="A68" s="156" t="s">
        <v>146</v>
      </c>
      <c r="B68" s="219">
        <v>137</v>
      </c>
      <c r="C68" s="219">
        <v>618</v>
      </c>
      <c r="D68" s="219">
        <v>204</v>
      </c>
      <c r="E68" s="219">
        <v>289</v>
      </c>
      <c r="F68" s="220">
        <v>278</v>
      </c>
      <c r="G68" s="220">
        <v>1348</v>
      </c>
      <c r="H68" s="220">
        <v>545</v>
      </c>
      <c r="I68" s="220">
        <v>778</v>
      </c>
      <c r="J68" s="210">
        <v>699</v>
      </c>
      <c r="K68" s="210">
        <v>4237</v>
      </c>
      <c r="L68" s="210">
        <v>3387</v>
      </c>
      <c r="M68" s="210">
        <v>1730</v>
      </c>
      <c r="N68" s="213">
        <v>726</v>
      </c>
      <c r="O68" s="213">
        <v>4649</v>
      </c>
      <c r="P68" s="213">
        <v>3451</v>
      </c>
      <c r="Q68" s="213">
        <v>1329</v>
      </c>
      <c r="R68" s="213">
        <v>647</v>
      </c>
      <c r="S68" s="213">
        <v>3332</v>
      </c>
      <c r="T68" s="213">
        <v>2104</v>
      </c>
      <c r="U68" s="213">
        <v>740</v>
      </c>
      <c r="V68" s="221">
        <v>1135</v>
      </c>
      <c r="W68" s="221">
        <v>7854</v>
      </c>
      <c r="X68" s="221">
        <v>4038</v>
      </c>
      <c r="Y68" s="221">
        <v>2130</v>
      </c>
      <c r="Z68" s="222">
        <v>718</v>
      </c>
      <c r="AA68" s="222">
        <v>11658</v>
      </c>
      <c r="AB68" s="222">
        <v>7938</v>
      </c>
      <c r="AC68" s="222">
        <v>4200</v>
      </c>
      <c r="AD68" s="222">
        <v>726</v>
      </c>
      <c r="AE68" s="222">
        <v>14096</v>
      </c>
      <c r="AF68" s="222">
        <v>11863</v>
      </c>
      <c r="AG68" s="222">
        <v>5868</v>
      </c>
      <c r="AH68" s="223">
        <v>661</v>
      </c>
      <c r="AI68" s="223">
        <v>13448</v>
      </c>
      <c r="AJ68" s="223">
        <v>12908</v>
      </c>
      <c r="AK68" s="223">
        <v>6264</v>
      </c>
    </row>
    <row r="69" spans="1:255" ht="25.5">
      <c r="A69" s="116" t="s">
        <v>147</v>
      </c>
      <c r="B69" s="218">
        <f>SUM(B70:B72,B75)</f>
        <v>8040</v>
      </c>
      <c r="C69" s="218">
        <f aca="true" t="shared" si="9" ref="C69:M69">SUM(C70:C72,C75)</f>
        <v>25320</v>
      </c>
      <c r="D69" s="218">
        <f t="shared" si="9"/>
        <v>19365</v>
      </c>
      <c r="E69" s="218">
        <f t="shared" si="9"/>
        <v>1682</v>
      </c>
      <c r="F69" s="218">
        <f t="shared" si="9"/>
        <v>8622</v>
      </c>
      <c r="G69" s="218">
        <f t="shared" si="9"/>
        <v>44091</v>
      </c>
      <c r="H69" s="218">
        <f t="shared" si="9"/>
        <v>35237</v>
      </c>
      <c r="I69" s="218">
        <f t="shared" si="9"/>
        <v>12199</v>
      </c>
      <c r="J69" s="218">
        <f t="shared" si="9"/>
        <v>11450</v>
      </c>
      <c r="K69" s="218">
        <f t="shared" si="9"/>
        <v>58922</v>
      </c>
      <c r="L69" s="218">
        <f t="shared" si="9"/>
        <v>47807</v>
      </c>
      <c r="M69" s="218">
        <f t="shared" si="9"/>
        <v>23980</v>
      </c>
      <c r="N69" s="218">
        <f aca="true" t="shared" si="10" ref="N69:S69">SUM(N70:N72,N75)</f>
        <v>11520</v>
      </c>
      <c r="O69" s="218">
        <f t="shared" si="10"/>
        <v>65951</v>
      </c>
      <c r="P69" s="218">
        <f t="shared" si="10"/>
        <v>52885</v>
      </c>
      <c r="Q69" s="218">
        <f t="shared" si="10"/>
        <v>26177</v>
      </c>
      <c r="R69" s="212">
        <f t="shared" si="10"/>
        <v>8512</v>
      </c>
      <c r="S69" s="212">
        <f t="shared" si="10"/>
        <v>47641</v>
      </c>
      <c r="T69" s="212">
        <f aca="true" t="shared" si="11" ref="T69:AK69">SUM(T70:T72,T75)</f>
        <v>29855</v>
      </c>
      <c r="U69" s="212">
        <f t="shared" si="11"/>
        <v>10418</v>
      </c>
      <c r="V69" s="212">
        <f t="shared" si="11"/>
        <v>9177</v>
      </c>
      <c r="W69" s="212">
        <f t="shared" si="11"/>
        <v>94089</v>
      </c>
      <c r="X69" s="212">
        <f t="shared" si="11"/>
        <v>54625</v>
      </c>
      <c r="Y69" s="212">
        <f t="shared" si="11"/>
        <v>18549</v>
      </c>
      <c r="Z69" s="212">
        <f t="shared" si="11"/>
        <v>11051</v>
      </c>
      <c r="AA69" s="212">
        <f t="shared" si="11"/>
        <v>139111</v>
      </c>
      <c r="AB69" s="212">
        <f t="shared" si="11"/>
        <v>83413</v>
      </c>
      <c r="AC69" s="212">
        <f t="shared" si="11"/>
        <v>43097</v>
      </c>
      <c r="AD69" s="212">
        <f t="shared" si="11"/>
        <v>6990</v>
      </c>
      <c r="AE69" s="212">
        <f t="shared" si="11"/>
        <v>157330</v>
      </c>
      <c r="AF69" s="212">
        <f t="shared" si="11"/>
        <v>96256</v>
      </c>
      <c r="AG69" s="212">
        <f t="shared" si="11"/>
        <v>52569</v>
      </c>
      <c r="AH69" s="212">
        <f t="shared" si="11"/>
        <v>7313</v>
      </c>
      <c r="AI69" s="212">
        <f t="shared" si="11"/>
        <v>165638</v>
      </c>
      <c r="AJ69" s="212">
        <f t="shared" si="11"/>
        <v>111880</v>
      </c>
      <c r="AK69" s="212">
        <f t="shared" si="11"/>
        <v>48997</v>
      </c>
      <c r="AL69" s="215"/>
      <c r="AM69" s="215"/>
      <c r="AN69" s="215"/>
      <c r="AO69" s="215"/>
      <c r="AP69" s="215"/>
      <c r="AQ69" s="215"/>
      <c r="AR69" s="215"/>
      <c r="AS69" s="215"/>
      <c r="AT69" s="215"/>
      <c r="AU69" s="215"/>
      <c r="AV69" s="215"/>
      <c r="AW69" s="215"/>
      <c r="AX69" s="215"/>
      <c r="AY69" s="215"/>
      <c r="AZ69" s="215"/>
      <c r="BA69" s="215"/>
      <c r="BB69" s="215"/>
      <c r="BC69" s="215"/>
      <c r="BD69" s="215"/>
      <c r="BE69" s="215"/>
      <c r="BF69" s="215"/>
      <c r="BG69" s="215"/>
      <c r="BH69" s="215"/>
      <c r="BI69" s="215"/>
      <c r="BJ69" s="215"/>
      <c r="BK69" s="215"/>
      <c r="BL69" s="215"/>
      <c r="BM69" s="215"/>
      <c r="BN69" s="215"/>
      <c r="BO69" s="215"/>
      <c r="BP69" s="215"/>
      <c r="BQ69" s="215"/>
      <c r="BR69" s="215"/>
      <c r="BS69" s="215"/>
      <c r="BT69" s="215"/>
      <c r="BU69" s="215"/>
      <c r="BV69" s="215"/>
      <c r="BW69" s="215"/>
      <c r="BX69" s="215"/>
      <c r="BY69" s="215"/>
      <c r="BZ69" s="215"/>
      <c r="CA69" s="215"/>
      <c r="CB69" s="215"/>
      <c r="CC69" s="215"/>
      <c r="CD69" s="215"/>
      <c r="CE69" s="215"/>
      <c r="CF69" s="215"/>
      <c r="CG69" s="215"/>
      <c r="CH69" s="215"/>
      <c r="CI69" s="215"/>
      <c r="CJ69" s="215"/>
      <c r="CK69" s="215"/>
      <c r="CL69" s="215"/>
      <c r="CM69" s="215"/>
      <c r="CN69" s="215"/>
      <c r="CO69" s="215"/>
      <c r="CP69" s="215"/>
      <c r="CQ69" s="215"/>
      <c r="CR69" s="215"/>
      <c r="CS69" s="215"/>
      <c r="CT69" s="215"/>
      <c r="CU69" s="215"/>
      <c r="CV69" s="215"/>
      <c r="CW69" s="215"/>
      <c r="CX69" s="215"/>
      <c r="CY69" s="215"/>
      <c r="CZ69" s="215"/>
      <c r="DA69" s="215"/>
      <c r="DB69" s="215"/>
      <c r="DC69" s="215"/>
      <c r="DD69" s="215"/>
      <c r="DE69" s="215"/>
      <c r="DF69" s="215"/>
      <c r="DG69" s="215"/>
      <c r="DH69" s="215"/>
      <c r="DI69" s="215"/>
      <c r="DJ69" s="215"/>
      <c r="DK69" s="215"/>
      <c r="DL69" s="215"/>
      <c r="DM69" s="215"/>
      <c r="DN69" s="215"/>
      <c r="DO69" s="215"/>
      <c r="DP69" s="215"/>
      <c r="DQ69" s="215"/>
      <c r="DR69" s="215"/>
      <c r="DS69" s="215"/>
      <c r="DT69" s="215"/>
      <c r="DU69" s="215"/>
      <c r="DV69" s="215"/>
      <c r="DW69" s="215"/>
      <c r="DX69" s="215"/>
      <c r="DY69" s="215"/>
      <c r="DZ69" s="215"/>
      <c r="EA69" s="215"/>
      <c r="EB69" s="215"/>
      <c r="EC69" s="215"/>
      <c r="ED69" s="215"/>
      <c r="EE69" s="215"/>
      <c r="EF69" s="215"/>
      <c r="EG69" s="215"/>
      <c r="EH69" s="215"/>
      <c r="EI69" s="215"/>
      <c r="EJ69" s="215"/>
      <c r="EK69" s="215"/>
      <c r="EL69" s="215"/>
      <c r="EM69" s="215"/>
      <c r="EN69" s="215"/>
      <c r="EO69" s="215"/>
      <c r="EP69" s="215"/>
      <c r="EQ69" s="215"/>
      <c r="ER69" s="215"/>
      <c r="ES69" s="215"/>
      <c r="ET69" s="215"/>
      <c r="EU69" s="215"/>
      <c r="EV69" s="215"/>
      <c r="EW69" s="215"/>
      <c r="EX69" s="215"/>
      <c r="EY69" s="215"/>
      <c r="EZ69" s="215"/>
      <c r="FA69" s="215"/>
      <c r="FB69" s="215"/>
      <c r="FC69" s="215"/>
      <c r="FD69" s="215"/>
      <c r="FE69" s="215"/>
      <c r="FF69" s="215"/>
      <c r="FG69" s="215"/>
      <c r="FH69" s="215"/>
      <c r="FI69" s="215"/>
      <c r="FJ69" s="215"/>
      <c r="FK69" s="215"/>
      <c r="FL69" s="215"/>
      <c r="FM69" s="215"/>
      <c r="FN69" s="215"/>
      <c r="FO69" s="215"/>
      <c r="FP69" s="215"/>
      <c r="FQ69" s="215"/>
      <c r="FR69" s="215"/>
      <c r="FS69" s="215"/>
      <c r="FT69" s="215"/>
      <c r="FU69" s="215"/>
      <c r="FV69" s="215"/>
      <c r="FW69" s="215"/>
      <c r="FX69" s="215"/>
      <c r="FY69" s="215"/>
      <c r="FZ69" s="215"/>
      <c r="GA69" s="215"/>
      <c r="GB69" s="215"/>
      <c r="GC69" s="215"/>
      <c r="GD69" s="215"/>
      <c r="GE69" s="215"/>
      <c r="GF69" s="215"/>
      <c r="GG69" s="215"/>
      <c r="GH69" s="215"/>
      <c r="GI69" s="215"/>
      <c r="GJ69" s="215"/>
      <c r="GK69" s="215"/>
      <c r="GL69" s="215"/>
      <c r="GM69" s="215"/>
      <c r="GN69" s="215"/>
      <c r="GO69" s="215"/>
      <c r="GP69" s="215"/>
      <c r="GQ69" s="215"/>
      <c r="GR69" s="215"/>
      <c r="GS69" s="215"/>
      <c r="GT69" s="215"/>
      <c r="GU69" s="215"/>
      <c r="GV69" s="215"/>
      <c r="GW69" s="215"/>
      <c r="GX69" s="215"/>
      <c r="GY69" s="215"/>
      <c r="GZ69" s="215"/>
      <c r="HA69" s="215"/>
      <c r="HB69" s="215"/>
      <c r="HC69" s="215"/>
      <c r="HD69" s="215"/>
      <c r="HE69" s="215"/>
      <c r="HF69" s="215"/>
      <c r="HG69" s="215"/>
      <c r="HH69" s="215"/>
      <c r="HI69" s="215"/>
      <c r="HJ69" s="215"/>
      <c r="HK69" s="215"/>
      <c r="HL69" s="215"/>
      <c r="HM69" s="215"/>
      <c r="HN69" s="215"/>
      <c r="HO69" s="215"/>
      <c r="HP69" s="215"/>
      <c r="HQ69" s="215"/>
      <c r="HR69" s="215"/>
      <c r="HS69" s="215"/>
      <c r="HT69" s="215"/>
      <c r="HU69" s="215"/>
      <c r="HV69" s="215"/>
      <c r="HW69" s="215"/>
      <c r="HX69" s="215"/>
      <c r="HY69" s="215"/>
      <c r="HZ69" s="215"/>
      <c r="IA69" s="215"/>
      <c r="IB69" s="215"/>
      <c r="IC69" s="215"/>
      <c r="ID69" s="215"/>
      <c r="IE69" s="215"/>
      <c r="IF69" s="215"/>
      <c r="IG69" s="215"/>
      <c r="IH69" s="215"/>
      <c r="II69" s="215"/>
      <c r="IJ69" s="215"/>
      <c r="IK69" s="215"/>
      <c r="IL69" s="215"/>
      <c r="IM69" s="215"/>
      <c r="IN69" s="215"/>
      <c r="IO69" s="215"/>
      <c r="IP69" s="215"/>
      <c r="IQ69" s="215"/>
      <c r="IR69" s="215"/>
      <c r="IS69" s="215"/>
      <c r="IT69" s="215"/>
      <c r="IU69" s="215"/>
    </row>
    <row r="70" spans="1:37" ht="12.75">
      <c r="A70" s="156" t="s">
        <v>148</v>
      </c>
      <c r="B70" s="219">
        <v>340</v>
      </c>
      <c r="C70" s="219">
        <v>274</v>
      </c>
      <c r="D70" s="219">
        <v>184</v>
      </c>
      <c r="E70" s="219">
        <v>161</v>
      </c>
      <c r="F70" s="220">
        <v>500</v>
      </c>
      <c r="G70" s="220">
        <v>1182</v>
      </c>
      <c r="H70" s="220">
        <v>283</v>
      </c>
      <c r="I70" s="220">
        <v>543</v>
      </c>
      <c r="J70" s="210">
        <v>441</v>
      </c>
      <c r="K70" s="210">
        <v>2158</v>
      </c>
      <c r="L70" s="210">
        <v>1950</v>
      </c>
      <c r="M70" s="210">
        <v>1472</v>
      </c>
      <c r="N70" s="213">
        <v>197</v>
      </c>
      <c r="O70" s="213">
        <v>1605</v>
      </c>
      <c r="P70" s="213">
        <v>1474</v>
      </c>
      <c r="Q70" s="213">
        <v>1502</v>
      </c>
      <c r="R70" s="213">
        <v>366</v>
      </c>
      <c r="S70" s="213">
        <v>1839</v>
      </c>
      <c r="T70" s="213">
        <v>1166</v>
      </c>
      <c r="U70" s="213">
        <v>1083</v>
      </c>
      <c r="V70" s="221">
        <v>264</v>
      </c>
      <c r="W70" s="221">
        <v>2621</v>
      </c>
      <c r="X70" s="221">
        <v>1190</v>
      </c>
      <c r="Y70" s="221">
        <v>1325</v>
      </c>
      <c r="Z70" s="222">
        <v>154</v>
      </c>
      <c r="AA70" s="222">
        <v>3955</v>
      </c>
      <c r="AB70" s="222">
        <v>1794</v>
      </c>
      <c r="AC70" s="222">
        <v>1852</v>
      </c>
      <c r="AD70" s="222">
        <v>133</v>
      </c>
      <c r="AE70" s="222">
        <v>5887</v>
      </c>
      <c r="AF70" s="222">
        <v>4388</v>
      </c>
      <c r="AG70" s="222">
        <v>1273</v>
      </c>
      <c r="AH70" s="223">
        <v>133</v>
      </c>
      <c r="AI70" s="223">
        <v>6328</v>
      </c>
      <c r="AJ70" s="223">
        <v>3349</v>
      </c>
      <c r="AK70" s="223">
        <v>414</v>
      </c>
    </row>
    <row r="71" spans="1:255" s="215" customFormat="1" ht="12.75">
      <c r="A71" s="156" t="s">
        <v>149</v>
      </c>
      <c r="B71" s="219">
        <v>4512</v>
      </c>
      <c r="C71" s="219">
        <v>5956</v>
      </c>
      <c r="D71" s="219">
        <v>4380</v>
      </c>
      <c r="E71" s="219">
        <v>458</v>
      </c>
      <c r="F71" s="220">
        <v>4056</v>
      </c>
      <c r="G71" s="220">
        <v>11114</v>
      </c>
      <c r="H71" s="220">
        <v>7037</v>
      </c>
      <c r="I71" s="220">
        <v>5510</v>
      </c>
      <c r="J71" s="210">
        <v>3159</v>
      </c>
      <c r="K71" s="210">
        <v>14105</v>
      </c>
      <c r="L71" s="210">
        <v>10019</v>
      </c>
      <c r="M71" s="210">
        <v>7147</v>
      </c>
      <c r="N71" s="213">
        <v>2970</v>
      </c>
      <c r="O71" s="213">
        <v>17790</v>
      </c>
      <c r="P71" s="213">
        <v>14013</v>
      </c>
      <c r="Q71" s="213">
        <v>9124</v>
      </c>
      <c r="R71" s="213">
        <v>1983</v>
      </c>
      <c r="S71" s="213">
        <v>8685</v>
      </c>
      <c r="T71" s="213">
        <v>7005</v>
      </c>
      <c r="U71" s="213">
        <v>3584</v>
      </c>
      <c r="V71" s="221">
        <v>2299</v>
      </c>
      <c r="W71" s="221">
        <v>28033</v>
      </c>
      <c r="X71" s="221">
        <v>13829</v>
      </c>
      <c r="Y71" s="221">
        <v>6729</v>
      </c>
      <c r="Z71" s="222">
        <v>2691</v>
      </c>
      <c r="AA71" s="222">
        <v>51374</v>
      </c>
      <c r="AB71" s="222">
        <v>24226</v>
      </c>
      <c r="AC71" s="222">
        <v>13724</v>
      </c>
      <c r="AD71" s="222">
        <v>2081</v>
      </c>
      <c r="AE71" s="222">
        <v>65343</v>
      </c>
      <c r="AF71" s="222">
        <v>32107</v>
      </c>
      <c r="AG71" s="222">
        <v>20304</v>
      </c>
      <c r="AH71" s="223">
        <v>1966</v>
      </c>
      <c r="AI71" s="223">
        <v>69812</v>
      </c>
      <c r="AJ71" s="223">
        <v>36916</v>
      </c>
      <c r="AK71" s="223">
        <v>17811</v>
      </c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4"/>
      <c r="DC71" s="24"/>
      <c r="DD71" s="24"/>
      <c r="DE71" s="24"/>
      <c r="DF71" s="24"/>
      <c r="DG71" s="24"/>
      <c r="DH71" s="24"/>
      <c r="DI71" s="24"/>
      <c r="DJ71" s="24"/>
      <c r="DK71" s="24"/>
      <c r="DL71" s="24"/>
      <c r="DM71" s="24"/>
      <c r="DN71" s="24"/>
      <c r="DO71" s="24"/>
      <c r="DP71" s="24"/>
      <c r="DQ71" s="24"/>
      <c r="DR71" s="24"/>
      <c r="DS71" s="24"/>
      <c r="DT71" s="24"/>
      <c r="DU71" s="24"/>
      <c r="DV71" s="24"/>
      <c r="DW71" s="24"/>
      <c r="DX71" s="24"/>
      <c r="DY71" s="24"/>
      <c r="DZ71" s="24"/>
      <c r="EA71" s="24"/>
      <c r="EB71" s="24"/>
      <c r="EC71" s="24"/>
      <c r="ED71" s="24"/>
      <c r="EE71" s="24"/>
      <c r="EF71" s="24"/>
      <c r="EG71" s="24"/>
      <c r="EH71" s="24"/>
      <c r="EI71" s="24"/>
      <c r="EJ71" s="24"/>
      <c r="EK71" s="24"/>
      <c r="EL71" s="24"/>
      <c r="EM71" s="24"/>
      <c r="EN71" s="24"/>
      <c r="EO71" s="24"/>
      <c r="EP71" s="24"/>
      <c r="EQ71" s="24"/>
      <c r="ER71" s="24"/>
      <c r="ES71" s="24"/>
      <c r="ET71" s="24"/>
      <c r="EU71" s="24"/>
      <c r="EV71" s="24"/>
      <c r="EW71" s="24"/>
      <c r="EX71" s="24"/>
      <c r="EY71" s="24"/>
      <c r="EZ71" s="24"/>
      <c r="FA71" s="24"/>
      <c r="FB71" s="24"/>
      <c r="FC71" s="24"/>
      <c r="FD71" s="24"/>
      <c r="FE71" s="24"/>
      <c r="FF71" s="24"/>
      <c r="FG71" s="24"/>
      <c r="FH71" s="24"/>
      <c r="FI71" s="24"/>
      <c r="FJ71" s="24"/>
      <c r="FK71" s="24"/>
      <c r="FL71" s="24"/>
      <c r="FM71" s="24"/>
      <c r="FN71" s="24"/>
      <c r="FO71" s="24"/>
      <c r="FP71" s="24"/>
      <c r="FQ71" s="24"/>
      <c r="FR71" s="24"/>
      <c r="FS71" s="24"/>
      <c r="FT71" s="24"/>
      <c r="FU71" s="24"/>
      <c r="FV71" s="24"/>
      <c r="FW71" s="24"/>
      <c r="FX71" s="24"/>
      <c r="FY71" s="24"/>
      <c r="FZ71" s="24"/>
      <c r="GA71" s="24"/>
      <c r="GB71" s="24"/>
      <c r="GC71" s="24"/>
      <c r="GD71" s="24"/>
      <c r="GE71" s="24"/>
      <c r="GF71" s="24"/>
      <c r="GG71" s="24"/>
      <c r="GH71" s="24"/>
      <c r="GI71" s="24"/>
      <c r="GJ71" s="24"/>
      <c r="GK71" s="24"/>
      <c r="GL71" s="24"/>
      <c r="GM71" s="24"/>
      <c r="GN71" s="24"/>
      <c r="GO71" s="24"/>
      <c r="GP71" s="24"/>
      <c r="GQ71" s="24"/>
      <c r="GR71" s="24"/>
      <c r="GS71" s="24"/>
      <c r="GT71" s="24"/>
      <c r="GU71" s="24"/>
      <c r="GV71" s="24"/>
      <c r="GW71" s="24"/>
      <c r="GX71" s="24"/>
      <c r="GY71" s="24"/>
      <c r="GZ71" s="24"/>
      <c r="HA71" s="24"/>
      <c r="HB71" s="24"/>
      <c r="HC71" s="24"/>
      <c r="HD71" s="24"/>
      <c r="HE71" s="24"/>
      <c r="HF71" s="24"/>
      <c r="HG71" s="24"/>
      <c r="HH71" s="24"/>
      <c r="HI71" s="24"/>
      <c r="HJ71" s="24"/>
      <c r="HK71" s="24"/>
      <c r="HL71" s="24"/>
      <c r="HM71" s="24"/>
      <c r="HN71" s="24"/>
      <c r="HO71" s="24"/>
      <c r="HP71" s="24"/>
      <c r="HQ71" s="24"/>
      <c r="HR71" s="24"/>
      <c r="HS71" s="24"/>
      <c r="HT71" s="24"/>
      <c r="HU71" s="24"/>
      <c r="HV71" s="24"/>
      <c r="HW71" s="24"/>
      <c r="HX71" s="24"/>
      <c r="HY71" s="24"/>
      <c r="HZ71" s="24"/>
      <c r="IA71" s="24"/>
      <c r="IB71" s="24"/>
      <c r="IC71" s="24"/>
      <c r="ID71" s="24"/>
      <c r="IE71" s="24"/>
      <c r="IF71" s="24"/>
      <c r="IG71" s="24"/>
      <c r="IH71" s="24"/>
      <c r="II71" s="24"/>
      <c r="IJ71" s="24"/>
      <c r="IK71" s="24"/>
      <c r="IL71" s="24"/>
      <c r="IM71" s="24"/>
      <c r="IN71" s="24"/>
      <c r="IO71" s="24"/>
      <c r="IP71" s="24"/>
      <c r="IQ71" s="24"/>
      <c r="IR71" s="24"/>
      <c r="IS71" s="24"/>
      <c r="IT71" s="24"/>
      <c r="IU71" s="24"/>
    </row>
    <row r="72" spans="1:37" ht="12.75">
      <c r="A72" s="156" t="s">
        <v>150</v>
      </c>
      <c r="B72" s="219">
        <v>2070</v>
      </c>
      <c r="C72" s="219">
        <v>15229</v>
      </c>
      <c r="D72" s="219">
        <v>13214</v>
      </c>
      <c r="E72" s="219">
        <v>271</v>
      </c>
      <c r="F72" s="220">
        <v>1942</v>
      </c>
      <c r="G72" s="220">
        <v>23761</v>
      </c>
      <c r="H72" s="220">
        <v>22307</v>
      </c>
      <c r="I72" s="220">
        <v>2668</v>
      </c>
      <c r="J72" s="210">
        <v>2930</v>
      </c>
      <c r="K72" s="210">
        <v>25329</v>
      </c>
      <c r="L72" s="210">
        <v>22059</v>
      </c>
      <c r="M72" s="210">
        <v>4747</v>
      </c>
      <c r="N72" s="213">
        <v>2549</v>
      </c>
      <c r="O72" s="213">
        <v>29144</v>
      </c>
      <c r="P72" s="213">
        <v>24813</v>
      </c>
      <c r="Q72" s="213">
        <v>4040</v>
      </c>
      <c r="R72" s="213">
        <f>762+R73+R74</f>
        <v>1640</v>
      </c>
      <c r="S72" s="213">
        <f>8867+S73+S74</f>
        <v>23168</v>
      </c>
      <c r="T72" s="213">
        <f>5135+T73+T74</f>
        <v>15671</v>
      </c>
      <c r="U72" s="213">
        <f>528+U73+U74</f>
        <v>1507</v>
      </c>
      <c r="V72" s="221">
        <f>1127+V73+V74</f>
        <v>2944</v>
      </c>
      <c r="W72" s="221">
        <f>15365+W73+W74</f>
        <v>36928</v>
      </c>
      <c r="X72" s="221">
        <f>9887+X73+X74</f>
        <v>26788</v>
      </c>
      <c r="Y72" s="221">
        <f>1228+Y73+Y74</f>
        <v>3378</v>
      </c>
      <c r="Z72" s="222">
        <f>2381+Z73+Z74</f>
        <v>4821</v>
      </c>
      <c r="AA72" s="222">
        <f>18003+AA73+AA74</f>
        <v>45364</v>
      </c>
      <c r="AB72" s="222">
        <f>14271+AB73+AB74</f>
        <v>38372</v>
      </c>
      <c r="AC72" s="222">
        <f>5124+AC73+AC74</f>
        <v>14305</v>
      </c>
      <c r="AD72" s="222">
        <f>959+AD73+AD74</f>
        <v>2366</v>
      </c>
      <c r="AE72" s="222">
        <f>19834+AE73+AE74</f>
        <v>44924</v>
      </c>
      <c r="AF72" s="222">
        <f>12847+AF73+AF74</f>
        <v>36009</v>
      </c>
      <c r="AG72" s="222">
        <f>6946+AG73+AG74</f>
        <v>16148</v>
      </c>
      <c r="AH72" s="223">
        <f>1166+AH73+AH74</f>
        <v>2468</v>
      </c>
      <c r="AI72" s="223">
        <f>19085+AI73+AI74</f>
        <v>46242</v>
      </c>
      <c r="AJ72" s="223">
        <f>17828+AJ73+AJ74</f>
        <v>43993</v>
      </c>
      <c r="AK72" s="223">
        <f>7765+AK73+AK74</f>
        <v>16280</v>
      </c>
    </row>
    <row r="73" spans="1:37" ht="25.5">
      <c r="A73" s="156" t="s">
        <v>346</v>
      </c>
      <c r="B73" s="219" t="s">
        <v>30</v>
      </c>
      <c r="C73" s="219" t="s">
        <v>30</v>
      </c>
      <c r="D73" s="219" t="s">
        <v>30</v>
      </c>
      <c r="E73" s="219" t="s">
        <v>30</v>
      </c>
      <c r="F73" s="219" t="s">
        <v>30</v>
      </c>
      <c r="G73" s="219" t="s">
        <v>30</v>
      </c>
      <c r="H73" s="219" t="s">
        <v>30</v>
      </c>
      <c r="I73" s="219" t="s">
        <v>30</v>
      </c>
      <c r="J73" s="219" t="s">
        <v>30</v>
      </c>
      <c r="K73" s="219" t="s">
        <v>30</v>
      </c>
      <c r="L73" s="219" t="s">
        <v>30</v>
      </c>
      <c r="M73" s="219" t="s">
        <v>30</v>
      </c>
      <c r="N73" s="219" t="s">
        <v>30</v>
      </c>
      <c r="O73" s="219" t="s">
        <v>30</v>
      </c>
      <c r="P73" s="219" t="s">
        <v>30</v>
      </c>
      <c r="Q73" s="219" t="s">
        <v>30</v>
      </c>
      <c r="R73" s="213">
        <v>629</v>
      </c>
      <c r="S73" s="213">
        <v>11305</v>
      </c>
      <c r="T73" s="213">
        <v>8381</v>
      </c>
      <c r="U73" s="213">
        <v>783</v>
      </c>
      <c r="V73" s="221">
        <v>1580</v>
      </c>
      <c r="W73" s="221">
        <v>16960</v>
      </c>
      <c r="X73" s="221">
        <v>13390</v>
      </c>
      <c r="Y73" s="221">
        <v>1596</v>
      </c>
      <c r="Z73" s="222">
        <v>2132</v>
      </c>
      <c r="AA73" s="222">
        <v>21332</v>
      </c>
      <c r="AB73" s="222">
        <v>18947</v>
      </c>
      <c r="AC73" s="222">
        <v>6824</v>
      </c>
      <c r="AD73" s="222">
        <v>1201</v>
      </c>
      <c r="AE73" s="222">
        <v>19184</v>
      </c>
      <c r="AF73" s="222">
        <v>17752</v>
      </c>
      <c r="AG73" s="222">
        <v>7116</v>
      </c>
      <c r="AH73" s="223">
        <v>897</v>
      </c>
      <c r="AI73" s="223">
        <v>21681</v>
      </c>
      <c r="AJ73" s="223">
        <v>20850</v>
      </c>
      <c r="AK73" s="223">
        <v>6919</v>
      </c>
    </row>
    <row r="74" spans="1:37" ht="25.5">
      <c r="A74" s="156" t="s">
        <v>152</v>
      </c>
      <c r="B74" s="219" t="s">
        <v>30</v>
      </c>
      <c r="C74" s="219" t="s">
        <v>30</v>
      </c>
      <c r="D74" s="219" t="s">
        <v>30</v>
      </c>
      <c r="E74" s="219" t="s">
        <v>30</v>
      </c>
      <c r="F74" s="219" t="s">
        <v>30</v>
      </c>
      <c r="G74" s="219" t="s">
        <v>30</v>
      </c>
      <c r="H74" s="219" t="s">
        <v>30</v>
      </c>
      <c r="I74" s="219" t="s">
        <v>30</v>
      </c>
      <c r="J74" s="219" t="s">
        <v>30</v>
      </c>
      <c r="K74" s="219" t="s">
        <v>30</v>
      </c>
      <c r="L74" s="219" t="s">
        <v>30</v>
      </c>
      <c r="M74" s="219" t="s">
        <v>30</v>
      </c>
      <c r="N74" s="219" t="s">
        <v>30</v>
      </c>
      <c r="O74" s="219" t="s">
        <v>30</v>
      </c>
      <c r="P74" s="219" t="s">
        <v>30</v>
      </c>
      <c r="Q74" s="219" t="s">
        <v>30</v>
      </c>
      <c r="R74" s="213">
        <v>249</v>
      </c>
      <c r="S74" s="213">
        <v>2996</v>
      </c>
      <c r="T74" s="213">
        <v>2155</v>
      </c>
      <c r="U74" s="213">
        <v>196</v>
      </c>
      <c r="V74" s="221">
        <v>237</v>
      </c>
      <c r="W74" s="221">
        <v>4603</v>
      </c>
      <c r="X74" s="221">
        <v>3511</v>
      </c>
      <c r="Y74" s="221">
        <v>554</v>
      </c>
      <c r="Z74" s="222">
        <v>308</v>
      </c>
      <c r="AA74" s="222">
        <v>6029</v>
      </c>
      <c r="AB74" s="222">
        <v>5154</v>
      </c>
      <c r="AC74" s="222">
        <v>2357</v>
      </c>
      <c r="AD74" s="222">
        <v>206</v>
      </c>
      <c r="AE74" s="222">
        <v>5906</v>
      </c>
      <c r="AF74" s="222">
        <v>5410</v>
      </c>
      <c r="AG74" s="222">
        <v>2086</v>
      </c>
      <c r="AH74" s="223">
        <v>405</v>
      </c>
      <c r="AI74" s="223">
        <v>5476</v>
      </c>
      <c r="AJ74" s="223">
        <v>5315</v>
      </c>
      <c r="AK74" s="223">
        <v>1596</v>
      </c>
    </row>
    <row r="75" spans="1:37" ht="12.75">
      <c r="A75" s="156" t="s">
        <v>153</v>
      </c>
      <c r="B75" s="219">
        <v>1118</v>
      </c>
      <c r="C75" s="219">
        <v>3861</v>
      </c>
      <c r="D75" s="219">
        <v>1587</v>
      </c>
      <c r="E75" s="219">
        <v>792</v>
      </c>
      <c r="F75" s="220">
        <v>2124</v>
      </c>
      <c r="G75" s="220">
        <v>8034</v>
      </c>
      <c r="H75" s="220">
        <v>5610</v>
      </c>
      <c r="I75" s="220">
        <v>3478</v>
      </c>
      <c r="J75" s="210">
        <v>4920</v>
      </c>
      <c r="K75" s="210">
        <v>17330</v>
      </c>
      <c r="L75" s="210">
        <v>13779</v>
      </c>
      <c r="M75" s="210">
        <v>10614</v>
      </c>
      <c r="N75" s="213">
        <v>5804</v>
      </c>
      <c r="O75" s="213">
        <v>17412</v>
      </c>
      <c r="P75" s="213">
        <v>12585</v>
      </c>
      <c r="Q75" s="213">
        <v>11511</v>
      </c>
      <c r="R75" s="213">
        <v>4523</v>
      </c>
      <c r="S75" s="213">
        <v>13949</v>
      </c>
      <c r="T75" s="213">
        <v>6013</v>
      </c>
      <c r="U75" s="213">
        <v>4244</v>
      </c>
      <c r="V75" s="221">
        <v>3670</v>
      </c>
      <c r="W75" s="221">
        <v>26507</v>
      </c>
      <c r="X75" s="221">
        <v>12818</v>
      </c>
      <c r="Y75" s="221">
        <v>7117</v>
      </c>
      <c r="Z75" s="222">
        <v>3385</v>
      </c>
      <c r="AA75" s="222">
        <v>38418</v>
      </c>
      <c r="AB75" s="222">
        <v>19021</v>
      </c>
      <c r="AC75" s="222">
        <v>13216</v>
      </c>
      <c r="AD75" s="222">
        <v>2410</v>
      </c>
      <c r="AE75" s="222">
        <v>41176</v>
      </c>
      <c r="AF75" s="222">
        <v>23752</v>
      </c>
      <c r="AG75" s="222">
        <v>14844</v>
      </c>
      <c r="AH75" s="223">
        <v>2746</v>
      </c>
      <c r="AI75" s="223">
        <v>43256</v>
      </c>
      <c r="AJ75" s="223">
        <v>27622</v>
      </c>
      <c r="AK75" s="223">
        <v>14492</v>
      </c>
    </row>
    <row r="76" spans="1:255" ht="25.5">
      <c r="A76" s="116" t="s">
        <v>154</v>
      </c>
      <c r="B76" s="218">
        <f aca="true" t="shared" si="12" ref="B76:AK76">SUM(B77:B88)</f>
        <v>23057</v>
      </c>
      <c r="C76" s="218">
        <f t="shared" si="12"/>
        <v>18599</v>
      </c>
      <c r="D76" s="218">
        <f t="shared" si="12"/>
        <v>8845</v>
      </c>
      <c r="E76" s="218">
        <f t="shared" si="12"/>
        <v>7352</v>
      </c>
      <c r="F76" s="218">
        <f t="shared" si="12"/>
        <v>10311</v>
      </c>
      <c r="G76" s="218">
        <f t="shared" si="12"/>
        <v>55287</v>
      </c>
      <c r="H76" s="218">
        <f t="shared" si="12"/>
        <v>44780</v>
      </c>
      <c r="I76" s="218">
        <f t="shared" si="12"/>
        <v>36107</v>
      </c>
      <c r="J76" s="218">
        <f t="shared" si="12"/>
        <v>12065</v>
      </c>
      <c r="K76" s="218">
        <f t="shared" si="12"/>
        <v>77523</v>
      </c>
      <c r="L76" s="218">
        <f t="shared" si="12"/>
        <v>69926</v>
      </c>
      <c r="M76" s="218">
        <f t="shared" si="12"/>
        <v>49733</v>
      </c>
      <c r="N76" s="218">
        <f t="shared" si="12"/>
        <v>12459</v>
      </c>
      <c r="O76" s="218">
        <f t="shared" si="12"/>
        <v>70598</v>
      </c>
      <c r="P76" s="218">
        <f t="shared" si="12"/>
        <v>57076</v>
      </c>
      <c r="Q76" s="218">
        <f t="shared" si="12"/>
        <v>31173</v>
      </c>
      <c r="R76" s="218">
        <f t="shared" si="12"/>
        <v>8651</v>
      </c>
      <c r="S76" s="218">
        <f t="shared" si="12"/>
        <v>53761</v>
      </c>
      <c r="T76" s="218">
        <f t="shared" si="12"/>
        <v>33871</v>
      </c>
      <c r="U76" s="218">
        <f t="shared" si="12"/>
        <v>14396</v>
      </c>
      <c r="V76" s="218">
        <f t="shared" si="12"/>
        <v>11154</v>
      </c>
      <c r="W76" s="218">
        <f t="shared" si="12"/>
        <v>108299</v>
      </c>
      <c r="X76" s="218">
        <f t="shared" si="12"/>
        <v>65318</v>
      </c>
      <c r="Y76" s="218">
        <f t="shared" si="12"/>
        <v>24264</v>
      </c>
      <c r="Z76" s="218">
        <f t="shared" si="12"/>
        <v>12041</v>
      </c>
      <c r="AA76" s="218">
        <f t="shared" si="12"/>
        <v>155716</v>
      </c>
      <c r="AB76" s="218">
        <f t="shared" si="12"/>
        <v>95232</v>
      </c>
      <c r="AC76" s="218">
        <f t="shared" si="12"/>
        <v>53974</v>
      </c>
      <c r="AD76" s="218">
        <f t="shared" si="12"/>
        <v>11861</v>
      </c>
      <c r="AE76" s="218">
        <f t="shared" si="12"/>
        <v>188356</v>
      </c>
      <c r="AF76" s="218">
        <f t="shared" si="12"/>
        <v>133828</v>
      </c>
      <c r="AG76" s="218">
        <f t="shared" si="12"/>
        <v>71119</v>
      </c>
      <c r="AH76" s="218">
        <f t="shared" si="12"/>
        <v>10859</v>
      </c>
      <c r="AI76" s="218">
        <f t="shared" si="12"/>
        <v>207504</v>
      </c>
      <c r="AJ76" s="218">
        <f t="shared" si="12"/>
        <v>160263</v>
      </c>
      <c r="AK76" s="218">
        <f t="shared" si="12"/>
        <v>90021</v>
      </c>
      <c r="AL76" s="215"/>
      <c r="AM76" s="215"/>
      <c r="AN76" s="215"/>
      <c r="AO76" s="215"/>
      <c r="AP76" s="215"/>
      <c r="AQ76" s="215"/>
      <c r="AR76" s="215"/>
      <c r="AS76" s="215"/>
      <c r="AT76" s="215"/>
      <c r="AU76" s="215"/>
      <c r="AV76" s="215"/>
      <c r="AW76" s="215"/>
      <c r="AX76" s="215"/>
      <c r="AY76" s="215"/>
      <c r="AZ76" s="215"/>
      <c r="BA76" s="215"/>
      <c r="BB76" s="215"/>
      <c r="BC76" s="215"/>
      <c r="BD76" s="215"/>
      <c r="BE76" s="215"/>
      <c r="BF76" s="215"/>
      <c r="BG76" s="215"/>
      <c r="BH76" s="215"/>
      <c r="BI76" s="215"/>
      <c r="BJ76" s="215"/>
      <c r="BK76" s="215"/>
      <c r="BL76" s="215"/>
      <c r="BM76" s="215"/>
      <c r="BN76" s="215"/>
      <c r="BO76" s="215"/>
      <c r="BP76" s="215"/>
      <c r="BQ76" s="215"/>
      <c r="BR76" s="215"/>
      <c r="BS76" s="215"/>
      <c r="BT76" s="215"/>
      <c r="BU76" s="215"/>
      <c r="BV76" s="215"/>
      <c r="BW76" s="215"/>
      <c r="BX76" s="215"/>
      <c r="BY76" s="215"/>
      <c r="BZ76" s="215"/>
      <c r="CA76" s="215"/>
      <c r="CB76" s="215"/>
      <c r="CC76" s="215"/>
      <c r="CD76" s="215"/>
      <c r="CE76" s="215"/>
      <c r="CF76" s="215"/>
      <c r="CG76" s="215"/>
      <c r="CH76" s="215"/>
      <c r="CI76" s="215"/>
      <c r="CJ76" s="215"/>
      <c r="CK76" s="215"/>
      <c r="CL76" s="215"/>
      <c r="CM76" s="215"/>
      <c r="CN76" s="215"/>
      <c r="CO76" s="215"/>
      <c r="CP76" s="215"/>
      <c r="CQ76" s="215"/>
      <c r="CR76" s="215"/>
      <c r="CS76" s="215"/>
      <c r="CT76" s="215"/>
      <c r="CU76" s="215"/>
      <c r="CV76" s="215"/>
      <c r="CW76" s="215"/>
      <c r="CX76" s="215"/>
      <c r="CY76" s="215"/>
      <c r="CZ76" s="215"/>
      <c r="DA76" s="215"/>
      <c r="DB76" s="215"/>
      <c r="DC76" s="215"/>
      <c r="DD76" s="215"/>
      <c r="DE76" s="215"/>
      <c r="DF76" s="215"/>
      <c r="DG76" s="215"/>
      <c r="DH76" s="215"/>
      <c r="DI76" s="215"/>
      <c r="DJ76" s="215"/>
      <c r="DK76" s="215"/>
      <c r="DL76" s="215"/>
      <c r="DM76" s="215"/>
      <c r="DN76" s="215"/>
      <c r="DO76" s="215"/>
      <c r="DP76" s="215"/>
      <c r="DQ76" s="215"/>
      <c r="DR76" s="215"/>
      <c r="DS76" s="215"/>
      <c r="DT76" s="215"/>
      <c r="DU76" s="215"/>
      <c r="DV76" s="215"/>
      <c r="DW76" s="215"/>
      <c r="DX76" s="215"/>
      <c r="DY76" s="215"/>
      <c r="DZ76" s="215"/>
      <c r="EA76" s="215"/>
      <c r="EB76" s="215"/>
      <c r="EC76" s="215"/>
      <c r="ED76" s="215"/>
      <c r="EE76" s="215"/>
      <c r="EF76" s="215"/>
      <c r="EG76" s="215"/>
      <c r="EH76" s="215"/>
      <c r="EI76" s="215"/>
      <c r="EJ76" s="215"/>
      <c r="EK76" s="215"/>
      <c r="EL76" s="215"/>
      <c r="EM76" s="215"/>
      <c r="EN76" s="215"/>
      <c r="EO76" s="215"/>
      <c r="EP76" s="215"/>
      <c r="EQ76" s="215"/>
      <c r="ER76" s="215"/>
      <c r="ES76" s="215"/>
      <c r="ET76" s="215"/>
      <c r="EU76" s="215"/>
      <c r="EV76" s="215"/>
      <c r="EW76" s="215"/>
      <c r="EX76" s="215"/>
      <c r="EY76" s="215"/>
      <c r="EZ76" s="215"/>
      <c r="FA76" s="215"/>
      <c r="FB76" s="215"/>
      <c r="FC76" s="215"/>
      <c r="FD76" s="215"/>
      <c r="FE76" s="215"/>
      <c r="FF76" s="215"/>
      <c r="FG76" s="215"/>
      <c r="FH76" s="215"/>
      <c r="FI76" s="215"/>
      <c r="FJ76" s="215"/>
      <c r="FK76" s="215"/>
      <c r="FL76" s="215"/>
      <c r="FM76" s="215"/>
      <c r="FN76" s="215"/>
      <c r="FO76" s="215"/>
      <c r="FP76" s="215"/>
      <c r="FQ76" s="215"/>
      <c r="FR76" s="215"/>
      <c r="FS76" s="215"/>
      <c r="FT76" s="215"/>
      <c r="FU76" s="215"/>
      <c r="FV76" s="215"/>
      <c r="FW76" s="215"/>
      <c r="FX76" s="215"/>
      <c r="FY76" s="215"/>
      <c r="FZ76" s="215"/>
      <c r="GA76" s="215"/>
      <c r="GB76" s="215"/>
      <c r="GC76" s="215"/>
      <c r="GD76" s="215"/>
      <c r="GE76" s="215"/>
      <c r="GF76" s="215"/>
      <c r="GG76" s="215"/>
      <c r="GH76" s="215"/>
      <c r="GI76" s="215"/>
      <c r="GJ76" s="215"/>
      <c r="GK76" s="215"/>
      <c r="GL76" s="215"/>
      <c r="GM76" s="215"/>
      <c r="GN76" s="215"/>
      <c r="GO76" s="215"/>
      <c r="GP76" s="215"/>
      <c r="GQ76" s="215"/>
      <c r="GR76" s="215"/>
      <c r="GS76" s="215"/>
      <c r="GT76" s="215"/>
      <c r="GU76" s="215"/>
      <c r="GV76" s="215"/>
      <c r="GW76" s="215"/>
      <c r="GX76" s="215"/>
      <c r="GY76" s="215"/>
      <c r="GZ76" s="215"/>
      <c r="HA76" s="215"/>
      <c r="HB76" s="215"/>
      <c r="HC76" s="215"/>
      <c r="HD76" s="215"/>
      <c r="HE76" s="215"/>
      <c r="HF76" s="215"/>
      <c r="HG76" s="215"/>
      <c r="HH76" s="215"/>
      <c r="HI76" s="215"/>
      <c r="HJ76" s="215"/>
      <c r="HK76" s="215"/>
      <c r="HL76" s="215"/>
      <c r="HM76" s="215"/>
      <c r="HN76" s="215"/>
      <c r="HO76" s="215"/>
      <c r="HP76" s="215"/>
      <c r="HQ76" s="215"/>
      <c r="HR76" s="215"/>
      <c r="HS76" s="215"/>
      <c r="HT76" s="215"/>
      <c r="HU76" s="215"/>
      <c r="HV76" s="215"/>
      <c r="HW76" s="215"/>
      <c r="HX76" s="215"/>
      <c r="HY76" s="215"/>
      <c r="HZ76" s="215"/>
      <c r="IA76" s="215"/>
      <c r="IB76" s="215"/>
      <c r="IC76" s="215"/>
      <c r="ID76" s="215"/>
      <c r="IE76" s="215"/>
      <c r="IF76" s="215"/>
      <c r="IG76" s="215"/>
      <c r="IH76" s="215"/>
      <c r="II76" s="215"/>
      <c r="IJ76" s="215"/>
      <c r="IK76" s="215"/>
      <c r="IL76" s="215"/>
      <c r="IM76" s="215"/>
      <c r="IN76" s="215"/>
      <c r="IO76" s="215"/>
      <c r="IP76" s="215"/>
      <c r="IQ76" s="215"/>
      <c r="IR76" s="215"/>
      <c r="IS76" s="215"/>
      <c r="IT76" s="215"/>
      <c r="IU76" s="215"/>
    </row>
    <row r="77" spans="1:37" ht="12.75">
      <c r="A77" s="156" t="s">
        <v>155</v>
      </c>
      <c r="B77" s="219">
        <v>97</v>
      </c>
      <c r="C77" s="219">
        <v>129</v>
      </c>
      <c r="D77" s="219">
        <v>77</v>
      </c>
      <c r="E77" s="219">
        <v>76</v>
      </c>
      <c r="F77" s="220">
        <v>56</v>
      </c>
      <c r="G77" s="220">
        <v>321</v>
      </c>
      <c r="H77" s="220">
        <v>321</v>
      </c>
      <c r="I77" s="220">
        <v>222</v>
      </c>
      <c r="J77" s="210">
        <v>113</v>
      </c>
      <c r="K77" s="210">
        <v>401</v>
      </c>
      <c r="L77" s="210">
        <v>222</v>
      </c>
      <c r="M77" s="210">
        <v>176</v>
      </c>
      <c r="N77" s="213">
        <v>135</v>
      </c>
      <c r="O77" s="213">
        <v>319</v>
      </c>
      <c r="P77" s="213">
        <v>132</v>
      </c>
      <c r="Q77" s="213">
        <v>45</v>
      </c>
      <c r="R77" s="213">
        <v>114</v>
      </c>
      <c r="S77" s="213">
        <v>446</v>
      </c>
      <c r="T77" s="213">
        <v>137</v>
      </c>
      <c r="U77" s="213">
        <v>29</v>
      </c>
      <c r="V77" s="221">
        <v>386</v>
      </c>
      <c r="W77" s="221">
        <v>1230</v>
      </c>
      <c r="X77" s="221">
        <v>193</v>
      </c>
      <c r="Y77" s="221">
        <v>54</v>
      </c>
      <c r="Z77" s="222">
        <v>288</v>
      </c>
      <c r="AA77" s="222">
        <v>811</v>
      </c>
      <c r="AB77" s="222">
        <v>202</v>
      </c>
      <c r="AC77" s="222">
        <v>71</v>
      </c>
      <c r="AD77" s="222">
        <v>193</v>
      </c>
      <c r="AE77" s="222">
        <v>1065</v>
      </c>
      <c r="AF77" s="222">
        <v>204</v>
      </c>
      <c r="AG77" s="222">
        <v>79</v>
      </c>
      <c r="AH77" s="223">
        <v>112</v>
      </c>
      <c r="AI77" s="223">
        <v>1234</v>
      </c>
      <c r="AJ77" s="223">
        <v>333</v>
      </c>
      <c r="AK77" s="223">
        <v>69</v>
      </c>
    </row>
    <row r="78" spans="1:255" s="215" customFormat="1" ht="12.75">
      <c r="A78" s="156" t="s">
        <v>156</v>
      </c>
      <c r="B78" s="219">
        <v>31</v>
      </c>
      <c r="C78" s="219">
        <v>1191</v>
      </c>
      <c r="D78" s="219">
        <v>389</v>
      </c>
      <c r="E78" s="219">
        <v>293</v>
      </c>
      <c r="F78" s="220">
        <v>200</v>
      </c>
      <c r="G78" s="220">
        <v>3030</v>
      </c>
      <c r="H78" s="220">
        <v>1869</v>
      </c>
      <c r="I78" s="220">
        <v>1315</v>
      </c>
      <c r="J78" s="210">
        <v>628</v>
      </c>
      <c r="K78" s="210">
        <v>3152</v>
      </c>
      <c r="L78" s="210">
        <v>2080</v>
      </c>
      <c r="M78" s="210">
        <v>1597</v>
      </c>
      <c r="N78" s="213">
        <v>803</v>
      </c>
      <c r="O78" s="213">
        <v>3116</v>
      </c>
      <c r="P78" s="213">
        <v>1764</v>
      </c>
      <c r="Q78" s="213">
        <v>1053</v>
      </c>
      <c r="R78" s="213">
        <v>575</v>
      </c>
      <c r="S78" s="213">
        <v>2450</v>
      </c>
      <c r="T78" s="213">
        <v>594</v>
      </c>
      <c r="U78" s="213">
        <v>433</v>
      </c>
      <c r="V78" s="221">
        <v>568</v>
      </c>
      <c r="W78" s="221">
        <v>6337</v>
      </c>
      <c r="X78" s="221">
        <v>1563</v>
      </c>
      <c r="Y78" s="221">
        <v>829</v>
      </c>
      <c r="Z78" s="222">
        <v>506</v>
      </c>
      <c r="AA78" s="222">
        <v>6962</v>
      </c>
      <c r="AB78" s="222">
        <v>2127</v>
      </c>
      <c r="AC78" s="222">
        <v>1998</v>
      </c>
      <c r="AD78" s="222">
        <v>411</v>
      </c>
      <c r="AE78" s="222">
        <v>8667</v>
      </c>
      <c r="AF78" s="222">
        <v>2658</v>
      </c>
      <c r="AG78" s="222">
        <v>2806</v>
      </c>
      <c r="AH78" s="223">
        <v>470</v>
      </c>
      <c r="AI78" s="223">
        <v>11343</v>
      </c>
      <c r="AJ78" s="223">
        <v>4767</v>
      </c>
      <c r="AK78" s="223">
        <v>3479</v>
      </c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24"/>
      <c r="DE78" s="24"/>
      <c r="DF78" s="24"/>
      <c r="DG78" s="24"/>
      <c r="DH78" s="24"/>
      <c r="DI78" s="24"/>
      <c r="DJ78" s="24"/>
      <c r="DK78" s="24"/>
      <c r="DL78" s="24"/>
      <c r="DM78" s="24"/>
      <c r="DN78" s="24"/>
      <c r="DO78" s="24"/>
      <c r="DP78" s="24"/>
      <c r="DQ78" s="24"/>
      <c r="DR78" s="24"/>
      <c r="DS78" s="24"/>
      <c r="DT78" s="24"/>
      <c r="DU78" s="24"/>
      <c r="DV78" s="24"/>
      <c r="DW78" s="24"/>
      <c r="DX78" s="24"/>
      <c r="DY78" s="24"/>
      <c r="DZ78" s="24"/>
      <c r="EA78" s="24"/>
      <c r="EB78" s="24"/>
      <c r="EC78" s="24"/>
      <c r="ED78" s="24"/>
      <c r="EE78" s="24"/>
      <c r="EF78" s="24"/>
      <c r="EG78" s="24"/>
      <c r="EH78" s="24"/>
      <c r="EI78" s="24"/>
      <c r="EJ78" s="24"/>
      <c r="EK78" s="24"/>
      <c r="EL78" s="24"/>
      <c r="EM78" s="24"/>
      <c r="EN78" s="24"/>
      <c r="EO78" s="24"/>
      <c r="EP78" s="24"/>
      <c r="EQ78" s="24"/>
      <c r="ER78" s="24"/>
      <c r="ES78" s="24"/>
      <c r="ET78" s="24"/>
      <c r="EU78" s="24"/>
      <c r="EV78" s="24"/>
      <c r="EW78" s="24"/>
      <c r="EX78" s="24"/>
      <c r="EY78" s="24"/>
      <c r="EZ78" s="24"/>
      <c r="FA78" s="24"/>
      <c r="FB78" s="24"/>
      <c r="FC78" s="24"/>
      <c r="FD78" s="24"/>
      <c r="FE78" s="24"/>
      <c r="FF78" s="24"/>
      <c r="FG78" s="24"/>
      <c r="FH78" s="24"/>
      <c r="FI78" s="24"/>
      <c r="FJ78" s="24"/>
      <c r="FK78" s="24"/>
      <c r="FL78" s="24"/>
      <c r="FM78" s="24"/>
      <c r="FN78" s="24"/>
      <c r="FO78" s="24"/>
      <c r="FP78" s="24"/>
      <c r="FQ78" s="24"/>
      <c r="FR78" s="24"/>
      <c r="FS78" s="24"/>
      <c r="FT78" s="24"/>
      <c r="FU78" s="24"/>
      <c r="FV78" s="24"/>
      <c r="FW78" s="24"/>
      <c r="FX78" s="24"/>
      <c r="FY78" s="24"/>
      <c r="FZ78" s="24"/>
      <c r="GA78" s="24"/>
      <c r="GB78" s="24"/>
      <c r="GC78" s="24"/>
      <c r="GD78" s="24"/>
      <c r="GE78" s="24"/>
      <c r="GF78" s="24"/>
      <c r="GG78" s="24"/>
      <c r="GH78" s="24"/>
      <c r="GI78" s="24"/>
      <c r="GJ78" s="24"/>
      <c r="GK78" s="24"/>
      <c r="GL78" s="24"/>
      <c r="GM78" s="24"/>
      <c r="GN78" s="24"/>
      <c r="GO78" s="24"/>
      <c r="GP78" s="24"/>
      <c r="GQ78" s="24"/>
      <c r="GR78" s="24"/>
      <c r="GS78" s="24"/>
      <c r="GT78" s="24"/>
      <c r="GU78" s="24"/>
      <c r="GV78" s="24"/>
      <c r="GW78" s="24"/>
      <c r="GX78" s="24"/>
      <c r="GY78" s="24"/>
      <c r="GZ78" s="24"/>
      <c r="HA78" s="24"/>
      <c r="HB78" s="24"/>
      <c r="HC78" s="24"/>
      <c r="HD78" s="24"/>
      <c r="HE78" s="24"/>
      <c r="HF78" s="24"/>
      <c r="HG78" s="24"/>
      <c r="HH78" s="24"/>
      <c r="HI78" s="24"/>
      <c r="HJ78" s="24"/>
      <c r="HK78" s="24"/>
      <c r="HL78" s="24"/>
      <c r="HM78" s="24"/>
      <c r="HN78" s="24"/>
      <c r="HO78" s="24"/>
      <c r="HP78" s="24"/>
      <c r="HQ78" s="24"/>
      <c r="HR78" s="24"/>
      <c r="HS78" s="24"/>
      <c r="HT78" s="24"/>
      <c r="HU78" s="24"/>
      <c r="HV78" s="24"/>
      <c r="HW78" s="24"/>
      <c r="HX78" s="24"/>
      <c r="HY78" s="24"/>
      <c r="HZ78" s="24"/>
      <c r="IA78" s="24"/>
      <c r="IB78" s="24"/>
      <c r="IC78" s="24"/>
      <c r="ID78" s="24"/>
      <c r="IE78" s="24"/>
      <c r="IF78" s="24"/>
      <c r="IG78" s="24"/>
      <c r="IH78" s="24"/>
      <c r="II78" s="24"/>
      <c r="IJ78" s="24"/>
      <c r="IK78" s="24"/>
      <c r="IL78" s="24"/>
      <c r="IM78" s="24"/>
      <c r="IN78" s="24"/>
      <c r="IO78" s="24"/>
      <c r="IP78" s="24"/>
      <c r="IQ78" s="24"/>
      <c r="IR78" s="24"/>
      <c r="IS78" s="24"/>
      <c r="IT78" s="24"/>
      <c r="IU78" s="24"/>
    </row>
    <row r="79" spans="1:37" ht="12.75">
      <c r="A79" s="156" t="s">
        <v>157</v>
      </c>
      <c r="B79" s="219">
        <v>208</v>
      </c>
      <c r="C79" s="219">
        <v>132</v>
      </c>
      <c r="D79" s="219">
        <v>104</v>
      </c>
      <c r="E79" s="219">
        <v>102</v>
      </c>
      <c r="F79" s="220">
        <v>226</v>
      </c>
      <c r="G79" s="220">
        <v>514</v>
      </c>
      <c r="H79" s="220">
        <v>506</v>
      </c>
      <c r="I79" s="220">
        <v>348</v>
      </c>
      <c r="J79" s="210">
        <v>137</v>
      </c>
      <c r="K79" s="210">
        <v>799</v>
      </c>
      <c r="L79" s="210">
        <v>770</v>
      </c>
      <c r="M79" s="210">
        <v>342</v>
      </c>
      <c r="N79" s="213">
        <v>130</v>
      </c>
      <c r="O79" s="213">
        <v>802</v>
      </c>
      <c r="P79" s="213">
        <v>772</v>
      </c>
      <c r="Q79" s="213">
        <v>216</v>
      </c>
      <c r="R79" s="213">
        <v>83</v>
      </c>
      <c r="S79" s="213">
        <v>472</v>
      </c>
      <c r="T79" s="213">
        <v>446</v>
      </c>
      <c r="U79" s="213">
        <v>245</v>
      </c>
      <c r="V79" s="221">
        <v>76</v>
      </c>
      <c r="W79" s="221">
        <v>589</v>
      </c>
      <c r="X79" s="221">
        <v>537</v>
      </c>
      <c r="Y79" s="221">
        <v>301</v>
      </c>
      <c r="Z79" s="222">
        <v>124</v>
      </c>
      <c r="AA79" s="222">
        <v>3342</v>
      </c>
      <c r="AB79" s="222">
        <v>1296</v>
      </c>
      <c r="AC79" s="222">
        <v>561</v>
      </c>
      <c r="AD79" s="222">
        <v>110</v>
      </c>
      <c r="AE79" s="222">
        <v>4052</v>
      </c>
      <c r="AF79" s="222">
        <v>2034</v>
      </c>
      <c r="AG79" s="222">
        <v>444</v>
      </c>
      <c r="AH79" s="223">
        <v>125</v>
      </c>
      <c r="AI79" s="223">
        <v>5920</v>
      </c>
      <c r="AJ79" s="223">
        <v>5748</v>
      </c>
      <c r="AK79" s="223">
        <v>707</v>
      </c>
    </row>
    <row r="80" spans="1:37" ht="12.75">
      <c r="A80" s="156" t="s">
        <v>158</v>
      </c>
      <c r="B80" s="219">
        <v>54</v>
      </c>
      <c r="C80" s="219">
        <v>292</v>
      </c>
      <c r="D80" s="219">
        <v>234</v>
      </c>
      <c r="E80" s="219">
        <v>20</v>
      </c>
      <c r="F80" s="220">
        <v>68</v>
      </c>
      <c r="G80" s="220">
        <v>998</v>
      </c>
      <c r="H80" s="220">
        <v>824</v>
      </c>
      <c r="I80" s="220">
        <v>172</v>
      </c>
      <c r="J80" s="210">
        <v>99</v>
      </c>
      <c r="K80" s="210">
        <v>2351</v>
      </c>
      <c r="L80" s="210">
        <v>2060</v>
      </c>
      <c r="M80" s="210">
        <v>222</v>
      </c>
      <c r="N80" s="213">
        <v>151</v>
      </c>
      <c r="O80" s="213">
        <v>2185</v>
      </c>
      <c r="P80" s="213">
        <v>1905</v>
      </c>
      <c r="Q80" s="213">
        <v>412</v>
      </c>
      <c r="R80" s="213">
        <v>191</v>
      </c>
      <c r="S80" s="213">
        <v>1444</v>
      </c>
      <c r="T80" s="213">
        <v>1001</v>
      </c>
      <c r="U80" s="213">
        <v>132</v>
      </c>
      <c r="V80" s="221">
        <v>229</v>
      </c>
      <c r="W80" s="221">
        <v>3864</v>
      </c>
      <c r="X80" s="221">
        <v>2373</v>
      </c>
      <c r="Y80" s="221">
        <v>211</v>
      </c>
      <c r="Z80" s="222">
        <v>212</v>
      </c>
      <c r="AA80" s="222">
        <v>4927</v>
      </c>
      <c r="AB80" s="222">
        <v>3280</v>
      </c>
      <c r="AC80" s="222">
        <v>891</v>
      </c>
      <c r="AD80" s="222">
        <v>187</v>
      </c>
      <c r="AE80" s="222">
        <v>5545</v>
      </c>
      <c r="AF80" s="222">
        <v>4877</v>
      </c>
      <c r="AG80" s="222">
        <v>1096</v>
      </c>
      <c r="AH80" s="223">
        <v>276</v>
      </c>
      <c r="AI80" s="223">
        <v>5544</v>
      </c>
      <c r="AJ80" s="223">
        <v>5144</v>
      </c>
      <c r="AK80" s="223">
        <v>1114</v>
      </c>
    </row>
    <row r="81" spans="1:37" ht="12.75">
      <c r="A81" s="156" t="s">
        <v>159</v>
      </c>
      <c r="B81" s="219">
        <v>3312</v>
      </c>
      <c r="C81" s="219">
        <v>3058</v>
      </c>
      <c r="D81" s="219">
        <v>2230</v>
      </c>
      <c r="E81" s="219">
        <v>2007</v>
      </c>
      <c r="F81" s="220">
        <v>3035</v>
      </c>
      <c r="G81" s="220">
        <v>15017</v>
      </c>
      <c r="H81" s="220">
        <v>12740</v>
      </c>
      <c r="I81" s="220">
        <v>10006</v>
      </c>
      <c r="J81" s="210">
        <v>2525</v>
      </c>
      <c r="K81" s="210">
        <v>12748</v>
      </c>
      <c r="L81" s="210">
        <v>12716</v>
      </c>
      <c r="M81" s="210">
        <v>10327</v>
      </c>
      <c r="N81" s="213">
        <v>1562</v>
      </c>
      <c r="O81" s="213">
        <v>7558</v>
      </c>
      <c r="P81" s="213">
        <v>5055</v>
      </c>
      <c r="Q81" s="213">
        <v>3011</v>
      </c>
      <c r="R81" s="213">
        <v>970</v>
      </c>
      <c r="S81" s="213">
        <v>6651</v>
      </c>
      <c r="T81" s="213">
        <v>4244</v>
      </c>
      <c r="U81" s="213">
        <v>2528</v>
      </c>
      <c r="V81" s="221">
        <v>1382</v>
      </c>
      <c r="W81" s="221">
        <v>13406</v>
      </c>
      <c r="X81" s="221">
        <v>6614</v>
      </c>
      <c r="Y81" s="221">
        <v>4868</v>
      </c>
      <c r="Z81" s="222">
        <v>1446</v>
      </c>
      <c r="AA81" s="222">
        <v>18604</v>
      </c>
      <c r="AB81" s="222">
        <v>8996</v>
      </c>
      <c r="AC81" s="222">
        <v>8114</v>
      </c>
      <c r="AD81" s="222">
        <v>3237</v>
      </c>
      <c r="AE81" s="222">
        <v>21359</v>
      </c>
      <c r="AF81" s="222">
        <v>11901</v>
      </c>
      <c r="AG81" s="222">
        <v>12484</v>
      </c>
      <c r="AH81" s="223">
        <v>1878</v>
      </c>
      <c r="AI81" s="223">
        <v>25097</v>
      </c>
      <c r="AJ81" s="223">
        <v>13374</v>
      </c>
      <c r="AK81" s="223">
        <v>12099</v>
      </c>
    </row>
    <row r="82" spans="1:37" ht="12.75">
      <c r="A82" s="156" t="s">
        <v>160</v>
      </c>
      <c r="B82" s="219">
        <v>210</v>
      </c>
      <c r="C82" s="219">
        <v>466</v>
      </c>
      <c r="D82" s="219">
        <v>123</v>
      </c>
      <c r="E82" s="219">
        <v>44</v>
      </c>
      <c r="F82" s="220">
        <v>419</v>
      </c>
      <c r="G82" s="220">
        <v>887</v>
      </c>
      <c r="H82" s="220">
        <v>766</v>
      </c>
      <c r="I82" s="220">
        <v>266</v>
      </c>
      <c r="J82" s="210">
        <v>258</v>
      </c>
      <c r="K82" s="210">
        <v>2023</v>
      </c>
      <c r="L82" s="210">
        <v>1540</v>
      </c>
      <c r="M82" s="210">
        <v>650</v>
      </c>
      <c r="N82" s="213">
        <v>399</v>
      </c>
      <c r="O82" s="213">
        <v>2189</v>
      </c>
      <c r="P82" s="213">
        <v>1603</v>
      </c>
      <c r="Q82" s="213">
        <v>851</v>
      </c>
      <c r="R82" s="213">
        <v>444</v>
      </c>
      <c r="S82" s="213">
        <v>1812</v>
      </c>
      <c r="T82" s="213">
        <v>710</v>
      </c>
      <c r="U82" s="213">
        <v>274</v>
      </c>
      <c r="V82" s="221">
        <v>392</v>
      </c>
      <c r="W82" s="221">
        <v>4736</v>
      </c>
      <c r="X82" s="221">
        <v>1670</v>
      </c>
      <c r="Y82" s="221">
        <v>592</v>
      </c>
      <c r="Z82" s="222">
        <v>416</v>
      </c>
      <c r="AA82" s="222">
        <v>6647</v>
      </c>
      <c r="AB82" s="222">
        <v>3048</v>
      </c>
      <c r="AC82" s="222">
        <v>2397</v>
      </c>
      <c r="AD82" s="222">
        <v>333</v>
      </c>
      <c r="AE82" s="222">
        <v>6701</v>
      </c>
      <c r="AF82" s="222">
        <v>3523</v>
      </c>
      <c r="AG82" s="222">
        <v>3269</v>
      </c>
      <c r="AH82" s="223">
        <v>299</v>
      </c>
      <c r="AI82" s="223">
        <v>7623</v>
      </c>
      <c r="AJ82" s="223">
        <v>4507</v>
      </c>
      <c r="AK82" s="223">
        <v>3846</v>
      </c>
    </row>
    <row r="83" spans="1:37" ht="12.75">
      <c r="A83" s="156" t="s">
        <v>161</v>
      </c>
      <c r="B83" s="219">
        <v>519</v>
      </c>
      <c r="C83" s="219">
        <v>2073</v>
      </c>
      <c r="D83" s="219">
        <v>197</v>
      </c>
      <c r="E83" s="219">
        <v>301</v>
      </c>
      <c r="F83" s="220">
        <v>1129</v>
      </c>
      <c r="G83" s="220">
        <v>8245</v>
      </c>
      <c r="H83" s="220">
        <v>6229</v>
      </c>
      <c r="I83" s="220">
        <v>4064</v>
      </c>
      <c r="J83" s="210">
        <v>1543</v>
      </c>
      <c r="K83" s="210">
        <v>14334</v>
      </c>
      <c r="L83" s="210">
        <v>12228</v>
      </c>
      <c r="M83" s="210">
        <v>5944</v>
      </c>
      <c r="N83" s="213">
        <v>1835</v>
      </c>
      <c r="O83" s="213">
        <v>13091</v>
      </c>
      <c r="P83" s="213">
        <v>11074</v>
      </c>
      <c r="Q83" s="213">
        <v>2245</v>
      </c>
      <c r="R83" s="213">
        <v>1019</v>
      </c>
      <c r="S83" s="213">
        <v>11181</v>
      </c>
      <c r="T83" s="213">
        <v>7459</v>
      </c>
      <c r="U83" s="213">
        <v>1556</v>
      </c>
      <c r="V83" s="221">
        <v>1594</v>
      </c>
      <c r="W83" s="221">
        <v>19111</v>
      </c>
      <c r="X83" s="221">
        <v>12032</v>
      </c>
      <c r="Y83" s="221">
        <v>3943</v>
      </c>
      <c r="Z83" s="222">
        <v>2054</v>
      </c>
      <c r="AA83" s="222">
        <v>23994</v>
      </c>
      <c r="AB83" s="222">
        <v>17242</v>
      </c>
      <c r="AC83" s="222">
        <v>6801</v>
      </c>
      <c r="AD83" s="222">
        <v>2364</v>
      </c>
      <c r="AE83" s="222">
        <v>27958</v>
      </c>
      <c r="AF83" s="222">
        <v>26547</v>
      </c>
      <c r="AG83" s="222">
        <v>6403</v>
      </c>
      <c r="AH83" s="223">
        <v>2269</v>
      </c>
      <c r="AI83" s="223">
        <v>32139</v>
      </c>
      <c r="AJ83" s="223">
        <v>31837</v>
      </c>
      <c r="AK83" s="223">
        <v>17828</v>
      </c>
    </row>
    <row r="84" spans="1:37" ht="12.75">
      <c r="A84" s="156" t="s">
        <v>162</v>
      </c>
      <c r="B84" s="219">
        <v>1428</v>
      </c>
      <c r="C84" s="219">
        <v>2179</v>
      </c>
      <c r="D84" s="219">
        <v>246</v>
      </c>
      <c r="E84" s="219">
        <v>282</v>
      </c>
      <c r="F84" s="220">
        <v>667</v>
      </c>
      <c r="G84" s="220">
        <v>4451</v>
      </c>
      <c r="H84" s="220">
        <v>2513</v>
      </c>
      <c r="I84" s="220">
        <v>1647</v>
      </c>
      <c r="J84" s="210">
        <v>1176</v>
      </c>
      <c r="K84" s="210">
        <v>8998</v>
      </c>
      <c r="L84" s="210">
        <v>7918</v>
      </c>
      <c r="M84" s="210">
        <v>2142</v>
      </c>
      <c r="N84" s="213">
        <v>1276</v>
      </c>
      <c r="O84" s="213">
        <v>7437</v>
      </c>
      <c r="P84" s="213">
        <v>6594</v>
      </c>
      <c r="Q84" s="213">
        <v>2716</v>
      </c>
      <c r="R84" s="213">
        <v>1340</v>
      </c>
      <c r="S84" s="213">
        <v>5638</v>
      </c>
      <c r="T84" s="213">
        <v>4057</v>
      </c>
      <c r="U84" s="213">
        <v>766</v>
      </c>
      <c r="V84" s="221">
        <v>1622</v>
      </c>
      <c r="W84" s="221">
        <v>16676</v>
      </c>
      <c r="X84" s="221">
        <v>12303</v>
      </c>
      <c r="Y84" s="221">
        <v>1443</v>
      </c>
      <c r="Z84" s="222">
        <v>1732</v>
      </c>
      <c r="AA84" s="222">
        <v>22493</v>
      </c>
      <c r="AB84" s="222">
        <v>15482</v>
      </c>
      <c r="AC84" s="222">
        <v>6297</v>
      </c>
      <c r="AD84" s="222">
        <v>1256</v>
      </c>
      <c r="AE84" s="222">
        <v>27013</v>
      </c>
      <c r="AF84" s="222">
        <v>22405</v>
      </c>
      <c r="AG84" s="222">
        <v>5800</v>
      </c>
      <c r="AH84" s="223">
        <v>1402</v>
      </c>
      <c r="AI84" s="223">
        <v>27700</v>
      </c>
      <c r="AJ84" s="223">
        <v>25437</v>
      </c>
      <c r="AK84" s="223">
        <v>7264</v>
      </c>
    </row>
    <row r="85" spans="1:37" ht="12.75">
      <c r="A85" s="156" t="s">
        <v>163</v>
      </c>
      <c r="B85" s="219">
        <v>315</v>
      </c>
      <c r="C85" s="219">
        <v>4635</v>
      </c>
      <c r="D85" s="219">
        <v>2701</v>
      </c>
      <c r="E85" s="219">
        <v>1735</v>
      </c>
      <c r="F85" s="220">
        <v>512</v>
      </c>
      <c r="G85" s="220">
        <v>8910</v>
      </c>
      <c r="H85" s="220">
        <v>7263</v>
      </c>
      <c r="I85" s="220">
        <v>5141</v>
      </c>
      <c r="J85" s="210">
        <v>1116</v>
      </c>
      <c r="K85" s="210">
        <v>11727</v>
      </c>
      <c r="L85" s="210">
        <v>10661</v>
      </c>
      <c r="M85" s="210">
        <v>7280</v>
      </c>
      <c r="N85" s="213">
        <v>836</v>
      </c>
      <c r="O85" s="213">
        <v>12047</v>
      </c>
      <c r="P85" s="213">
        <v>10143</v>
      </c>
      <c r="Q85" s="213">
        <v>7467</v>
      </c>
      <c r="R85" s="213">
        <v>665</v>
      </c>
      <c r="S85" s="213">
        <v>7356</v>
      </c>
      <c r="T85" s="213">
        <v>5207</v>
      </c>
      <c r="U85" s="213">
        <v>3963</v>
      </c>
      <c r="V85" s="221">
        <v>951</v>
      </c>
      <c r="W85" s="221">
        <v>12939</v>
      </c>
      <c r="X85" s="221">
        <v>9509</v>
      </c>
      <c r="Y85" s="221">
        <v>3941</v>
      </c>
      <c r="Z85" s="222">
        <v>1032</v>
      </c>
      <c r="AA85" s="222">
        <v>21219</v>
      </c>
      <c r="AB85" s="222">
        <v>16164</v>
      </c>
      <c r="AC85" s="222">
        <v>7810</v>
      </c>
      <c r="AD85" s="222">
        <v>831</v>
      </c>
      <c r="AE85" s="222">
        <v>27282</v>
      </c>
      <c r="AF85" s="222">
        <v>25114</v>
      </c>
      <c r="AG85" s="222">
        <v>12002</v>
      </c>
      <c r="AH85" s="223">
        <v>1157</v>
      </c>
      <c r="AI85" s="223">
        <v>29082</v>
      </c>
      <c r="AJ85" s="223">
        <v>28797</v>
      </c>
      <c r="AK85" s="223">
        <v>14355</v>
      </c>
    </row>
    <row r="86" spans="1:37" ht="12.75">
      <c r="A86" s="156" t="s">
        <v>164</v>
      </c>
      <c r="B86" s="219">
        <v>14284</v>
      </c>
      <c r="C86" s="219">
        <v>1599</v>
      </c>
      <c r="D86" s="219">
        <v>0</v>
      </c>
      <c r="E86" s="219">
        <v>76</v>
      </c>
      <c r="F86" s="220">
        <v>2752</v>
      </c>
      <c r="G86" s="220">
        <v>4049</v>
      </c>
      <c r="H86" s="220">
        <v>3756</v>
      </c>
      <c r="I86" s="220">
        <v>5680</v>
      </c>
      <c r="J86" s="210">
        <v>1598</v>
      </c>
      <c r="K86" s="210">
        <v>6076</v>
      </c>
      <c r="L86" s="210">
        <v>5849</v>
      </c>
      <c r="M86" s="210">
        <v>10330</v>
      </c>
      <c r="N86" s="213">
        <v>3159</v>
      </c>
      <c r="O86" s="213">
        <v>9755</v>
      </c>
      <c r="P86" s="213">
        <v>7820</v>
      </c>
      <c r="Q86" s="213">
        <v>6603</v>
      </c>
      <c r="R86" s="213">
        <v>2191</v>
      </c>
      <c r="S86" s="213">
        <v>7229</v>
      </c>
      <c r="T86" s="213">
        <v>4870</v>
      </c>
      <c r="U86" s="213">
        <v>2792</v>
      </c>
      <c r="V86" s="221">
        <v>2606</v>
      </c>
      <c r="W86" s="221">
        <v>14295</v>
      </c>
      <c r="X86" s="221">
        <v>9517</v>
      </c>
      <c r="Y86" s="221">
        <v>4402</v>
      </c>
      <c r="Z86" s="222">
        <v>2625</v>
      </c>
      <c r="AA86" s="222">
        <v>21230</v>
      </c>
      <c r="AB86" s="222">
        <v>12922</v>
      </c>
      <c r="AC86" s="222">
        <v>9276</v>
      </c>
      <c r="AD86" s="222">
        <v>1430</v>
      </c>
      <c r="AE86" s="222">
        <v>26813</v>
      </c>
      <c r="AF86" s="222">
        <v>15833</v>
      </c>
      <c r="AG86" s="222">
        <v>12495</v>
      </c>
      <c r="AH86" s="223">
        <v>1496</v>
      </c>
      <c r="AI86" s="223">
        <v>30651</v>
      </c>
      <c r="AJ86" s="223">
        <v>19524</v>
      </c>
      <c r="AK86" s="223">
        <v>15944</v>
      </c>
    </row>
    <row r="87" spans="1:37" ht="12.75">
      <c r="A87" s="156" t="s">
        <v>165</v>
      </c>
      <c r="B87" s="219">
        <v>2332</v>
      </c>
      <c r="C87" s="219">
        <v>1695</v>
      </c>
      <c r="D87" s="219">
        <v>1560</v>
      </c>
      <c r="E87" s="219">
        <v>1552</v>
      </c>
      <c r="F87" s="220">
        <v>774</v>
      </c>
      <c r="G87" s="220">
        <v>6410</v>
      </c>
      <c r="H87" s="220">
        <v>5937</v>
      </c>
      <c r="I87" s="220">
        <v>5717</v>
      </c>
      <c r="J87" s="210">
        <v>1926</v>
      </c>
      <c r="K87" s="210">
        <v>9451</v>
      </c>
      <c r="L87" s="210">
        <v>8719</v>
      </c>
      <c r="M87" s="210">
        <v>7785</v>
      </c>
      <c r="N87" s="213">
        <v>1346</v>
      </c>
      <c r="O87" s="213">
        <v>6959</v>
      </c>
      <c r="P87" s="213">
        <v>5523</v>
      </c>
      <c r="Q87" s="213">
        <v>4518</v>
      </c>
      <c r="R87" s="213">
        <v>582</v>
      </c>
      <c r="S87" s="213">
        <v>4616</v>
      </c>
      <c r="T87" s="213">
        <v>2105</v>
      </c>
      <c r="U87" s="213">
        <v>860</v>
      </c>
      <c r="V87" s="221">
        <v>782</v>
      </c>
      <c r="W87" s="221">
        <v>10470</v>
      </c>
      <c r="X87" s="221">
        <v>5059</v>
      </c>
      <c r="Y87" s="221">
        <v>2659</v>
      </c>
      <c r="Z87" s="222">
        <v>1017</v>
      </c>
      <c r="AA87" s="222">
        <v>17884</v>
      </c>
      <c r="AB87" s="222">
        <v>8079</v>
      </c>
      <c r="AC87" s="222">
        <v>6970</v>
      </c>
      <c r="AD87" s="222">
        <v>854</v>
      </c>
      <c r="AE87" s="222">
        <v>22718</v>
      </c>
      <c r="AF87" s="222">
        <v>10357</v>
      </c>
      <c r="AG87" s="222">
        <v>9857</v>
      </c>
      <c r="AH87" s="223">
        <v>879</v>
      </c>
      <c r="AI87" s="223">
        <v>20446</v>
      </c>
      <c r="AJ87" s="223">
        <v>10552</v>
      </c>
      <c r="AK87" s="223">
        <v>9879</v>
      </c>
    </row>
    <row r="88" spans="1:37" ht="12.75">
      <c r="A88" s="156" t="s">
        <v>166</v>
      </c>
      <c r="B88" s="219">
        <v>267</v>
      </c>
      <c r="C88" s="219">
        <v>1150</v>
      </c>
      <c r="D88" s="219">
        <v>984</v>
      </c>
      <c r="E88" s="219">
        <v>864</v>
      </c>
      <c r="F88" s="220">
        <v>473</v>
      </c>
      <c r="G88" s="220">
        <v>2455</v>
      </c>
      <c r="H88" s="220">
        <v>2056</v>
      </c>
      <c r="I88" s="220">
        <v>1529</v>
      </c>
      <c r="J88" s="210">
        <v>946</v>
      </c>
      <c r="K88" s="210">
        <v>5463</v>
      </c>
      <c r="L88" s="210">
        <v>5163</v>
      </c>
      <c r="M88" s="210">
        <v>2938</v>
      </c>
      <c r="N88" s="213">
        <v>827</v>
      </c>
      <c r="O88" s="213">
        <v>5140</v>
      </c>
      <c r="P88" s="213">
        <v>4691</v>
      </c>
      <c r="Q88" s="213">
        <v>2036</v>
      </c>
      <c r="R88" s="227">
        <v>477</v>
      </c>
      <c r="S88" s="227">
        <v>4466</v>
      </c>
      <c r="T88" s="227">
        <v>3041</v>
      </c>
      <c r="U88" s="227">
        <v>818</v>
      </c>
      <c r="V88" s="221">
        <v>566</v>
      </c>
      <c r="W88" s="221">
        <v>4646</v>
      </c>
      <c r="X88" s="221">
        <v>3948</v>
      </c>
      <c r="Y88" s="221">
        <v>1021</v>
      </c>
      <c r="Z88" s="222">
        <v>589</v>
      </c>
      <c r="AA88" s="222">
        <v>7603</v>
      </c>
      <c r="AB88" s="222">
        <v>6394</v>
      </c>
      <c r="AC88" s="222">
        <v>2788</v>
      </c>
      <c r="AD88" s="222">
        <v>655</v>
      </c>
      <c r="AE88" s="222">
        <v>9183</v>
      </c>
      <c r="AF88" s="222">
        <v>8375</v>
      </c>
      <c r="AG88" s="222">
        <v>4384</v>
      </c>
      <c r="AH88" s="223">
        <v>496</v>
      </c>
      <c r="AI88" s="223">
        <v>10725</v>
      </c>
      <c r="AJ88" s="223">
        <v>10243</v>
      </c>
      <c r="AK88" s="223">
        <v>3437</v>
      </c>
    </row>
    <row r="89" spans="1:255" ht="25.5">
      <c r="A89" s="116" t="s">
        <v>167</v>
      </c>
      <c r="B89" s="218">
        <f aca="true" t="shared" si="13" ref="B89:Q89">SUM(B90:B93,B94:B98)</f>
        <v>1399</v>
      </c>
      <c r="C89" s="218">
        <f t="shared" si="13"/>
        <v>4174</v>
      </c>
      <c r="D89" s="218">
        <f t="shared" si="13"/>
        <v>1111</v>
      </c>
      <c r="E89" s="218">
        <f t="shared" si="13"/>
        <v>681</v>
      </c>
      <c r="F89" s="218">
        <f t="shared" si="13"/>
        <v>3189</v>
      </c>
      <c r="G89" s="218">
        <f t="shared" si="13"/>
        <v>10089</v>
      </c>
      <c r="H89" s="218">
        <f t="shared" si="13"/>
        <v>5663</v>
      </c>
      <c r="I89" s="218">
        <f t="shared" si="13"/>
        <v>4255</v>
      </c>
      <c r="J89" s="218">
        <f t="shared" si="13"/>
        <v>2902</v>
      </c>
      <c r="K89" s="218">
        <f t="shared" si="13"/>
        <v>19505</v>
      </c>
      <c r="L89" s="218">
        <f t="shared" si="13"/>
        <v>14571</v>
      </c>
      <c r="M89" s="218">
        <f t="shared" si="13"/>
        <v>7302</v>
      </c>
      <c r="N89" s="218">
        <f t="shared" si="13"/>
        <v>3839</v>
      </c>
      <c r="O89" s="218">
        <f t="shared" si="13"/>
        <v>19345</v>
      </c>
      <c r="P89" s="218">
        <f t="shared" si="13"/>
        <v>14637</v>
      </c>
      <c r="Q89" s="218">
        <f t="shared" si="13"/>
        <v>6414</v>
      </c>
      <c r="R89" s="212">
        <f aca="true" t="shared" si="14" ref="R89:AK89">SUM(R90:R98)</f>
        <v>2841</v>
      </c>
      <c r="S89" s="212">
        <f t="shared" si="14"/>
        <v>14577</v>
      </c>
      <c r="T89" s="212">
        <f t="shared" si="14"/>
        <v>8294</v>
      </c>
      <c r="U89" s="212">
        <f t="shared" si="14"/>
        <v>2758</v>
      </c>
      <c r="V89" s="212">
        <f t="shared" si="14"/>
        <v>3789</v>
      </c>
      <c r="W89" s="212">
        <f t="shared" si="14"/>
        <v>27935</v>
      </c>
      <c r="X89" s="212">
        <f t="shared" si="14"/>
        <v>16759</v>
      </c>
      <c r="Y89" s="212">
        <f t="shared" si="14"/>
        <v>5035</v>
      </c>
      <c r="Z89" s="212">
        <f t="shared" si="14"/>
        <v>4467</v>
      </c>
      <c r="AA89" s="212">
        <f t="shared" si="14"/>
        <v>40219</v>
      </c>
      <c r="AB89" s="212">
        <f t="shared" si="14"/>
        <v>28182</v>
      </c>
      <c r="AC89" s="212">
        <f t="shared" si="14"/>
        <v>13583</v>
      </c>
      <c r="AD89" s="212">
        <f t="shared" si="14"/>
        <v>4259</v>
      </c>
      <c r="AE89" s="212">
        <f t="shared" si="14"/>
        <v>44524</v>
      </c>
      <c r="AF89" s="212">
        <f t="shared" si="14"/>
        <v>39789</v>
      </c>
      <c r="AG89" s="212">
        <f t="shared" si="14"/>
        <v>20562</v>
      </c>
      <c r="AH89" s="212">
        <f t="shared" si="14"/>
        <v>4215</v>
      </c>
      <c r="AI89" s="212">
        <f t="shared" si="14"/>
        <v>45971</v>
      </c>
      <c r="AJ89" s="212">
        <f t="shared" si="14"/>
        <v>42605</v>
      </c>
      <c r="AK89" s="212">
        <f t="shared" si="14"/>
        <v>19108</v>
      </c>
      <c r="AL89" s="215"/>
      <c r="AM89" s="215"/>
      <c r="AN89" s="215"/>
      <c r="AO89" s="215"/>
      <c r="AP89" s="215"/>
      <c r="AQ89" s="215"/>
      <c r="AR89" s="215"/>
      <c r="AS89" s="215"/>
      <c r="AT89" s="215"/>
      <c r="AU89" s="215"/>
      <c r="AV89" s="215"/>
      <c r="AW89" s="215"/>
      <c r="AX89" s="215"/>
      <c r="AY89" s="215"/>
      <c r="AZ89" s="215"/>
      <c r="BA89" s="215"/>
      <c r="BB89" s="215"/>
      <c r="BC89" s="215"/>
      <c r="BD89" s="215"/>
      <c r="BE89" s="215"/>
      <c r="BF89" s="215"/>
      <c r="BG89" s="215"/>
      <c r="BH89" s="215"/>
      <c r="BI89" s="215"/>
      <c r="BJ89" s="215"/>
      <c r="BK89" s="215"/>
      <c r="BL89" s="215"/>
      <c r="BM89" s="215"/>
      <c r="BN89" s="215"/>
      <c r="BO89" s="215"/>
      <c r="BP89" s="215"/>
      <c r="BQ89" s="215"/>
      <c r="BR89" s="215"/>
      <c r="BS89" s="215"/>
      <c r="BT89" s="215"/>
      <c r="BU89" s="215"/>
      <c r="BV89" s="215"/>
      <c r="BW89" s="215"/>
      <c r="BX89" s="215"/>
      <c r="BY89" s="215"/>
      <c r="BZ89" s="215"/>
      <c r="CA89" s="215"/>
      <c r="CB89" s="215"/>
      <c r="CC89" s="215"/>
      <c r="CD89" s="215"/>
      <c r="CE89" s="215"/>
      <c r="CF89" s="215"/>
      <c r="CG89" s="215"/>
      <c r="CH89" s="215"/>
      <c r="CI89" s="215"/>
      <c r="CJ89" s="215"/>
      <c r="CK89" s="215"/>
      <c r="CL89" s="215"/>
      <c r="CM89" s="215"/>
      <c r="CN89" s="215"/>
      <c r="CO89" s="215"/>
      <c r="CP89" s="215"/>
      <c r="CQ89" s="215"/>
      <c r="CR89" s="215"/>
      <c r="CS89" s="215"/>
      <c r="CT89" s="215"/>
      <c r="CU89" s="215"/>
      <c r="CV89" s="215"/>
      <c r="CW89" s="215"/>
      <c r="CX89" s="215"/>
      <c r="CY89" s="215"/>
      <c r="CZ89" s="215"/>
      <c r="DA89" s="215"/>
      <c r="DB89" s="215"/>
      <c r="DC89" s="215"/>
      <c r="DD89" s="215"/>
      <c r="DE89" s="215"/>
      <c r="DF89" s="215"/>
      <c r="DG89" s="215"/>
      <c r="DH89" s="215"/>
      <c r="DI89" s="215"/>
      <c r="DJ89" s="215"/>
      <c r="DK89" s="215"/>
      <c r="DL89" s="215"/>
      <c r="DM89" s="215"/>
      <c r="DN89" s="215"/>
      <c r="DO89" s="215"/>
      <c r="DP89" s="215"/>
      <c r="DQ89" s="215"/>
      <c r="DR89" s="215"/>
      <c r="DS89" s="215"/>
      <c r="DT89" s="215"/>
      <c r="DU89" s="215"/>
      <c r="DV89" s="215"/>
      <c r="DW89" s="215"/>
      <c r="DX89" s="215"/>
      <c r="DY89" s="215"/>
      <c r="DZ89" s="215"/>
      <c r="EA89" s="215"/>
      <c r="EB89" s="215"/>
      <c r="EC89" s="215"/>
      <c r="ED89" s="215"/>
      <c r="EE89" s="215"/>
      <c r="EF89" s="215"/>
      <c r="EG89" s="215"/>
      <c r="EH89" s="215"/>
      <c r="EI89" s="215"/>
      <c r="EJ89" s="215"/>
      <c r="EK89" s="215"/>
      <c r="EL89" s="215"/>
      <c r="EM89" s="215"/>
      <c r="EN89" s="215"/>
      <c r="EO89" s="215"/>
      <c r="EP89" s="215"/>
      <c r="EQ89" s="215"/>
      <c r="ER89" s="215"/>
      <c r="ES89" s="215"/>
      <c r="ET89" s="215"/>
      <c r="EU89" s="215"/>
      <c r="EV89" s="215"/>
      <c r="EW89" s="215"/>
      <c r="EX89" s="215"/>
      <c r="EY89" s="215"/>
      <c r="EZ89" s="215"/>
      <c r="FA89" s="215"/>
      <c r="FB89" s="215"/>
      <c r="FC89" s="215"/>
      <c r="FD89" s="215"/>
      <c r="FE89" s="215"/>
      <c r="FF89" s="215"/>
      <c r="FG89" s="215"/>
      <c r="FH89" s="215"/>
      <c r="FI89" s="215"/>
      <c r="FJ89" s="215"/>
      <c r="FK89" s="215"/>
      <c r="FL89" s="215"/>
      <c r="FM89" s="215"/>
      <c r="FN89" s="215"/>
      <c r="FO89" s="215"/>
      <c r="FP89" s="215"/>
      <c r="FQ89" s="215"/>
      <c r="FR89" s="215"/>
      <c r="FS89" s="215"/>
      <c r="FT89" s="215"/>
      <c r="FU89" s="215"/>
      <c r="FV89" s="215"/>
      <c r="FW89" s="215"/>
      <c r="FX89" s="215"/>
      <c r="FY89" s="215"/>
      <c r="FZ89" s="215"/>
      <c r="GA89" s="215"/>
      <c r="GB89" s="215"/>
      <c r="GC89" s="215"/>
      <c r="GD89" s="215"/>
      <c r="GE89" s="215"/>
      <c r="GF89" s="215"/>
      <c r="GG89" s="215"/>
      <c r="GH89" s="215"/>
      <c r="GI89" s="215"/>
      <c r="GJ89" s="215"/>
      <c r="GK89" s="215"/>
      <c r="GL89" s="215"/>
      <c r="GM89" s="215"/>
      <c r="GN89" s="215"/>
      <c r="GO89" s="215"/>
      <c r="GP89" s="215"/>
      <c r="GQ89" s="215"/>
      <c r="GR89" s="215"/>
      <c r="GS89" s="215"/>
      <c r="GT89" s="215"/>
      <c r="GU89" s="215"/>
      <c r="GV89" s="215"/>
      <c r="GW89" s="215"/>
      <c r="GX89" s="215"/>
      <c r="GY89" s="215"/>
      <c r="GZ89" s="215"/>
      <c r="HA89" s="215"/>
      <c r="HB89" s="215"/>
      <c r="HC89" s="215"/>
      <c r="HD89" s="215"/>
      <c r="HE89" s="215"/>
      <c r="HF89" s="215"/>
      <c r="HG89" s="215"/>
      <c r="HH89" s="215"/>
      <c r="HI89" s="215"/>
      <c r="HJ89" s="215"/>
      <c r="HK89" s="215"/>
      <c r="HL89" s="215"/>
      <c r="HM89" s="215"/>
      <c r="HN89" s="215"/>
      <c r="HO89" s="215"/>
      <c r="HP89" s="215"/>
      <c r="HQ89" s="215"/>
      <c r="HR89" s="215"/>
      <c r="HS89" s="215"/>
      <c r="HT89" s="215"/>
      <c r="HU89" s="215"/>
      <c r="HV89" s="215"/>
      <c r="HW89" s="215"/>
      <c r="HX89" s="215"/>
      <c r="HY89" s="215"/>
      <c r="HZ89" s="215"/>
      <c r="IA89" s="215"/>
      <c r="IB89" s="215"/>
      <c r="IC89" s="215"/>
      <c r="ID89" s="215"/>
      <c r="IE89" s="215"/>
      <c r="IF89" s="215"/>
      <c r="IG89" s="215"/>
      <c r="IH89" s="215"/>
      <c r="II89" s="215"/>
      <c r="IJ89" s="215"/>
      <c r="IK89" s="215"/>
      <c r="IL89" s="215"/>
      <c r="IM89" s="215"/>
      <c r="IN89" s="215"/>
      <c r="IO89" s="215"/>
      <c r="IP89" s="215"/>
      <c r="IQ89" s="215"/>
      <c r="IR89" s="215"/>
      <c r="IS89" s="215"/>
      <c r="IT89" s="215"/>
      <c r="IU89" s="215"/>
    </row>
    <row r="90" spans="1:37" ht="12.75">
      <c r="A90" s="156" t="s">
        <v>168</v>
      </c>
      <c r="B90" s="219">
        <v>546</v>
      </c>
      <c r="C90" s="219">
        <v>853</v>
      </c>
      <c r="D90" s="219">
        <v>80</v>
      </c>
      <c r="E90" s="219">
        <v>71</v>
      </c>
      <c r="F90" s="220">
        <v>986</v>
      </c>
      <c r="G90" s="220">
        <v>2140</v>
      </c>
      <c r="H90" s="220">
        <v>1321</v>
      </c>
      <c r="I90" s="220">
        <v>799</v>
      </c>
      <c r="J90" s="210">
        <v>805</v>
      </c>
      <c r="K90" s="210">
        <v>3022</v>
      </c>
      <c r="L90" s="210">
        <v>2300</v>
      </c>
      <c r="M90" s="210">
        <v>1000</v>
      </c>
      <c r="N90" s="213">
        <v>1282</v>
      </c>
      <c r="O90" s="213">
        <v>2382</v>
      </c>
      <c r="P90" s="213">
        <v>1542</v>
      </c>
      <c r="Q90" s="213">
        <v>826</v>
      </c>
      <c r="R90" s="213">
        <v>876</v>
      </c>
      <c r="S90" s="213">
        <v>2158</v>
      </c>
      <c r="T90" s="213">
        <v>1327</v>
      </c>
      <c r="U90" s="213">
        <v>490</v>
      </c>
      <c r="V90" s="221">
        <v>1039</v>
      </c>
      <c r="W90" s="221">
        <v>3815</v>
      </c>
      <c r="X90" s="221">
        <v>2320</v>
      </c>
      <c r="Y90" s="221">
        <v>471</v>
      </c>
      <c r="Z90" s="222">
        <v>1177</v>
      </c>
      <c r="AA90" s="222">
        <v>6968</v>
      </c>
      <c r="AB90" s="222">
        <v>4281</v>
      </c>
      <c r="AC90" s="222">
        <v>998</v>
      </c>
      <c r="AD90" s="222">
        <v>1149</v>
      </c>
      <c r="AE90" s="222">
        <v>7509</v>
      </c>
      <c r="AF90" s="222">
        <v>6179</v>
      </c>
      <c r="AG90" s="222">
        <v>2680</v>
      </c>
      <c r="AH90" s="223">
        <v>1102</v>
      </c>
      <c r="AI90" s="223">
        <v>7886</v>
      </c>
      <c r="AJ90" s="223">
        <v>7097</v>
      </c>
      <c r="AK90" s="223">
        <v>2770</v>
      </c>
    </row>
    <row r="91" spans="1:37" ht="12.75">
      <c r="A91" s="156" t="s">
        <v>169</v>
      </c>
      <c r="B91" s="219">
        <v>30</v>
      </c>
      <c r="C91" s="219">
        <v>123</v>
      </c>
      <c r="D91" s="219">
        <v>26</v>
      </c>
      <c r="E91" s="219">
        <v>20</v>
      </c>
      <c r="F91" s="220">
        <v>81</v>
      </c>
      <c r="G91" s="220">
        <v>448</v>
      </c>
      <c r="H91" s="220">
        <v>288</v>
      </c>
      <c r="I91" s="220">
        <v>259</v>
      </c>
      <c r="J91" s="210">
        <v>84</v>
      </c>
      <c r="K91" s="210">
        <v>1065</v>
      </c>
      <c r="L91" s="210">
        <v>640</v>
      </c>
      <c r="M91" s="210">
        <v>523</v>
      </c>
      <c r="N91" s="213">
        <v>160</v>
      </c>
      <c r="O91" s="213">
        <v>1324</v>
      </c>
      <c r="P91" s="213">
        <v>870</v>
      </c>
      <c r="Q91" s="213">
        <v>794</v>
      </c>
      <c r="R91" s="213">
        <v>97</v>
      </c>
      <c r="S91" s="213">
        <v>669</v>
      </c>
      <c r="T91" s="213">
        <v>346</v>
      </c>
      <c r="U91" s="213">
        <v>281</v>
      </c>
      <c r="V91" s="221">
        <v>203</v>
      </c>
      <c r="W91" s="221">
        <v>1500</v>
      </c>
      <c r="X91" s="221">
        <v>838</v>
      </c>
      <c r="Y91" s="221">
        <v>709</v>
      </c>
      <c r="Z91" s="222">
        <v>292</v>
      </c>
      <c r="AA91" s="222">
        <v>2189</v>
      </c>
      <c r="AB91" s="222">
        <v>1427</v>
      </c>
      <c r="AC91" s="222">
        <v>984</v>
      </c>
      <c r="AD91" s="222">
        <v>197</v>
      </c>
      <c r="AE91" s="222">
        <v>2187</v>
      </c>
      <c r="AF91" s="222">
        <v>1988</v>
      </c>
      <c r="AG91" s="222">
        <v>1285</v>
      </c>
      <c r="AH91" s="223">
        <v>199</v>
      </c>
      <c r="AI91" s="223">
        <v>2447</v>
      </c>
      <c r="AJ91" s="223">
        <v>2219</v>
      </c>
      <c r="AK91" s="223">
        <v>1083</v>
      </c>
    </row>
    <row r="92" spans="1:37" ht="12.75">
      <c r="A92" s="156" t="s">
        <v>170</v>
      </c>
      <c r="B92" s="219">
        <v>361</v>
      </c>
      <c r="C92" s="219">
        <v>1809</v>
      </c>
      <c r="D92" s="219">
        <v>584</v>
      </c>
      <c r="E92" s="219">
        <v>330</v>
      </c>
      <c r="F92" s="220">
        <v>453</v>
      </c>
      <c r="G92" s="220">
        <v>3346</v>
      </c>
      <c r="H92" s="220">
        <v>1594</v>
      </c>
      <c r="I92" s="220">
        <v>1224</v>
      </c>
      <c r="J92" s="210">
        <v>735</v>
      </c>
      <c r="K92" s="210">
        <v>4813</v>
      </c>
      <c r="L92" s="210">
        <v>3986</v>
      </c>
      <c r="M92" s="210">
        <v>3681</v>
      </c>
      <c r="N92" s="213">
        <v>814</v>
      </c>
      <c r="O92" s="213">
        <v>4673</v>
      </c>
      <c r="P92" s="213">
        <v>4242</v>
      </c>
      <c r="Q92" s="213">
        <v>1780</v>
      </c>
      <c r="R92" s="213">
        <v>562</v>
      </c>
      <c r="S92" s="213">
        <v>2865</v>
      </c>
      <c r="T92" s="213">
        <v>1588</v>
      </c>
      <c r="U92" s="213">
        <v>690</v>
      </c>
      <c r="V92" s="221">
        <v>1064</v>
      </c>
      <c r="W92" s="221">
        <v>5114</v>
      </c>
      <c r="X92" s="221">
        <v>3599</v>
      </c>
      <c r="Y92" s="221">
        <v>1257</v>
      </c>
      <c r="Z92" s="222">
        <v>1042</v>
      </c>
      <c r="AA92" s="222">
        <v>8384</v>
      </c>
      <c r="AB92" s="222">
        <v>6518</v>
      </c>
      <c r="AC92" s="222">
        <v>3667</v>
      </c>
      <c r="AD92" s="222">
        <v>1008</v>
      </c>
      <c r="AE92" s="222">
        <v>10591</v>
      </c>
      <c r="AF92" s="222">
        <v>8971</v>
      </c>
      <c r="AG92" s="222">
        <v>5908</v>
      </c>
      <c r="AH92" s="223">
        <v>1140</v>
      </c>
      <c r="AI92" s="223">
        <v>11901</v>
      </c>
      <c r="AJ92" s="223">
        <v>10505</v>
      </c>
      <c r="AK92" s="223">
        <v>6170</v>
      </c>
    </row>
    <row r="93" spans="1:255" s="215" customFormat="1" ht="12.75">
      <c r="A93" s="156" t="s">
        <v>364</v>
      </c>
      <c r="B93" s="219">
        <v>133</v>
      </c>
      <c r="C93" s="219">
        <v>828</v>
      </c>
      <c r="D93" s="219">
        <v>339</v>
      </c>
      <c r="E93" s="219">
        <v>124</v>
      </c>
      <c r="F93" s="220">
        <v>1018</v>
      </c>
      <c r="G93" s="220">
        <v>2413</v>
      </c>
      <c r="H93" s="220">
        <v>1623</v>
      </c>
      <c r="I93" s="220">
        <v>1236</v>
      </c>
      <c r="J93" s="210">
        <v>618</v>
      </c>
      <c r="K93" s="210">
        <v>6001</v>
      </c>
      <c r="L93" s="210">
        <v>4807</v>
      </c>
      <c r="M93" s="210">
        <v>951</v>
      </c>
      <c r="N93" s="213">
        <v>797</v>
      </c>
      <c r="O93" s="213">
        <v>6070</v>
      </c>
      <c r="P93" s="213">
        <v>4903</v>
      </c>
      <c r="Q93" s="213">
        <v>2087</v>
      </c>
      <c r="R93" s="213">
        <v>585</v>
      </c>
      <c r="S93" s="213">
        <v>4788</v>
      </c>
      <c r="T93" s="213">
        <v>3327</v>
      </c>
      <c r="U93" s="213">
        <v>901</v>
      </c>
      <c r="V93" s="221">
        <v>706</v>
      </c>
      <c r="W93" s="221">
        <v>8893</v>
      </c>
      <c r="X93" s="221">
        <v>6086</v>
      </c>
      <c r="Y93" s="221">
        <v>1544</v>
      </c>
      <c r="Z93" s="222">
        <v>900</v>
      </c>
      <c r="AA93" s="222">
        <v>11142</v>
      </c>
      <c r="AB93" s="222">
        <v>8895</v>
      </c>
      <c r="AC93" s="222">
        <v>3822</v>
      </c>
      <c r="AD93" s="222">
        <v>822</v>
      </c>
      <c r="AE93" s="222">
        <v>12238</v>
      </c>
      <c r="AF93" s="222">
        <v>11838</v>
      </c>
      <c r="AG93" s="222">
        <v>5698</v>
      </c>
      <c r="AH93" s="223">
        <v>807</v>
      </c>
      <c r="AI93" s="223">
        <v>11275</v>
      </c>
      <c r="AJ93" s="223">
        <v>11075</v>
      </c>
      <c r="AK93" s="223">
        <v>4017</v>
      </c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U93" s="24"/>
      <c r="CV93" s="24"/>
      <c r="CW93" s="24"/>
      <c r="CX93" s="24"/>
      <c r="CY93" s="24"/>
      <c r="CZ93" s="24"/>
      <c r="DA93" s="24"/>
      <c r="DB93" s="24"/>
      <c r="DC93" s="24"/>
      <c r="DD93" s="24"/>
      <c r="DE93" s="24"/>
      <c r="DF93" s="24"/>
      <c r="DG93" s="24"/>
      <c r="DH93" s="24"/>
      <c r="DI93" s="24"/>
      <c r="DJ93" s="24"/>
      <c r="DK93" s="24"/>
      <c r="DL93" s="24"/>
      <c r="DM93" s="24"/>
      <c r="DN93" s="24"/>
      <c r="DO93" s="24"/>
      <c r="DP93" s="24"/>
      <c r="DQ93" s="24"/>
      <c r="DR93" s="24"/>
      <c r="DS93" s="24"/>
      <c r="DT93" s="24"/>
      <c r="DU93" s="24"/>
      <c r="DV93" s="24"/>
      <c r="DW93" s="24"/>
      <c r="DX93" s="24"/>
      <c r="DY93" s="24"/>
      <c r="DZ93" s="24"/>
      <c r="EA93" s="24"/>
      <c r="EB93" s="24"/>
      <c r="EC93" s="24"/>
      <c r="ED93" s="24"/>
      <c r="EE93" s="24"/>
      <c r="EF93" s="24"/>
      <c r="EG93" s="24"/>
      <c r="EH93" s="24"/>
      <c r="EI93" s="24"/>
      <c r="EJ93" s="24"/>
      <c r="EK93" s="24"/>
      <c r="EL93" s="24"/>
      <c r="EM93" s="24"/>
      <c r="EN93" s="24"/>
      <c r="EO93" s="24"/>
      <c r="EP93" s="24"/>
      <c r="EQ93" s="24"/>
      <c r="ER93" s="24"/>
      <c r="ES93" s="24"/>
      <c r="ET93" s="24"/>
      <c r="EU93" s="24"/>
      <c r="EV93" s="24"/>
      <c r="EW93" s="24"/>
      <c r="EX93" s="24"/>
      <c r="EY93" s="24"/>
      <c r="EZ93" s="24"/>
      <c r="FA93" s="24"/>
      <c r="FB93" s="24"/>
      <c r="FC93" s="24"/>
      <c r="FD93" s="24"/>
      <c r="FE93" s="24"/>
      <c r="FF93" s="24"/>
      <c r="FG93" s="24"/>
      <c r="FH93" s="24"/>
      <c r="FI93" s="24"/>
      <c r="FJ93" s="24"/>
      <c r="FK93" s="24"/>
      <c r="FL93" s="24"/>
      <c r="FM93" s="24"/>
      <c r="FN93" s="24"/>
      <c r="FO93" s="24"/>
      <c r="FP93" s="24"/>
      <c r="FQ93" s="24"/>
      <c r="FR93" s="24"/>
      <c r="FS93" s="24"/>
      <c r="FT93" s="24"/>
      <c r="FU93" s="24"/>
      <c r="FV93" s="24"/>
      <c r="FW93" s="24"/>
      <c r="FX93" s="24"/>
      <c r="FY93" s="24"/>
      <c r="FZ93" s="24"/>
      <c r="GA93" s="24"/>
      <c r="GB93" s="24"/>
      <c r="GC93" s="24"/>
      <c r="GD93" s="24"/>
      <c r="GE93" s="24"/>
      <c r="GF93" s="24"/>
      <c r="GG93" s="24"/>
      <c r="GH93" s="24"/>
      <c r="GI93" s="24"/>
      <c r="GJ93" s="24"/>
      <c r="GK93" s="24"/>
      <c r="GL93" s="24"/>
      <c r="GM93" s="24"/>
      <c r="GN93" s="24"/>
      <c r="GO93" s="24"/>
      <c r="GP93" s="24"/>
      <c r="GQ93" s="24"/>
      <c r="GR93" s="24"/>
      <c r="GS93" s="24"/>
      <c r="GT93" s="24"/>
      <c r="GU93" s="24"/>
      <c r="GV93" s="24"/>
      <c r="GW93" s="24"/>
      <c r="GX93" s="24"/>
      <c r="GY93" s="24"/>
      <c r="GZ93" s="24"/>
      <c r="HA93" s="24"/>
      <c r="HB93" s="24"/>
      <c r="HC93" s="24"/>
      <c r="HD93" s="24"/>
      <c r="HE93" s="24"/>
      <c r="HF93" s="24"/>
      <c r="HG93" s="24"/>
      <c r="HH93" s="24"/>
      <c r="HI93" s="24"/>
      <c r="HJ93" s="24"/>
      <c r="HK93" s="24"/>
      <c r="HL93" s="24"/>
      <c r="HM93" s="24"/>
      <c r="HN93" s="24"/>
      <c r="HO93" s="24"/>
      <c r="HP93" s="24"/>
      <c r="HQ93" s="24"/>
      <c r="HR93" s="24"/>
      <c r="HS93" s="24"/>
      <c r="HT93" s="24"/>
      <c r="HU93" s="24"/>
      <c r="HV93" s="24"/>
      <c r="HW93" s="24"/>
      <c r="HX93" s="24"/>
      <c r="HY93" s="24"/>
      <c r="HZ93" s="24"/>
      <c r="IA93" s="24"/>
      <c r="IB93" s="24"/>
      <c r="IC93" s="24"/>
      <c r="ID93" s="24"/>
      <c r="IE93" s="24"/>
      <c r="IF93" s="24"/>
      <c r="IG93" s="24"/>
      <c r="IH93" s="24"/>
      <c r="II93" s="24"/>
      <c r="IJ93" s="24"/>
      <c r="IK93" s="24"/>
      <c r="IL93" s="24"/>
      <c r="IM93" s="24"/>
      <c r="IN93" s="24"/>
      <c r="IO93" s="24"/>
      <c r="IP93" s="24"/>
      <c r="IQ93" s="24"/>
      <c r="IR93" s="24"/>
      <c r="IS93" s="24"/>
      <c r="IT93" s="24"/>
      <c r="IU93" s="24"/>
    </row>
    <row r="94" spans="1:255" s="215" customFormat="1" ht="12.75">
      <c r="A94" s="156" t="s">
        <v>172</v>
      </c>
      <c r="B94" s="219">
        <v>101</v>
      </c>
      <c r="C94" s="219">
        <v>151</v>
      </c>
      <c r="D94" s="219">
        <v>60</v>
      </c>
      <c r="E94" s="219">
        <v>136</v>
      </c>
      <c r="F94" s="220">
        <v>257</v>
      </c>
      <c r="G94" s="220">
        <v>1018</v>
      </c>
      <c r="H94" s="220">
        <v>475</v>
      </c>
      <c r="I94" s="220">
        <v>711</v>
      </c>
      <c r="J94" s="210">
        <v>466</v>
      </c>
      <c r="K94" s="210">
        <v>2487</v>
      </c>
      <c r="L94" s="210">
        <v>1429</v>
      </c>
      <c r="M94" s="210">
        <v>782</v>
      </c>
      <c r="N94" s="213">
        <v>563</v>
      </c>
      <c r="O94" s="213">
        <v>3023</v>
      </c>
      <c r="P94" s="213">
        <v>1666</v>
      </c>
      <c r="Q94" s="213">
        <v>570</v>
      </c>
      <c r="R94" s="213">
        <v>417</v>
      </c>
      <c r="S94" s="213">
        <v>2337</v>
      </c>
      <c r="T94" s="213">
        <v>737</v>
      </c>
      <c r="U94" s="213">
        <v>225</v>
      </c>
      <c r="V94" s="221">
        <v>335</v>
      </c>
      <c r="W94" s="221">
        <v>5012</v>
      </c>
      <c r="X94" s="221">
        <v>1660</v>
      </c>
      <c r="Y94" s="221">
        <v>585</v>
      </c>
      <c r="Z94" s="222">
        <v>517</v>
      </c>
      <c r="AA94" s="222">
        <v>6490</v>
      </c>
      <c r="AB94" s="222">
        <v>3714</v>
      </c>
      <c r="AC94" s="222">
        <v>2515</v>
      </c>
      <c r="AD94" s="222">
        <v>411</v>
      </c>
      <c r="AE94" s="222">
        <v>6561</v>
      </c>
      <c r="AF94" s="222">
        <v>6016</v>
      </c>
      <c r="AG94" s="222">
        <v>3188</v>
      </c>
      <c r="AH94" s="223">
        <v>360</v>
      </c>
      <c r="AI94" s="223">
        <v>6572</v>
      </c>
      <c r="AJ94" s="223">
        <v>6394</v>
      </c>
      <c r="AK94" s="223">
        <v>2795</v>
      </c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  <c r="CV94" s="24"/>
      <c r="CW94" s="24"/>
      <c r="CX94" s="24"/>
      <c r="CY94" s="24"/>
      <c r="CZ94" s="24"/>
      <c r="DA94" s="24"/>
      <c r="DB94" s="24"/>
      <c r="DC94" s="24"/>
      <c r="DD94" s="24"/>
      <c r="DE94" s="24"/>
      <c r="DF94" s="24"/>
      <c r="DG94" s="24"/>
      <c r="DH94" s="24"/>
      <c r="DI94" s="24"/>
      <c r="DJ94" s="24"/>
      <c r="DK94" s="24"/>
      <c r="DL94" s="24"/>
      <c r="DM94" s="24"/>
      <c r="DN94" s="24"/>
      <c r="DO94" s="24"/>
      <c r="DP94" s="24"/>
      <c r="DQ94" s="24"/>
      <c r="DR94" s="24"/>
      <c r="DS94" s="24"/>
      <c r="DT94" s="24"/>
      <c r="DU94" s="24"/>
      <c r="DV94" s="24"/>
      <c r="DW94" s="24"/>
      <c r="DX94" s="24"/>
      <c r="DY94" s="24"/>
      <c r="DZ94" s="24"/>
      <c r="EA94" s="24"/>
      <c r="EB94" s="24"/>
      <c r="EC94" s="24"/>
      <c r="ED94" s="24"/>
      <c r="EE94" s="24"/>
      <c r="EF94" s="24"/>
      <c r="EG94" s="24"/>
      <c r="EH94" s="24"/>
      <c r="EI94" s="24"/>
      <c r="EJ94" s="24"/>
      <c r="EK94" s="24"/>
      <c r="EL94" s="24"/>
      <c r="EM94" s="24"/>
      <c r="EN94" s="24"/>
      <c r="EO94" s="24"/>
      <c r="EP94" s="24"/>
      <c r="EQ94" s="24"/>
      <c r="ER94" s="24"/>
      <c r="ES94" s="24"/>
      <c r="ET94" s="24"/>
      <c r="EU94" s="24"/>
      <c r="EV94" s="24"/>
      <c r="EW94" s="24"/>
      <c r="EX94" s="24"/>
      <c r="EY94" s="24"/>
      <c r="EZ94" s="24"/>
      <c r="FA94" s="24"/>
      <c r="FB94" s="24"/>
      <c r="FC94" s="24"/>
      <c r="FD94" s="24"/>
      <c r="FE94" s="24"/>
      <c r="FF94" s="24"/>
      <c r="FG94" s="24"/>
      <c r="FH94" s="24"/>
      <c r="FI94" s="24"/>
      <c r="FJ94" s="24"/>
      <c r="FK94" s="24"/>
      <c r="FL94" s="24"/>
      <c r="FM94" s="24"/>
      <c r="FN94" s="24"/>
      <c r="FO94" s="24"/>
      <c r="FP94" s="24"/>
      <c r="FQ94" s="24"/>
      <c r="FR94" s="24"/>
      <c r="FS94" s="24"/>
      <c r="FT94" s="24"/>
      <c r="FU94" s="24"/>
      <c r="FV94" s="24"/>
      <c r="FW94" s="24"/>
      <c r="FX94" s="24"/>
      <c r="FY94" s="24"/>
      <c r="FZ94" s="24"/>
      <c r="GA94" s="24"/>
      <c r="GB94" s="24"/>
      <c r="GC94" s="24"/>
      <c r="GD94" s="24"/>
      <c r="GE94" s="24"/>
      <c r="GF94" s="24"/>
      <c r="GG94" s="24"/>
      <c r="GH94" s="24"/>
      <c r="GI94" s="24"/>
      <c r="GJ94" s="24"/>
      <c r="GK94" s="24"/>
      <c r="GL94" s="24"/>
      <c r="GM94" s="24"/>
      <c r="GN94" s="24"/>
      <c r="GO94" s="24"/>
      <c r="GP94" s="24"/>
      <c r="GQ94" s="24"/>
      <c r="GR94" s="24"/>
      <c r="GS94" s="24"/>
      <c r="GT94" s="24"/>
      <c r="GU94" s="24"/>
      <c r="GV94" s="24"/>
      <c r="GW94" s="24"/>
      <c r="GX94" s="24"/>
      <c r="GY94" s="24"/>
      <c r="GZ94" s="24"/>
      <c r="HA94" s="24"/>
      <c r="HB94" s="24"/>
      <c r="HC94" s="24"/>
      <c r="HD94" s="24"/>
      <c r="HE94" s="24"/>
      <c r="HF94" s="24"/>
      <c r="HG94" s="24"/>
      <c r="HH94" s="24"/>
      <c r="HI94" s="24"/>
      <c r="HJ94" s="24"/>
      <c r="HK94" s="24"/>
      <c r="HL94" s="24"/>
      <c r="HM94" s="24"/>
      <c r="HN94" s="24"/>
      <c r="HO94" s="24"/>
      <c r="HP94" s="24"/>
      <c r="HQ94" s="24"/>
      <c r="HR94" s="24"/>
      <c r="HS94" s="24"/>
      <c r="HT94" s="24"/>
      <c r="HU94" s="24"/>
      <c r="HV94" s="24"/>
      <c r="HW94" s="24"/>
      <c r="HX94" s="24"/>
      <c r="HY94" s="24"/>
      <c r="HZ94" s="24"/>
      <c r="IA94" s="24"/>
      <c r="IB94" s="24"/>
      <c r="IC94" s="24"/>
      <c r="ID94" s="24"/>
      <c r="IE94" s="24"/>
      <c r="IF94" s="24"/>
      <c r="IG94" s="24"/>
      <c r="IH94" s="24"/>
      <c r="II94" s="24"/>
      <c r="IJ94" s="24"/>
      <c r="IK94" s="24"/>
      <c r="IL94" s="24"/>
      <c r="IM94" s="24"/>
      <c r="IN94" s="24"/>
      <c r="IO94" s="24"/>
      <c r="IP94" s="24"/>
      <c r="IQ94" s="24"/>
      <c r="IR94" s="24"/>
      <c r="IS94" s="24"/>
      <c r="IT94" s="24"/>
      <c r="IU94" s="24"/>
    </row>
    <row r="95" spans="1:37" ht="25.5">
      <c r="A95" s="156" t="s">
        <v>343</v>
      </c>
      <c r="B95" s="219">
        <v>39</v>
      </c>
      <c r="C95" s="219">
        <v>368</v>
      </c>
      <c r="D95" s="219">
        <v>3</v>
      </c>
      <c r="E95" s="219">
        <v>0</v>
      </c>
      <c r="F95" s="220">
        <v>312</v>
      </c>
      <c r="G95" s="220">
        <v>408</v>
      </c>
      <c r="H95" s="220">
        <v>59</v>
      </c>
      <c r="I95" s="220">
        <v>0</v>
      </c>
      <c r="J95" s="210">
        <v>42</v>
      </c>
      <c r="K95" s="210">
        <v>802</v>
      </c>
      <c r="L95" s="210">
        <v>606</v>
      </c>
      <c r="M95" s="210">
        <v>305</v>
      </c>
      <c r="N95" s="213">
        <v>50</v>
      </c>
      <c r="O95" s="213">
        <v>768</v>
      </c>
      <c r="P95" s="213">
        <v>597</v>
      </c>
      <c r="Q95" s="213">
        <v>253</v>
      </c>
      <c r="R95" s="213">
        <v>28</v>
      </c>
      <c r="S95" s="213">
        <v>550</v>
      </c>
      <c r="T95" s="213">
        <v>220</v>
      </c>
      <c r="U95" s="213">
        <v>87</v>
      </c>
      <c r="V95" s="221">
        <v>36</v>
      </c>
      <c r="W95" s="221">
        <v>1035</v>
      </c>
      <c r="X95" s="221">
        <v>567</v>
      </c>
      <c r="Y95" s="221">
        <v>217</v>
      </c>
      <c r="Z95" s="222">
        <v>36</v>
      </c>
      <c r="AA95" s="222">
        <v>1579</v>
      </c>
      <c r="AB95" s="222">
        <v>815</v>
      </c>
      <c r="AC95" s="222">
        <v>549</v>
      </c>
      <c r="AD95" s="222">
        <v>113</v>
      </c>
      <c r="AE95" s="222">
        <v>1481</v>
      </c>
      <c r="AF95" s="222">
        <v>1314</v>
      </c>
      <c r="AG95" s="222">
        <v>791</v>
      </c>
      <c r="AH95" s="223">
        <v>53</v>
      </c>
      <c r="AI95" s="223">
        <v>1744</v>
      </c>
      <c r="AJ95" s="223">
        <v>1438</v>
      </c>
      <c r="AK95" s="223">
        <v>885</v>
      </c>
    </row>
    <row r="96" spans="1:37" ht="12.75">
      <c r="A96" s="156" t="s">
        <v>174</v>
      </c>
      <c r="B96" s="219">
        <v>189</v>
      </c>
      <c r="C96" s="219">
        <v>42</v>
      </c>
      <c r="D96" s="219">
        <v>19</v>
      </c>
      <c r="E96" s="219">
        <v>0</v>
      </c>
      <c r="F96" s="220">
        <v>82</v>
      </c>
      <c r="G96" s="220">
        <v>316</v>
      </c>
      <c r="H96" s="220">
        <v>303</v>
      </c>
      <c r="I96" s="220">
        <v>26</v>
      </c>
      <c r="J96" s="210">
        <v>152</v>
      </c>
      <c r="K96" s="210">
        <v>1315</v>
      </c>
      <c r="L96" s="210">
        <v>803</v>
      </c>
      <c r="M96" s="210">
        <v>60</v>
      </c>
      <c r="N96" s="213">
        <v>173</v>
      </c>
      <c r="O96" s="213">
        <v>1105</v>
      </c>
      <c r="P96" s="213">
        <v>817</v>
      </c>
      <c r="Q96" s="213">
        <v>104</v>
      </c>
      <c r="R96" s="213">
        <v>233</v>
      </c>
      <c r="S96" s="213">
        <v>603</v>
      </c>
      <c r="T96" s="213">
        <v>408</v>
      </c>
      <c r="U96" s="213">
        <v>43</v>
      </c>
      <c r="V96" s="221">
        <v>344</v>
      </c>
      <c r="W96" s="221">
        <v>1334</v>
      </c>
      <c r="X96" s="221">
        <v>1007</v>
      </c>
      <c r="Y96" s="221">
        <v>171</v>
      </c>
      <c r="Z96" s="222">
        <v>425</v>
      </c>
      <c r="AA96" s="222">
        <v>2039</v>
      </c>
      <c r="AB96" s="222">
        <v>1565</v>
      </c>
      <c r="AC96" s="222">
        <v>674</v>
      </c>
      <c r="AD96" s="222">
        <v>493</v>
      </c>
      <c r="AE96" s="222">
        <v>2462</v>
      </c>
      <c r="AF96" s="222">
        <v>2182</v>
      </c>
      <c r="AG96" s="222">
        <v>605</v>
      </c>
      <c r="AH96" s="223">
        <v>490</v>
      </c>
      <c r="AI96" s="223">
        <v>2774</v>
      </c>
      <c r="AJ96" s="223">
        <v>2570</v>
      </c>
      <c r="AK96" s="223">
        <v>707</v>
      </c>
    </row>
    <row r="97" spans="1:37" ht="12.75">
      <c r="A97" s="156" t="s">
        <v>175</v>
      </c>
      <c r="B97" s="219" t="s">
        <v>297</v>
      </c>
      <c r="C97" s="219" t="s">
        <v>297</v>
      </c>
      <c r="D97" s="219" t="s">
        <v>297</v>
      </c>
      <c r="E97" s="219" t="s">
        <v>297</v>
      </c>
      <c r="F97" s="219" t="s">
        <v>297</v>
      </c>
      <c r="G97" s="219" t="s">
        <v>297</v>
      </c>
      <c r="H97" s="219" t="s">
        <v>297</v>
      </c>
      <c r="I97" s="219" t="s">
        <v>297</v>
      </c>
      <c r="J97" s="210" t="s">
        <v>297</v>
      </c>
      <c r="K97" s="210" t="s">
        <v>297</v>
      </c>
      <c r="L97" s="210" t="s">
        <v>297</v>
      </c>
      <c r="M97" s="210" t="s">
        <v>297</v>
      </c>
      <c r="N97" s="210" t="s">
        <v>297</v>
      </c>
      <c r="O97" s="210" t="s">
        <v>297</v>
      </c>
      <c r="P97" s="210" t="s">
        <v>297</v>
      </c>
      <c r="Q97" s="210" t="s">
        <v>297</v>
      </c>
      <c r="R97" s="213">
        <v>43</v>
      </c>
      <c r="S97" s="213">
        <v>607</v>
      </c>
      <c r="T97" s="213">
        <v>341</v>
      </c>
      <c r="U97" s="213">
        <v>41</v>
      </c>
      <c r="V97" s="221">
        <v>62</v>
      </c>
      <c r="W97" s="221">
        <v>1232</v>
      </c>
      <c r="X97" s="221">
        <v>682</v>
      </c>
      <c r="Y97" s="221">
        <v>81</v>
      </c>
      <c r="Z97" s="222">
        <v>78</v>
      </c>
      <c r="AA97" s="222">
        <v>1428</v>
      </c>
      <c r="AB97" s="222">
        <v>967</v>
      </c>
      <c r="AC97" s="222">
        <v>374</v>
      </c>
      <c r="AD97" s="222">
        <v>66</v>
      </c>
      <c r="AE97" s="222">
        <v>1495</v>
      </c>
      <c r="AF97" s="222">
        <v>1301</v>
      </c>
      <c r="AG97" s="222">
        <v>407</v>
      </c>
      <c r="AH97" s="223">
        <v>64</v>
      </c>
      <c r="AI97" s="223">
        <v>1372</v>
      </c>
      <c r="AJ97" s="223">
        <v>1307</v>
      </c>
      <c r="AK97" s="223">
        <v>681</v>
      </c>
    </row>
    <row r="100" ht="12.75">
      <c r="A100" s="24" t="s">
        <v>362</v>
      </c>
    </row>
    <row r="101" ht="12.75">
      <c r="A101" s="24" t="s">
        <v>344</v>
      </c>
    </row>
    <row r="102" ht="12.75">
      <c r="A102" s="256" t="s">
        <v>417</v>
      </c>
    </row>
    <row r="103" ht="12.75">
      <c r="A103" s="24" t="s">
        <v>363</v>
      </c>
    </row>
  </sheetData>
  <sheetProtection/>
  <mergeCells count="47">
    <mergeCell ref="B6:B7"/>
    <mergeCell ref="C6:C7"/>
    <mergeCell ref="A4:A7"/>
    <mergeCell ref="B4:E4"/>
    <mergeCell ref="F4:I4"/>
    <mergeCell ref="F5:H5"/>
    <mergeCell ref="I5:I7"/>
    <mergeCell ref="F6:F7"/>
    <mergeCell ref="G6:G7"/>
    <mergeCell ref="B5:D5"/>
    <mergeCell ref="E5:E7"/>
    <mergeCell ref="J4:M4"/>
    <mergeCell ref="N4:Q4"/>
    <mergeCell ref="J5:L5"/>
    <mergeCell ref="M5:M7"/>
    <mergeCell ref="N5:P5"/>
    <mergeCell ref="Q5:Q7"/>
    <mergeCell ref="J6:J7"/>
    <mergeCell ref="K6:K7"/>
    <mergeCell ref="N6:N7"/>
    <mergeCell ref="O6:O7"/>
    <mergeCell ref="R4:U4"/>
    <mergeCell ref="V4:Y4"/>
    <mergeCell ref="Z4:AC4"/>
    <mergeCell ref="AD4:AG4"/>
    <mergeCell ref="R5:T5"/>
    <mergeCell ref="U5:U7"/>
    <mergeCell ref="V5:X5"/>
    <mergeCell ref="Y5:Y7"/>
    <mergeCell ref="AC5:AC7"/>
    <mergeCell ref="AG5:AG7"/>
    <mergeCell ref="R6:R7"/>
    <mergeCell ref="S6:S7"/>
    <mergeCell ref="V6:V7"/>
    <mergeCell ref="W6:W7"/>
    <mergeCell ref="Z6:Z7"/>
    <mergeCell ref="AA6:AA7"/>
    <mergeCell ref="A1:AK1"/>
    <mergeCell ref="AH4:AK4"/>
    <mergeCell ref="AH5:AJ5"/>
    <mergeCell ref="AK5:AK7"/>
    <mergeCell ref="AH6:AH7"/>
    <mergeCell ref="AI6:AI7"/>
    <mergeCell ref="AD6:AD7"/>
    <mergeCell ref="AE6:AE7"/>
    <mergeCell ref="Z5:AB5"/>
    <mergeCell ref="AD5:AF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37" r:id="rId1"/>
  <headerFooter>
    <oddFooter>&amp;C55</oddFooter>
  </headerFooter>
  <colBreaks count="1" manualBreakCount="1">
    <brk id="17" max="65535" man="1"/>
  </colBreaks>
  <ignoredErrors>
    <ignoredError sqref="J9:M9 N9:Q9 R9 V28 V39 J39:R39 V46 J54:R54 J76:N76 R76 V9 V54:Y54 V76:AK76 AD9:AK9 Z28 Z39:AK39 Z46:AK46 AD28:AK28 AA54:AK54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D46"/>
  <sheetViews>
    <sheetView workbookViewId="0" topLeftCell="A1">
      <selection activeCell="C66" sqref="C66"/>
    </sheetView>
  </sheetViews>
  <sheetFormatPr defaultColWidth="9.00390625" defaultRowHeight="12.75"/>
  <cols>
    <col min="1" max="1" width="31.875" style="0" customWidth="1"/>
    <col min="2" max="2" width="13.00390625" style="0" customWidth="1"/>
    <col min="3" max="3" width="28.75390625" style="0" customWidth="1"/>
    <col min="4" max="4" width="32.625" style="0" customWidth="1"/>
  </cols>
  <sheetData>
    <row r="1" spans="1:4" ht="33" customHeight="1">
      <c r="A1" s="306" t="s">
        <v>25</v>
      </c>
      <c r="B1" s="306"/>
      <c r="C1" s="306"/>
      <c r="D1" s="306"/>
    </row>
    <row r="2" spans="1:4" ht="15.75">
      <c r="A2" s="149"/>
      <c r="B2" s="149"/>
      <c r="C2" s="149"/>
      <c r="D2" s="149"/>
    </row>
    <row r="4" spans="1:4" s="204" customFormat="1" ht="45" customHeight="1">
      <c r="A4" s="203" t="s">
        <v>26</v>
      </c>
      <c r="B4" s="203" t="s">
        <v>27</v>
      </c>
      <c r="C4" s="203" t="s">
        <v>201</v>
      </c>
      <c r="D4" s="203" t="s">
        <v>202</v>
      </c>
    </row>
    <row r="5" spans="1:4" s="9" customFormat="1" ht="12.75">
      <c r="A5" s="8" t="s">
        <v>28</v>
      </c>
      <c r="B5" s="144">
        <v>41640</v>
      </c>
      <c r="C5" s="202">
        <v>62.7</v>
      </c>
      <c r="D5" s="202">
        <v>9</v>
      </c>
    </row>
    <row r="6" spans="1:4" s="9" customFormat="1" ht="12.75">
      <c r="A6" s="8" t="s">
        <v>29</v>
      </c>
      <c r="B6" s="144">
        <v>41640</v>
      </c>
      <c r="C6" s="202">
        <v>16</v>
      </c>
      <c r="D6" s="202" t="s">
        <v>30</v>
      </c>
    </row>
    <row r="7" spans="1:4" s="9" customFormat="1" ht="12.75">
      <c r="A7" s="8" t="s">
        <v>225</v>
      </c>
      <c r="B7" s="144">
        <v>41548</v>
      </c>
      <c r="C7" s="202">
        <v>4.4</v>
      </c>
      <c r="D7" s="202">
        <v>4.5</v>
      </c>
    </row>
    <row r="8" spans="1:4" s="9" customFormat="1" ht="12.75">
      <c r="A8" s="8" t="s">
        <v>31</v>
      </c>
      <c r="B8" s="144">
        <v>41548</v>
      </c>
      <c r="C8" s="202">
        <v>8.2</v>
      </c>
      <c r="D8" s="202" t="s">
        <v>30</v>
      </c>
    </row>
    <row r="9" spans="1:4" s="9" customFormat="1" ht="12.75">
      <c r="A9" s="8" t="s">
        <v>32</v>
      </c>
      <c r="B9" s="144">
        <v>41456</v>
      </c>
      <c r="C9" s="202">
        <v>12.2</v>
      </c>
      <c r="D9" s="202">
        <v>2</v>
      </c>
    </row>
    <row r="10" spans="1:4" s="9" customFormat="1" ht="12.75">
      <c r="A10" s="71" t="s">
        <v>33</v>
      </c>
      <c r="B10" s="144">
        <v>41640</v>
      </c>
      <c r="C10" s="202">
        <v>11.5</v>
      </c>
      <c r="D10" s="202">
        <v>2.6</v>
      </c>
    </row>
    <row r="11" spans="1:4" s="9" customFormat="1" ht="12.75">
      <c r="A11" s="8" t="s">
        <v>34</v>
      </c>
      <c r="B11" s="144">
        <v>41640</v>
      </c>
      <c r="C11" s="202">
        <v>26.3</v>
      </c>
      <c r="D11" s="202">
        <v>0.4</v>
      </c>
    </row>
    <row r="12" spans="1:4" s="9" customFormat="1" ht="12.75">
      <c r="A12" s="8" t="s">
        <v>35</v>
      </c>
      <c r="B12" s="144">
        <v>41640</v>
      </c>
      <c r="C12" s="202">
        <v>18.3</v>
      </c>
      <c r="D12" s="202">
        <v>5.9</v>
      </c>
    </row>
    <row r="13" spans="1:4" s="9" customFormat="1" ht="25.5">
      <c r="A13" s="8" t="s">
        <v>203</v>
      </c>
      <c r="B13" s="144">
        <v>41640</v>
      </c>
      <c r="C13" s="202">
        <v>14.1</v>
      </c>
      <c r="D13" s="202">
        <v>6.2</v>
      </c>
    </row>
    <row r="14" spans="1:4" s="9" customFormat="1" ht="12.75">
      <c r="A14" s="8" t="s">
        <v>36</v>
      </c>
      <c r="B14" s="144">
        <v>41548</v>
      </c>
      <c r="C14" s="202">
        <v>25.7</v>
      </c>
      <c r="D14" s="202" t="s">
        <v>30</v>
      </c>
    </row>
    <row r="15" spans="1:4" s="9" customFormat="1" ht="12.75">
      <c r="A15" s="8" t="s">
        <v>228</v>
      </c>
      <c r="B15" s="144">
        <v>41548</v>
      </c>
      <c r="C15" s="202">
        <v>18.8</v>
      </c>
      <c r="D15" s="202">
        <v>29.4</v>
      </c>
    </row>
    <row r="16" spans="1:4" s="9" customFormat="1" ht="12.75">
      <c r="A16" s="8" t="s">
        <v>226</v>
      </c>
      <c r="B16" s="144">
        <v>41548</v>
      </c>
      <c r="C16" s="202">
        <v>34.7</v>
      </c>
      <c r="D16" s="202">
        <v>12.2</v>
      </c>
    </row>
    <row r="17" spans="1:4" s="9" customFormat="1" ht="12.75">
      <c r="A17" s="8" t="s">
        <v>37</v>
      </c>
      <c r="B17" s="144">
        <v>41640</v>
      </c>
      <c r="C17" s="202">
        <v>33</v>
      </c>
      <c r="D17" s="202">
        <v>14.3</v>
      </c>
    </row>
    <row r="18" spans="1:4" s="9" customFormat="1" ht="12.75">
      <c r="A18" s="8" t="s">
        <v>229</v>
      </c>
      <c r="B18" s="144">
        <v>41548</v>
      </c>
      <c r="C18" s="202">
        <v>8.9</v>
      </c>
      <c r="D18" s="202">
        <v>3.1</v>
      </c>
    </row>
    <row r="19" spans="1:4" s="9" customFormat="1" ht="12.75">
      <c r="A19" s="8" t="s">
        <v>38</v>
      </c>
      <c r="B19" s="144">
        <v>41640</v>
      </c>
      <c r="C19" s="202">
        <v>8</v>
      </c>
      <c r="D19" s="202">
        <v>6.3</v>
      </c>
    </row>
    <row r="20" spans="1:4" s="9" customFormat="1" ht="12.75">
      <c r="A20" s="8" t="s">
        <v>39</v>
      </c>
      <c r="B20" s="144">
        <v>41456</v>
      </c>
      <c r="C20" s="202">
        <v>26.8</v>
      </c>
      <c r="D20" s="202" t="s">
        <v>30</v>
      </c>
    </row>
    <row r="21" spans="1:4" s="9" customFormat="1" ht="12.75">
      <c r="A21" s="8" t="s">
        <v>40</v>
      </c>
      <c r="B21" s="144">
        <v>41456</v>
      </c>
      <c r="C21" s="202">
        <v>18.7</v>
      </c>
      <c r="D21" s="202">
        <v>8.5</v>
      </c>
    </row>
    <row r="22" spans="1:4" s="9" customFormat="1" ht="12.75">
      <c r="A22" s="8" t="s">
        <v>41</v>
      </c>
      <c r="B22" s="144">
        <v>41640</v>
      </c>
      <c r="C22" s="202">
        <v>40</v>
      </c>
      <c r="D22" s="202">
        <v>2.6</v>
      </c>
    </row>
    <row r="23" spans="1:4" s="9" customFormat="1" ht="12.75">
      <c r="A23" s="8" t="s">
        <v>230</v>
      </c>
      <c r="B23" s="144">
        <v>41640</v>
      </c>
      <c r="C23" s="202">
        <v>5</v>
      </c>
      <c r="D23" s="202">
        <v>7.5</v>
      </c>
    </row>
    <row r="24" spans="1:4" s="9" customFormat="1" ht="12.75">
      <c r="A24" s="8" t="s">
        <v>42</v>
      </c>
      <c r="B24" s="144">
        <v>41365</v>
      </c>
      <c r="C24" s="202">
        <v>22.5</v>
      </c>
      <c r="D24" s="202">
        <v>22.1</v>
      </c>
    </row>
    <row r="25" spans="1:4" s="9" customFormat="1" ht="12.75">
      <c r="A25" s="8" t="s">
        <v>43</v>
      </c>
      <c r="B25" s="144">
        <v>41640</v>
      </c>
      <c r="C25" s="202">
        <v>3.9</v>
      </c>
      <c r="D25" s="202" t="s">
        <v>30</v>
      </c>
    </row>
    <row r="26" spans="1:4" s="9" customFormat="1" ht="12.75">
      <c r="A26" s="8" t="s">
        <v>252</v>
      </c>
      <c r="B26" s="144">
        <v>41548</v>
      </c>
      <c r="C26" s="202">
        <v>8.5</v>
      </c>
      <c r="D26" s="202">
        <v>6.7</v>
      </c>
    </row>
    <row r="27" spans="1:4" s="9" customFormat="1" ht="12.75">
      <c r="A27" s="8" t="s">
        <v>44</v>
      </c>
      <c r="B27" s="144">
        <v>41548</v>
      </c>
      <c r="C27" s="202">
        <v>40.4</v>
      </c>
      <c r="D27" s="202">
        <v>27.9</v>
      </c>
    </row>
    <row r="28" spans="1:4" s="9" customFormat="1" ht="12.75">
      <c r="A28" s="8" t="s">
        <v>253</v>
      </c>
      <c r="B28" s="144">
        <v>41640</v>
      </c>
      <c r="C28" s="202">
        <v>40.4</v>
      </c>
      <c r="D28" s="202">
        <v>12.4</v>
      </c>
    </row>
    <row r="29" spans="1:4" s="9" customFormat="1" ht="12.75">
      <c r="A29" s="8" t="s">
        <v>45</v>
      </c>
      <c r="B29" s="144">
        <v>41548</v>
      </c>
      <c r="C29" s="202">
        <v>23.8</v>
      </c>
      <c r="D29" s="202" t="s">
        <v>30</v>
      </c>
    </row>
    <row r="30" spans="1:4" s="9" customFormat="1" ht="12.75">
      <c r="A30" s="8" t="s">
        <v>46</v>
      </c>
      <c r="B30" s="144">
        <v>41640</v>
      </c>
      <c r="C30" s="202">
        <v>43.3</v>
      </c>
      <c r="D30" s="202">
        <v>2.1</v>
      </c>
    </row>
    <row r="31" spans="1:4" s="9" customFormat="1" ht="12.75">
      <c r="A31" s="8" t="s">
        <v>47</v>
      </c>
      <c r="B31" s="144">
        <v>41456</v>
      </c>
      <c r="C31" s="202">
        <v>32</v>
      </c>
      <c r="D31" s="202">
        <v>6.3</v>
      </c>
    </row>
    <row r="32" spans="1:4" s="9" customFormat="1" ht="12.75">
      <c r="A32" s="8" t="s">
        <v>48</v>
      </c>
      <c r="B32" s="144">
        <v>41640</v>
      </c>
      <c r="C32" s="202">
        <v>35.3</v>
      </c>
      <c r="D32" s="202">
        <v>9.7</v>
      </c>
    </row>
    <row r="33" spans="1:4" s="9" customFormat="1" ht="12.75">
      <c r="A33" s="8" t="s">
        <v>49</v>
      </c>
      <c r="B33" s="144">
        <v>41640</v>
      </c>
      <c r="C33" s="202">
        <v>7.4</v>
      </c>
      <c r="D33" s="202">
        <v>4.9</v>
      </c>
    </row>
    <row r="34" spans="1:4" s="9" customFormat="1" ht="12.75">
      <c r="A34" s="8" t="s">
        <v>50</v>
      </c>
      <c r="B34" s="144">
        <v>41548</v>
      </c>
      <c r="C34" s="202">
        <v>22.9</v>
      </c>
      <c r="D34" s="202">
        <v>28.9</v>
      </c>
    </row>
    <row r="35" spans="1:4" s="9" customFormat="1" ht="12.75">
      <c r="A35" s="8" t="s">
        <v>51</v>
      </c>
      <c r="B35" s="144">
        <v>41640</v>
      </c>
      <c r="C35" s="202">
        <v>37.8</v>
      </c>
      <c r="D35" s="202" t="s">
        <v>30</v>
      </c>
    </row>
    <row r="36" spans="1:4" s="9" customFormat="1" ht="12.75">
      <c r="A36" s="8" t="s">
        <v>52</v>
      </c>
      <c r="B36" s="144">
        <v>41091</v>
      </c>
      <c r="C36" s="202">
        <v>16.5</v>
      </c>
      <c r="D36" s="202">
        <v>3.3</v>
      </c>
    </row>
    <row r="37" spans="1:4" s="9" customFormat="1" ht="12.75">
      <c r="A37" s="8" t="s">
        <v>53</v>
      </c>
      <c r="B37" s="144">
        <v>41640</v>
      </c>
      <c r="C37" s="202">
        <v>10</v>
      </c>
      <c r="D37" s="202">
        <v>0.7</v>
      </c>
    </row>
    <row r="38" spans="1:4" s="9" customFormat="1" ht="12.75">
      <c r="A38" s="8" t="s">
        <v>231</v>
      </c>
      <c r="B38" s="144">
        <v>41640</v>
      </c>
      <c r="C38" s="202">
        <v>5.5</v>
      </c>
      <c r="D38" s="202">
        <v>1.4</v>
      </c>
    </row>
    <row r="39" spans="1:4" s="9" customFormat="1" ht="12.75">
      <c r="A39" s="8" t="s">
        <v>54</v>
      </c>
      <c r="B39" s="144">
        <v>41548</v>
      </c>
      <c r="C39" s="202">
        <v>7.4</v>
      </c>
      <c r="D39" s="202">
        <v>11.4</v>
      </c>
    </row>
    <row r="40" spans="1:4" s="9" customFormat="1" ht="12.75">
      <c r="A40" s="8" t="s">
        <v>227</v>
      </c>
      <c r="B40" s="144">
        <v>41548</v>
      </c>
      <c r="C40" s="202">
        <v>28.4</v>
      </c>
      <c r="D40" s="202" t="s">
        <v>30</v>
      </c>
    </row>
    <row r="41" spans="1:4" s="9" customFormat="1" ht="12.75">
      <c r="A41" s="8" t="s">
        <v>55</v>
      </c>
      <c r="B41" s="144">
        <v>41640</v>
      </c>
      <c r="C41" s="202">
        <v>22.1</v>
      </c>
      <c r="D41" s="202" t="s">
        <v>30</v>
      </c>
    </row>
    <row r="42" spans="1:4" s="9" customFormat="1" ht="12.75">
      <c r="A42" s="8" t="s">
        <v>56</v>
      </c>
      <c r="B42" s="144">
        <v>41548</v>
      </c>
      <c r="C42" s="202">
        <v>36.7</v>
      </c>
      <c r="D42" s="202" t="s">
        <v>30</v>
      </c>
    </row>
    <row r="43" spans="1:4" s="9" customFormat="1" ht="12.75">
      <c r="A43" s="8" t="s">
        <v>57</v>
      </c>
      <c r="B43" s="144">
        <v>41609</v>
      </c>
      <c r="C43" s="202">
        <v>28.6</v>
      </c>
      <c r="D43" s="202">
        <v>8.9</v>
      </c>
    </row>
    <row r="44" spans="1:4" s="9" customFormat="1" ht="12.75">
      <c r="A44" s="269"/>
      <c r="B44" s="270"/>
      <c r="C44" s="271"/>
      <c r="D44" s="271"/>
    </row>
    <row r="45" spans="1:4" ht="12.75">
      <c r="A45" s="17"/>
      <c r="B45" s="6"/>
      <c r="C45" s="6"/>
      <c r="D45" s="18"/>
    </row>
    <row r="46" ht="12.75">
      <c r="A46" t="s">
        <v>393</v>
      </c>
    </row>
  </sheetData>
  <sheetProtection/>
  <mergeCells count="1">
    <mergeCell ref="A1:D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5" r:id="rId1"/>
  <headerFooter alignWithMargins="0">
    <oddFooter>&amp;C16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workbookViewId="0" topLeftCell="A1">
      <selection activeCell="E26" sqref="E26"/>
    </sheetView>
  </sheetViews>
  <sheetFormatPr defaultColWidth="10.75390625" defaultRowHeight="12.75"/>
  <cols>
    <col min="1" max="1" width="12.75390625" style="24" customWidth="1"/>
    <col min="2" max="7" width="18.75390625" style="24" customWidth="1"/>
    <col min="8" max="16384" width="10.75390625" style="24" customWidth="1"/>
  </cols>
  <sheetData>
    <row r="1" spans="1:7" s="21" customFormat="1" ht="31.5" customHeight="1">
      <c r="A1" s="19" t="s">
        <v>382</v>
      </c>
      <c r="B1" s="20"/>
      <c r="C1" s="20"/>
      <c r="D1" s="20"/>
      <c r="E1" s="20"/>
      <c r="F1" s="20"/>
      <c r="G1" s="20"/>
    </row>
    <row r="2" spans="1:7" ht="12.75">
      <c r="A2" s="22"/>
      <c r="B2" s="23"/>
      <c r="C2" s="23"/>
      <c r="D2" s="23"/>
      <c r="E2" s="23"/>
      <c r="F2" s="23"/>
      <c r="G2" s="23"/>
    </row>
    <row r="3" ht="12.75">
      <c r="G3" s="25" t="s">
        <v>58</v>
      </c>
    </row>
    <row r="4" spans="1:7" ht="12.75">
      <c r="A4" s="307"/>
      <c r="B4" s="307" t="s">
        <v>59</v>
      </c>
      <c r="C4" s="307"/>
      <c r="D4" s="307"/>
      <c r="E4" s="307"/>
      <c r="F4" s="307"/>
      <c r="G4" s="307"/>
    </row>
    <row r="5" spans="1:7" ht="63.75">
      <c r="A5" s="307"/>
      <c r="B5" s="61" t="s">
        <v>204</v>
      </c>
      <c r="C5" s="61" t="s">
        <v>205</v>
      </c>
      <c r="D5" s="61" t="s">
        <v>206</v>
      </c>
      <c r="E5" s="61" t="s">
        <v>207</v>
      </c>
      <c r="F5" s="61" t="s">
        <v>340</v>
      </c>
      <c r="G5" s="61" t="s">
        <v>60</v>
      </c>
    </row>
    <row r="6" spans="1:7" ht="12.75">
      <c r="A6" s="45">
        <v>38718</v>
      </c>
      <c r="B6" s="179">
        <v>1253</v>
      </c>
      <c r="C6" s="179">
        <v>705</v>
      </c>
      <c r="D6" s="179">
        <v>423</v>
      </c>
      <c r="E6" s="179" t="s">
        <v>30</v>
      </c>
      <c r="F6" s="179" t="s">
        <v>30</v>
      </c>
      <c r="G6" s="179" t="s">
        <v>30</v>
      </c>
    </row>
    <row r="7" spans="1:7" ht="12.75">
      <c r="A7" s="27" t="s">
        <v>179</v>
      </c>
      <c r="B7" s="179">
        <v>1189</v>
      </c>
      <c r="C7" s="179">
        <v>724</v>
      </c>
      <c r="D7" s="179">
        <v>498</v>
      </c>
      <c r="E7" s="179" t="s">
        <v>30</v>
      </c>
      <c r="F7" s="179" t="s">
        <v>30</v>
      </c>
      <c r="G7" s="179" t="s">
        <v>30</v>
      </c>
    </row>
    <row r="8" spans="1:7" ht="12.75">
      <c r="A8" s="27" t="s">
        <v>180</v>
      </c>
      <c r="B8" s="179">
        <v>1136</v>
      </c>
      <c r="C8" s="179">
        <v>714</v>
      </c>
      <c r="D8" s="179">
        <v>553</v>
      </c>
      <c r="E8" s="179" t="s">
        <v>30</v>
      </c>
      <c r="F8" s="179" t="s">
        <v>30</v>
      </c>
      <c r="G8" s="179" t="s">
        <v>30</v>
      </c>
    </row>
    <row r="9" spans="1:7" ht="12.75">
      <c r="A9" s="27" t="s">
        <v>181</v>
      </c>
      <c r="B9" s="179" t="s">
        <v>208</v>
      </c>
      <c r="C9" s="179">
        <v>729</v>
      </c>
      <c r="D9" s="179">
        <v>602</v>
      </c>
      <c r="E9" s="179">
        <v>108</v>
      </c>
      <c r="F9" s="179">
        <v>25</v>
      </c>
      <c r="G9" s="179">
        <v>204</v>
      </c>
    </row>
    <row r="10" spans="1:7" ht="12.75">
      <c r="A10" s="27" t="s">
        <v>182</v>
      </c>
      <c r="B10" s="179">
        <v>1058</v>
      </c>
      <c r="C10" s="179">
        <v>699</v>
      </c>
      <c r="D10" s="179">
        <v>584</v>
      </c>
      <c r="E10" s="179">
        <v>117</v>
      </c>
      <c r="F10" s="179">
        <v>5</v>
      </c>
      <c r="G10" s="179">
        <v>167</v>
      </c>
    </row>
    <row r="11" spans="1:7" ht="12.75">
      <c r="A11" s="27" t="s">
        <v>183</v>
      </c>
      <c r="B11" s="179">
        <v>1012</v>
      </c>
      <c r="C11" s="179">
        <v>723</v>
      </c>
      <c r="D11" s="179">
        <v>631</v>
      </c>
      <c r="E11" s="179">
        <v>134</v>
      </c>
      <c r="F11" s="179">
        <v>22</v>
      </c>
      <c r="G11" s="179">
        <v>175</v>
      </c>
    </row>
    <row r="12" spans="1:7" ht="12.75">
      <c r="A12" s="27" t="s">
        <v>209</v>
      </c>
      <c r="B12" s="179">
        <v>978</v>
      </c>
      <c r="C12" s="179">
        <v>731</v>
      </c>
      <c r="D12" s="179">
        <v>658</v>
      </c>
      <c r="E12" s="179">
        <v>142</v>
      </c>
      <c r="F12" s="179">
        <v>34</v>
      </c>
      <c r="G12" s="179">
        <v>168</v>
      </c>
    </row>
    <row r="13" spans="1:7" ht="12.75">
      <c r="A13" s="27" t="s">
        <v>210</v>
      </c>
      <c r="B13" s="179">
        <v>956</v>
      </c>
      <c r="C13" s="179">
        <v>725</v>
      </c>
      <c r="D13" s="179">
        <v>667</v>
      </c>
      <c r="E13" s="179">
        <v>146</v>
      </c>
      <c r="F13" s="179">
        <v>49</v>
      </c>
      <c r="G13" s="179">
        <v>177</v>
      </c>
    </row>
    <row r="14" spans="1:7" ht="12.75">
      <c r="A14" s="27" t="s">
        <v>234</v>
      </c>
      <c r="B14" s="179">
        <v>923</v>
      </c>
      <c r="C14" s="179">
        <v>715</v>
      </c>
      <c r="D14" s="179">
        <v>658</v>
      </c>
      <c r="E14" s="179">
        <v>149</v>
      </c>
      <c r="F14" s="179">
        <v>26</v>
      </c>
      <c r="G14" s="179">
        <v>152</v>
      </c>
    </row>
  </sheetData>
  <sheetProtection/>
  <mergeCells count="2">
    <mergeCell ref="B4:G4"/>
    <mergeCell ref="A4:A5"/>
  </mergeCells>
  <printOptions/>
  <pageMargins left="0.75" right="0.75" top="1" bottom="1" header="0.5" footer="0.5"/>
  <pageSetup fitToHeight="0" fitToWidth="1" horizontalDpi="600" verticalDpi="600" orientation="landscape" paperSize="9" r:id="rId1"/>
  <headerFooter alignWithMargins="0">
    <oddFooter>&amp;C17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6"/>
  <sheetViews>
    <sheetView workbookViewId="0" topLeftCell="A1">
      <selection activeCell="A2" sqref="A2"/>
    </sheetView>
  </sheetViews>
  <sheetFormatPr defaultColWidth="10.75390625" defaultRowHeight="12.75"/>
  <cols>
    <col min="1" max="1" width="12.75390625" style="24" customWidth="1"/>
    <col min="2" max="3" width="17.125" style="24" bestFit="1" customWidth="1"/>
    <col min="4" max="4" width="18.75390625" style="24" customWidth="1"/>
    <col min="5" max="5" width="13.125" style="24" bestFit="1" customWidth="1"/>
    <col min="6" max="6" width="18.75390625" style="24" customWidth="1"/>
    <col min="7" max="7" width="18.25390625" style="24" bestFit="1" customWidth="1"/>
    <col min="8" max="8" width="18.75390625" style="24" customWidth="1"/>
    <col min="9" max="9" width="18.25390625" style="24" bestFit="1" customWidth="1"/>
    <col min="10" max="16384" width="10.75390625" style="24" customWidth="1"/>
  </cols>
  <sheetData>
    <row r="1" spans="1:9" ht="15.75">
      <c r="A1" s="28" t="s">
        <v>277</v>
      </c>
      <c r="B1" s="23"/>
      <c r="C1" s="23"/>
      <c r="D1" s="23"/>
      <c r="E1" s="23"/>
      <c r="F1" s="23"/>
      <c r="G1" s="23"/>
      <c r="H1" s="23"/>
      <c r="I1" s="23"/>
    </row>
    <row r="3" spans="1:9" ht="44.25" customHeight="1">
      <c r="A3" s="308"/>
      <c r="B3" s="308" t="s">
        <v>61</v>
      </c>
      <c r="C3" s="308" t="s">
        <v>375</v>
      </c>
      <c r="D3" s="308" t="s">
        <v>373</v>
      </c>
      <c r="E3" s="308"/>
      <c r="F3" s="308" t="s">
        <v>62</v>
      </c>
      <c r="G3" s="308"/>
      <c r="H3" s="308" t="s">
        <v>370</v>
      </c>
      <c r="I3" s="308"/>
    </row>
    <row r="4" spans="1:9" s="29" customFormat="1" ht="51">
      <c r="A4" s="308"/>
      <c r="B4" s="308"/>
      <c r="C4" s="308"/>
      <c r="D4" s="26" t="s">
        <v>63</v>
      </c>
      <c r="E4" s="26" t="s">
        <v>281</v>
      </c>
      <c r="F4" s="26" t="s">
        <v>341</v>
      </c>
      <c r="G4" s="26" t="s">
        <v>342</v>
      </c>
      <c r="H4" s="26" t="s">
        <v>341</v>
      </c>
      <c r="I4" s="26" t="s">
        <v>342</v>
      </c>
    </row>
    <row r="5" spans="1:9" ht="12.75">
      <c r="A5" s="11" t="s">
        <v>5</v>
      </c>
      <c r="B5" s="113"/>
      <c r="C5" s="113"/>
      <c r="D5" s="113"/>
      <c r="E5" s="127"/>
      <c r="F5" s="128"/>
      <c r="G5" s="128"/>
      <c r="H5" s="128"/>
      <c r="I5" s="128"/>
    </row>
    <row r="6" spans="1:11" ht="12.75">
      <c r="A6" s="11" t="s">
        <v>10</v>
      </c>
      <c r="B6" s="179" t="s">
        <v>30</v>
      </c>
      <c r="C6" s="179">
        <v>73635</v>
      </c>
      <c r="D6" s="179">
        <v>77396</v>
      </c>
      <c r="E6" s="179">
        <v>84</v>
      </c>
      <c r="F6" s="230">
        <v>149.5</v>
      </c>
      <c r="G6" s="230" t="s">
        <v>30</v>
      </c>
      <c r="H6" s="252">
        <v>16.3</v>
      </c>
      <c r="I6" s="230" t="s">
        <v>30</v>
      </c>
      <c r="J6" s="64"/>
      <c r="K6" s="64"/>
    </row>
    <row r="7" spans="1:11" ht="12.75">
      <c r="A7" s="11" t="s">
        <v>11</v>
      </c>
      <c r="B7" s="179" t="s">
        <v>30</v>
      </c>
      <c r="C7" s="179">
        <v>22297</v>
      </c>
      <c r="D7" s="179">
        <v>87435</v>
      </c>
      <c r="E7" s="179">
        <v>143</v>
      </c>
      <c r="F7" s="230">
        <v>160.1</v>
      </c>
      <c r="G7" s="230" t="s">
        <v>30</v>
      </c>
      <c r="H7" s="252">
        <v>15.3</v>
      </c>
      <c r="I7" s="230" t="s">
        <v>30</v>
      </c>
      <c r="J7" s="64"/>
      <c r="K7" s="64"/>
    </row>
    <row r="8" spans="1:11" ht="12.75">
      <c r="A8" s="11" t="s">
        <v>12</v>
      </c>
      <c r="B8" s="179" t="s">
        <v>30</v>
      </c>
      <c r="C8" s="179">
        <v>73030</v>
      </c>
      <c r="D8" s="179">
        <v>119706</v>
      </c>
      <c r="E8" s="179">
        <v>169</v>
      </c>
      <c r="F8" s="230">
        <v>163.8</v>
      </c>
      <c r="G8" s="230" t="s">
        <v>30</v>
      </c>
      <c r="H8" s="252">
        <v>15</v>
      </c>
      <c r="I8" s="230" t="s">
        <v>30</v>
      </c>
      <c r="J8" s="64"/>
      <c r="K8" s="64"/>
    </row>
    <row r="9" spans="1:11" ht="12.75">
      <c r="A9" s="11" t="s">
        <v>9</v>
      </c>
      <c r="B9" s="179" t="s">
        <v>30</v>
      </c>
      <c r="C9" s="179">
        <v>143689</v>
      </c>
      <c r="D9" s="179">
        <v>166016</v>
      </c>
      <c r="E9" s="179">
        <v>184</v>
      </c>
      <c r="F9" s="230">
        <v>169.6</v>
      </c>
      <c r="G9" s="230" t="s">
        <v>30</v>
      </c>
      <c r="H9" s="252">
        <v>14.5</v>
      </c>
      <c r="I9" s="230" t="s">
        <v>30</v>
      </c>
      <c r="J9" s="64"/>
      <c r="K9" s="64"/>
    </row>
    <row r="10" spans="1:9" ht="12.75">
      <c r="A10" s="11" t="s">
        <v>6</v>
      </c>
      <c r="B10" s="179"/>
      <c r="C10" s="179"/>
      <c r="D10" s="179"/>
      <c r="E10" s="179"/>
      <c r="F10" s="230"/>
      <c r="G10" s="230"/>
      <c r="H10" s="252"/>
      <c r="I10" s="230"/>
    </row>
    <row r="11" spans="1:11" ht="12.75">
      <c r="A11" s="11" t="s">
        <v>10</v>
      </c>
      <c r="B11" s="179" t="s">
        <v>30</v>
      </c>
      <c r="C11" s="179">
        <v>248409</v>
      </c>
      <c r="D11" s="179">
        <v>239361</v>
      </c>
      <c r="E11" s="179">
        <v>454</v>
      </c>
      <c r="F11" s="230">
        <v>173.7</v>
      </c>
      <c r="G11" s="230" t="s">
        <v>30</v>
      </c>
      <c r="H11" s="252">
        <v>14.2</v>
      </c>
      <c r="I11" s="230" t="s">
        <v>30</v>
      </c>
      <c r="J11" s="64"/>
      <c r="K11" s="64"/>
    </row>
    <row r="12" spans="1:11" ht="12.75">
      <c r="A12" s="11" t="s">
        <v>11</v>
      </c>
      <c r="B12" s="179" t="s">
        <v>30</v>
      </c>
      <c r="C12" s="179">
        <v>78339</v>
      </c>
      <c r="D12" s="179">
        <v>288959</v>
      </c>
      <c r="E12" s="179">
        <v>273</v>
      </c>
      <c r="F12" s="230">
        <v>178.3</v>
      </c>
      <c r="G12" s="230" t="s">
        <v>30</v>
      </c>
      <c r="H12" s="252">
        <v>13.8</v>
      </c>
      <c r="I12" s="230" t="s">
        <v>30</v>
      </c>
      <c r="J12" s="64"/>
      <c r="K12" s="64"/>
    </row>
    <row r="13" spans="1:11" ht="12.75">
      <c r="A13" s="11" t="s">
        <v>12</v>
      </c>
      <c r="B13" s="179" t="s">
        <v>30</v>
      </c>
      <c r="C13" s="179">
        <v>187693</v>
      </c>
      <c r="D13" s="179">
        <v>359635</v>
      </c>
      <c r="E13" s="179">
        <v>366</v>
      </c>
      <c r="F13" s="230">
        <v>187.2</v>
      </c>
      <c r="G13" s="230" t="s">
        <v>30</v>
      </c>
      <c r="H13" s="252">
        <v>13.3</v>
      </c>
      <c r="I13" s="230" t="s">
        <v>30</v>
      </c>
      <c r="J13" s="64"/>
      <c r="K13" s="64"/>
    </row>
    <row r="14" spans="1:11" ht="12.75">
      <c r="A14" s="11" t="s">
        <v>9</v>
      </c>
      <c r="B14" s="179" t="s">
        <v>30</v>
      </c>
      <c r="C14" s="179">
        <v>335609</v>
      </c>
      <c r="D14" s="179">
        <v>458791</v>
      </c>
      <c r="E14" s="179">
        <v>498</v>
      </c>
      <c r="F14" s="230">
        <v>188.7</v>
      </c>
      <c r="G14" s="230" t="s">
        <v>30</v>
      </c>
      <c r="H14" s="252">
        <v>13</v>
      </c>
      <c r="I14" s="230" t="s">
        <v>30</v>
      </c>
      <c r="J14" s="64"/>
      <c r="K14" s="64"/>
    </row>
    <row r="15" spans="1:9" ht="12.75">
      <c r="A15" s="11" t="s">
        <v>7</v>
      </c>
      <c r="B15" s="179"/>
      <c r="C15" s="179"/>
      <c r="D15" s="179"/>
      <c r="E15" s="179"/>
      <c r="F15" s="230"/>
      <c r="G15" s="230"/>
      <c r="H15" s="252"/>
      <c r="I15" s="230"/>
    </row>
    <row r="16" spans="1:11" ht="12.75">
      <c r="A16" s="11" t="s">
        <v>10</v>
      </c>
      <c r="B16" s="179" t="s">
        <v>30</v>
      </c>
      <c r="C16" s="179">
        <v>524045</v>
      </c>
      <c r="D16" s="179">
        <v>579390</v>
      </c>
      <c r="E16" s="179">
        <v>819</v>
      </c>
      <c r="F16" s="230">
        <v>192.2</v>
      </c>
      <c r="G16" s="230" t="s">
        <v>30</v>
      </c>
      <c r="H16" s="252">
        <v>12.8</v>
      </c>
      <c r="I16" s="230" t="s">
        <v>30</v>
      </c>
      <c r="J16" s="64"/>
      <c r="K16" s="64"/>
    </row>
    <row r="17" spans="1:11" ht="12.75">
      <c r="A17" s="11" t="s">
        <v>11</v>
      </c>
      <c r="B17" s="179" t="s">
        <v>30</v>
      </c>
      <c r="C17" s="179">
        <v>151038</v>
      </c>
      <c r="D17" s="179">
        <v>679779</v>
      </c>
      <c r="E17" s="179">
        <v>1503</v>
      </c>
      <c r="F17" s="230">
        <v>204.6</v>
      </c>
      <c r="G17" s="230" t="s">
        <v>30</v>
      </c>
      <c r="H17" s="252">
        <v>12.5</v>
      </c>
      <c r="I17" s="230" t="s">
        <v>30</v>
      </c>
      <c r="J17" s="64"/>
      <c r="K17" s="64"/>
    </row>
    <row r="18" spans="1:11" ht="12.75">
      <c r="A18" s="11" t="s">
        <v>12</v>
      </c>
      <c r="B18" s="179" t="s">
        <v>30</v>
      </c>
      <c r="C18" s="179">
        <v>343783</v>
      </c>
      <c r="D18" s="179">
        <v>806467</v>
      </c>
      <c r="E18" s="179">
        <v>2429</v>
      </c>
      <c r="F18" s="230">
        <v>205.6</v>
      </c>
      <c r="G18" s="230" t="s">
        <v>30</v>
      </c>
      <c r="H18" s="252">
        <v>12.6</v>
      </c>
      <c r="I18" s="230" t="s">
        <v>30</v>
      </c>
      <c r="J18" s="64"/>
      <c r="K18" s="64"/>
    </row>
    <row r="19" spans="1:11" ht="12.75">
      <c r="A19" s="11" t="s">
        <v>9</v>
      </c>
      <c r="B19" s="179" t="s">
        <v>30</v>
      </c>
      <c r="C19" s="179">
        <v>534759</v>
      </c>
      <c r="D19" s="179">
        <v>933457</v>
      </c>
      <c r="E19" s="179">
        <v>3530</v>
      </c>
      <c r="F19" s="230">
        <v>205.3</v>
      </c>
      <c r="G19" s="230" t="s">
        <v>30</v>
      </c>
      <c r="H19" s="252">
        <v>12.8</v>
      </c>
      <c r="I19" s="230" t="s">
        <v>30</v>
      </c>
      <c r="J19" s="64"/>
      <c r="K19" s="64"/>
    </row>
    <row r="20" spans="1:9" ht="12.75">
      <c r="A20" s="11" t="s">
        <v>8</v>
      </c>
      <c r="B20" s="179"/>
      <c r="C20" s="179"/>
      <c r="D20" s="179"/>
      <c r="E20" s="179"/>
      <c r="F20" s="230"/>
      <c r="G20" s="230"/>
      <c r="H20" s="252"/>
      <c r="I20" s="230"/>
    </row>
    <row r="21" spans="1:10" ht="12.75">
      <c r="A21" s="11" t="s">
        <v>10</v>
      </c>
      <c r="B21" s="179">
        <v>489032</v>
      </c>
      <c r="C21" s="179">
        <v>653673</v>
      </c>
      <c r="D21" s="179">
        <v>1017912</v>
      </c>
      <c r="E21" s="179">
        <v>6456</v>
      </c>
      <c r="F21" s="230">
        <v>206.2</v>
      </c>
      <c r="G21" s="230" t="s">
        <v>30</v>
      </c>
      <c r="H21" s="252">
        <v>13</v>
      </c>
      <c r="I21" s="230" t="s">
        <v>30</v>
      </c>
      <c r="J21" s="64"/>
    </row>
    <row r="22" spans="1:9" ht="12.75">
      <c r="A22" s="11" t="s">
        <v>211</v>
      </c>
      <c r="B22" s="179">
        <v>6198</v>
      </c>
      <c r="C22" s="179">
        <v>7480.9</v>
      </c>
      <c r="D22" s="179">
        <v>1004951.4</v>
      </c>
      <c r="E22" s="179">
        <v>7262.8</v>
      </c>
      <c r="F22" s="230">
        <v>191.1</v>
      </c>
      <c r="G22" s="230">
        <v>191.1</v>
      </c>
      <c r="H22" s="252">
        <v>14.35</v>
      </c>
      <c r="I22" s="252">
        <v>14.35</v>
      </c>
    </row>
    <row r="23" spans="1:9" ht="12.75">
      <c r="A23" s="11" t="s">
        <v>212</v>
      </c>
      <c r="B23" s="179">
        <v>14330</v>
      </c>
      <c r="C23" s="179">
        <v>16621.4</v>
      </c>
      <c r="D23" s="179">
        <v>998317.4</v>
      </c>
      <c r="E23" s="179">
        <v>8203.1</v>
      </c>
      <c r="F23" s="230">
        <v>192.3</v>
      </c>
      <c r="G23" s="230">
        <v>193.3</v>
      </c>
      <c r="H23" s="252">
        <v>14.5</v>
      </c>
      <c r="I23" s="252">
        <v>14.62</v>
      </c>
    </row>
    <row r="24" spans="1:9" ht="12.75">
      <c r="A24" s="11" t="s">
        <v>11</v>
      </c>
      <c r="B24" s="179">
        <v>24486</v>
      </c>
      <c r="C24" s="179">
        <v>27460.2</v>
      </c>
      <c r="D24" s="179">
        <v>978253.9</v>
      </c>
      <c r="E24" s="179">
        <v>9364.4</v>
      </c>
      <c r="F24" s="230">
        <v>190.8</v>
      </c>
      <c r="G24" s="230">
        <v>188.4</v>
      </c>
      <c r="H24" s="252">
        <v>14.67</v>
      </c>
      <c r="I24" s="252">
        <v>14.94</v>
      </c>
    </row>
    <row r="25" spans="1:9" ht="12.75">
      <c r="A25" s="11" t="s">
        <v>213</v>
      </c>
      <c r="B25" s="179">
        <v>36232</v>
      </c>
      <c r="C25" s="179">
        <v>40592.1</v>
      </c>
      <c r="D25" s="179">
        <v>971464</v>
      </c>
      <c r="E25" s="179">
        <v>10768.9</v>
      </c>
      <c r="F25" s="230">
        <v>191.2</v>
      </c>
      <c r="G25" s="230">
        <v>192.1</v>
      </c>
      <c r="H25" s="252">
        <v>14.71</v>
      </c>
      <c r="I25" s="252">
        <v>14.79</v>
      </c>
    </row>
    <row r="26" spans="1:9" ht="12.75">
      <c r="A26" s="11" t="s">
        <v>214</v>
      </c>
      <c r="B26" s="179">
        <v>46914</v>
      </c>
      <c r="C26" s="179">
        <v>50978</v>
      </c>
      <c r="D26" s="179">
        <v>966368.7</v>
      </c>
      <c r="E26" s="179">
        <v>12102.2</v>
      </c>
      <c r="F26" s="230">
        <v>189.3</v>
      </c>
      <c r="G26" s="230">
        <v>181.7</v>
      </c>
      <c r="H26" s="252">
        <v>14.84</v>
      </c>
      <c r="I26" s="252">
        <v>15.38</v>
      </c>
    </row>
    <row r="27" spans="1:9" ht="12.75">
      <c r="A27" s="11" t="s">
        <v>12</v>
      </c>
      <c r="B27" s="179">
        <v>60163</v>
      </c>
      <c r="C27" s="179">
        <v>63654.2</v>
      </c>
      <c r="D27" s="179">
        <v>961002</v>
      </c>
      <c r="E27" s="179">
        <v>13363.8</v>
      </c>
      <c r="F27" s="230">
        <v>187.3</v>
      </c>
      <c r="G27" s="230">
        <v>179.5</v>
      </c>
      <c r="H27" s="252">
        <v>14.86</v>
      </c>
      <c r="I27" s="252">
        <v>14.96</v>
      </c>
    </row>
    <row r="28" spans="1:9" ht="12.75">
      <c r="A28" s="11" t="s">
        <v>215</v>
      </c>
      <c r="B28" s="179">
        <v>75018</v>
      </c>
      <c r="C28" s="179">
        <v>76654.1</v>
      </c>
      <c r="D28" s="179">
        <v>959846.3</v>
      </c>
      <c r="E28" s="179">
        <v>14490</v>
      </c>
      <c r="F28" s="230">
        <v>187.5</v>
      </c>
      <c r="G28" s="230">
        <v>188.2</v>
      </c>
      <c r="H28" s="252">
        <v>14.88</v>
      </c>
      <c r="I28" s="252">
        <v>14.93</v>
      </c>
    </row>
    <row r="29" spans="1:9" ht="12.75">
      <c r="A29" s="11" t="s">
        <v>216</v>
      </c>
      <c r="B29" s="179">
        <v>89893</v>
      </c>
      <c r="C29" s="179">
        <v>89522.7</v>
      </c>
      <c r="D29" s="179">
        <v>958525.1</v>
      </c>
      <c r="E29" s="179">
        <v>15669.5</v>
      </c>
      <c r="F29" s="230">
        <v>187.9</v>
      </c>
      <c r="G29" s="230">
        <v>190.5</v>
      </c>
      <c r="H29" s="252">
        <v>14.85</v>
      </c>
      <c r="I29" s="252">
        <v>14.67</v>
      </c>
    </row>
    <row r="30" spans="1:9" ht="12.75">
      <c r="A30" s="11" t="s">
        <v>9</v>
      </c>
      <c r="B30" s="179">
        <v>106642</v>
      </c>
      <c r="C30" s="179">
        <v>104306.5</v>
      </c>
      <c r="D30" s="179">
        <v>956324.2</v>
      </c>
      <c r="E30" s="179">
        <v>17218.2</v>
      </c>
      <c r="F30" s="230">
        <v>187.7</v>
      </c>
      <c r="G30" s="230">
        <v>186.1</v>
      </c>
      <c r="H30" s="252">
        <v>14.8</v>
      </c>
      <c r="I30" s="252">
        <v>14.55</v>
      </c>
    </row>
    <row r="31" spans="1:9" ht="12.75">
      <c r="A31" s="11" t="s">
        <v>217</v>
      </c>
      <c r="B31" s="179">
        <v>126962</v>
      </c>
      <c r="C31" s="179">
        <v>122116.2</v>
      </c>
      <c r="D31" s="179">
        <v>957140.7</v>
      </c>
      <c r="E31" s="179">
        <v>18416.4</v>
      </c>
      <c r="F31" s="230">
        <v>187.8</v>
      </c>
      <c r="G31" s="230">
        <v>188.7</v>
      </c>
      <c r="H31" s="252">
        <v>14.76</v>
      </c>
      <c r="I31" s="252">
        <v>14.53</v>
      </c>
    </row>
    <row r="32" spans="1:9" ht="12.75">
      <c r="A32" s="11" t="s">
        <v>218</v>
      </c>
      <c r="B32" s="179">
        <v>146598</v>
      </c>
      <c r="C32" s="179">
        <v>140448.9</v>
      </c>
      <c r="D32" s="179">
        <v>958752.5</v>
      </c>
      <c r="E32" s="179">
        <v>19390.4</v>
      </c>
      <c r="F32" s="230">
        <v>188.6</v>
      </c>
      <c r="G32" s="230">
        <v>193.9</v>
      </c>
      <c r="H32" s="252">
        <v>14.72</v>
      </c>
      <c r="I32" s="252">
        <v>14.46</v>
      </c>
    </row>
    <row r="33" spans="1:9" ht="12.75">
      <c r="A33" s="11" t="s">
        <v>0</v>
      </c>
      <c r="B33" s="179"/>
      <c r="C33" s="179"/>
      <c r="D33" s="179"/>
      <c r="E33" s="179"/>
      <c r="F33" s="230"/>
      <c r="G33" s="230"/>
      <c r="H33" s="252"/>
      <c r="I33" s="252"/>
    </row>
    <row r="34" spans="1:9" ht="12.75">
      <c r="A34" s="11" t="s">
        <v>10</v>
      </c>
      <c r="B34" s="179">
        <v>176146</v>
      </c>
      <c r="C34" s="179">
        <v>170310.5</v>
      </c>
      <c r="D34" s="179">
        <v>966786.1</v>
      </c>
      <c r="E34" s="179">
        <v>20660.3</v>
      </c>
      <c r="F34" s="230">
        <v>188.4</v>
      </c>
      <c r="G34" s="230">
        <v>187.2</v>
      </c>
      <c r="H34" s="252">
        <v>14.59</v>
      </c>
      <c r="I34" s="252">
        <v>13.98</v>
      </c>
    </row>
    <row r="35" spans="1:9" ht="12.75">
      <c r="A35" s="11" t="s">
        <v>211</v>
      </c>
      <c r="B35" s="179">
        <v>9452</v>
      </c>
      <c r="C35" s="179">
        <v>9351</v>
      </c>
      <c r="D35" s="179">
        <v>961161</v>
      </c>
      <c r="E35" s="179">
        <v>21336</v>
      </c>
      <c r="F35" s="230">
        <v>186.8</v>
      </c>
      <c r="G35" s="230">
        <v>186.8</v>
      </c>
      <c r="H35" s="252">
        <v>14.17</v>
      </c>
      <c r="I35" s="252">
        <v>14.17</v>
      </c>
    </row>
    <row r="36" spans="1:9" ht="12.75">
      <c r="A36" s="11" t="s">
        <v>212</v>
      </c>
      <c r="B36" s="179">
        <v>27184</v>
      </c>
      <c r="C36" s="179">
        <v>26938</v>
      </c>
      <c r="D36" s="179">
        <v>962495</v>
      </c>
      <c r="E36" s="179">
        <v>22247</v>
      </c>
      <c r="F36" s="230">
        <v>187.7</v>
      </c>
      <c r="G36" s="230">
        <v>188.2</v>
      </c>
      <c r="H36" s="252">
        <v>14.01</v>
      </c>
      <c r="I36" s="252">
        <v>13.93</v>
      </c>
    </row>
    <row r="37" spans="1:9" ht="12.75">
      <c r="A37" s="11" t="s">
        <v>11</v>
      </c>
      <c r="B37" s="179">
        <v>52073</v>
      </c>
      <c r="C37" s="179">
        <v>53695</v>
      </c>
      <c r="D37" s="179">
        <v>968289</v>
      </c>
      <c r="E37" s="179">
        <v>23193</v>
      </c>
      <c r="F37" s="230">
        <v>188</v>
      </c>
      <c r="G37" s="230">
        <v>188.4</v>
      </c>
      <c r="H37" s="252">
        <v>13.85</v>
      </c>
      <c r="I37" s="252">
        <v>13.69</v>
      </c>
    </row>
    <row r="38" spans="1:9" ht="12.75">
      <c r="A38" s="11" t="s">
        <v>213</v>
      </c>
      <c r="B38" s="179">
        <v>80382</v>
      </c>
      <c r="C38" s="179">
        <v>83662</v>
      </c>
      <c r="D38" s="179">
        <v>976742</v>
      </c>
      <c r="E38" s="179">
        <v>24139</v>
      </c>
      <c r="F38" s="230">
        <v>188.3</v>
      </c>
      <c r="G38" s="230">
        <v>188.8</v>
      </c>
      <c r="H38" s="252">
        <v>13.8</v>
      </c>
      <c r="I38" s="252">
        <v>13.7</v>
      </c>
    </row>
    <row r="39" spans="1:9" ht="12.75">
      <c r="A39" s="11" t="s">
        <v>214</v>
      </c>
      <c r="B39" s="179">
        <v>107475</v>
      </c>
      <c r="C39" s="179">
        <v>112397</v>
      </c>
      <c r="D39" s="179">
        <v>983664</v>
      </c>
      <c r="E39" s="179">
        <v>25071</v>
      </c>
      <c r="F39" s="230">
        <v>188.9</v>
      </c>
      <c r="G39" s="230">
        <v>190.5</v>
      </c>
      <c r="H39" s="252">
        <v>13.75</v>
      </c>
      <c r="I39" s="252">
        <v>13.6</v>
      </c>
    </row>
    <row r="40" spans="1:9" ht="12.75">
      <c r="A40" s="11" t="s">
        <v>12</v>
      </c>
      <c r="B40" s="179">
        <v>140874</v>
      </c>
      <c r="C40" s="179">
        <v>145363</v>
      </c>
      <c r="D40" s="179">
        <v>990625</v>
      </c>
      <c r="E40" s="179">
        <v>24996</v>
      </c>
      <c r="F40" s="230">
        <v>189</v>
      </c>
      <c r="G40" s="230">
        <v>189.6</v>
      </c>
      <c r="H40" s="252">
        <v>13.71</v>
      </c>
      <c r="I40" s="252">
        <v>13.58</v>
      </c>
    </row>
    <row r="41" spans="1:9" ht="12.75">
      <c r="A41" s="11" t="s">
        <v>215</v>
      </c>
      <c r="B41" s="179">
        <v>175311</v>
      </c>
      <c r="C41" s="179">
        <v>181890</v>
      </c>
      <c r="D41" s="179">
        <v>1005186</v>
      </c>
      <c r="E41" s="179">
        <v>26647</v>
      </c>
      <c r="F41" s="230">
        <v>189.5</v>
      </c>
      <c r="G41" s="230">
        <v>191.2</v>
      </c>
      <c r="H41" s="252">
        <v>13.67</v>
      </c>
      <c r="I41" s="252">
        <v>13.49</v>
      </c>
    </row>
    <row r="42" spans="1:9" ht="12.75">
      <c r="A42" s="11" t="s">
        <v>216</v>
      </c>
      <c r="B42" s="179">
        <v>210064</v>
      </c>
      <c r="C42" s="179">
        <v>217609</v>
      </c>
      <c r="D42" s="179">
        <v>1017760</v>
      </c>
      <c r="E42" s="179">
        <v>27270</v>
      </c>
      <c r="F42" s="230">
        <v>188.9</v>
      </c>
      <c r="G42" s="230">
        <v>186</v>
      </c>
      <c r="H42" s="252">
        <v>13.65</v>
      </c>
      <c r="I42" s="252">
        <v>13.6</v>
      </c>
    </row>
    <row r="43" spans="1:9" ht="12.75">
      <c r="A43" s="11" t="s">
        <v>9</v>
      </c>
      <c r="B43" s="179">
        <v>248503</v>
      </c>
      <c r="C43" s="179">
        <v>258171</v>
      </c>
      <c r="D43" s="179">
        <v>1033770</v>
      </c>
      <c r="E43" s="179">
        <v>28029</v>
      </c>
      <c r="F43" s="230">
        <v>188.7</v>
      </c>
      <c r="G43" s="230">
        <v>187.6</v>
      </c>
      <c r="H43" s="252">
        <v>13.63</v>
      </c>
      <c r="I43" s="252">
        <v>13.47</v>
      </c>
    </row>
    <row r="44" spans="1:9" ht="12.75">
      <c r="A44" s="11" t="s">
        <v>217</v>
      </c>
      <c r="B44" s="179">
        <v>286581</v>
      </c>
      <c r="C44" s="179">
        <v>300765</v>
      </c>
      <c r="D44" s="179">
        <v>1050901</v>
      </c>
      <c r="E44" s="179">
        <v>28373</v>
      </c>
      <c r="F44" s="230">
        <v>188.7</v>
      </c>
      <c r="G44" s="230">
        <v>188.9</v>
      </c>
      <c r="H44" s="252">
        <v>13.51</v>
      </c>
      <c r="I44" s="252">
        <v>12.81</v>
      </c>
    </row>
    <row r="45" spans="1:9" ht="12.75">
      <c r="A45" s="11" t="s">
        <v>218</v>
      </c>
      <c r="B45" s="179">
        <v>328681</v>
      </c>
      <c r="C45" s="179">
        <v>346924</v>
      </c>
      <c r="D45" s="179">
        <v>1070316</v>
      </c>
      <c r="E45" s="179">
        <v>29214</v>
      </c>
      <c r="F45" s="230">
        <v>188.6</v>
      </c>
      <c r="G45" s="230">
        <v>187.6</v>
      </c>
      <c r="H45" s="252">
        <v>13.44</v>
      </c>
      <c r="I45" s="252">
        <v>12.97</v>
      </c>
    </row>
    <row r="46" spans="1:9" ht="12.75">
      <c r="A46" s="11" t="s">
        <v>14</v>
      </c>
      <c r="B46" s="179"/>
      <c r="C46" s="179"/>
      <c r="D46" s="179"/>
      <c r="E46" s="179"/>
      <c r="F46" s="230"/>
      <c r="G46" s="230"/>
      <c r="H46" s="252"/>
      <c r="I46" s="252"/>
    </row>
    <row r="47" spans="1:9" ht="12.75">
      <c r="A47" s="11" t="s">
        <v>10</v>
      </c>
      <c r="B47" s="179">
        <v>392302</v>
      </c>
      <c r="C47" s="179">
        <v>418209</v>
      </c>
      <c r="D47" s="179">
        <v>1102324</v>
      </c>
      <c r="E47" s="179">
        <v>26726</v>
      </c>
      <c r="F47" s="230">
        <v>188.7</v>
      </c>
      <c r="G47" s="230">
        <v>189.2</v>
      </c>
      <c r="H47" s="252">
        <v>13.29</v>
      </c>
      <c r="I47" s="252">
        <v>12.55</v>
      </c>
    </row>
    <row r="48" spans="1:9" ht="12.75">
      <c r="A48" s="11" t="s">
        <v>211</v>
      </c>
      <c r="B48" s="179">
        <v>20029</v>
      </c>
      <c r="C48" s="179">
        <v>22593</v>
      </c>
      <c r="D48" s="179">
        <v>1102760</v>
      </c>
      <c r="E48" s="179">
        <v>27559</v>
      </c>
      <c r="F48" s="230">
        <v>184</v>
      </c>
      <c r="G48" s="230">
        <v>184</v>
      </c>
      <c r="H48" s="252">
        <v>12.96</v>
      </c>
      <c r="I48" s="252">
        <v>12.96</v>
      </c>
    </row>
    <row r="49" spans="1:9" ht="12.75">
      <c r="A49" s="11" t="s">
        <v>212</v>
      </c>
      <c r="B49" s="179">
        <v>51740</v>
      </c>
      <c r="C49" s="179">
        <v>60904</v>
      </c>
      <c r="D49" s="179">
        <v>1114576</v>
      </c>
      <c r="E49" s="179">
        <v>27539</v>
      </c>
      <c r="F49" s="230">
        <v>186.4</v>
      </c>
      <c r="G49" s="230">
        <v>187.8</v>
      </c>
      <c r="H49" s="252">
        <v>12.74</v>
      </c>
      <c r="I49" s="252">
        <v>12.61</v>
      </c>
    </row>
    <row r="50" spans="1:9" ht="12.75">
      <c r="A50" s="11" t="s">
        <v>11</v>
      </c>
      <c r="B50" s="179">
        <v>91472</v>
      </c>
      <c r="C50" s="179">
        <v>112136</v>
      </c>
      <c r="D50" s="179">
        <v>1134453</v>
      </c>
      <c r="E50" s="179">
        <v>27863</v>
      </c>
      <c r="F50" s="230">
        <v>187.6</v>
      </c>
      <c r="G50" s="230">
        <v>189</v>
      </c>
      <c r="H50" s="252">
        <v>12.64</v>
      </c>
      <c r="I50" s="252">
        <v>12.53</v>
      </c>
    </row>
    <row r="51" spans="1:9" ht="12.75">
      <c r="A51" s="11" t="s">
        <v>213</v>
      </c>
      <c r="B51" s="179">
        <v>136070</v>
      </c>
      <c r="C51" s="179">
        <v>167873</v>
      </c>
      <c r="D51" s="179">
        <v>1160253</v>
      </c>
      <c r="E51" s="179">
        <v>27967</v>
      </c>
      <c r="F51" s="230">
        <v>187.3</v>
      </c>
      <c r="G51" s="230">
        <v>186.8</v>
      </c>
      <c r="H51" s="252">
        <v>12.47</v>
      </c>
      <c r="I51" s="252">
        <v>12.12</v>
      </c>
    </row>
    <row r="52" spans="1:9" ht="12.75">
      <c r="A52" s="11" t="s">
        <v>214</v>
      </c>
      <c r="B52" s="179">
        <v>182740</v>
      </c>
      <c r="C52" s="179">
        <v>224857</v>
      </c>
      <c r="D52" s="179">
        <v>1189241</v>
      </c>
      <c r="E52" s="179">
        <v>28647</v>
      </c>
      <c r="F52" s="230">
        <v>186.3</v>
      </c>
      <c r="G52" s="230">
        <v>183.5</v>
      </c>
      <c r="H52" s="252">
        <v>12.4</v>
      </c>
      <c r="I52" s="252">
        <v>12.18</v>
      </c>
    </row>
    <row r="53" spans="1:9" ht="12.75">
      <c r="A53" s="11" t="s">
        <v>12</v>
      </c>
      <c r="B53" s="179">
        <v>232628</v>
      </c>
      <c r="C53" s="179">
        <v>288945</v>
      </c>
      <c r="D53" s="179">
        <v>1225010</v>
      </c>
      <c r="E53" s="179">
        <v>28965</v>
      </c>
      <c r="F53" s="230">
        <v>185</v>
      </c>
      <c r="G53" s="230">
        <v>180.5</v>
      </c>
      <c r="H53" s="252">
        <v>12.35</v>
      </c>
      <c r="I53" s="252">
        <v>12.16</v>
      </c>
    </row>
    <row r="54" spans="1:9" ht="12.75">
      <c r="A54" s="11" t="s">
        <v>215</v>
      </c>
      <c r="B54" s="179">
        <v>282259</v>
      </c>
      <c r="C54" s="179">
        <v>351582</v>
      </c>
      <c r="D54" s="179">
        <v>1255772</v>
      </c>
      <c r="E54" s="179">
        <v>29161</v>
      </c>
      <c r="F54" s="230">
        <v>182.8</v>
      </c>
      <c r="G54" s="230">
        <v>172.4</v>
      </c>
      <c r="H54" s="252">
        <v>12.29</v>
      </c>
      <c r="I54" s="252">
        <v>11.99</v>
      </c>
    </row>
    <row r="55" spans="1:9" ht="12.75">
      <c r="A55" s="11" t="s">
        <v>216</v>
      </c>
      <c r="B55" s="179">
        <v>335560</v>
      </c>
      <c r="C55" s="179">
        <v>419567</v>
      </c>
      <c r="D55" s="179">
        <v>1290781</v>
      </c>
      <c r="E55" s="179">
        <v>29158</v>
      </c>
      <c r="F55" s="230">
        <v>181.1</v>
      </c>
      <c r="G55" s="230">
        <v>172.3</v>
      </c>
      <c r="H55" s="252">
        <v>12.22</v>
      </c>
      <c r="I55" s="252">
        <v>11.82</v>
      </c>
    </row>
    <row r="56" spans="1:9" ht="12.75">
      <c r="A56" s="11" t="s">
        <v>9</v>
      </c>
      <c r="B56" s="179">
        <v>391240</v>
      </c>
      <c r="C56" s="179">
        <v>489874</v>
      </c>
      <c r="D56" s="179">
        <v>1321632</v>
      </c>
      <c r="E56" s="179">
        <v>29208</v>
      </c>
      <c r="F56" s="230">
        <v>178.7</v>
      </c>
      <c r="G56" s="230">
        <v>164.3</v>
      </c>
      <c r="H56" s="252">
        <v>12.15</v>
      </c>
      <c r="I56" s="252">
        <v>11.72</v>
      </c>
    </row>
    <row r="57" spans="1:9" ht="12.75">
      <c r="A57" s="11" t="s">
        <v>217</v>
      </c>
      <c r="B57" s="179">
        <v>449383</v>
      </c>
      <c r="C57" s="179">
        <v>563507</v>
      </c>
      <c r="D57" s="179">
        <v>1356057</v>
      </c>
      <c r="E57" s="179">
        <v>29515</v>
      </c>
      <c r="F57" s="230">
        <v>177.2</v>
      </c>
      <c r="G57" s="230">
        <v>167.7</v>
      </c>
      <c r="H57" s="252">
        <v>12.08</v>
      </c>
      <c r="I57" s="252">
        <v>11.58</v>
      </c>
    </row>
    <row r="58" spans="1:9" ht="12.75">
      <c r="A58" s="11" t="s">
        <v>218</v>
      </c>
      <c r="B58" s="179">
        <v>509339</v>
      </c>
      <c r="C58" s="179">
        <v>641297</v>
      </c>
      <c r="D58" s="179">
        <v>1398578</v>
      </c>
      <c r="E58" s="179">
        <v>29786</v>
      </c>
      <c r="F58" s="230">
        <v>176</v>
      </c>
      <c r="G58" s="230">
        <v>167.3</v>
      </c>
      <c r="H58" s="252">
        <v>12.03</v>
      </c>
      <c r="I58" s="252">
        <v>11.62</v>
      </c>
    </row>
    <row r="59" spans="1:9" ht="12.75">
      <c r="A59" s="11" t="s">
        <v>199</v>
      </c>
      <c r="B59" s="179"/>
      <c r="C59" s="179"/>
      <c r="D59" s="179"/>
      <c r="E59" s="179"/>
      <c r="F59" s="230"/>
      <c r="G59" s="230"/>
      <c r="H59" s="252"/>
      <c r="I59" s="252"/>
    </row>
    <row r="60" spans="1:9" ht="12.75">
      <c r="A60" s="11" t="s">
        <v>10</v>
      </c>
      <c r="B60" s="179">
        <v>587600</v>
      </c>
      <c r="C60" s="179">
        <v>745971</v>
      </c>
      <c r="D60" s="179">
        <v>1448522</v>
      </c>
      <c r="E60" s="179">
        <v>29313</v>
      </c>
      <c r="F60" s="230">
        <v>174.6</v>
      </c>
      <c r="G60" s="230">
        <v>165.7</v>
      </c>
      <c r="H60" s="252">
        <v>11.98</v>
      </c>
      <c r="I60" s="252">
        <v>11.69</v>
      </c>
    </row>
    <row r="61" spans="1:9" ht="12.75">
      <c r="A61" s="11" t="s">
        <v>211</v>
      </c>
      <c r="B61" s="179">
        <v>30405</v>
      </c>
      <c r="C61" s="179">
        <v>40210</v>
      </c>
      <c r="D61" s="179">
        <v>1456199</v>
      </c>
      <c r="E61" s="179">
        <v>29461</v>
      </c>
      <c r="F61" s="230">
        <v>168.9</v>
      </c>
      <c r="G61" s="230">
        <v>168.9</v>
      </c>
      <c r="H61" s="252">
        <v>11.92</v>
      </c>
      <c r="I61" s="252">
        <v>11.92</v>
      </c>
    </row>
    <row r="62" spans="1:9" ht="12.75">
      <c r="A62" s="11" t="s">
        <v>212</v>
      </c>
      <c r="B62" s="179">
        <v>78800</v>
      </c>
      <c r="C62" s="179">
        <v>106759</v>
      </c>
      <c r="D62" s="179">
        <v>1488459</v>
      </c>
      <c r="E62" s="179">
        <v>29847</v>
      </c>
      <c r="F62" s="230">
        <v>171.2</v>
      </c>
      <c r="G62" s="230">
        <v>172.6</v>
      </c>
      <c r="H62" s="252">
        <v>11.98</v>
      </c>
      <c r="I62" s="252">
        <v>12.01</v>
      </c>
    </row>
    <row r="63" spans="1:9" ht="12.75">
      <c r="A63" s="11" t="s">
        <v>11</v>
      </c>
      <c r="B63" s="179">
        <v>136432</v>
      </c>
      <c r="C63" s="179">
        <v>187040</v>
      </c>
      <c r="D63" s="179">
        <v>1529396</v>
      </c>
      <c r="E63" s="179">
        <v>28993</v>
      </c>
      <c r="F63" s="230">
        <v>172.8</v>
      </c>
      <c r="G63" s="230">
        <v>174.9</v>
      </c>
      <c r="H63" s="252">
        <v>12.05</v>
      </c>
      <c r="I63" s="252">
        <v>12.14</v>
      </c>
    </row>
    <row r="64" spans="1:9" ht="12.75">
      <c r="A64" s="11" t="s">
        <v>213</v>
      </c>
      <c r="B64" s="179">
        <v>198427</v>
      </c>
      <c r="C64" s="179">
        <v>274774</v>
      </c>
      <c r="D64" s="179">
        <v>1578338</v>
      </c>
      <c r="E64" s="179">
        <v>29212</v>
      </c>
      <c r="F64" s="230">
        <v>174.2</v>
      </c>
      <c r="G64" s="230">
        <v>177.1</v>
      </c>
      <c r="H64" s="252">
        <v>12.09</v>
      </c>
      <c r="I64" s="252">
        <v>12.16</v>
      </c>
    </row>
    <row r="65" spans="1:9" ht="12.75">
      <c r="A65" s="11" t="s">
        <v>214</v>
      </c>
      <c r="B65" s="179">
        <v>258004</v>
      </c>
      <c r="C65" s="179">
        <v>357217</v>
      </c>
      <c r="D65" s="179">
        <v>1619098</v>
      </c>
      <c r="E65" s="179">
        <v>29116</v>
      </c>
      <c r="F65" s="230">
        <v>174.6</v>
      </c>
      <c r="G65" s="230">
        <v>176.1</v>
      </c>
      <c r="H65" s="252">
        <v>12.12</v>
      </c>
      <c r="I65" s="252">
        <v>12.21</v>
      </c>
    </row>
    <row r="66" spans="1:9" ht="12.75">
      <c r="A66" s="11" t="s">
        <v>12</v>
      </c>
      <c r="B66" s="179">
        <v>318388</v>
      </c>
      <c r="C66" s="179">
        <v>441116</v>
      </c>
      <c r="D66" s="179">
        <v>1662618</v>
      </c>
      <c r="E66" s="179">
        <v>29071</v>
      </c>
      <c r="F66" s="230">
        <v>174.9</v>
      </c>
      <c r="G66" s="230">
        <v>176</v>
      </c>
      <c r="H66" s="252">
        <v>12.14</v>
      </c>
      <c r="I66" s="252">
        <v>12.27</v>
      </c>
    </row>
    <row r="67" spans="1:9" ht="12.75">
      <c r="A67" s="11" t="s">
        <v>215</v>
      </c>
      <c r="B67" s="179">
        <v>381359</v>
      </c>
      <c r="C67" s="179">
        <v>530490</v>
      </c>
      <c r="D67" s="179">
        <v>1702749</v>
      </c>
      <c r="E67" s="179">
        <v>29077</v>
      </c>
      <c r="F67" s="230">
        <v>175</v>
      </c>
      <c r="G67" s="230">
        <v>175.8</v>
      </c>
      <c r="H67" s="252">
        <v>12.16</v>
      </c>
      <c r="I67" s="252">
        <v>12.24</v>
      </c>
    </row>
    <row r="68" spans="1:9" ht="12.75">
      <c r="A68" s="11" t="s">
        <v>216</v>
      </c>
      <c r="B68" s="179">
        <v>450784</v>
      </c>
      <c r="C68" s="179">
        <v>627803</v>
      </c>
      <c r="D68" s="179">
        <v>1758902</v>
      </c>
      <c r="E68" s="179">
        <v>28999</v>
      </c>
      <c r="F68" s="230">
        <v>175.5</v>
      </c>
      <c r="G68" s="230">
        <v>178.2</v>
      </c>
      <c r="H68" s="252">
        <v>12.19</v>
      </c>
      <c r="I68" s="252">
        <v>12.34</v>
      </c>
    </row>
    <row r="69" spans="1:9" ht="12.75">
      <c r="A69" s="11" t="s">
        <v>9</v>
      </c>
      <c r="B69" s="179">
        <v>513166</v>
      </c>
      <c r="C69" s="179">
        <v>717081</v>
      </c>
      <c r="D69" s="179">
        <v>1807153</v>
      </c>
      <c r="E69" s="179">
        <v>28782</v>
      </c>
      <c r="F69" s="230">
        <v>175.4</v>
      </c>
      <c r="G69" s="230">
        <v>174.4</v>
      </c>
      <c r="H69" s="252">
        <v>12.21</v>
      </c>
      <c r="I69" s="252">
        <v>12.39</v>
      </c>
    </row>
    <row r="70" spans="1:9" ht="12.75">
      <c r="A70" s="11" t="s">
        <v>217</v>
      </c>
      <c r="B70" s="179">
        <v>585035</v>
      </c>
      <c r="C70" s="179">
        <v>821767</v>
      </c>
      <c r="D70" s="179">
        <v>1867604</v>
      </c>
      <c r="E70" s="179">
        <v>28689</v>
      </c>
      <c r="F70" s="230">
        <v>175.3</v>
      </c>
      <c r="G70" s="230">
        <v>175.1</v>
      </c>
      <c r="H70" s="252">
        <v>12.25</v>
      </c>
      <c r="I70" s="252">
        <v>12.49</v>
      </c>
    </row>
    <row r="71" spans="1:9" ht="12.75">
      <c r="A71" s="11" t="s">
        <v>218</v>
      </c>
      <c r="B71" s="179">
        <v>656728</v>
      </c>
      <c r="C71" s="179">
        <v>928302</v>
      </c>
      <c r="D71" s="179">
        <v>1926842</v>
      </c>
      <c r="E71" s="179">
        <v>28497</v>
      </c>
      <c r="F71" s="230">
        <v>175.8</v>
      </c>
      <c r="G71" s="230">
        <v>179.7</v>
      </c>
      <c r="H71" s="252">
        <v>12.29</v>
      </c>
      <c r="I71" s="252">
        <v>12.62</v>
      </c>
    </row>
    <row r="72" spans="1:9" ht="12.75">
      <c r="A72" s="11" t="s">
        <v>200</v>
      </c>
      <c r="B72" s="179"/>
      <c r="C72" s="179"/>
      <c r="D72" s="179"/>
      <c r="E72" s="179"/>
      <c r="F72" s="230"/>
      <c r="G72" s="230"/>
      <c r="H72" s="252"/>
      <c r="I72" s="252"/>
    </row>
    <row r="73" spans="1:9" ht="12.75">
      <c r="A73" s="11" t="s">
        <v>10</v>
      </c>
      <c r="B73" s="179">
        <v>739393</v>
      </c>
      <c r="C73" s="179">
        <v>1054073</v>
      </c>
      <c r="D73" s="179">
        <v>1992388</v>
      </c>
      <c r="E73" s="179">
        <v>31213</v>
      </c>
      <c r="F73" s="230">
        <v>176.6</v>
      </c>
      <c r="G73" s="230">
        <v>182.6</v>
      </c>
      <c r="H73" s="252">
        <v>12.32</v>
      </c>
      <c r="I73" s="252">
        <v>12.51</v>
      </c>
    </row>
    <row r="74" spans="1:9" ht="12.75">
      <c r="A74" s="11" t="s">
        <v>211</v>
      </c>
      <c r="B74" s="179">
        <v>35778</v>
      </c>
      <c r="C74" s="179">
        <v>53054</v>
      </c>
      <c r="D74" s="179">
        <v>2000178</v>
      </c>
      <c r="E74" s="179">
        <v>31649</v>
      </c>
      <c r="F74" s="230">
        <v>179</v>
      </c>
      <c r="G74" s="230">
        <v>179</v>
      </c>
      <c r="H74" s="252">
        <v>12.73</v>
      </c>
      <c r="I74" s="252">
        <v>12.73</v>
      </c>
    </row>
    <row r="75" spans="1:9" ht="12.75">
      <c r="A75" s="11" t="s">
        <v>212</v>
      </c>
      <c r="B75" s="179">
        <v>89169</v>
      </c>
      <c r="C75" s="179">
        <v>135215</v>
      </c>
      <c r="D75" s="179">
        <v>2042749</v>
      </c>
      <c r="E75" s="179">
        <v>31576</v>
      </c>
      <c r="F75" s="230">
        <v>177.8</v>
      </c>
      <c r="G75" s="230">
        <v>177.1</v>
      </c>
      <c r="H75" s="252">
        <v>12.82</v>
      </c>
      <c r="I75" s="252">
        <v>12.89</v>
      </c>
    </row>
    <row r="76" spans="1:9" ht="12.75">
      <c r="A76" s="11" t="s">
        <v>11</v>
      </c>
      <c r="B76" s="179">
        <v>150774</v>
      </c>
      <c r="C76" s="179">
        <v>230824</v>
      </c>
      <c r="D76" s="179">
        <v>2083220</v>
      </c>
      <c r="E76" s="179">
        <v>31248</v>
      </c>
      <c r="F76" s="230">
        <v>177.4</v>
      </c>
      <c r="G76" s="230">
        <v>176.8</v>
      </c>
      <c r="H76" s="252">
        <v>12.87</v>
      </c>
      <c r="I76" s="252">
        <v>12.94</v>
      </c>
    </row>
    <row r="77" spans="1:9" ht="12.75">
      <c r="A77" s="11" t="s">
        <v>213</v>
      </c>
      <c r="B77" s="179">
        <v>223546</v>
      </c>
      <c r="C77" s="179">
        <v>345415</v>
      </c>
      <c r="D77" s="179">
        <v>2147924</v>
      </c>
      <c r="E77" s="179">
        <v>31415</v>
      </c>
      <c r="F77" s="230">
        <v>177</v>
      </c>
      <c r="G77" s="230">
        <v>176.1</v>
      </c>
      <c r="H77" s="252">
        <v>12.81</v>
      </c>
      <c r="I77" s="252">
        <v>12.7</v>
      </c>
    </row>
    <row r="78" spans="1:9" ht="12.75">
      <c r="A78" s="11" t="s">
        <v>214</v>
      </c>
      <c r="B78" s="179">
        <v>286170</v>
      </c>
      <c r="C78" s="179">
        <v>441424</v>
      </c>
      <c r="D78" s="179">
        <v>2201187</v>
      </c>
      <c r="E78" s="179">
        <v>31179</v>
      </c>
      <c r="F78" s="230">
        <v>175.9</v>
      </c>
      <c r="G78" s="230">
        <v>172.3</v>
      </c>
      <c r="H78" s="252">
        <v>12.8</v>
      </c>
      <c r="I78" s="252">
        <v>12.74</v>
      </c>
    </row>
    <row r="79" spans="1:9" ht="12.75">
      <c r="A79" s="11" t="s">
        <v>12</v>
      </c>
      <c r="B79" s="179">
        <v>356292</v>
      </c>
      <c r="C79" s="179">
        <v>550889</v>
      </c>
      <c r="D79" s="179">
        <v>2258703</v>
      </c>
      <c r="E79" s="179">
        <v>29994</v>
      </c>
      <c r="F79" s="230">
        <v>175.4</v>
      </c>
      <c r="G79" s="230">
        <v>173.1</v>
      </c>
      <c r="H79" s="252">
        <v>12.76</v>
      </c>
      <c r="I79" s="252">
        <v>12.61</v>
      </c>
    </row>
    <row r="80" spans="1:9" ht="12.75">
      <c r="A80" s="11" t="s">
        <v>215</v>
      </c>
      <c r="B80" s="179">
        <v>436885</v>
      </c>
      <c r="C80" s="179">
        <v>675104</v>
      </c>
      <c r="D80" s="179">
        <v>2326601</v>
      </c>
      <c r="E80" s="179">
        <v>30487</v>
      </c>
      <c r="F80" s="230">
        <v>175.1</v>
      </c>
      <c r="G80" s="230">
        <v>174</v>
      </c>
      <c r="H80" s="252">
        <v>12.71</v>
      </c>
      <c r="I80" s="252">
        <v>12.47</v>
      </c>
    </row>
    <row r="81" spans="1:9" ht="12.75">
      <c r="A81" s="11" t="s">
        <v>216</v>
      </c>
      <c r="B81" s="179">
        <v>517007</v>
      </c>
      <c r="C81" s="179">
        <v>800415</v>
      </c>
      <c r="D81" s="179">
        <v>2384020</v>
      </c>
      <c r="E81" s="179">
        <v>30362</v>
      </c>
      <c r="F81" s="230">
        <v>174.4</v>
      </c>
      <c r="G81" s="230">
        <v>170.3</v>
      </c>
      <c r="H81" s="252">
        <v>12.67</v>
      </c>
      <c r="I81" s="252">
        <v>12.45</v>
      </c>
    </row>
    <row r="82" spans="1:9" ht="12.75">
      <c r="A82" s="11" t="s">
        <v>9</v>
      </c>
      <c r="B82" s="179">
        <v>593898</v>
      </c>
      <c r="C82" s="179">
        <v>925077</v>
      </c>
      <c r="D82" s="179">
        <v>2390674</v>
      </c>
      <c r="E82" s="179">
        <v>29123</v>
      </c>
      <c r="F82" s="230">
        <v>174.1</v>
      </c>
      <c r="G82" s="230">
        <v>172.7</v>
      </c>
      <c r="H82" s="252">
        <v>12.64</v>
      </c>
      <c r="I82" s="252">
        <v>12.42</v>
      </c>
    </row>
    <row r="83" spans="1:9" ht="12.75">
      <c r="A83" s="11" t="s">
        <v>217</v>
      </c>
      <c r="B83" s="179">
        <v>683351</v>
      </c>
      <c r="C83" s="179">
        <v>1066105</v>
      </c>
      <c r="D83" s="179">
        <v>2476266</v>
      </c>
      <c r="E83" s="179">
        <v>29002</v>
      </c>
      <c r="F83" s="230">
        <v>174</v>
      </c>
      <c r="G83" s="230">
        <v>172.9</v>
      </c>
      <c r="H83" s="252">
        <v>12.6</v>
      </c>
      <c r="I83" s="252">
        <v>12.36</v>
      </c>
    </row>
    <row r="84" spans="1:9" ht="12.75">
      <c r="A84" s="11" t="s">
        <v>218</v>
      </c>
      <c r="B84" s="179">
        <v>767667</v>
      </c>
      <c r="C84" s="179">
        <v>1202022</v>
      </c>
      <c r="D84" s="179">
        <v>2553718</v>
      </c>
      <c r="E84" s="179">
        <v>28575</v>
      </c>
      <c r="F84" s="230">
        <v>172.8</v>
      </c>
      <c r="G84" s="230">
        <v>163.3</v>
      </c>
      <c r="H84" s="252">
        <v>12.56</v>
      </c>
      <c r="I84" s="252">
        <v>12.21</v>
      </c>
    </row>
    <row r="85" spans="1:9" ht="12.75">
      <c r="A85" s="11" t="s">
        <v>232</v>
      </c>
      <c r="B85" s="179"/>
      <c r="C85" s="179"/>
      <c r="D85" s="179"/>
      <c r="E85" s="179"/>
      <c r="F85" s="230"/>
      <c r="G85" s="230"/>
      <c r="H85" s="252"/>
      <c r="I85" s="252"/>
    </row>
    <row r="86" spans="1:9" ht="12.75">
      <c r="A86" s="11" t="s">
        <v>10</v>
      </c>
      <c r="B86" s="179">
        <v>878495</v>
      </c>
      <c r="C86" s="179">
        <v>1385357</v>
      </c>
      <c r="D86" s="179">
        <v>2647421</v>
      </c>
      <c r="E86" s="179">
        <v>27783</v>
      </c>
      <c r="F86" s="230">
        <v>172.9</v>
      </c>
      <c r="G86" s="230">
        <v>174</v>
      </c>
      <c r="H86" s="252">
        <v>12.51</v>
      </c>
      <c r="I86" s="252">
        <v>12.2</v>
      </c>
    </row>
  </sheetData>
  <sheetProtection/>
  <mergeCells count="6">
    <mergeCell ref="F3:G3"/>
    <mergeCell ref="H3:I3"/>
    <mergeCell ref="A3:A4"/>
    <mergeCell ref="B3:B4"/>
    <mergeCell ref="C3:C4"/>
    <mergeCell ref="D3:E3"/>
  </mergeCells>
  <printOptions/>
  <pageMargins left="0.75" right="0.75" top="1" bottom="1" header="0.5" footer="0.5"/>
  <pageSetup fitToHeight="1" fitToWidth="1" horizontalDpi="600" verticalDpi="600" orientation="portrait" paperSize="9" scale="57" r:id="rId1"/>
  <headerFooter alignWithMargins="0">
    <oddFooter>&amp;C18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86"/>
  <sheetViews>
    <sheetView workbookViewId="0" topLeftCell="A1">
      <selection activeCell="A2" sqref="A2"/>
    </sheetView>
  </sheetViews>
  <sheetFormatPr defaultColWidth="10.75390625" defaultRowHeight="12.75"/>
  <cols>
    <col min="1" max="1" width="12.75390625" style="24" customWidth="1"/>
    <col min="2" max="3" width="16.25390625" style="24" bestFit="1" customWidth="1"/>
    <col min="4" max="4" width="18.75390625" style="24" customWidth="1"/>
    <col min="5" max="5" width="13.125" style="24" bestFit="1" customWidth="1"/>
    <col min="6" max="7" width="22.75390625" style="24" customWidth="1"/>
    <col min="8" max="16384" width="10.75390625" style="24" customWidth="1"/>
  </cols>
  <sheetData>
    <row r="1" spans="1:7" ht="45.75" customHeight="1">
      <c r="A1" s="309" t="s">
        <v>278</v>
      </c>
      <c r="B1" s="309"/>
      <c r="C1" s="309"/>
      <c r="D1" s="309"/>
      <c r="E1" s="309"/>
      <c r="F1" s="309"/>
      <c r="G1" s="309"/>
    </row>
    <row r="2" spans="1:7" ht="15">
      <c r="A2" s="21"/>
      <c r="B2" s="21"/>
      <c r="C2" s="21"/>
      <c r="D2" s="21"/>
      <c r="E2" s="21"/>
      <c r="F2" s="21"/>
      <c r="G2" s="21"/>
    </row>
    <row r="3" spans="1:7" ht="48.75" customHeight="1">
      <c r="A3" s="310"/>
      <c r="B3" s="310" t="s">
        <v>61</v>
      </c>
      <c r="C3" s="310" t="s">
        <v>375</v>
      </c>
      <c r="D3" s="312" t="s">
        <v>373</v>
      </c>
      <c r="E3" s="313"/>
      <c r="F3" s="26" t="s">
        <v>62</v>
      </c>
      <c r="G3" s="26" t="s">
        <v>370</v>
      </c>
    </row>
    <row r="4" spans="1:9" s="29" customFormat="1" ht="43.5" customHeight="1">
      <c r="A4" s="311"/>
      <c r="B4" s="311"/>
      <c r="C4" s="311"/>
      <c r="D4" s="26" t="s">
        <v>63</v>
      </c>
      <c r="E4" s="26" t="s">
        <v>281</v>
      </c>
      <c r="F4" s="26" t="s">
        <v>341</v>
      </c>
      <c r="G4" s="26" t="s">
        <v>341</v>
      </c>
      <c r="H4" s="30"/>
      <c r="I4" s="30"/>
    </row>
    <row r="5" spans="1:9" ht="12.75">
      <c r="A5" s="11" t="s">
        <v>5</v>
      </c>
      <c r="B5" s="62"/>
      <c r="C5" s="62"/>
      <c r="D5" s="62"/>
      <c r="E5" s="62"/>
      <c r="F5" s="63"/>
      <c r="G5" s="63"/>
      <c r="H5" s="31"/>
      <c r="I5" s="31"/>
    </row>
    <row r="6" spans="1:8" ht="12.75">
      <c r="A6" s="11" t="s">
        <v>10</v>
      </c>
      <c r="B6" s="179" t="s">
        <v>30</v>
      </c>
      <c r="C6" s="179">
        <v>40343</v>
      </c>
      <c r="D6" s="179">
        <v>48327</v>
      </c>
      <c r="E6" s="179">
        <v>111</v>
      </c>
      <c r="F6" s="230">
        <v>146.3</v>
      </c>
      <c r="G6" s="252">
        <v>11.7</v>
      </c>
      <c r="H6"/>
    </row>
    <row r="7" spans="1:8" ht="12.75">
      <c r="A7" s="11" t="s">
        <v>11</v>
      </c>
      <c r="B7" s="179" t="s">
        <v>30</v>
      </c>
      <c r="C7" s="179">
        <v>13504</v>
      </c>
      <c r="D7" s="179">
        <v>54708</v>
      </c>
      <c r="E7" s="179">
        <v>88</v>
      </c>
      <c r="F7" s="230">
        <v>160.1</v>
      </c>
      <c r="G7" s="252">
        <v>11.3</v>
      </c>
      <c r="H7"/>
    </row>
    <row r="8" spans="1:8" ht="12.75">
      <c r="A8" s="11" t="s">
        <v>12</v>
      </c>
      <c r="B8" s="179" t="s">
        <v>30</v>
      </c>
      <c r="C8" s="179">
        <v>40178</v>
      </c>
      <c r="D8" s="179">
        <v>72790</v>
      </c>
      <c r="E8" s="179">
        <v>69</v>
      </c>
      <c r="F8" s="230">
        <v>165.7</v>
      </c>
      <c r="G8" s="252">
        <v>11.3</v>
      </c>
      <c r="H8"/>
    </row>
    <row r="9" spans="1:8" ht="12.75">
      <c r="A9" s="11" t="s">
        <v>9</v>
      </c>
      <c r="B9" s="179" t="s">
        <v>30</v>
      </c>
      <c r="C9" s="179">
        <v>70060</v>
      </c>
      <c r="D9" s="179">
        <v>95919</v>
      </c>
      <c r="E9" s="179">
        <v>104</v>
      </c>
      <c r="F9" s="230">
        <v>181.1</v>
      </c>
      <c r="G9" s="252">
        <v>11.4</v>
      </c>
      <c r="H9"/>
    </row>
    <row r="10" spans="1:7" ht="12.75">
      <c r="A10" s="11" t="s">
        <v>6</v>
      </c>
      <c r="B10" s="179"/>
      <c r="C10" s="179"/>
      <c r="D10" s="179"/>
      <c r="E10" s="179"/>
      <c r="F10" s="230"/>
      <c r="G10" s="252"/>
    </row>
    <row r="11" spans="1:8" ht="12.75">
      <c r="A11" s="11" t="s">
        <v>10</v>
      </c>
      <c r="B11" s="179" t="s">
        <v>30</v>
      </c>
      <c r="C11" s="179">
        <v>98659</v>
      </c>
      <c r="D11" s="179">
        <v>110813</v>
      </c>
      <c r="E11" s="179">
        <v>102</v>
      </c>
      <c r="F11" s="230">
        <v>171.9</v>
      </c>
      <c r="G11" s="252">
        <v>11.5</v>
      </c>
      <c r="H11"/>
    </row>
    <row r="12" spans="1:8" ht="12.75">
      <c r="A12" s="11" t="s">
        <v>11</v>
      </c>
      <c r="B12" s="179" t="s">
        <v>30</v>
      </c>
      <c r="C12" s="179">
        <v>22052</v>
      </c>
      <c r="D12" s="179">
        <v>122695</v>
      </c>
      <c r="E12" s="179">
        <v>128</v>
      </c>
      <c r="F12" s="230">
        <v>180.4</v>
      </c>
      <c r="G12" s="252">
        <v>11.4</v>
      </c>
      <c r="H12"/>
    </row>
    <row r="13" spans="1:8" ht="12.75">
      <c r="A13" s="11" t="s">
        <v>12</v>
      </c>
      <c r="B13" s="179" t="s">
        <v>30</v>
      </c>
      <c r="C13" s="179">
        <v>54080</v>
      </c>
      <c r="D13" s="179">
        <v>143417</v>
      </c>
      <c r="E13" s="179">
        <v>200</v>
      </c>
      <c r="F13" s="230">
        <v>179.4</v>
      </c>
      <c r="G13" s="252">
        <v>11.3</v>
      </c>
      <c r="H13"/>
    </row>
    <row r="14" spans="1:8" ht="12.75">
      <c r="A14" s="11" t="s">
        <v>9</v>
      </c>
      <c r="B14" s="179" t="s">
        <v>30</v>
      </c>
      <c r="C14" s="179">
        <v>88492</v>
      </c>
      <c r="D14" s="179">
        <v>164197</v>
      </c>
      <c r="E14" s="179">
        <v>306</v>
      </c>
      <c r="F14" s="230">
        <v>179.8</v>
      </c>
      <c r="G14" s="252">
        <v>11.1</v>
      </c>
      <c r="H14"/>
    </row>
    <row r="15" spans="1:7" ht="12.75">
      <c r="A15" s="11" t="s">
        <v>7</v>
      </c>
      <c r="B15" s="179"/>
      <c r="C15" s="179"/>
      <c r="D15" s="179"/>
      <c r="E15" s="179"/>
      <c r="F15" s="230"/>
      <c r="G15" s="252"/>
    </row>
    <row r="16" spans="1:8" ht="12.75">
      <c r="A16" s="11" t="s">
        <v>10</v>
      </c>
      <c r="B16" s="179" t="s">
        <v>30</v>
      </c>
      <c r="C16" s="179">
        <v>126147</v>
      </c>
      <c r="D16" s="179">
        <v>178140</v>
      </c>
      <c r="E16" s="179">
        <v>405</v>
      </c>
      <c r="F16" s="230">
        <v>184.6</v>
      </c>
      <c r="G16" s="252">
        <v>11</v>
      </c>
      <c r="H16"/>
    </row>
    <row r="17" spans="1:8" ht="12.75">
      <c r="A17" s="11" t="s">
        <v>11</v>
      </c>
      <c r="B17" s="179" t="s">
        <v>30</v>
      </c>
      <c r="C17" s="179">
        <v>23057</v>
      </c>
      <c r="D17" s="179">
        <v>179869</v>
      </c>
      <c r="E17" s="179">
        <v>431</v>
      </c>
      <c r="F17" s="230">
        <v>198.4</v>
      </c>
      <c r="G17" s="252">
        <v>10.9</v>
      </c>
      <c r="H17"/>
    </row>
    <row r="18" spans="1:8" ht="12.75">
      <c r="A18" s="11" t="s">
        <v>12</v>
      </c>
      <c r="B18" s="179" t="s">
        <v>30</v>
      </c>
      <c r="C18" s="179">
        <v>48872</v>
      </c>
      <c r="D18" s="179">
        <v>187417</v>
      </c>
      <c r="E18" s="179">
        <v>735</v>
      </c>
      <c r="F18" s="230">
        <v>200.2</v>
      </c>
      <c r="G18" s="252">
        <v>10.9</v>
      </c>
      <c r="H18"/>
    </row>
    <row r="19" spans="1:8" ht="12.75">
      <c r="A19" s="11" t="s">
        <v>9</v>
      </c>
      <c r="B19" s="179" t="s">
        <v>30</v>
      </c>
      <c r="C19" s="179">
        <v>79754</v>
      </c>
      <c r="D19" s="179">
        <v>216374</v>
      </c>
      <c r="E19" s="179">
        <v>2244</v>
      </c>
      <c r="F19" s="230">
        <v>203.6</v>
      </c>
      <c r="G19" s="252">
        <v>11</v>
      </c>
      <c r="H19"/>
    </row>
    <row r="20" spans="1:7" ht="12.75">
      <c r="A20" s="11" t="s">
        <v>8</v>
      </c>
      <c r="B20" s="179"/>
      <c r="C20" s="179"/>
      <c r="D20" s="179"/>
      <c r="E20" s="179"/>
      <c r="F20" s="230"/>
      <c r="G20" s="252"/>
    </row>
    <row r="21" spans="1:7" ht="12.75">
      <c r="A21" s="11" t="s">
        <v>10</v>
      </c>
      <c r="B21" s="179">
        <v>18270</v>
      </c>
      <c r="C21" s="179">
        <v>103113</v>
      </c>
      <c r="D21" s="179">
        <v>252274</v>
      </c>
      <c r="E21" s="179">
        <v>6404</v>
      </c>
      <c r="F21" s="230">
        <v>198.7</v>
      </c>
      <c r="G21" s="252">
        <v>11</v>
      </c>
    </row>
    <row r="22" spans="1:7" ht="12.75">
      <c r="A22" s="11" t="s">
        <v>211</v>
      </c>
      <c r="B22" s="179">
        <v>157</v>
      </c>
      <c r="C22" s="179">
        <v>911.4</v>
      </c>
      <c r="D22" s="179">
        <v>293858.5</v>
      </c>
      <c r="E22" s="179">
        <v>8711.1</v>
      </c>
      <c r="F22" s="230">
        <v>123.3</v>
      </c>
      <c r="G22" s="252">
        <v>14.07</v>
      </c>
    </row>
    <row r="23" spans="1:7" ht="12.75">
      <c r="A23" s="11" t="s">
        <v>212</v>
      </c>
      <c r="B23" s="179">
        <v>259</v>
      </c>
      <c r="C23" s="179">
        <v>1488.2</v>
      </c>
      <c r="D23" s="179">
        <v>288824</v>
      </c>
      <c r="E23" s="179">
        <v>7774.9</v>
      </c>
      <c r="F23" s="230">
        <v>124.8</v>
      </c>
      <c r="G23" s="252">
        <v>13.94</v>
      </c>
    </row>
    <row r="24" spans="1:7" ht="12.75">
      <c r="A24" s="11" t="s">
        <v>11</v>
      </c>
      <c r="B24" s="179">
        <v>348</v>
      </c>
      <c r="C24" s="179">
        <v>2345.8</v>
      </c>
      <c r="D24" s="179">
        <v>271916.1</v>
      </c>
      <c r="E24" s="179">
        <v>9722.2</v>
      </c>
      <c r="F24" s="230">
        <v>101</v>
      </c>
      <c r="G24" s="252">
        <v>13.83</v>
      </c>
    </row>
    <row r="25" spans="1:7" ht="12.75">
      <c r="A25" s="11" t="s">
        <v>213</v>
      </c>
      <c r="B25" s="179">
        <v>487</v>
      </c>
      <c r="C25" s="179">
        <v>3086.6</v>
      </c>
      <c r="D25" s="179">
        <v>262313.3</v>
      </c>
      <c r="E25" s="179">
        <v>9764.7</v>
      </c>
      <c r="F25" s="230">
        <v>100.5</v>
      </c>
      <c r="G25" s="252">
        <v>14.01</v>
      </c>
    </row>
    <row r="26" spans="1:7" ht="12.75">
      <c r="A26" s="11" t="s">
        <v>214</v>
      </c>
      <c r="B26" s="179">
        <v>600</v>
      </c>
      <c r="C26" s="179">
        <v>3703.3</v>
      </c>
      <c r="D26" s="179">
        <v>243748</v>
      </c>
      <c r="E26" s="179">
        <v>9726.2</v>
      </c>
      <c r="F26" s="230">
        <v>100.3</v>
      </c>
      <c r="G26" s="252">
        <v>13.84</v>
      </c>
    </row>
    <row r="27" spans="1:7" ht="12.75">
      <c r="A27" s="11" t="s">
        <v>12</v>
      </c>
      <c r="B27" s="179">
        <v>775</v>
      </c>
      <c r="C27" s="179">
        <v>4721.8</v>
      </c>
      <c r="D27" s="179">
        <v>238639</v>
      </c>
      <c r="E27" s="179">
        <v>10158.1</v>
      </c>
      <c r="F27" s="230">
        <v>100.1</v>
      </c>
      <c r="G27" s="252">
        <v>13.82</v>
      </c>
    </row>
    <row r="28" spans="1:7" ht="12.75">
      <c r="A28" s="11" t="s">
        <v>215</v>
      </c>
      <c r="B28" s="179">
        <v>963</v>
      </c>
      <c r="C28" s="179">
        <v>5690.5</v>
      </c>
      <c r="D28" s="179">
        <v>239387.4</v>
      </c>
      <c r="E28" s="179">
        <v>10567.3</v>
      </c>
      <c r="F28" s="230">
        <v>103.4</v>
      </c>
      <c r="G28" s="252">
        <v>13.72</v>
      </c>
    </row>
    <row r="29" spans="1:7" ht="12.75">
      <c r="A29" s="11" t="s">
        <v>216</v>
      </c>
      <c r="B29" s="179">
        <v>1146</v>
      </c>
      <c r="C29" s="179">
        <v>6640.9</v>
      </c>
      <c r="D29" s="179">
        <v>234522.8</v>
      </c>
      <c r="E29" s="179">
        <v>10840.8</v>
      </c>
      <c r="F29" s="230">
        <v>108.2</v>
      </c>
      <c r="G29" s="252">
        <v>13.65</v>
      </c>
    </row>
    <row r="30" spans="1:7" ht="12.75">
      <c r="A30" s="11" t="s">
        <v>9</v>
      </c>
      <c r="B30" s="179">
        <v>1322</v>
      </c>
      <c r="C30" s="179">
        <v>7179</v>
      </c>
      <c r="D30" s="179">
        <v>222078.4</v>
      </c>
      <c r="E30" s="179">
        <v>11443.7</v>
      </c>
      <c r="F30" s="230">
        <v>112.3</v>
      </c>
      <c r="G30" s="252">
        <v>13.5</v>
      </c>
    </row>
    <row r="31" spans="1:7" ht="12.75">
      <c r="A31" s="11" t="s">
        <v>217</v>
      </c>
      <c r="B31" s="179">
        <v>1541</v>
      </c>
      <c r="C31" s="179">
        <v>8295.4</v>
      </c>
      <c r="D31" s="179">
        <v>211501.2</v>
      </c>
      <c r="E31" s="179">
        <v>11462.5</v>
      </c>
      <c r="F31" s="230">
        <v>109</v>
      </c>
      <c r="G31" s="252">
        <v>13.46</v>
      </c>
    </row>
    <row r="32" spans="1:7" ht="12.75">
      <c r="A32" s="11" t="s">
        <v>218</v>
      </c>
      <c r="B32" s="179">
        <v>1804</v>
      </c>
      <c r="C32" s="179">
        <v>9523.9</v>
      </c>
      <c r="D32" s="179">
        <v>213384.5</v>
      </c>
      <c r="E32" s="179">
        <v>11701.8</v>
      </c>
      <c r="F32" s="230">
        <v>112.8</v>
      </c>
      <c r="G32" s="252">
        <v>13.46</v>
      </c>
    </row>
    <row r="33" spans="1:7" ht="12.75">
      <c r="A33" s="11" t="s">
        <v>0</v>
      </c>
      <c r="B33" s="179"/>
      <c r="C33" s="179"/>
      <c r="D33" s="179"/>
      <c r="E33" s="179"/>
      <c r="F33" s="230"/>
      <c r="G33" s="252"/>
    </row>
    <row r="34" spans="1:7" ht="12.75">
      <c r="A34" s="11" t="s">
        <v>10</v>
      </c>
      <c r="B34" s="179">
        <v>2225</v>
      </c>
      <c r="C34" s="179">
        <v>11880.7</v>
      </c>
      <c r="D34" s="179">
        <v>213974.6</v>
      </c>
      <c r="E34" s="179">
        <v>13933.8</v>
      </c>
      <c r="F34" s="230">
        <v>116.5</v>
      </c>
      <c r="G34" s="252">
        <v>12.99</v>
      </c>
    </row>
    <row r="35" spans="1:7" ht="12.75">
      <c r="A35" s="11" t="s">
        <v>211</v>
      </c>
      <c r="B35" s="179">
        <v>115</v>
      </c>
      <c r="C35" s="179">
        <v>501</v>
      </c>
      <c r="D35" s="179">
        <v>213496</v>
      </c>
      <c r="E35" s="179">
        <v>14429</v>
      </c>
      <c r="F35" s="230">
        <v>138.5</v>
      </c>
      <c r="G35" s="252">
        <v>11.96</v>
      </c>
    </row>
    <row r="36" spans="1:7" ht="12.75">
      <c r="A36" s="11" t="s">
        <v>212</v>
      </c>
      <c r="B36" s="179">
        <v>394</v>
      </c>
      <c r="C36" s="179">
        <v>2219</v>
      </c>
      <c r="D36" s="179">
        <v>208701</v>
      </c>
      <c r="E36" s="179">
        <v>14571</v>
      </c>
      <c r="F36" s="230">
        <v>162.7</v>
      </c>
      <c r="G36" s="252">
        <v>11.38</v>
      </c>
    </row>
    <row r="37" spans="1:7" ht="12.75">
      <c r="A37" s="11" t="s">
        <v>11</v>
      </c>
      <c r="B37" s="179">
        <v>707</v>
      </c>
      <c r="C37" s="179">
        <v>4417</v>
      </c>
      <c r="D37" s="179">
        <v>202914</v>
      </c>
      <c r="E37" s="179">
        <v>14681</v>
      </c>
      <c r="F37" s="230">
        <v>140.6</v>
      </c>
      <c r="G37" s="252">
        <v>11.08</v>
      </c>
    </row>
    <row r="38" spans="1:7" ht="12.75">
      <c r="A38" s="11" t="s">
        <v>213</v>
      </c>
      <c r="B38" s="179">
        <v>1062</v>
      </c>
      <c r="C38" s="179">
        <v>5977</v>
      </c>
      <c r="D38" s="179">
        <v>200376</v>
      </c>
      <c r="E38" s="179">
        <v>15499</v>
      </c>
      <c r="F38" s="230">
        <v>146.9</v>
      </c>
      <c r="G38" s="252">
        <v>10.94</v>
      </c>
    </row>
    <row r="39" spans="1:7" ht="12.75">
      <c r="A39" s="11" t="s">
        <v>214</v>
      </c>
      <c r="B39" s="179">
        <v>1391</v>
      </c>
      <c r="C39" s="179">
        <v>7416</v>
      </c>
      <c r="D39" s="179">
        <v>206346</v>
      </c>
      <c r="E39" s="179">
        <v>17589</v>
      </c>
      <c r="F39" s="230">
        <v>150.5</v>
      </c>
      <c r="G39" s="252">
        <v>11.02</v>
      </c>
    </row>
    <row r="40" spans="1:7" ht="12.75">
      <c r="A40" s="11" t="s">
        <v>12</v>
      </c>
      <c r="B40" s="179">
        <v>1742</v>
      </c>
      <c r="C40" s="179">
        <v>9754</v>
      </c>
      <c r="D40" s="179">
        <v>207848</v>
      </c>
      <c r="E40" s="179">
        <v>18414</v>
      </c>
      <c r="F40" s="230">
        <v>150.2</v>
      </c>
      <c r="G40" s="252">
        <v>11.15</v>
      </c>
    </row>
    <row r="41" spans="1:7" ht="12.75">
      <c r="A41" s="11" t="s">
        <v>215</v>
      </c>
      <c r="B41" s="179">
        <v>2051</v>
      </c>
      <c r="C41" s="179">
        <v>11210</v>
      </c>
      <c r="D41" s="179">
        <v>200555</v>
      </c>
      <c r="E41" s="179">
        <v>18747</v>
      </c>
      <c r="F41" s="230">
        <v>149.3</v>
      </c>
      <c r="G41" s="252">
        <v>11.24</v>
      </c>
    </row>
    <row r="42" spans="1:7" ht="12.75">
      <c r="A42" s="11" t="s">
        <v>216</v>
      </c>
      <c r="B42" s="179">
        <v>2298</v>
      </c>
      <c r="C42" s="179">
        <v>12625</v>
      </c>
      <c r="D42" s="179">
        <v>201821</v>
      </c>
      <c r="E42" s="179">
        <v>19496</v>
      </c>
      <c r="F42" s="230">
        <v>145.6</v>
      </c>
      <c r="G42" s="252">
        <v>11.26</v>
      </c>
    </row>
    <row r="43" spans="1:7" ht="12.75">
      <c r="A43" s="11" t="s">
        <v>9</v>
      </c>
      <c r="B43" s="179">
        <v>2567</v>
      </c>
      <c r="C43" s="179">
        <v>14301</v>
      </c>
      <c r="D43" s="179">
        <v>199825</v>
      </c>
      <c r="E43" s="179">
        <v>19788</v>
      </c>
      <c r="F43" s="230">
        <v>144.5</v>
      </c>
      <c r="G43" s="252">
        <v>11.26</v>
      </c>
    </row>
    <row r="44" spans="1:7" ht="12.75">
      <c r="A44" s="11" t="s">
        <v>217</v>
      </c>
      <c r="B44" s="179">
        <v>2873</v>
      </c>
      <c r="C44" s="179">
        <v>15858</v>
      </c>
      <c r="D44" s="179">
        <v>199710</v>
      </c>
      <c r="E44" s="179">
        <v>20427</v>
      </c>
      <c r="F44" s="230">
        <v>143.9</v>
      </c>
      <c r="G44" s="252">
        <v>11.24</v>
      </c>
    </row>
    <row r="45" spans="1:7" ht="12.75">
      <c r="A45" s="11" t="s">
        <v>218</v>
      </c>
      <c r="B45" s="179">
        <v>3120</v>
      </c>
      <c r="C45" s="179">
        <v>17501</v>
      </c>
      <c r="D45" s="179">
        <v>200638</v>
      </c>
      <c r="E45" s="179">
        <v>21302</v>
      </c>
      <c r="F45" s="230">
        <v>141.9</v>
      </c>
      <c r="G45" s="252">
        <v>11.26</v>
      </c>
    </row>
    <row r="46" spans="1:7" ht="12.75">
      <c r="A46" s="11" t="s">
        <v>14</v>
      </c>
      <c r="B46" s="179"/>
      <c r="C46" s="179"/>
      <c r="D46" s="179"/>
      <c r="E46" s="179"/>
      <c r="F46" s="230"/>
      <c r="G46" s="252"/>
    </row>
    <row r="47" spans="1:7" ht="12.75">
      <c r="A47" s="11" t="s">
        <v>10</v>
      </c>
      <c r="B47" s="179">
        <v>3431</v>
      </c>
      <c r="C47" s="179">
        <v>19231</v>
      </c>
      <c r="D47" s="179">
        <v>193116</v>
      </c>
      <c r="E47" s="179">
        <v>20579</v>
      </c>
      <c r="F47" s="230">
        <v>138.3</v>
      </c>
      <c r="G47" s="252">
        <v>11.23</v>
      </c>
    </row>
    <row r="48" spans="1:7" ht="12.75">
      <c r="A48" s="11" t="s">
        <v>211</v>
      </c>
      <c r="B48" s="179">
        <v>145</v>
      </c>
      <c r="C48" s="179">
        <v>705</v>
      </c>
      <c r="D48" s="179">
        <v>187150</v>
      </c>
      <c r="E48" s="179">
        <v>20898</v>
      </c>
      <c r="F48" s="230">
        <v>123.3</v>
      </c>
      <c r="G48" s="252">
        <v>10.79</v>
      </c>
    </row>
    <row r="49" spans="1:7" ht="12.75">
      <c r="A49" s="11" t="s">
        <v>212</v>
      </c>
      <c r="B49" s="179">
        <v>368</v>
      </c>
      <c r="C49" s="179">
        <v>2206</v>
      </c>
      <c r="D49" s="179">
        <v>180877</v>
      </c>
      <c r="E49" s="179">
        <v>20672</v>
      </c>
      <c r="F49" s="230">
        <v>132.1</v>
      </c>
      <c r="G49" s="252">
        <v>10.87</v>
      </c>
    </row>
    <row r="50" spans="1:7" ht="12.75">
      <c r="A50" s="11" t="s">
        <v>11</v>
      </c>
      <c r="B50" s="179">
        <v>611</v>
      </c>
      <c r="C50" s="179">
        <v>3919</v>
      </c>
      <c r="D50" s="179">
        <v>176309</v>
      </c>
      <c r="E50" s="179">
        <v>20476</v>
      </c>
      <c r="F50" s="230">
        <v>135.3</v>
      </c>
      <c r="G50" s="252">
        <v>10.9</v>
      </c>
    </row>
    <row r="51" spans="1:7" ht="12.75">
      <c r="A51" s="11" t="s">
        <v>213</v>
      </c>
      <c r="B51" s="179">
        <v>902</v>
      </c>
      <c r="C51" s="179">
        <v>5478</v>
      </c>
      <c r="D51" s="179">
        <v>169724</v>
      </c>
      <c r="E51" s="179">
        <v>20007</v>
      </c>
      <c r="F51" s="230">
        <v>138.3</v>
      </c>
      <c r="G51" s="252">
        <v>10.23</v>
      </c>
    </row>
    <row r="52" spans="1:7" ht="12.75">
      <c r="A52" s="11" t="s">
        <v>214</v>
      </c>
      <c r="B52" s="179">
        <v>1150</v>
      </c>
      <c r="C52" s="179">
        <v>7273</v>
      </c>
      <c r="D52" s="179">
        <v>170843</v>
      </c>
      <c r="E52" s="179">
        <v>20214</v>
      </c>
      <c r="F52" s="230">
        <v>140.8</v>
      </c>
      <c r="G52" s="252">
        <v>10.02</v>
      </c>
    </row>
    <row r="53" spans="1:7" ht="12.75">
      <c r="A53" s="11" t="s">
        <v>12</v>
      </c>
      <c r="B53" s="179">
        <v>1485</v>
      </c>
      <c r="C53" s="179">
        <v>10419</v>
      </c>
      <c r="D53" s="179">
        <v>171230</v>
      </c>
      <c r="E53" s="179">
        <v>20514</v>
      </c>
      <c r="F53" s="230">
        <v>132.4</v>
      </c>
      <c r="G53" s="252">
        <v>9.88</v>
      </c>
    </row>
    <row r="54" spans="1:7" ht="12.75">
      <c r="A54" s="11" t="s">
        <v>215</v>
      </c>
      <c r="B54" s="179">
        <v>1792</v>
      </c>
      <c r="C54" s="179">
        <v>12197</v>
      </c>
      <c r="D54" s="179">
        <v>167399</v>
      </c>
      <c r="E54" s="179">
        <v>20061</v>
      </c>
      <c r="F54" s="230">
        <v>133.3</v>
      </c>
      <c r="G54" s="252">
        <v>9.83</v>
      </c>
    </row>
    <row r="55" spans="1:7" ht="12.75">
      <c r="A55" s="11" t="s">
        <v>216</v>
      </c>
      <c r="B55" s="179">
        <v>2165</v>
      </c>
      <c r="C55" s="179">
        <v>14703</v>
      </c>
      <c r="D55" s="179">
        <v>173382</v>
      </c>
      <c r="E55" s="179">
        <v>20976</v>
      </c>
      <c r="F55" s="230">
        <v>137.8</v>
      </c>
      <c r="G55" s="252">
        <v>9.77</v>
      </c>
    </row>
    <row r="56" spans="1:7" ht="12.75">
      <c r="A56" s="11" t="s">
        <v>9</v>
      </c>
      <c r="B56" s="179">
        <v>2441</v>
      </c>
      <c r="C56" s="179">
        <v>18728</v>
      </c>
      <c r="D56" s="179">
        <v>185906</v>
      </c>
      <c r="E56" s="179">
        <v>22648</v>
      </c>
      <c r="F56" s="230">
        <v>134.4</v>
      </c>
      <c r="G56" s="252">
        <v>9.67</v>
      </c>
    </row>
    <row r="57" spans="1:7" ht="12.75">
      <c r="A57" s="11" t="s">
        <v>217</v>
      </c>
      <c r="B57" s="179">
        <v>2644</v>
      </c>
      <c r="C57" s="179">
        <v>19380</v>
      </c>
      <c r="D57" s="179">
        <v>171164</v>
      </c>
      <c r="E57" s="179">
        <v>21380</v>
      </c>
      <c r="F57" s="230">
        <v>135.7</v>
      </c>
      <c r="G57" s="252">
        <v>9.64</v>
      </c>
    </row>
    <row r="58" spans="1:7" ht="12.75">
      <c r="A58" s="11" t="s">
        <v>218</v>
      </c>
      <c r="B58" s="179">
        <v>2837</v>
      </c>
      <c r="C58" s="179">
        <v>21209</v>
      </c>
      <c r="D58" s="179">
        <v>175143</v>
      </c>
      <c r="E58" s="179">
        <v>22093</v>
      </c>
      <c r="F58" s="230">
        <v>136.5</v>
      </c>
      <c r="G58" s="252">
        <v>9.72</v>
      </c>
    </row>
    <row r="59" spans="1:7" ht="12.75">
      <c r="A59" s="11" t="s">
        <v>199</v>
      </c>
      <c r="B59" s="179"/>
      <c r="C59" s="179"/>
      <c r="D59" s="179"/>
      <c r="E59" s="179"/>
      <c r="F59" s="230"/>
      <c r="G59" s="252"/>
    </row>
    <row r="60" spans="1:7" ht="12.75">
      <c r="A60" s="11" t="s">
        <v>10</v>
      </c>
      <c r="B60" s="179">
        <v>3089</v>
      </c>
      <c r="C60" s="179">
        <v>23630</v>
      </c>
      <c r="D60" s="179">
        <v>176323</v>
      </c>
      <c r="E60" s="179">
        <v>22372</v>
      </c>
      <c r="F60" s="230">
        <v>130.8</v>
      </c>
      <c r="G60" s="252">
        <v>9.76</v>
      </c>
    </row>
    <row r="61" spans="1:7" ht="12.75">
      <c r="A61" s="11" t="s">
        <v>211</v>
      </c>
      <c r="B61" s="179">
        <v>72</v>
      </c>
      <c r="C61" s="179">
        <v>389</v>
      </c>
      <c r="D61" s="179">
        <v>163858</v>
      </c>
      <c r="E61" s="179">
        <v>21399</v>
      </c>
      <c r="F61" s="230">
        <v>159</v>
      </c>
      <c r="G61" s="252">
        <v>9.69</v>
      </c>
    </row>
    <row r="62" spans="1:7" ht="12.75">
      <c r="A62" s="11" t="s">
        <v>212</v>
      </c>
      <c r="B62" s="179">
        <v>188</v>
      </c>
      <c r="C62" s="179">
        <v>1602</v>
      </c>
      <c r="D62" s="179">
        <v>153529</v>
      </c>
      <c r="E62" s="179">
        <v>21481</v>
      </c>
      <c r="F62" s="230">
        <v>106.2</v>
      </c>
      <c r="G62" s="252">
        <v>9.47</v>
      </c>
    </row>
    <row r="63" spans="1:7" ht="12.75">
      <c r="A63" s="11" t="s">
        <v>11</v>
      </c>
      <c r="B63" s="179">
        <v>346</v>
      </c>
      <c r="C63" s="179">
        <v>2733</v>
      </c>
      <c r="D63" s="179">
        <v>151198</v>
      </c>
      <c r="E63" s="179">
        <v>21621</v>
      </c>
      <c r="F63" s="230">
        <v>124.8</v>
      </c>
      <c r="G63" s="252">
        <v>9.77</v>
      </c>
    </row>
    <row r="64" spans="1:7" ht="12.75">
      <c r="A64" s="11" t="s">
        <v>213</v>
      </c>
      <c r="B64" s="179">
        <v>524</v>
      </c>
      <c r="C64" s="179">
        <v>4133</v>
      </c>
      <c r="D64" s="179">
        <v>147136</v>
      </c>
      <c r="E64" s="179">
        <v>21573</v>
      </c>
      <c r="F64" s="230">
        <v>133.3</v>
      </c>
      <c r="G64" s="252">
        <v>9.58</v>
      </c>
    </row>
    <row r="65" spans="1:7" ht="12.75">
      <c r="A65" s="11" t="s">
        <v>214</v>
      </c>
      <c r="B65" s="179">
        <v>695</v>
      </c>
      <c r="C65" s="179">
        <v>5834</v>
      </c>
      <c r="D65" s="179">
        <v>158470</v>
      </c>
      <c r="E65" s="179">
        <v>23387</v>
      </c>
      <c r="F65" s="230">
        <v>139.4</v>
      </c>
      <c r="G65" s="252">
        <v>9.63</v>
      </c>
    </row>
    <row r="66" spans="1:7" ht="12.75">
      <c r="A66" s="11" t="s">
        <v>12</v>
      </c>
      <c r="B66" s="179">
        <v>881</v>
      </c>
      <c r="C66" s="179">
        <v>8097</v>
      </c>
      <c r="D66" s="179">
        <v>158405</v>
      </c>
      <c r="E66" s="179">
        <v>23326</v>
      </c>
      <c r="F66" s="230">
        <v>133.7</v>
      </c>
      <c r="G66" s="252">
        <v>9.76</v>
      </c>
    </row>
    <row r="67" spans="1:7" ht="12.75">
      <c r="A67" s="11" t="s">
        <v>215</v>
      </c>
      <c r="B67" s="179">
        <v>1018</v>
      </c>
      <c r="C67" s="179">
        <v>9792</v>
      </c>
      <c r="D67" s="179">
        <v>152986</v>
      </c>
      <c r="E67" s="179">
        <v>22903</v>
      </c>
      <c r="F67" s="230">
        <v>123</v>
      </c>
      <c r="G67" s="252">
        <v>9.74</v>
      </c>
    </row>
    <row r="68" spans="1:7" ht="12.75">
      <c r="A68" s="11" t="s">
        <v>216</v>
      </c>
      <c r="B68" s="179">
        <v>1159</v>
      </c>
      <c r="C68" s="179">
        <v>10715</v>
      </c>
      <c r="D68" s="179">
        <v>151174</v>
      </c>
      <c r="E68" s="179">
        <v>23073</v>
      </c>
      <c r="F68" s="230">
        <v>125.8</v>
      </c>
      <c r="G68" s="252">
        <v>9.76</v>
      </c>
    </row>
    <row r="69" spans="1:7" ht="12.75">
      <c r="A69" s="11" t="s">
        <v>9</v>
      </c>
      <c r="B69" s="179">
        <v>1269</v>
      </c>
      <c r="C69" s="179">
        <v>12054</v>
      </c>
      <c r="D69" s="179">
        <v>143180</v>
      </c>
      <c r="E69" s="179">
        <v>21844</v>
      </c>
      <c r="F69" s="230">
        <v>121.1</v>
      </c>
      <c r="G69" s="252">
        <v>9.78</v>
      </c>
    </row>
    <row r="70" spans="1:7" ht="12.75">
      <c r="A70" s="11" t="s">
        <v>217</v>
      </c>
      <c r="B70" s="179">
        <v>1422</v>
      </c>
      <c r="C70" s="179">
        <v>13761</v>
      </c>
      <c r="D70" s="179">
        <v>143448</v>
      </c>
      <c r="E70" s="179">
        <v>22297</v>
      </c>
      <c r="F70" s="230">
        <v>121</v>
      </c>
      <c r="G70" s="252">
        <v>9.79</v>
      </c>
    </row>
    <row r="71" spans="1:7" ht="12.75">
      <c r="A71" s="11" t="s">
        <v>218</v>
      </c>
      <c r="B71" s="179">
        <v>1582</v>
      </c>
      <c r="C71" s="179">
        <v>15480</v>
      </c>
      <c r="D71" s="179">
        <v>139640</v>
      </c>
      <c r="E71" s="179">
        <v>22026</v>
      </c>
      <c r="F71" s="230">
        <v>118.5</v>
      </c>
      <c r="G71" s="252">
        <v>9.78</v>
      </c>
    </row>
    <row r="72" spans="1:7" ht="12.75">
      <c r="A72" s="11" t="s">
        <v>200</v>
      </c>
      <c r="B72" s="179"/>
      <c r="C72" s="179"/>
      <c r="D72" s="179"/>
      <c r="E72" s="179"/>
      <c r="F72" s="230"/>
      <c r="G72" s="252"/>
    </row>
    <row r="73" spans="1:7" ht="12.75">
      <c r="A73" s="11" t="s">
        <v>10</v>
      </c>
      <c r="B73" s="179">
        <v>1788</v>
      </c>
      <c r="C73" s="179">
        <v>18409</v>
      </c>
      <c r="D73" s="179">
        <v>130598</v>
      </c>
      <c r="E73" s="179">
        <v>16328</v>
      </c>
      <c r="F73" s="230">
        <v>116.5</v>
      </c>
      <c r="G73" s="252">
        <v>9.91</v>
      </c>
    </row>
    <row r="74" spans="1:7" ht="12.75">
      <c r="A74" s="11" t="s">
        <v>211</v>
      </c>
      <c r="B74" s="179">
        <v>97</v>
      </c>
      <c r="C74" s="179">
        <v>1052</v>
      </c>
      <c r="D74" s="179">
        <v>126820</v>
      </c>
      <c r="E74" s="179">
        <v>16069</v>
      </c>
      <c r="F74" s="230">
        <v>91.5</v>
      </c>
      <c r="G74" s="252">
        <v>9.09</v>
      </c>
    </row>
    <row r="75" spans="1:7" ht="12.75">
      <c r="A75" s="11" t="s">
        <v>212</v>
      </c>
      <c r="B75" s="179">
        <v>237</v>
      </c>
      <c r="C75" s="179">
        <v>2469</v>
      </c>
      <c r="D75" s="179">
        <v>126600</v>
      </c>
      <c r="E75" s="179">
        <v>16204</v>
      </c>
      <c r="F75" s="230">
        <v>104</v>
      </c>
      <c r="G75" s="252">
        <v>9.87</v>
      </c>
    </row>
    <row r="76" spans="1:7" ht="12.75">
      <c r="A76" s="11" t="s">
        <v>11</v>
      </c>
      <c r="B76" s="179">
        <v>432</v>
      </c>
      <c r="C76" s="179">
        <v>3904</v>
      </c>
      <c r="D76" s="179">
        <v>126206</v>
      </c>
      <c r="E76" s="179">
        <v>16501</v>
      </c>
      <c r="F76" s="230">
        <v>123.2</v>
      </c>
      <c r="G76" s="252">
        <v>9.72</v>
      </c>
    </row>
    <row r="77" spans="1:7" ht="12.75">
      <c r="A77" s="11" t="s">
        <v>213</v>
      </c>
      <c r="B77" s="179">
        <v>672</v>
      </c>
      <c r="C77" s="179">
        <v>6091</v>
      </c>
      <c r="D77" s="179">
        <v>125285</v>
      </c>
      <c r="E77" s="179">
        <v>16684</v>
      </c>
      <c r="F77" s="230">
        <v>127.9</v>
      </c>
      <c r="G77" s="252">
        <v>10.04</v>
      </c>
    </row>
    <row r="78" spans="1:7" ht="12.75">
      <c r="A78" s="11" t="s">
        <v>214</v>
      </c>
      <c r="B78" s="179">
        <v>816</v>
      </c>
      <c r="C78" s="179">
        <v>7590</v>
      </c>
      <c r="D78" s="179">
        <v>124518</v>
      </c>
      <c r="E78" s="179">
        <v>16758</v>
      </c>
      <c r="F78" s="230">
        <v>125.1</v>
      </c>
      <c r="G78" s="252">
        <v>10.1</v>
      </c>
    </row>
    <row r="79" spans="1:7" ht="12.75">
      <c r="A79" s="11" t="s">
        <v>12</v>
      </c>
      <c r="B79" s="179">
        <v>1017</v>
      </c>
      <c r="C79" s="179">
        <v>9271</v>
      </c>
      <c r="D79" s="179">
        <v>127673</v>
      </c>
      <c r="E79" s="179">
        <v>17564</v>
      </c>
      <c r="F79" s="230">
        <v>134</v>
      </c>
      <c r="G79" s="252">
        <v>9.88</v>
      </c>
    </row>
    <row r="80" spans="1:7" ht="12.75">
      <c r="A80" s="11" t="s">
        <v>215</v>
      </c>
      <c r="B80" s="179">
        <v>1211</v>
      </c>
      <c r="C80" s="179">
        <v>11055</v>
      </c>
      <c r="D80" s="179">
        <v>126944</v>
      </c>
      <c r="E80" s="179">
        <v>17500</v>
      </c>
      <c r="F80" s="230">
        <v>132.2</v>
      </c>
      <c r="G80" s="252">
        <v>9.82</v>
      </c>
    </row>
    <row r="81" spans="1:7" ht="12.75">
      <c r="A81" s="11" t="s">
        <v>216</v>
      </c>
      <c r="B81" s="179">
        <v>1388</v>
      </c>
      <c r="C81" s="179">
        <v>12977</v>
      </c>
      <c r="D81" s="179">
        <v>127145</v>
      </c>
      <c r="E81" s="179">
        <v>17570</v>
      </c>
      <c r="F81" s="230">
        <v>136.5</v>
      </c>
      <c r="G81" s="252">
        <v>9.65</v>
      </c>
    </row>
    <row r="82" spans="1:7" ht="12.75">
      <c r="A82" s="11" t="s">
        <v>9</v>
      </c>
      <c r="B82" s="179">
        <v>1522</v>
      </c>
      <c r="C82" s="179">
        <v>14485</v>
      </c>
      <c r="D82" s="179">
        <v>122129</v>
      </c>
      <c r="E82" s="179">
        <v>16275</v>
      </c>
      <c r="F82" s="230">
        <v>131</v>
      </c>
      <c r="G82" s="252">
        <v>9.68</v>
      </c>
    </row>
    <row r="83" spans="1:7" ht="12.75">
      <c r="A83" s="11" t="s">
        <v>217</v>
      </c>
      <c r="B83" s="179">
        <v>1687</v>
      </c>
      <c r="C83" s="179">
        <v>16386</v>
      </c>
      <c r="D83" s="179">
        <v>120547</v>
      </c>
      <c r="E83" s="179">
        <v>16067</v>
      </c>
      <c r="F83" s="230">
        <v>129</v>
      </c>
      <c r="G83" s="252">
        <v>9.6</v>
      </c>
    </row>
    <row r="84" spans="1:7" ht="12.75">
      <c r="A84" s="11" t="s">
        <v>218</v>
      </c>
      <c r="B84" s="179">
        <v>1831</v>
      </c>
      <c r="C84" s="179">
        <v>18176</v>
      </c>
      <c r="D84" s="179">
        <v>122777</v>
      </c>
      <c r="E84" s="179">
        <v>16288</v>
      </c>
      <c r="F84" s="230">
        <v>127.7</v>
      </c>
      <c r="G84" s="252">
        <v>9.64</v>
      </c>
    </row>
    <row r="85" spans="1:7" ht="12.75">
      <c r="A85" s="11" t="s">
        <v>232</v>
      </c>
      <c r="B85" s="179"/>
      <c r="C85" s="179"/>
      <c r="D85" s="179"/>
      <c r="E85" s="179"/>
      <c r="F85" s="230"/>
      <c r="G85" s="252"/>
    </row>
    <row r="86" spans="1:7" ht="12.75">
      <c r="A86" s="11" t="s">
        <v>10</v>
      </c>
      <c r="B86" s="179">
        <v>1987</v>
      </c>
      <c r="C86" s="179">
        <v>19176</v>
      </c>
      <c r="D86" s="179">
        <v>118057</v>
      </c>
      <c r="E86" s="179">
        <v>15648</v>
      </c>
      <c r="F86" s="230">
        <v>128</v>
      </c>
      <c r="G86" s="252">
        <v>9.66</v>
      </c>
    </row>
  </sheetData>
  <sheetProtection/>
  <mergeCells count="5">
    <mergeCell ref="A1:G1"/>
    <mergeCell ref="A3:A4"/>
    <mergeCell ref="B3:B4"/>
    <mergeCell ref="C3:C4"/>
    <mergeCell ref="D3:E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59" r:id="rId1"/>
  <headerFooter alignWithMargins="0">
    <oddFooter>&amp;C19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9"/>
  <sheetViews>
    <sheetView workbookViewId="0" topLeftCell="A1">
      <selection activeCell="A2" sqref="A2"/>
    </sheetView>
  </sheetViews>
  <sheetFormatPr defaultColWidth="10.75390625" defaultRowHeight="12.75"/>
  <cols>
    <col min="1" max="1" width="12.75390625" style="24" customWidth="1"/>
    <col min="2" max="3" width="16.25390625" style="24" bestFit="1" customWidth="1"/>
    <col min="4" max="4" width="16.125" style="24" bestFit="1" customWidth="1"/>
    <col min="5" max="5" width="13.125" style="24" bestFit="1" customWidth="1"/>
    <col min="6" max="6" width="18.75390625" style="24" customWidth="1"/>
    <col min="7" max="7" width="18.25390625" style="24" bestFit="1" customWidth="1"/>
    <col min="8" max="8" width="18.75390625" style="24" customWidth="1"/>
    <col min="9" max="9" width="18.25390625" style="24" bestFit="1" customWidth="1"/>
    <col min="10" max="10" width="14.125" style="24" bestFit="1" customWidth="1"/>
    <col min="11" max="11" width="10.75390625" style="24" customWidth="1"/>
    <col min="12" max="12" width="13.875" style="24" bestFit="1" customWidth="1"/>
    <col min="13" max="16384" width="10.75390625" style="24" customWidth="1"/>
  </cols>
  <sheetData>
    <row r="1" spans="1:10" ht="37.5" customHeight="1">
      <c r="A1" s="19" t="s">
        <v>279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5">
      <c r="A2" s="21"/>
      <c r="B2" s="21"/>
      <c r="C2" s="21"/>
      <c r="D2" s="21"/>
      <c r="E2" s="21"/>
      <c r="F2" s="21"/>
      <c r="G2" s="21"/>
      <c r="H2" s="21"/>
      <c r="I2" s="21"/>
      <c r="J2" s="21"/>
    </row>
    <row r="3" spans="1:10" ht="48" customHeight="1">
      <c r="A3" s="308"/>
      <c r="B3" s="308" t="s">
        <v>61</v>
      </c>
      <c r="C3" s="308" t="s">
        <v>375</v>
      </c>
      <c r="D3" s="308" t="s">
        <v>372</v>
      </c>
      <c r="E3" s="308"/>
      <c r="F3" s="308" t="s">
        <v>62</v>
      </c>
      <c r="G3" s="308"/>
      <c r="H3" s="308" t="s">
        <v>370</v>
      </c>
      <c r="I3" s="308"/>
      <c r="J3" s="308" t="s">
        <v>374</v>
      </c>
    </row>
    <row r="4" spans="1:10" s="29" customFormat="1" ht="71.25" customHeight="1">
      <c r="A4" s="308"/>
      <c r="B4" s="308"/>
      <c r="C4" s="308"/>
      <c r="D4" s="26" t="s">
        <v>63</v>
      </c>
      <c r="E4" s="26" t="s">
        <v>281</v>
      </c>
      <c r="F4" s="26" t="s">
        <v>341</v>
      </c>
      <c r="G4" s="26" t="s">
        <v>342</v>
      </c>
      <c r="H4" s="26" t="s">
        <v>341</v>
      </c>
      <c r="I4" s="26" t="s">
        <v>342</v>
      </c>
      <c r="J4" s="308"/>
    </row>
    <row r="5" spans="1:10" ht="12.75">
      <c r="A5" s="65" t="s">
        <v>5</v>
      </c>
      <c r="B5" s="127"/>
      <c r="C5" s="127"/>
      <c r="D5" s="127"/>
      <c r="E5" s="127"/>
      <c r="F5" s="128"/>
      <c r="G5" s="128"/>
      <c r="H5" s="128"/>
      <c r="I5" s="128"/>
      <c r="J5" s="127"/>
    </row>
    <row r="6" spans="1:12" ht="12.75">
      <c r="A6" s="11" t="s">
        <v>10</v>
      </c>
      <c r="B6" s="179" t="s">
        <v>30</v>
      </c>
      <c r="C6" s="179">
        <v>30918</v>
      </c>
      <c r="D6" s="179">
        <v>22223</v>
      </c>
      <c r="E6" s="179">
        <v>6</v>
      </c>
      <c r="F6" s="230">
        <v>174.6</v>
      </c>
      <c r="G6" s="230" t="s">
        <v>30</v>
      </c>
      <c r="H6" s="252">
        <v>14.9</v>
      </c>
      <c r="I6" s="230" t="s">
        <v>30</v>
      </c>
      <c r="J6" s="179" t="s">
        <v>30</v>
      </c>
      <c r="K6"/>
      <c r="L6"/>
    </row>
    <row r="7" spans="1:12" ht="12.75">
      <c r="A7" s="11" t="s">
        <v>11</v>
      </c>
      <c r="B7" s="179" t="s">
        <v>30</v>
      </c>
      <c r="C7" s="179">
        <v>13254</v>
      </c>
      <c r="D7" s="179">
        <v>29739</v>
      </c>
      <c r="E7" s="179">
        <v>15</v>
      </c>
      <c r="F7" s="230">
        <v>176.9</v>
      </c>
      <c r="G7" s="230" t="s">
        <v>30</v>
      </c>
      <c r="H7" s="252">
        <v>14.3</v>
      </c>
      <c r="I7" s="230" t="s">
        <v>30</v>
      </c>
      <c r="J7" s="179" t="s">
        <v>30</v>
      </c>
      <c r="K7"/>
      <c r="L7"/>
    </row>
    <row r="8" spans="1:12" ht="12.75">
      <c r="A8" s="11" t="s">
        <v>12</v>
      </c>
      <c r="B8" s="179" t="s">
        <v>30</v>
      </c>
      <c r="C8" s="179">
        <v>46517</v>
      </c>
      <c r="D8" s="179">
        <v>51594</v>
      </c>
      <c r="E8" s="179">
        <v>14</v>
      </c>
      <c r="F8" s="230">
        <v>175.6</v>
      </c>
      <c r="G8" s="230" t="s">
        <v>30</v>
      </c>
      <c r="H8" s="252">
        <v>14.1</v>
      </c>
      <c r="I8" s="230" t="s">
        <v>30</v>
      </c>
      <c r="J8" s="179" t="s">
        <v>30</v>
      </c>
      <c r="K8"/>
      <c r="L8"/>
    </row>
    <row r="9" spans="1:12" ht="12.75">
      <c r="A9" s="11" t="s">
        <v>9</v>
      </c>
      <c r="B9" s="179" t="s">
        <v>30</v>
      </c>
      <c r="C9" s="179">
        <v>97753</v>
      </c>
      <c r="D9" s="179">
        <v>86252</v>
      </c>
      <c r="E9" s="179">
        <v>15</v>
      </c>
      <c r="F9" s="230">
        <v>179.1</v>
      </c>
      <c r="G9" s="230" t="s">
        <v>30</v>
      </c>
      <c r="H9" s="252">
        <v>13.9</v>
      </c>
      <c r="I9" s="230" t="s">
        <v>30</v>
      </c>
      <c r="J9" s="179" t="s">
        <v>30</v>
      </c>
      <c r="K9"/>
      <c r="L9"/>
    </row>
    <row r="10" spans="1:10" ht="12.75">
      <c r="A10" s="132" t="s">
        <v>6</v>
      </c>
      <c r="B10" s="179"/>
      <c r="C10" s="179"/>
      <c r="D10" s="179"/>
      <c r="E10" s="179"/>
      <c r="F10" s="230"/>
      <c r="G10" s="230"/>
      <c r="H10" s="252"/>
      <c r="I10" s="230"/>
      <c r="J10" s="179"/>
    </row>
    <row r="11" spans="1:12" ht="12.75">
      <c r="A11" s="11" t="s">
        <v>10</v>
      </c>
      <c r="B11" s="179" t="s">
        <v>30</v>
      </c>
      <c r="C11" s="179">
        <v>179612</v>
      </c>
      <c r="D11" s="179">
        <v>144806</v>
      </c>
      <c r="E11" s="179">
        <v>22</v>
      </c>
      <c r="F11" s="230">
        <v>182.2</v>
      </c>
      <c r="G11" s="230" t="s">
        <v>30</v>
      </c>
      <c r="H11" s="252">
        <v>13.7</v>
      </c>
      <c r="I11" s="230" t="s">
        <v>30</v>
      </c>
      <c r="J11" s="179" t="s">
        <v>30</v>
      </c>
      <c r="K11"/>
      <c r="L11"/>
    </row>
    <row r="12" spans="1:12" ht="12.75">
      <c r="A12" s="11" t="s">
        <v>11</v>
      </c>
      <c r="B12" s="179" t="s">
        <v>30</v>
      </c>
      <c r="C12" s="179">
        <v>61940</v>
      </c>
      <c r="D12" s="179">
        <v>187263</v>
      </c>
      <c r="E12" s="179">
        <v>32</v>
      </c>
      <c r="F12" s="230">
        <v>188.7</v>
      </c>
      <c r="G12" s="230" t="s">
        <v>30</v>
      </c>
      <c r="H12" s="252">
        <v>13.4</v>
      </c>
      <c r="I12" s="230" t="s">
        <v>30</v>
      </c>
      <c r="J12" s="179" t="s">
        <v>30</v>
      </c>
      <c r="K12"/>
      <c r="L12"/>
    </row>
    <row r="13" spans="1:12" ht="12.75">
      <c r="A13" s="11" t="s">
        <v>12</v>
      </c>
      <c r="B13" s="179" t="s">
        <v>30</v>
      </c>
      <c r="C13" s="179">
        <v>153263</v>
      </c>
      <c r="D13" s="179">
        <v>250681</v>
      </c>
      <c r="E13" s="179">
        <v>92</v>
      </c>
      <c r="F13" s="230">
        <v>195.8</v>
      </c>
      <c r="G13" s="230" t="s">
        <v>30</v>
      </c>
      <c r="H13" s="252">
        <v>13</v>
      </c>
      <c r="I13" s="230" t="s">
        <v>30</v>
      </c>
      <c r="J13" s="179" t="s">
        <v>30</v>
      </c>
      <c r="K13"/>
      <c r="L13"/>
    </row>
    <row r="14" spans="1:12" ht="12.75">
      <c r="A14" s="11" t="s">
        <v>9</v>
      </c>
      <c r="B14" s="179" t="s">
        <v>30</v>
      </c>
      <c r="C14" s="179">
        <v>280875</v>
      </c>
      <c r="D14" s="179">
        <v>340464</v>
      </c>
      <c r="E14" s="179">
        <v>160</v>
      </c>
      <c r="F14" s="230">
        <v>196.3</v>
      </c>
      <c r="G14" s="230" t="s">
        <v>30</v>
      </c>
      <c r="H14" s="252">
        <v>12.7</v>
      </c>
      <c r="I14" s="230" t="s">
        <v>30</v>
      </c>
      <c r="J14" s="179" t="s">
        <v>30</v>
      </c>
      <c r="K14"/>
      <c r="L14"/>
    </row>
    <row r="15" spans="1:10" ht="12.75">
      <c r="A15" s="65" t="s">
        <v>7</v>
      </c>
      <c r="B15" s="179"/>
      <c r="C15" s="179"/>
      <c r="D15" s="179"/>
      <c r="E15" s="179"/>
      <c r="F15" s="230"/>
      <c r="G15" s="230"/>
      <c r="H15" s="252"/>
      <c r="I15" s="230"/>
      <c r="J15" s="179"/>
    </row>
    <row r="16" spans="1:12" ht="12.75">
      <c r="A16" s="11" t="s">
        <v>10</v>
      </c>
      <c r="B16" s="179" t="s">
        <v>30</v>
      </c>
      <c r="C16" s="179">
        <v>438145</v>
      </c>
      <c r="D16" s="179">
        <v>446291</v>
      </c>
      <c r="E16" s="179">
        <v>435</v>
      </c>
      <c r="F16" s="230">
        <v>198.6</v>
      </c>
      <c r="G16" s="230" t="s">
        <v>30</v>
      </c>
      <c r="H16" s="252">
        <v>12.6</v>
      </c>
      <c r="I16" s="230" t="s">
        <v>30</v>
      </c>
      <c r="J16" s="179" t="s">
        <v>30</v>
      </c>
      <c r="K16"/>
      <c r="L16"/>
    </row>
    <row r="17" spans="1:12" ht="12.75">
      <c r="A17" s="11" t="s">
        <v>11</v>
      </c>
      <c r="B17" s="179" t="s">
        <v>30</v>
      </c>
      <c r="C17" s="179">
        <v>129206</v>
      </c>
      <c r="D17" s="179">
        <v>536991</v>
      </c>
      <c r="E17" s="179">
        <v>931</v>
      </c>
      <c r="F17" s="230">
        <v>212.1</v>
      </c>
      <c r="G17" s="230" t="s">
        <v>30</v>
      </c>
      <c r="H17" s="252">
        <v>12.4</v>
      </c>
      <c r="I17" s="230" t="s">
        <v>30</v>
      </c>
      <c r="J17" s="179" t="s">
        <v>30</v>
      </c>
      <c r="K17"/>
      <c r="L17"/>
    </row>
    <row r="18" spans="1:12" ht="12.75">
      <c r="A18" s="11" t="s">
        <v>12</v>
      </c>
      <c r="B18" s="179" t="s">
        <v>30</v>
      </c>
      <c r="C18" s="179">
        <v>293951</v>
      </c>
      <c r="D18" s="179">
        <v>648718</v>
      </c>
      <c r="E18" s="179">
        <v>1849</v>
      </c>
      <c r="F18" s="230">
        <v>213.6</v>
      </c>
      <c r="G18" s="230" t="s">
        <v>30</v>
      </c>
      <c r="H18" s="252">
        <v>12.5</v>
      </c>
      <c r="I18" s="230" t="s">
        <v>30</v>
      </c>
      <c r="J18" s="179" t="s">
        <v>30</v>
      </c>
      <c r="K18"/>
      <c r="L18"/>
    </row>
    <row r="19" spans="1:12" ht="12.75">
      <c r="A19" s="11" t="s">
        <v>9</v>
      </c>
      <c r="B19" s="179" t="s">
        <v>30</v>
      </c>
      <c r="C19" s="179">
        <v>461941</v>
      </c>
      <c r="D19" s="179">
        <v>768663</v>
      </c>
      <c r="E19" s="179">
        <v>2784</v>
      </c>
      <c r="F19" s="230">
        <v>213.9</v>
      </c>
      <c r="G19" s="230" t="s">
        <v>30</v>
      </c>
      <c r="H19" s="252">
        <v>12.7</v>
      </c>
      <c r="I19" s="230" t="s">
        <v>30</v>
      </c>
      <c r="J19" s="179" t="s">
        <v>30</v>
      </c>
      <c r="K19"/>
      <c r="L19"/>
    </row>
    <row r="20" spans="1:10" ht="12.75">
      <c r="A20" s="67" t="s">
        <v>8</v>
      </c>
      <c r="B20" s="179"/>
      <c r="C20" s="179"/>
      <c r="D20" s="179"/>
      <c r="E20" s="179"/>
      <c r="F20" s="230"/>
      <c r="G20" s="230"/>
      <c r="H20" s="252"/>
      <c r="I20" s="230"/>
      <c r="J20" s="179"/>
    </row>
    <row r="21" spans="1:11" ht="12.75">
      <c r="A21" s="11" t="s">
        <v>10</v>
      </c>
      <c r="B21" s="179">
        <v>332041</v>
      </c>
      <c r="C21" s="179">
        <v>560671</v>
      </c>
      <c r="D21" s="179">
        <v>838942</v>
      </c>
      <c r="E21" s="179">
        <v>5256</v>
      </c>
      <c r="F21" s="230">
        <v>215.3</v>
      </c>
      <c r="G21" s="230"/>
      <c r="H21" s="252">
        <v>12.9</v>
      </c>
      <c r="I21" s="230"/>
      <c r="J21" s="179">
        <v>79077</v>
      </c>
      <c r="K21"/>
    </row>
    <row r="22" spans="1:10" ht="12.75">
      <c r="A22" s="11" t="s">
        <v>211</v>
      </c>
      <c r="B22" s="179">
        <v>4967</v>
      </c>
      <c r="C22" s="179">
        <v>6420.7</v>
      </c>
      <c r="D22" s="179">
        <v>820916</v>
      </c>
      <c r="E22" s="179">
        <v>5971.1</v>
      </c>
      <c r="F22" s="230">
        <v>204.2</v>
      </c>
      <c r="G22" s="230">
        <v>204.2</v>
      </c>
      <c r="H22" s="252">
        <v>14.2</v>
      </c>
      <c r="I22" s="252">
        <v>14.2</v>
      </c>
      <c r="J22" s="179">
        <v>83222.5</v>
      </c>
    </row>
    <row r="23" spans="1:10" ht="12.75">
      <c r="A23" s="11" t="s">
        <v>212</v>
      </c>
      <c r="B23" s="179">
        <v>11056</v>
      </c>
      <c r="C23" s="179">
        <v>14383.7</v>
      </c>
      <c r="D23" s="179">
        <v>826950.4</v>
      </c>
      <c r="E23" s="179">
        <v>7066</v>
      </c>
      <c r="F23" s="230">
        <v>202.1</v>
      </c>
      <c r="G23" s="230">
        <v>200.4</v>
      </c>
      <c r="H23" s="252">
        <v>14.35</v>
      </c>
      <c r="I23" s="252">
        <v>14.47</v>
      </c>
      <c r="J23" s="179">
        <v>81244.4</v>
      </c>
    </row>
    <row r="24" spans="1:10" ht="12.75">
      <c r="A24" s="11" t="s">
        <v>11</v>
      </c>
      <c r="B24" s="179">
        <v>18542</v>
      </c>
      <c r="C24" s="179">
        <v>23329.5</v>
      </c>
      <c r="D24" s="179">
        <v>809362.6</v>
      </c>
      <c r="E24" s="179">
        <v>8134.9</v>
      </c>
      <c r="F24" s="230">
        <v>202.7</v>
      </c>
      <c r="G24" s="230">
        <v>203.6</v>
      </c>
      <c r="H24" s="252">
        <v>14.44</v>
      </c>
      <c r="I24" s="252">
        <v>14.6</v>
      </c>
      <c r="J24" s="179">
        <v>80557.7</v>
      </c>
    </row>
    <row r="25" spans="1:10" ht="12.75">
      <c r="A25" s="11" t="s">
        <v>213</v>
      </c>
      <c r="B25" s="179">
        <v>26695</v>
      </c>
      <c r="C25" s="179">
        <v>32453.3</v>
      </c>
      <c r="D25" s="179">
        <v>805121.9</v>
      </c>
      <c r="E25" s="179">
        <v>9324.5</v>
      </c>
      <c r="F25" s="230">
        <v>200.6</v>
      </c>
      <c r="G25" s="230">
        <v>195.3</v>
      </c>
      <c r="H25" s="252">
        <v>14.56</v>
      </c>
      <c r="I25" s="252">
        <v>14.88</v>
      </c>
      <c r="J25" s="179">
        <v>79901.7</v>
      </c>
    </row>
    <row r="26" spans="1:10" ht="12.75">
      <c r="A26" s="11" t="s">
        <v>214</v>
      </c>
      <c r="B26" s="179">
        <v>34514</v>
      </c>
      <c r="C26" s="179">
        <v>41733.3</v>
      </c>
      <c r="D26" s="179">
        <v>801482.8</v>
      </c>
      <c r="E26" s="179">
        <v>9053.8</v>
      </c>
      <c r="F26" s="230">
        <v>200.3</v>
      </c>
      <c r="G26" s="230">
        <v>199</v>
      </c>
      <c r="H26" s="252">
        <v>14.58</v>
      </c>
      <c r="I26" s="252">
        <v>14.62</v>
      </c>
      <c r="J26" s="179">
        <v>80138.1</v>
      </c>
    </row>
    <row r="27" spans="1:10" ht="12.75">
      <c r="A27" s="11" t="s">
        <v>12</v>
      </c>
      <c r="B27" s="179">
        <v>43731</v>
      </c>
      <c r="C27" s="179">
        <v>52362.9</v>
      </c>
      <c r="D27" s="179">
        <v>798071.9</v>
      </c>
      <c r="E27" s="179">
        <v>11640.8</v>
      </c>
      <c r="F27" s="230">
        <v>198.2</v>
      </c>
      <c r="G27" s="230">
        <v>190.2</v>
      </c>
      <c r="H27" s="252">
        <v>14.61</v>
      </c>
      <c r="I27" s="252">
        <v>14.75</v>
      </c>
      <c r="J27" s="179">
        <v>80255.5</v>
      </c>
    </row>
    <row r="28" spans="1:10" ht="12.75">
      <c r="A28" s="11" t="s">
        <v>215</v>
      </c>
      <c r="B28" s="179">
        <v>54201</v>
      </c>
      <c r="C28" s="179">
        <v>63287.5</v>
      </c>
      <c r="D28" s="179">
        <v>798116.5</v>
      </c>
      <c r="E28" s="179">
        <v>12776.6</v>
      </c>
      <c r="F28" s="230">
        <v>197.9</v>
      </c>
      <c r="G28" s="230">
        <v>196.6</v>
      </c>
      <c r="H28" s="252">
        <v>14.64</v>
      </c>
      <c r="I28" s="252">
        <v>14.8</v>
      </c>
      <c r="J28" s="179">
        <v>85225.6</v>
      </c>
    </row>
    <row r="29" spans="1:10" ht="12.75">
      <c r="A29" s="11" t="s">
        <v>216</v>
      </c>
      <c r="B29" s="179">
        <v>64432</v>
      </c>
      <c r="C29" s="179">
        <v>73730.4</v>
      </c>
      <c r="D29" s="179">
        <v>797793.2</v>
      </c>
      <c r="E29" s="179">
        <v>13912.9</v>
      </c>
      <c r="F29" s="230">
        <v>197.7</v>
      </c>
      <c r="G29" s="230">
        <v>196.1</v>
      </c>
      <c r="H29" s="252">
        <v>14.62</v>
      </c>
      <c r="I29" s="252">
        <v>14.45</v>
      </c>
      <c r="J29" s="179">
        <v>80525.4</v>
      </c>
    </row>
    <row r="30" spans="1:10" ht="12.75">
      <c r="A30" s="11" t="s">
        <v>9</v>
      </c>
      <c r="B30" s="179">
        <v>76377</v>
      </c>
      <c r="C30" s="179">
        <v>86157.8</v>
      </c>
      <c r="D30" s="179">
        <v>798082.6</v>
      </c>
      <c r="E30" s="179">
        <v>15379.3</v>
      </c>
      <c r="F30" s="230">
        <v>197.6</v>
      </c>
      <c r="G30" s="230">
        <v>196.9</v>
      </c>
      <c r="H30" s="252">
        <v>14.59</v>
      </c>
      <c r="I30" s="252">
        <v>14.41</v>
      </c>
      <c r="J30" s="179">
        <v>80887.3</v>
      </c>
    </row>
    <row r="31" spans="1:10" ht="12.75">
      <c r="A31" s="11" t="s">
        <v>217</v>
      </c>
      <c r="B31" s="179">
        <v>90937</v>
      </c>
      <c r="C31" s="179">
        <v>101382.1</v>
      </c>
      <c r="D31" s="179">
        <v>800784.4</v>
      </c>
      <c r="E31" s="179">
        <v>16493.9</v>
      </c>
      <c r="F31" s="230">
        <v>197.6</v>
      </c>
      <c r="G31" s="230">
        <v>197.9</v>
      </c>
      <c r="H31" s="252">
        <v>14.53</v>
      </c>
      <c r="I31" s="252">
        <v>14.2</v>
      </c>
      <c r="J31" s="179">
        <v>81172.1</v>
      </c>
    </row>
    <row r="32" spans="1:10" ht="12.75">
      <c r="A32" s="11" t="s">
        <v>218</v>
      </c>
      <c r="B32" s="179">
        <v>105380</v>
      </c>
      <c r="C32" s="179">
        <v>116895.8</v>
      </c>
      <c r="D32" s="179">
        <v>803558.6</v>
      </c>
      <c r="E32" s="179">
        <v>17366.8</v>
      </c>
      <c r="F32" s="230">
        <v>198.3</v>
      </c>
      <c r="G32" s="230">
        <v>202.4</v>
      </c>
      <c r="H32" s="252">
        <v>14.45</v>
      </c>
      <c r="I32" s="252">
        <v>13.92</v>
      </c>
      <c r="J32" s="179">
        <v>83623.3</v>
      </c>
    </row>
    <row r="33" spans="1:10" ht="12.75">
      <c r="A33" s="67" t="s">
        <v>0</v>
      </c>
      <c r="B33" s="179"/>
      <c r="C33" s="179"/>
      <c r="D33" s="179"/>
      <c r="E33" s="179"/>
      <c r="F33" s="230"/>
      <c r="G33" s="230"/>
      <c r="H33" s="252"/>
      <c r="I33" s="252"/>
      <c r="J33" s="179"/>
    </row>
    <row r="34" spans="1:10" ht="12.75">
      <c r="A34" s="11" t="s">
        <v>10</v>
      </c>
      <c r="B34" s="179">
        <v>128004</v>
      </c>
      <c r="C34" s="179">
        <v>142967.7</v>
      </c>
      <c r="D34" s="179">
        <v>812774.7</v>
      </c>
      <c r="E34" s="179">
        <v>18525.6</v>
      </c>
      <c r="F34" s="230">
        <v>197.5</v>
      </c>
      <c r="G34" s="230">
        <v>194</v>
      </c>
      <c r="H34" s="252">
        <v>14.32</v>
      </c>
      <c r="I34" s="252">
        <v>13.72</v>
      </c>
      <c r="J34" s="179">
        <v>83075.3</v>
      </c>
    </row>
    <row r="35" spans="1:10" ht="12.75">
      <c r="A35" s="11" t="s">
        <v>211</v>
      </c>
      <c r="B35" s="179">
        <v>7354</v>
      </c>
      <c r="C35" s="179">
        <v>8016</v>
      </c>
      <c r="D35" s="179">
        <v>810660</v>
      </c>
      <c r="E35" s="179">
        <v>19099</v>
      </c>
      <c r="F35" s="230">
        <v>194.9</v>
      </c>
      <c r="G35" s="230">
        <v>194.9</v>
      </c>
      <c r="H35" s="252">
        <v>13.93</v>
      </c>
      <c r="I35" s="252">
        <v>13.93</v>
      </c>
      <c r="J35" s="179">
        <v>82606</v>
      </c>
    </row>
    <row r="36" spans="1:10" ht="12.75">
      <c r="A36" s="11" t="s">
        <v>212</v>
      </c>
      <c r="B36" s="179">
        <v>20827</v>
      </c>
      <c r="C36" s="179">
        <v>23154</v>
      </c>
      <c r="D36" s="179">
        <v>812733</v>
      </c>
      <c r="E36" s="179">
        <v>19858</v>
      </c>
      <c r="F36" s="230">
        <v>196.1</v>
      </c>
      <c r="G36" s="230">
        <v>196.7</v>
      </c>
      <c r="H36" s="252">
        <v>13.74</v>
      </c>
      <c r="I36" s="252">
        <v>13.64</v>
      </c>
      <c r="J36" s="179">
        <v>82290</v>
      </c>
    </row>
    <row r="37" spans="1:10" ht="12.75">
      <c r="A37" s="11" t="s">
        <v>11</v>
      </c>
      <c r="B37" s="179">
        <v>39795</v>
      </c>
      <c r="C37" s="179">
        <v>46163</v>
      </c>
      <c r="D37" s="179">
        <v>819567</v>
      </c>
      <c r="E37" s="179">
        <v>20773</v>
      </c>
      <c r="F37" s="230">
        <v>196.6</v>
      </c>
      <c r="G37" s="230">
        <v>197.1</v>
      </c>
      <c r="H37" s="252">
        <v>13.58</v>
      </c>
      <c r="I37" s="252">
        <v>13.42</v>
      </c>
      <c r="J37" s="179">
        <v>81147</v>
      </c>
    </row>
    <row r="38" spans="1:10" ht="12.75">
      <c r="A38" s="11" t="s">
        <v>213</v>
      </c>
      <c r="B38" s="179">
        <v>61322</v>
      </c>
      <c r="C38" s="179">
        <v>72265</v>
      </c>
      <c r="D38" s="179">
        <v>828811</v>
      </c>
      <c r="E38" s="179">
        <v>21593</v>
      </c>
      <c r="F38" s="230">
        <v>196.8</v>
      </c>
      <c r="G38" s="230">
        <v>197.3</v>
      </c>
      <c r="H38" s="252">
        <v>13.52</v>
      </c>
      <c r="I38" s="252">
        <v>13.41</v>
      </c>
      <c r="J38" s="179">
        <v>81486</v>
      </c>
    </row>
    <row r="39" spans="1:10" ht="12.75">
      <c r="A39" s="11" t="s">
        <v>214</v>
      </c>
      <c r="B39" s="179">
        <v>81715</v>
      </c>
      <c r="C39" s="179">
        <v>97227</v>
      </c>
      <c r="D39" s="179">
        <v>834515</v>
      </c>
      <c r="E39" s="179">
        <v>22414</v>
      </c>
      <c r="F39" s="230">
        <v>197.5</v>
      </c>
      <c r="G39" s="230">
        <v>199.4</v>
      </c>
      <c r="H39" s="252">
        <v>13.49</v>
      </c>
      <c r="I39" s="252">
        <v>13.41</v>
      </c>
      <c r="J39" s="179">
        <v>79501</v>
      </c>
    </row>
    <row r="40" spans="1:10" ht="12.75">
      <c r="A40" s="11" t="s">
        <v>12</v>
      </c>
      <c r="B40" s="179">
        <v>105624</v>
      </c>
      <c r="C40" s="179">
        <v>125900</v>
      </c>
      <c r="D40" s="179">
        <v>841468</v>
      </c>
      <c r="E40" s="179">
        <v>22279</v>
      </c>
      <c r="F40" s="230">
        <v>197.8</v>
      </c>
      <c r="G40" s="230">
        <v>198.8</v>
      </c>
      <c r="H40" s="252">
        <v>13.45</v>
      </c>
      <c r="I40" s="252">
        <v>13.32</v>
      </c>
      <c r="J40" s="179">
        <v>84419</v>
      </c>
    </row>
    <row r="41" spans="1:10" ht="12.75">
      <c r="A41" s="11" t="s">
        <v>215</v>
      </c>
      <c r="B41" s="179">
        <v>131331</v>
      </c>
      <c r="C41" s="179">
        <v>157548</v>
      </c>
      <c r="D41" s="179">
        <v>856291</v>
      </c>
      <c r="E41" s="179">
        <v>23358</v>
      </c>
      <c r="F41" s="230">
        <v>196.8</v>
      </c>
      <c r="G41" s="230">
        <v>193</v>
      </c>
      <c r="H41" s="252">
        <v>13.39</v>
      </c>
      <c r="I41" s="252">
        <v>13.16</v>
      </c>
      <c r="J41" s="179">
        <v>84091</v>
      </c>
    </row>
    <row r="42" spans="1:10" ht="12.75">
      <c r="A42" s="11" t="s">
        <v>216</v>
      </c>
      <c r="B42" s="179">
        <v>156876</v>
      </c>
      <c r="C42" s="179">
        <v>188524</v>
      </c>
      <c r="D42" s="179">
        <v>868978</v>
      </c>
      <c r="E42" s="179">
        <v>24427</v>
      </c>
      <c r="F42" s="230">
        <v>196.7</v>
      </c>
      <c r="G42" s="230">
        <v>195.8</v>
      </c>
      <c r="H42" s="252">
        <v>13.38</v>
      </c>
      <c r="I42" s="252">
        <v>13.3</v>
      </c>
      <c r="J42" s="179">
        <v>83322</v>
      </c>
    </row>
    <row r="43" spans="1:10" ht="12.75">
      <c r="A43" s="11" t="s">
        <v>9</v>
      </c>
      <c r="B43" s="179">
        <v>185016</v>
      </c>
      <c r="C43" s="179">
        <v>222960</v>
      </c>
      <c r="D43" s="179">
        <v>884305</v>
      </c>
      <c r="E43" s="179">
        <v>25026</v>
      </c>
      <c r="F43" s="230">
        <v>197.3</v>
      </c>
      <c r="G43" s="230">
        <v>200.7</v>
      </c>
      <c r="H43" s="252">
        <v>13.35</v>
      </c>
      <c r="I43" s="252">
        <v>13.22</v>
      </c>
      <c r="J43" s="179">
        <v>82440</v>
      </c>
    </row>
    <row r="44" spans="1:10" ht="12.75">
      <c r="A44" s="11" t="s">
        <v>217</v>
      </c>
      <c r="B44" s="179">
        <v>215522</v>
      </c>
      <c r="C44" s="179">
        <v>260473</v>
      </c>
      <c r="D44" s="179">
        <v>900597</v>
      </c>
      <c r="E44" s="179">
        <v>25348</v>
      </c>
      <c r="F44" s="230">
        <v>196.6</v>
      </c>
      <c r="G44" s="230">
        <v>192.3</v>
      </c>
      <c r="H44" s="252">
        <v>13.27</v>
      </c>
      <c r="I44" s="252">
        <v>12.75</v>
      </c>
      <c r="J44" s="179">
        <v>82159</v>
      </c>
    </row>
    <row r="45" spans="1:10" ht="12.75">
      <c r="A45" s="11" t="s">
        <v>218</v>
      </c>
      <c r="B45" s="179">
        <v>247798</v>
      </c>
      <c r="C45" s="179">
        <v>301488</v>
      </c>
      <c r="D45" s="179">
        <v>918967</v>
      </c>
      <c r="E45" s="179">
        <v>26075</v>
      </c>
      <c r="F45" s="230">
        <v>195.9</v>
      </c>
      <c r="G45" s="230">
        <v>191.4</v>
      </c>
      <c r="H45" s="252">
        <v>13.18</v>
      </c>
      <c r="I45" s="252">
        <v>12.61</v>
      </c>
      <c r="J45" s="179">
        <v>86433</v>
      </c>
    </row>
    <row r="46" spans="1:10" ht="12.75">
      <c r="A46" s="67" t="s">
        <v>14</v>
      </c>
      <c r="B46" s="179"/>
      <c r="C46" s="179"/>
      <c r="D46" s="179"/>
      <c r="E46" s="179"/>
      <c r="F46" s="230"/>
      <c r="G46" s="230"/>
      <c r="H46" s="252"/>
      <c r="I46" s="252"/>
      <c r="J46" s="179"/>
    </row>
    <row r="47" spans="1:10" ht="12.75">
      <c r="A47" s="11" t="s">
        <v>10</v>
      </c>
      <c r="B47" s="179">
        <v>298213</v>
      </c>
      <c r="C47" s="179">
        <v>364634</v>
      </c>
      <c r="D47" s="179">
        <v>949247</v>
      </c>
      <c r="E47" s="179">
        <v>23564</v>
      </c>
      <c r="F47" s="230">
        <v>196.3</v>
      </c>
      <c r="G47" s="230">
        <v>198.2</v>
      </c>
      <c r="H47" s="252">
        <v>13.05</v>
      </c>
      <c r="I47" s="252">
        <v>12.45</v>
      </c>
      <c r="J47" s="179">
        <v>83198</v>
      </c>
    </row>
    <row r="48" spans="1:10" ht="12.75">
      <c r="A48" s="11" t="s">
        <v>211</v>
      </c>
      <c r="B48" s="179">
        <v>15135</v>
      </c>
      <c r="C48" s="179">
        <v>19901</v>
      </c>
      <c r="D48" s="179">
        <v>958006</v>
      </c>
      <c r="E48" s="179">
        <v>24333</v>
      </c>
      <c r="F48" s="230">
        <v>196.4</v>
      </c>
      <c r="G48" s="230">
        <v>196.4</v>
      </c>
      <c r="H48" s="252">
        <v>12.63</v>
      </c>
      <c r="I48" s="252">
        <v>12.63</v>
      </c>
      <c r="J48" s="179">
        <v>83303</v>
      </c>
    </row>
    <row r="49" spans="1:10" ht="12.75">
      <c r="A49" s="11" t="s">
        <v>212</v>
      </c>
      <c r="B49" s="179">
        <v>40421</v>
      </c>
      <c r="C49" s="179">
        <v>54280</v>
      </c>
      <c r="D49" s="179">
        <v>969771</v>
      </c>
      <c r="E49" s="179">
        <v>24221</v>
      </c>
      <c r="F49" s="230">
        <v>195.8</v>
      </c>
      <c r="G49" s="230">
        <v>195.5</v>
      </c>
      <c r="H49" s="252">
        <v>12.5</v>
      </c>
      <c r="I49" s="252">
        <v>12.43</v>
      </c>
      <c r="J49" s="179">
        <v>83139</v>
      </c>
    </row>
    <row r="50" spans="1:10" ht="12.75">
      <c r="A50" s="11" t="s">
        <v>11</v>
      </c>
      <c r="B50" s="179">
        <v>74750</v>
      </c>
      <c r="C50" s="179">
        <v>101913</v>
      </c>
      <c r="D50" s="179">
        <v>993849</v>
      </c>
      <c r="E50" s="179">
        <v>24476</v>
      </c>
      <c r="F50" s="230">
        <v>194.3</v>
      </c>
      <c r="G50" s="230">
        <v>192.5</v>
      </c>
      <c r="H50" s="252">
        <v>12.44</v>
      </c>
      <c r="I50" s="252">
        <v>12.37</v>
      </c>
      <c r="J50" s="179">
        <v>83456</v>
      </c>
    </row>
    <row r="51" spans="1:10" ht="12.75">
      <c r="A51" s="11" t="s">
        <v>213</v>
      </c>
      <c r="B51" s="179">
        <v>111521</v>
      </c>
      <c r="C51" s="179">
        <v>152437</v>
      </c>
      <c r="D51" s="179">
        <v>1020032</v>
      </c>
      <c r="E51" s="179">
        <v>24586</v>
      </c>
      <c r="F51" s="230">
        <v>193.9</v>
      </c>
      <c r="G51" s="230">
        <v>193.1</v>
      </c>
      <c r="H51" s="252">
        <v>12.33</v>
      </c>
      <c r="I51" s="252">
        <v>12.12</v>
      </c>
      <c r="J51" s="179">
        <v>78279</v>
      </c>
    </row>
    <row r="52" spans="1:10" ht="12.75">
      <c r="A52" s="11" t="s">
        <v>214</v>
      </c>
      <c r="B52" s="179">
        <v>151795</v>
      </c>
      <c r="C52" s="179">
        <v>204872</v>
      </c>
      <c r="D52" s="179">
        <v>1049487</v>
      </c>
      <c r="E52" s="179">
        <v>25007</v>
      </c>
      <c r="F52" s="230">
        <v>191.5</v>
      </c>
      <c r="G52" s="230">
        <v>184.7</v>
      </c>
      <c r="H52" s="252">
        <v>12.29</v>
      </c>
      <c r="I52" s="252">
        <v>12.16</v>
      </c>
      <c r="J52" s="179">
        <v>77784</v>
      </c>
    </row>
    <row r="53" spans="1:10" ht="12.75">
      <c r="A53" s="11" t="s">
        <v>12</v>
      </c>
      <c r="B53" s="179">
        <v>195803</v>
      </c>
      <c r="C53" s="179">
        <v>265304</v>
      </c>
      <c r="D53" s="179">
        <v>1083924</v>
      </c>
      <c r="E53" s="179">
        <v>25462</v>
      </c>
      <c r="F53" s="230">
        <v>188.3</v>
      </c>
      <c r="G53" s="230">
        <v>177.6</v>
      </c>
      <c r="H53" s="252">
        <v>12.25</v>
      </c>
      <c r="I53" s="252">
        <v>12.09</v>
      </c>
      <c r="J53" s="179">
        <v>78975</v>
      </c>
    </row>
    <row r="54" spans="1:10" ht="12.75">
      <c r="A54" s="11" t="s">
        <v>215</v>
      </c>
      <c r="B54" s="179">
        <v>238957</v>
      </c>
      <c r="C54" s="179">
        <v>323275</v>
      </c>
      <c r="D54" s="179">
        <v>1113145</v>
      </c>
      <c r="E54" s="179">
        <v>25369</v>
      </c>
      <c r="F54" s="230">
        <v>187.8</v>
      </c>
      <c r="G54" s="230">
        <v>185.2</v>
      </c>
      <c r="H54" s="252">
        <v>12.18</v>
      </c>
      <c r="I54" s="252">
        <v>11.84</v>
      </c>
      <c r="J54" s="179">
        <v>79630</v>
      </c>
    </row>
    <row r="55" spans="1:10" ht="12.75">
      <c r="A55" s="11" t="s">
        <v>216</v>
      </c>
      <c r="B55" s="179">
        <v>286350</v>
      </c>
      <c r="C55" s="179">
        <v>386388</v>
      </c>
      <c r="D55" s="179">
        <v>1150160</v>
      </c>
      <c r="E55" s="179">
        <v>25497</v>
      </c>
      <c r="F55" s="230">
        <v>186</v>
      </c>
      <c r="G55" s="230">
        <v>176.6</v>
      </c>
      <c r="H55" s="252">
        <v>12.14</v>
      </c>
      <c r="I55" s="252">
        <v>11.92</v>
      </c>
      <c r="J55" s="179">
        <v>75692</v>
      </c>
    </row>
    <row r="56" spans="1:10" ht="12.75">
      <c r="A56" s="11" t="s">
        <v>9</v>
      </c>
      <c r="B56" s="179">
        <v>337076</v>
      </c>
      <c r="C56" s="179">
        <v>452674</v>
      </c>
      <c r="D56" s="179">
        <v>1181914</v>
      </c>
      <c r="E56" s="179">
        <v>25583</v>
      </c>
      <c r="F56" s="230">
        <v>183.9</v>
      </c>
      <c r="G56" s="230">
        <v>172</v>
      </c>
      <c r="H56" s="252">
        <v>12.06</v>
      </c>
      <c r="I56" s="252">
        <v>11.57</v>
      </c>
      <c r="J56" s="179">
        <v>74230</v>
      </c>
    </row>
    <row r="57" spans="1:10" ht="12.75">
      <c r="A57" s="11" t="s">
        <v>217</v>
      </c>
      <c r="B57" s="179">
        <v>390319</v>
      </c>
      <c r="C57" s="179">
        <v>521529</v>
      </c>
      <c r="D57" s="179">
        <v>1217198</v>
      </c>
      <c r="E57" s="179">
        <v>25821</v>
      </c>
      <c r="F57" s="230">
        <v>182.1</v>
      </c>
      <c r="G57" s="230">
        <v>170.1</v>
      </c>
      <c r="H57" s="252">
        <v>12.02</v>
      </c>
      <c r="I57" s="252">
        <v>11.74</v>
      </c>
      <c r="J57" s="179">
        <v>70457</v>
      </c>
    </row>
    <row r="58" spans="1:10" ht="12.75">
      <c r="A58" s="11" t="s">
        <v>218</v>
      </c>
      <c r="B58" s="179">
        <v>446614</v>
      </c>
      <c r="C58" s="179">
        <v>596508</v>
      </c>
      <c r="D58" s="179">
        <v>1262395</v>
      </c>
      <c r="E58" s="179">
        <v>26006</v>
      </c>
      <c r="F58" s="230">
        <v>180.3</v>
      </c>
      <c r="G58" s="230">
        <v>167.7</v>
      </c>
      <c r="H58" s="252">
        <v>11.95</v>
      </c>
      <c r="I58" s="252">
        <v>11.4</v>
      </c>
      <c r="J58" s="179">
        <v>69505</v>
      </c>
    </row>
    <row r="59" spans="1:10" ht="12.75">
      <c r="A59" s="67" t="s">
        <v>199</v>
      </c>
      <c r="B59" s="179"/>
      <c r="C59" s="179"/>
      <c r="D59" s="179"/>
      <c r="E59" s="179"/>
      <c r="F59" s="230"/>
      <c r="G59" s="230"/>
      <c r="H59" s="252"/>
      <c r="I59" s="252"/>
      <c r="J59" s="179"/>
    </row>
    <row r="60" spans="1:10" ht="12.75">
      <c r="A60" s="11" t="s">
        <v>10</v>
      </c>
      <c r="B60" s="179">
        <v>520658</v>
      </c>
      <c r="C60" s="179">
        <v>697417</v>
      </c>
      <c r="D60" s="179">
        <v>1314331</v>
      </c>
      <c r="E60" s="179">
        <v>25946</v>
      </c>
      <c r="F60" s="230">
        <v>178.9</v>
      </c>
      <c r="G60" s="230">
        <v>170.6</v>
      </c>
      <c r="H60" s="252">
        <v>11.9</v>
      </c>
      <c r="I60" s="252">
        <v>11.63</v>
      </c>
      <c r="J60" s="179">
        <v>56337</v>
      </c>
    </row>
    <row r="61" spans="1:10" ht="12.75">
      <c r="A61" s="11" t="s">
        <v>211</v>
      </c>
      <c r="B61" s="179">
        <v>28243</v>
      </c>
      <c r="C61" s="179">
        <v>38606</v>
      </c>
      <c r="D61" s="179">
        <v>1325953</v>
      </c>
      <c r="E61" s="179">
        <v>26188</v>
      </c>
      <c r="F61" s="230">
        <v>172</v>
      </c>
      <c r="G61" s="230">
        <v>172</v>
      </c>
      <c r="H61" s="252">
        <v>11.83</v>
      </c>
      <c r="I61" s="252">
        <v>11.83</v>
      </c>
      <c r="J61" s="179">
        <v>73069</v>
      </c>
    </row>
    <row r="62" spans="1:10" ht="12.75">
      <c r="A62" s="11" t="s">
        <v>212</v>
      </c>
      <c r="B62" s="179">
        <v>73249</v>
      </c>
      <c r="C62" s="179">
        <v>102355</v>
      </c>
      <c r="D62" s="179">
        <v>1358002</v>
      </c>
      <c r="E62" s="179">
        <v>26254</v>
      </c>
      <c r="F62" s="230">
        <v>174.5</v>
      </c>
      <c r="G62" s="230">
        <v>176.1</v>
      </c>
      <c r="H62" s="252">
        <v>11.89</v>
      </c>
      <c r="I62" s="252">
        <v>11.92</v>
      </c>
      <c r="J62" s="179">
        <v>72788</v>
      </c>
    </row>
    <row r="63" spans="1:10" ht="12.75">
      <c r="A63" s="11" t="s">
        <v>11</v>
      </c>
      <c r="B63" s="179">
        <v>126750</v>
      </c>
      <c r="C63" s="179">
        <v>179153</v>
      </c>
      <c r="D63" s="179">
        <v>1398876</v>
      </c>
      <c r="E63" s="179">
        <v>25455</v>
      </c>
      <c r="F63" s="230">
        <v>176.1</v>
      </c>
      <c r="G63" s="230">
        <v>178.1</v>
      </c>
      <c r="H63" s="252">
        <v>11.97</v>
      </c>
      <c r="I63" s="252">
        <v>12.09</v>
      </c>
      <c r="J63" s="179">
        <v>72027</v>
      </c>
    </row>
    <row r="64" spans="1:10" ht="12.75">
      <c r="A64" s="11" t="s">
        <v>213</v>
      </c>
      <c r="B64" s="179">
        <v>184513</v>
      </c>
      <c r="C64" s="179">
        <v>264049</v>
      </c>
      <c r="D64" s="179">
        <v>1449982</v>
      </c>
      <c r="E64" s="179">
        <v>25560</v>
      </c>
      <c r="F64" s="230">
        <v>177.5</v>
      </c>
      <c r="G64" s="230">
        <v>180.5</v>
      </c>
      <c r="H64" s="252">
        <v>12.01</v>
      </c>
      <c r="I64" s="252">
        <v>12.08</v>
      </c>
      <c r="J64" s="179">
        <v>72579</v>
      </c>
    </row>
    <row r="65" spans="1:10" ht="12.75">
      <c r="A65" s="11" t="s">
        <v>214</v>
      </c>
      <c r="B65" s="179">
        <v>239631</v>
      </c>
      <c r="C65" s="179">
        <v>343701</v>
      </c>
      <c r="D65" s="179">
        <v>1492786</v>
      </c>
      <c r="E65" s="179">
        <v>25487</v>
      </c>
      <c r="F65" s="230">
        <v>177.9</v>
      </c>
      <c r="G65" s="230">
        <v>179.1</v>
      </c>
      <c r="H65" s="252">
        <v>12.05</v>
      </c>
      <c r="I65" s="252">
        <v>12.18</v>
      </c>
      <c r="J65" s="179">
        <v>74354</v>
      </c>
    </row>
    <row r="66" spans="1:10" ht="12.75">
      <c r="A66" s="11" t="s">
        <v>12</v>
      </c>
      <c r="B66" s="179">
        <v>294868</v>
      </c>
      <c r="C66" s="179">
        <v>424105</v>
      </c>
      <c r="D66" s="179">
        <v>1538264</v>
      </c>
      <c r="E66" s="179">
        <v>25409</v>
      </c>
      <c r="F66" s="230">
        <v>178.1</v>
      </c>
      <c r="G66" s="230">
        <v>179.3</v>
      </c>
      <c r="H66" s="252">
        <v>12.08</v>
      </c>
      <c r="I66" s="252">
        <v>12.2</v>
      </c>
      <c r="J66" s="179">
        <v>75288</v>
      </c>
    </row>
    <row r="67" spans="1:10" ht="12.75">
      <c r="A67" s="11" t="s">
        <v>215</v>
      </c>
      <c r="B67" s="179">
        <v>352542</v>
      </c>
      <c r="C67" s="179">
        <v>510527</v>
      </c>
      <c r="D67" s="179">
        <v>1580569</v>
      </c>
      <c r="E67" s="179">
        <v>25478</v>
      </c>
      <c r="F67" s="230">
        <v>178.7</v>
      </c>
      <c r="G67" s="230">
        <v>181.7</v>
      </c>
      <c r="H67" s="252">
        <v>12.11</v>
      </c>
      <c r="I67" s="252">
        <v>12.25</v>
      </c>
      <c r="J67" s="179">
        <v>78371</v>
      </c>
    </row>
    <row r="68" spans="1:10" ht="12.75">
      <c r="A68" s="11" t="s">
        <v>216</v>
      </c>
      <c r="B68" s="179">
        <v>416659</v>
      </c>
      <c r="C68" s="179">
        <v>604721</v>
      </c>
      <c r="D68" s="179">
        <v>1636799</v>
      </c>
      <c r="E68" s="179">
        <v>25406</v>
      </c>
      <c r="F68" s="230">
        <v>179</v>
      </c>
      <c r="G68" s="230">
        <v>180.5</v>
      </c>
      <c r="H68" s="252">
        <v>12.13</v>
      </c>
      <c r="I68" s="252">
        <v>12.26</v>
      </c>
      <c r="J68" s="179">
        <v>75712</v>
      </c>
    </row>
    <row r="69" spans="1:10" ht="12.75">
      <c r="A69" s="11" t="s">
        <v>9</v>
      </c>
      <c r="B69" s="179">
        <v>475235</v>
      </c>
      <c r="C69" s="179">
        <v>690820</v>
      </c>
      <c r="D69" s="179">
        <v>1686091</v>
      </c>
      <c r="E69" s="179">
        <v>25146</v>
      </c>
      <c r="F69" s="230">
        <v>178.5</v>
      </c>
      <c r="G69" s="230">
        <v>175.3</v>
      </c>
      <c r="H69" s="252">
        <v>12.16</v>
      </c>
      <c r="I69" s="252">
        <v>12.34</v>
      </c>
      <c r="J69" s="179">
        <v>76617</v>
      </c>
    </row>
    <row r="70" spans="1:10" ht="12.75">
      <c r="A70" s="11" t="s">
        <v>217</v>
      </c>
      <c r="B70" s="179">
        <v>543019</v>
      </c>
      <c r="C70" s="179">
        <v>791792</v>
      </c>
      <c r="D70" s="179">
        <v>1747734</v>
      </c>
      <c r="E70" s="179">
        <v>25006</v>
      </c>
      <c r="F70" s="230">
        <v>178.6</v>
      </c>
      <c r="G70" s="230">
        <v>179.2</v>
      </c>
      <c r="H70" s="252">
        <v>12.19</v>
      </c>
      <c r="I70" s="252">
        <v>12.44</v>
      </c>
      <c r="J70" s="179">
        <v>79973</v>
      </c>
    </row>
    <row r="71" spans="1:10" ht="12.75">
      <c r="A71" s="11" t="s">
        <v>218</v>
      </c>
      <c r="B71" s="179">
        <v>611061</v>
      </c>
      <c r="C71" s="179">
        <v>895130</v>
      </c>
      <c r="D71" s="179">
        <v>1807825</v>
      </c>
      <c r="E71" s="179">
        <v>24779</v>
      </c>
      <c r="F71" s="230">
        <v>178.9</v>
      </c>
      <c r="G71" s="230">
        <v>181.3</v>
      </c>
      <c r="H71" s="252">
        <v>12.24</v>
      </c>
      <c r="I71" s="252">
        <v>12.55</v>
      </c>
      <c r="J71" s="179">
        <v>77667</v>
      </c>
    </row>
    <row r="72" spans="1:10" ht="12.75">
      <c r="A72" s="11" t="s">
        <v>200</v>
      </c>
      <c r="B72" s="179"/>
      <c r="C72" s="179"/>
      <c r="D72" s="179"/>
      <c r="E72" s="179"/>
      <c r="F72" s="230"/>
      <c r="G72" s="230"/>
      <c r="H72" s="252"/>
      <c r="I72" s="252"/>
      <c r="J72" s="179"/>
    </row>
    <row r="73" spans="1:12" ht="12.75">
      <c r="A73" s="11" t="s">
        <v>10</v>
      </c>
      <c r="B73" s="179">
        <v>690050</v>
      </c>
      <c r="C73" s="179">
        <v>1017316</v>
      </c>
      <c r="D73" s="179">
        <v>1874345</v>
      </c>
      <c r="E73" s="179">
        <v>27533</v>
      </c>
      <c r="F73" s="230">
        <v>179.5</v>
      </c>
      <c r="G73" s="230">
        <v>183.4</v>
      </c>
      <c r="H73" s="252">
        <v>12.29</v>
      </c>
      <c r="I73" s="252">
        <v>12.67</v>
      </c>
      <c r="J73" s="179">
        <v>63271</v>
      </c>
      <c r="L73" s="133"/>
    </row>
    <row r="74" spans="1:10" ht="12.75">
      <c r="A74" s="11" t="s">
        <v>211</v>
      </c>
      <c r="B74" s="179">
        <v>33580</v>
      </c>
      <c r="C74" s="179">
        <v>51472</v>
      </c>
      <c r="D74" s="179">
        <v>1890956</v>
      </c>
      <c r="E74" s="179">
        <v>28164</v>
      </c>
      <c r="F74" s="230">
        <v>181.6</v>
      </c>
      <c r="G74" s="230">
        <v>181.6</v>
      </c>
      <c r="H74" s="252">
        <v>12.69</v>
      </c>
      <c r="I74" s="252">
        <v>12.69</v>
      </c>
      <c r="J74" s="179">
        <v>72396</v>
      </c>
    </row>
    <row r="75" spans="1:10" ht="12.75">
      <c r="A75" s="11" t="s">
        <v>212</v>
      </c>
      <c r="B75" s="179">
        <v>83762</v>
      </c>
      <c r="C75" s="179">
        <v>131412</v>
      </c>
      <c r="D75" s="179">
        <v>1933625</v>
      </c>
      <c r="E75" s="179">
        <v>28038</v>
      </c>
      <c r="F75" s="230">
        <v>180.6</v>
      </c>
      <c r="G75" s="230">
        <v>180</v>
      </c>
      <c r="H75" s="252">
        <v>12.77</v>
      </c>
      <c r="I75" s="252">
        <v>12.83</v>
      </c>
      <c r="J75" s="179">
        <v>76553</v>
      </c>
    </row>
    <row r="76" spans="1:10" ht="12.75">
      <c r="A76" s="11" t="s">
        <v>11</v>
      </c>
      <c r="B76" s="179">
        <v>142067</v>
      </c>
      <c r="C76" s="179">
        <v>224235</v>
      </c>
      <c r="D76" s="179">
        <v>1975575</v>
      </c>
      <c r="E76" s="179">
        <v>27867</v>
      </c>
      <c r="F76" s="230">
        <v>180.5</v>
      </c>
      <c r="G76" s="230">
        <v>180.3</v>
      </c>
      <c r="H76" s="252">
        <v>12.82</v>
      </c>
      <c r="I76" s="252">
        <v>12.89</v>
      </c>
      <c r="J76" s="179">
        <v>76371</v>
      </c>
    </row>
    <row r="77" spans="1:10" ht="12.75">
      <c r="A77" s="11" t="s">
        <v>213</v>
      </c>
      <c r="B77" s="179">
        <v>210950</v>
      </c>
      <c r="C77" s="179">
        <v>336199</v>
      </c>
      <c r="D77" s="179">
        <v>2042395</v>
      </c>
      <c r="E77" s="179">
        <v>27940</v>
      </c>
      <c r="F77" s="230">
        <v>180</v>
      </c>
      <c r="G77" s="230">
        <v>178.9</v>
      </c>
      <c r="H77" s="252">
        <v>12.76</v>
      </c>
      <c r="I77" s="252">
        <v>12.62</v>
      </c>
      <c r="J77" s="179">
        <v>75875</v>
      </c>
    </row>
    <row r="78" spans="1:10" ht="12.75">
      <c r="A78" s="11" t="s">
        <v>214</v>
      </c>
      <c r="B78" s="179">
        <v>269452</v>
      </c>
      <c r="C78" s="179">
        <v>429229</v>
      </c>
      <c r="D78" s="179">
        <v>2096144</v>
      </c>
      <c r="E78" s="179">
        <v>27710</v>
      </c>
      <c r="F78" s="230">
        <v>179</v>
      </c>
      <c r="G78" s="230">
        <v>175.5</v>
      </c>
      <c r="H78" s="252">
        <v>12.74</v>
      </c>
      <c r="I78" s="252">
        <v>12.7</v>
      </c>
      <c r="J78" s="179">
        <v>75444</v>
      </c>
    </row>
    <row r="79" spans="1:10" ht="12.75">
      <c r="A79" s="11" t="s">
        <v>12</v>
      </c>
      <c r="B79" s="179">
        <v>335210</v>
      </c>
      <c r="C79" s="179">
        <v>535188</v>
      </c>
      <c r="D79" s="179">
        <v>2154063</v>
      </c>
      <c r="E79" s="179">
        <v>26745</v>
      </c>
      <c r="F79" s="230">
        <v>178.5</v>
      </c>
      <c r="G79" s="230">
        <v>176.7</v>
      </c>
      <c r="H79" s="252">
        <v>12.72</v>
      </c>
      <c r="I79" s="252">
        <v>12.62</v>
      </c>
      <c r="J79" s="179">
        <v>72569</v>
      </c>
    </row>
    <row r="80" spans="1:10" ht="12.75">
      <c r="A80" s="11" t="s">
        <v>215</v>
      </c>
      <c r="B80" s="179">
        <v>409887</v>
      </c>
      <c r="C80" s="179">
        <v>654765</v>
      </c>
      <c r="D80" s="179">
        <v>2221524</v>
      </c>
      <c r="E80" s="179">
        <v>27325</v>
      </c>
      <c r="F80" s="230">
        <v>178.2</v>
      </c>
      <c r="G80" s="230">
        <v>176.8</v>
      </c>
      <c r="H80" s="252">
        <v>12.67</v>
      </c>
      <c r="I80" s="252">
        <v>12.45</v>
      </c>
      <c r="J80" s="179">
        <v>75227</v>
      </c>
    </row>
    <row r="81" spans="1:10" ht="12.75">
      <c r="A81" s="11" t="s">
        <v>216</v>
      </c>
      <c r="B81" s="179">
        <v>484319</v>
      </c>
      <c r="C81" s="179">
        <v>774624</v>
      </c>
      <c r="D81" s="179">
        <v>2276773</v>
      </c>
      <c r="E81" s="179">
        <v>27374</v>
      </c>
      <c r="F81" s="230">
        <v>177.8</v>
      </c>
      <c r="G81" s="230">
        <v>175.6</v>
      </c>
      <c r="H81" s="252">
        <v>12.63</v>
      </c>
      <c r="I81" s="252">
        <v>12.41</v>
      </c>
      <c r="J81" s="179">
        <v>73916</v>
      </c>
    </row>
    <row r="82" spans="1:10" ht="12.75">
      <c r="A82" s="11" t="s">
        <v>9</v>
      </c>
      <c r="B82" s="179">
        <v>556099</v>
      </c>
      <c r="C82" s="179">
        <v>894584</v>
      </c>
      <c r="D82" s="179">
        <v>2283576</v>
      </c>
      <c r="E82" s="179">
        <v>26319</v>
      </c>
      <c r="F82" s="230">
        <v>177.4</v>
      </c>
      <c r="G82" s="230">
        <v>174.8</v>
      </c>
      <c r="H82" s="252">
        <v>12.6</v>
      </c>
      <c r="I82" s="252">
        <v>12.37</v>
      </c>
      <c r="J82" s="179">
        <v>75254</v>
      </c>
    </row>
    <row r="83" spans="1:10" ht="12.75">
      <c r="A83" s="11" t="s">
        <v>217</v>
      </c>
      <c r="B83" s="179">
        <v>637642</v>
      </c>
      <c r="C83" s="179">
        <v>1029124</v>
      </c>
      <c r="D83" s="179">
        <v>2367199</v>
      </c>
      <c r="E83" s="179">
        <v>26178</v>
      </c>
      <c r="F83" s="230">
        <v>176</v>
      </c>
      <c r="G83" s="230">
        <v>166.6</v>
      </c>
      <c r="H83" s="252">
        <v>12.56</v>
      </c>
      <c r="I83" s="252">
        <v>12.26</v>
      </c>
      <c r="J83" s="179">
        <v>75456</v>
      </c>
    </row>
    <row r="84" spans="1:10" ht="12.75">
      <c r="A84" s="11" t="s">
        <v>218</v>
      </c>
      <c r="B84" s="179">
        <v>717498</v>
      </c>
      <c r="C84" s="179">
        <v>1160728</v>
      </c>
      <c r="D84" s="179">
        <v>2443924</v>
      </c>
      <c r="E84" s="179">
        <v>25639</v>
      </c>
      <c r="F84" s="230">
        <v>176.4</v>
      </c>
      <c r="G84" s="230">
        <v>179.6</v>
      </c>
      <c r="H84" s="252">
        <v>12.48</v>
      </c>
      <c r="I84" s="252">
        <v>11.93</v>
      </c>
      <c r="J84" s="179">
        <v>74390</v>
      </c>
    </row>
    <row r="85" spans="1:10" ht="12.75">
      <c r="A85" s="11" t="s">
        <v>232</v>
      </c>
      <c r="B85" s="179"/>
      <c r="C85" s="179"/>
      <c r="D85" s="179"/>
      <c r="E85" s="179"/>
      <c r="F85" s="230"/>
      <c r="G85" s="230"/>
      <c r="H85" s="252"/>
      <c r="I85" s="252"/>
      <c r="J85" s="179"/>
    </row>
    <row r="86" spans="1:10" ht="12.75">
      <c r="A86" s="11" t="s">
        <v>10</v>
      </c>
      <c r="B86" s="179">
        <v>823175</v>
      </c>
      <c r="C86" s="179">
        <v>1338731</v>
      </c>
      <c r="D86" s="179">
        <v>2536869</v>
      </c>
      <c r="E86" s="179">
        <v>25443</v>
      </c>
      <c r="F86" s="230">
        <v>176.4</v>
      </c>
      <c r="G86" s="230">
        <v>176.4</v>
      </c>
      <c r="H86" s="252">
        <v>12.44</v>
      </c>
      <c r="I86" s="252">
        <v>12.12</v>
      </c>
      <c r="J86" s="179">
        <v>61709</v>
      </c>
    </row>
    <row r="89" ht="12.75">
      <c r="C89" s="133"/>
    </row>
  </sheetData>
  <sheetProtection/>
  <mergeCells count="7">
    <mergeCell ref="J3:J4"/>
    <mergeCell ref="F3:G3"/>
    <mergeCell ref="H3:I3"/>
    <mergeCell ref="A3:A4"/>
    <mergeCell ref="C3:C4"/>
    <mergeCell ref="D3:E3"/>
    <mergeCell ref="B3:B4"/>
  </mergeCells>
  <printOptions/>
  <pageMargins left="0.75" right="0.75" top="1" bottom="1" header="0.5" footer="0.5"/>
  <pageSetup fitToHeight="1" fitToWidth="1" horizontalDpi="600" verticalDpi="600" orientation="portrait" paperSize="9" scale="54" r:id="rId1"/>
  <headerFooter alignWithMargins="0">
    <oddFooter>&amp;C20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CBRF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Artemyeva</dc:creator>
  <cp:keywords/>
  <dc:description/>
  <cp:lastModifiedBy>Дорош Дарья Олеговна</cp:lastModifiedBy>
  <cp:lastPrinted>2015-07-01T10:10:17Z</cp:lastPrinted>
  <dcterms:created xsi:type="dcterms:W3CDTF">2010-05-17T11:54:42Z</dcterms:created>
  <dcterms:modified xsi:type="dcterms:W3CDTF">2015-07-01T10:10:24Z</dcterms:modified>
  <cp:category/>
  <cp:version/>
  <cp:contentType/>
  <cp:contentStatus/>
</cp:coreProperties>
</file>