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AS33" i="2" s="1"/>
  <c r="AS34" i="19" s="1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K23" i="28" s="1"/>
  <c r="AS36" i="2"/>
  <c r="AS37" i="2"/>
  <c r="AS38" i="2"/>
  <c r="D39" i="2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6" i="2" s="1"/>
  <c r="K47" i="19" s="1"/>
  <c r="L42" i="2"/>
  <c r="L46" i="2" s="1"/>
  <c r="L47" i="19" s="1"/>
  <c r="P42" i="2"/>
  <c r="Q42" i="2"/>
  <c r="R42" i="2"/>
  <c r="S42" i="2"/>
  <c r="S46" i="2" s="1"/>
  <c r="S47" i="19" s="1"/>
  <c r="T42" i="2"/>
  <c r="T46" i="2" s="1"/>
  <c r="T47" i="19" s="1"/>
  <c r="X42" i="2"/>
  <c r="Y42" i="2"/>
  <c r="Z42" i="2"/>
  <c r="AA42" i="2"/>
  <c r="AA46" i="2" s="1"/>
  <c r="AA47" i="19" s="1"/>
  <c r="AB42" i="2"/>
  <c r="AB46" i="2" s="1"/>
  <c r="AB47" i="19" s="1"/>
  <c r="AF42" i="2"/>
  <c r="AG42" i="2"/>
  <c r="AH42" i="2"/>
  <c r="AI42" i="2"/>
  <c r="AI46" i="2" s="1"/>
  <c r="AI47" i="19" s="1"/>
  <c r="AJ42" i="2"/>
  <c r="AJ46" i="2" s="1"/>
  <c r="AJ47" i="19" s="1"/>
  <c r="AN42" i="2"/>
  <c r="AO42" i="2"/>
  <c r="AP42" i="2"/>
  <c r="AQ42" i="2"/>
  <c r="AQ46" i="2" s="1"/>
  <c r="AQ47" i="19" s="1"/>
  <c r="AR42" i="2"/>
  <c r="AR46" i="2" s="1"/>
  <c r="AR47" i="19" s="1"/>
  <c r="I46" i="2"/>
  <c r="J46" i="2"/>
  <c r="J47" i="19" s="1"/>
  <c r="Q46" i="2"/>
  <c r="R46" i="2"/>
  <c r="R47" i="19" s="1"/>
  <c r="Y46" i="2"/>
  <c r="Z46" i="2"/>
  <c r="Z47" i="19" s="1"/>
  <c r="AG46" i="2"/>
  <c r="AH46" i="2"/>
  <c r="AH47" i="19" s="1"/>
  <c r="AO46" i="2"/>
  <c r="AP46" i="2"/>
  <c r="AP47" i="19" s="1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H43" i="19"/>
  <c r="I43" i="19"/>
  <c r="J43" i="19"/>
  <c r="K43" i="19"/>
  <c r="P43" i="19"/>
  <c r="Q43" i="19"/>
  <c r="R43" i="19"/>
  <c r="S43" i="19"/>
  <c r="X43" i="19"/>
  <c r="Y43" i="19"/>
  <c r="Z43" i="19"/>
  <c r="AA43" i="19"/>
  <c r="AF43" i="19"/>
  <c r="AG43" i="19"/>
  <c r="AH43" i="19"/>
  <c r="AI43" i="19"/>
  <c r="AN43" i="19"/>
  <c r="AO43" i="19"/>
  <c r="AP43" i="19"/>
  <c r="AQ43" i="19"/>
  <c r="I47" i="19"/>
  <c r="Q47" i="19"/>
  <c r="Y47" i="19"/>
  <c r="AG47" i="19"/>
  <c r="AO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J19" i="42" s="1"/>
  <c r="K18" i="42"/>
  <c r="K19" i="42" s="1"/>
  <c r="L18" i="42"/>
  <c r="L19" i="42" s="1"/>
  <c r="M18" i="42"/>
  <c r="N18" i="42"/>
  <c r="O18" i="42"/>
  <c r="P18" i="42"/>
  <c r="P47" i="42" s="1"/>
  <c r="Q18" i="42"/>
  <c r="R18" i="42"/>
  <c r="S18" i="42"/>
  <c r="T18" i="42"/>
  <c r="U18" i="42"/>
  <c r="V18" i="42"/>
  <c r="W18" i="42"/>
  <c r="X18" i="42"/>
  <c r="X47" i="42" s="1"/>
  <c r="Y18" i="42"/>
  <c r="Z18" i="42"/>
  <c r="AA18" i="42"/>
  <c r="AB18" i="42"/>
  <c r="AC18" i="42"/>
  <c r="AD18" i="42"/>
  <c r="AE18" i="42"/>
  <c r="AF18" i="42"/>
  <c r="AF47" i="42" s="1"/>
  <c r="AG18" i="42"/>
  <c r="AH18" i="42"/>
  <c r="AI18" i="42"/>
  <c r="AJ18" i="42"/>
  <c r="AK18" i="42"/>
  <c r="AL18" i="42"/>
  <c r="AM18" i="42"/>
  <c r="AN18" i="42"/>
  <c r="AN47" i="42" s="1"/>
  <c r="AO18" i="42"/>
  <c r="AP18" i="42"/>
  <c r="AQ18" i="42"/>
  <c r="AR18" i="42"/>
  <c r="E19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D47" i="42" s="1"/>
  <c r="D48" i="42" s="1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L32" i="42"/>
  <c r="L42" i="42" s="1"/>
  <c r="L47" i="42" s="1"/>
  <c r="L48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D33" i="42"/>
  <c r="H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0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K40" i="42"/>
  <c r="L40" i="42"/>
  <c r="H42" i="42"/>
  <c r="J42" i="42"/>
  <c r="J47" i="42" s="1"/>
  <c r="J48" i="42" s="1"/>
  <c r="K42" i="42"/>
  <c r="K47" i="42" s="1"/>
  <c r="K48" i="42" s="1"/>
  <c r="P42" i="42"/>
  <c r="R42" i="42"/>
  <c r="R47" i="42" s="1"/>
  <c r="S42" i="42"/>
  <c r="S47" i="42" s="1"/>
  <c r="X42" i="42"/>
  <c r="Z42" i="42"/>
  <c r="Z47" i="42" s="1"/>
  <c r="AA42" i="42"/>
  <c r="AA47" i="42" s="1"/>
  <c r="AF42" i="42"/>
  <c r="AH42" i="42"/>
  <c r="AH47" i="42" s="1"/>
  <c r="AI42" i="42"/>
  <c r="AI47" i="42" s="1"/>
  <c r="AN42" i="42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O21" i="14" s="1"/>
  <c r="M20" i="14"/>
  <c r="N20" i="14"/>
  <c r="Q22" i="28" s="1"/>
  <c r="O20" i="14"/>
  <c r="O20" i="43" s="1"/>
  <c r="D21" i="14"/>
  <c r="E21" i="14"/>
  <c r="E23" i="28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5" i="14"/>
  <c r="P27" i="28" s="1"/>
  <c r="N25" i="14"/>
  <c r="O25" i="14"/>
  <c r="R27" i="28" s="1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30" i="28" s="1"/>
  <c r="I28" i="14"/>
  <c r="J28" i="14"/>
  <c r="M28" i="14" s="1"/>
  <c r="P30" i="28" s="1"/>
  <c r="K28" i="14"/>
  <c r="N28" i="14" s="1"/>
  <c r="Q30" i="28" s="1"/>
  <c r="L28" i="14"/>
  <c r="M32" i="14"/>
  <c r="N32" i="14"/>
  <c r="O32" i="14"/>
  <c r="R34" i="28" s="1"/>
  <c r="M33" i="14"/>
  <c r="P34" i="28" s="1"/>
  <c r="N33" i="14"/>
  <c r="O33" i="14"/>
  <c r="M34" i="14"/>
  <c r="N34" i="14"/>
  <c r="O34" i="14"/>
  <c r="D35" i="14"/>
  <c r="E35" i="14"/>
  <c r="E37" i="28" s="1"/>
  <c r="F35" i="14"/>
  <c r="F37" i="28" s="1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Q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E21" i="43"/>
  <c r="F21" i="43"/>
  <c r="I21" i="43"/>
  <c r="J21" i="43"/>
  <c r="L21" i="43"/>
  <c r="AS19" i="19" l="1"/>
  <c r="G23" i="28"/>
  <c r="AS18" i="42"/>
  <c r="A6" i="14"/>
  <c r="R23" i="28"/>
  <c r="O21" i="43"/>
  <c r="N21" i="43"/>
  <c r="Q23" i="28"/>
  <c r="E42" i="42"/>
  <c r="E47" i="42" s="1"/>
  <c r="E48" i="42" s="1"/>
  <c r="P23" i="28"/>
  <c r="M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L46" i="2"/>
  <c r="AL47" i="19" s="1"/>
  <c r="AL43" i="19"/>
  <c r="AD43" i="19"/>
  <c r="AD46" i="2"/>
  <c r="AD47" i="19" s="1"/>
  <c r="V46" i="2"/>
  <c r="V47" i="19" s="1"/>
  <c r="V43" i="19"/>
  <c r="N43" i="19"/>
  <c r="N46" i="2"/>
  <c r="N47" i="19" s="1"/>
  <c r="F43" i="19"/>
  <c r="F46" i="2"/>
  <c r="F47" i="19" s="1"/>
  <c r="K21" i="43"/>
  <c r="M30" i="28"/>
  <c r="P35" i="28"/>
  <c r="L30" i="28"/>
  <c r="R21" i="28"/>
  <c r="P20" i="28"/>
  <c r="O35" i="14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40" i="2"/>
  <c r="H47" i="42"/>
  <c r="H48" i="42" s="1"/>
  <c r="O19" i="43"/>
  <c r="I42" i="42"/>
  <c r="I47" i="42" s="1"/>
  <c r="I48" i="42" s="1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S24" i="19"/>
  <c r="AN19" i="19"/>
  <c r="AF19" i="19"/>
  <c r="X19" i="19"/>
  <c r="P19" i="19"/>
  <c r="H19" i="19"/>
  <c r="A4" i="2" s="1"/>
  <c r="AS39" i="2"/>
  <c r="AS19" i="2"/>
  <c r="AS20" i="19" s="1"/>
  <c r="I23" i="28"/>
  <c r="H21" i="43"/>
  <c r="F42" i="42"/>
  <c r="F47" i="42" s="1"/>
  <c r="F48" i="42" s="1"/>
  <c r="AK46" i="2" l="1"/>
  <c r="AK47" i="19" s="1"/>
  <c r="AK43" i="19"/>
  <c r="AS42" i="2"/>
  <c r="G40" i="42"/>
  <c r="G42" i="42"/>
  <c r="G47" i="42" s="1"/>
  <c r="G48" i="42" s="1"/>
  <c r="E46" i="2"/>
  <c r="E47" i="19" s="1"/>
  <c r="E43" i="19"/>
  <c r="A5" i="2" s="1"/>
  <c r="R37" i="28"/>
  <c r="A4" i="14" s="1"/>
  <c r="R36" i="28"/>
  <c r="A3" i="14" s="1"/>
  <c r="M46" i="2"/>
  <c r="M47" i="19" s="1"/>
  <c r="M43" i="19"/>
  <c r="U46" i="2"/>
  <c r="U47" i="19" s="1"/>
  <c r="U43" i="19"/>
  <c r="AS47" i="2"/>
  <c r="AS41" i="19"/>
  <c r="AS40" i="19"/>
  <c r="AS39" i="42"/>
  <c r="AS42" i="42" s="1"/>
  <c r="AS47" i="42" s="1"/>
  <c r="O23" i="28"/>
  <c r="E8" i="27" s="1"/>
  <c r="AC46" i="2"/>
  <c r="AC47" i="19" s="1"/>
  <c r="AC43" i="19"/>
  <c r="AS46" i="2" l="1"/>
  <c r="AS47" i="19" s="1"/>
  <c r="AS43" i="19"/>
  <c r="A3" i="2" s="1"/>
  <c r="AS48" i="19"/>
  <c r="A6" i="2" s="1"/>
  <c r="T16" i="28"/>
  <c r="A7" i="2"/>
  <c r="E5" i="27" l="1"/>
  <c r="E6" i="27"/>
</calcChain>
</file>

<file path=xl/sharedStrings.xml><?xml version="1.0" encoding="utf-8"?>
<sst xmlns="http://schemas.openxmlformats.org/spreadsheetml/2006/main" count="955" uniqueCount="395">
  <si>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</si>
  <si>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</si>
  <si>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</si>
  <si>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</si>
  <si>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</si>
  <si>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</si>
  <si>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</si>
  <si>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</si>
  <si>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</si>
  <si>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</si>
  <si>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</si>
  <si>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</si>
  <si>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</si>
  <si>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</si>
  <si>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</si>
  <si>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</si>
  <si>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</si>
  <si>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</si>
  <si>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</si>
  <si>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</si>
  <si>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</si>
  <si>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</si>
  <si>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</si>
  <si>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</si>
  <si>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</si>
  <si>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</si>
  <si>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</si>
  <si>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</si>
  <si>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</si>
  <si>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</si>
  <si>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</si>
  <si>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</si>
  <si>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</si>
  <si>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</si>
  <si>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</si>
  <si>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</si>
  <si>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</si>
  <si>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</si>
  <si>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</si>
  <si>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</si>
  <si>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</si>
  <si>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</si>
  <si>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</si>
  <si>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</si>
  <si>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</si>
  <si>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</si>
  <si>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</si>
  <si>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</si>
  <si>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</si>
  <si>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</si>
  <si>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</si>
  <si>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</si>
  <si>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</si>
  <si>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</si>
  <si>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</si>
  <si>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</si>
  <si>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</si>
  <si>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</si>
  <si>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</si>
  <si>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</si>
  <si>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</si>
  <si>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</si>
  <si>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</si>
  <si>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</si>
  <si>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</si>
  <si>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</si>
  <si>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</si>
  <si>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</si>
  <si>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</si>
  <si>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</si>
  <si>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</si>
  <si>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</si>
  <si>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</si>
  <si>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</si>
  <si>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</si>
  <si>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</si>
  <si>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</si>
  <si>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</si>
  <si>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</si>
  <si>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</si>
  <si>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</si>
  <si>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</si>
  <si>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</si>
  <si>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</si>
  <si>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</si>
  <si>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</si>
  <si>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</si>
  <si>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</si>
  <si>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</si>
  <si>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</si>
  <si>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</si>
  <si>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</si>
  <si>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</si>
  <si>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</si>
  <si>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</si>
  <si>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</si>
  <si>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</si>
  <si>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</si>
  <si>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</si>
  <si>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</si>
  <si>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</si>
  <si>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</si>
  <si>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</si>
  <si>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</si>
  <si>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</si>
  <si>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</si>
  <si>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</si>
  <si>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</si>
  <si>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</si>
  <si>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</si>
  <si>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</si>
  <si>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</si>
  <si>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</si>
  <si>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</si>
  <si>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</si>
  <si>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</si>
  <si>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</si>
  <si>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</si>
  <si>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</si>
  <si>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</si>
  <si>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</si>
  <si>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</si>
  <si>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</si>
  <si>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</si>
  <si>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</si>
  <si>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</si>
  <si>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</si>
  <si>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</si>
  <si>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</si>
  <si>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</si>
  <si>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</si>
  <si>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</si>
  <si>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</si>
  <si>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</si>
  <si>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</si>
  <si>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</si>
  <si>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</si>
  <si>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</si>
  <si>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</si>
  <si>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</si>
  <si>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</si>
  <si>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</si>
  <si>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</si>
  <si>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</si>
  <si>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</si>
  <si>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</si>
  <si>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</si>
  <si>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</si>
  <si>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</si>
  <si>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</si>
  <si>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</si>
  <si>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</si>
  <si>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</si>
  <si>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</si>
  <si>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</si>
  <si>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</si>
  <si>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</si>
  <si>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</si>
  <si>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</si>
  <si>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</si>
  <si>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</si>
  <si>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</si>
  <si>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</si>
  <si>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</si>
  <si>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</si>
  <si>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</si>
  <si>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</si>
  <si>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</si>
  <si>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</si>
  <si>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</si>
  <si>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</si>
  <si>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</si>
  <si>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</si>
  <si>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</si>
  <si>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</si>
  <si>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</si>
  <si>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</si>
  <si>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</si>
  <si>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</si>
  <si>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</si>
  <si>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</si>
  <si>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</si>
  <si>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</si>
  <si>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</si>
  <si>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</si>
  <si>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</si>
  <si>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</si>
  <si>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</si>
  <si>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</si>
  <si>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</si>
  <si>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</si>
  <si>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</si>
  <si>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</si>
  <si>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</si>
  <si>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</si>
  <si>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</si>
  <si>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</si>
  <si>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</si>
  <si>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</si>
  <si>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</si>
  <si>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</si>
  <si>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</si>
  <si>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</si>
  <si>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</si>
  <si>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</si>
  <si>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</si>
  <si>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</si>
  <si>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мая  2008 года </t>
  </si>
  <si>
    <t>Nominal or notional principal amounts outstanding at end-May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</si>
  <si>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</si>
  <si>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</si>
  <si>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</si>
  <si>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</si>
  <si>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</si>
  <si>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</si>
  <si>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</si>
  <si>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</si>
  <si>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</si>
  <si>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</si>
  <si>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</si>
  <si>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</si>
  <si>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</si>
  <si>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</si>
  <si>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</si>
  <si>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</si>
  <si>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</si>
  <si>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</si>
  <si>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</si>
  <si>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</si>
  <si>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</si>
  <si>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</si>
  <si>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</si>
  <si>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</si>
  <si>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</si>
  <si>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</si>
  <si>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</si>
  <si>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</si>
  <si>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</si>
  <si>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</si>
  <si>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</si>
  <si>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</si>
  <si>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</si>
  <si>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</si>
  <si>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</si>
  <si>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</si>
  <si>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</si>
  <si>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</si>
  <si>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</si>
  <si>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</si>
  <si>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</si>
  <si>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</si>
  <si>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</si>
  <si>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</si>
  <si>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</si>
  <si>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</si>
  <si>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</si>
  <si>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</si>
  <si>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</si>
  <si>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</si>
  <si>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</si>
  <si>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</si>
  <si>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</si>
  <si>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1966</t>
  </si>
  <si>
    <t>ОАО"НБД-БАНК"</t>
  </si>
  <si>
    <t>НИЖЕГОРОДСКАЯ ОБЛАСТЬ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</si>
  <si>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</si>
  <si>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</si>
  <si>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</si>
  <si>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</si>
  <si>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</si>
  <si>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</si>
  <si>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</si>
  <si>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</si>
  <si>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</si>
  <si>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</si>
  <si>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</si>
  <si>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</si>
  <si>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</si>
  <si>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</si>
  <si>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</si>
  <si>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</si>
  <si>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</si>
  <si>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</si>
  <si>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</si>
  <si>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</si>
  <si>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</si>
  <si>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</si>
  <si>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</si>
  <si>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</si>
  <si>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</si>
  <si>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</si>
  <si>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</si>
  <si>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</si>
  <si>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</si>
  <si>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</si>
  <si>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</si>
  <si>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</si>
  <si>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</si>
  <si>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</si>
  <si>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</si>
  <si>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</si>
  <si>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</si>
  <si>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</si>
  <si>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</si>
  <si>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</si>
  <si>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</si>
  <si>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</si>
  <si>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</si>
  <si>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</si>
  <si>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</si>
  <si>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</si>
  <si>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</si>
  <si>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</si>
  <si>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</si>
  <si>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</si>
  <si>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</si>
  <si>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</si>
  <si>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</si>
  <si>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</si>
  <si>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</si>
  <si>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</si>
  <si>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</si>
  <si>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</si>
  <si>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</si>
  <si>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</si>
  <si>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</si>
  <si>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</si>
  <si>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</si>
  <si>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</si>
  <si>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</si>
  <si>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</si>
  <si>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</si>
  <si>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</si>
  <si>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</si>
  <si>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</si>
  <si>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</si>
  <si>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</si>
  <si>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</si>
  <si>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</si>
  <si>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</si>
  <si>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</si>
  <si>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</si>
  <si>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</si>
  <si>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</si>
  <si>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</si>
  <si>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</si>
  <si>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</si>
  <si>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</si>
  <si>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ЗАО "СБ"ГУБЕРНСКИЙ"</t>
  </si>
  <si>
    <t>2998</t>
  </si>
  <si>
    <t>КБ "ЭКСПОБАНК" ООО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</si>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</sst>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218</v>
      </c>
    </row>
    <row r="12" spans="1:4">
      <c r="A12">
        <v>9</v>
      </c>
      <c r="B12" s="438" t="s">
        <v>228</v>
      </c>
      <c r="C12" s="439" t="s">
        <v>229</v>
      </c>
      <c r="D12" s="439" t="s">
        <v>218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218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232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251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218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264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232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251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218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313</v>
      </c>
    </row>
    <row r="53" spans="1:4">
      <c r="A53">
        <v>50</v>
      </c>
      <c r="B53" s="438" t="s">
        <v>314</v>
      </c>
      <c r="C53" s="439" t="s">
        <v>315</v>
      </c>
      <c r="D53" s="439" t="s">
        <v>313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218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334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232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313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218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313</v>
      </c>
    </row>
    <row r="89" spans="1:4">
      <c r="A89">
        <v>86</v>
      </c>
      <c r="B89" s="438" t="s">
        <v>387</v>
      </c>
      <c r="C89" s="439" t="s">
        <v>388</v>
      </c>
      <c r="D89" s="439" t="s">
        <v>334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22980.19337145497</v>
      </c>
      <c r="E18" s="315">
        <v>12310.906103169997</v>
      </c>
      <c r="F18" s="315">
        <v>116.70268882000002</v>
      </c>
      <c r="G18" s="315">
        <v>449.66259323000008</v>
      </c>
      <c r="H18" s="315">
        <v>503.86407208000003</v>
      </c>
      <c r="I18" s="315">
        <v>0</v>
      </c>
      <c r="J18" s="315">
        <v>470.85339384999997</v>
      </c>
      <c r="K18" s="315">
        <v>244.87597514000004</v>
      </c>
      <c r="L18" s="316">
        <v>0</v>
      </c>
      <c r="M18" s="297">
        <f t="shared" ref="M18:O20" si="0">+SUM(D18,G18,J18)</f>
        <v>23900.709358534972</v>
      </c>
      <c r="N18" s="297">
        <f>+SUM(E18,H18,K18)</f>
        <v>13059.646150389995</v>
      </c>
      <c r="O18" s="297">
        <f>+SUM(F18,I18,L18)</f>
        <v>116.70268882000002</v>
      </c>
    </row>
    <row r="19" spans="1:15" s="17" customFormat="1" ht="18" customHeight="1">
      <c r="A19" s="24"/>
      <c r="B19" s="51" t="s">
        <v>106</v>
      </c>
      <c r="C19" s="25"/>
      <c r="D19" s="315">
        <v>130307.00994595482</v>
      </c>
      <c r="E19" s="315">
        <v>26140.888031089995</v>
      </c>
      <c r="F19" s="315">
        <v>84.798068320000013</v>
      </c>
      <c r="G19" s="315">
        <v>556.16217655000003</v>
      </c>
      <c r="H19" s="315">
        <v>525.64998477999984</v>
      </c>
      <c r="I19" s="315">
        <v>0</v>
      </c>
      <c r="J19" s="315">
        <v>682.95271513</v>
      </c>
      <c r="K19" s="315">
        <v>523.01785956000003</v>
      </c>
      <c r="L19" s="316">
        <v>0</v>
      </c>
      <c r="M19" s="297">
        <f t="shared" si="0"/>
        <v>131546.12483763482</v>
      </c>
      <c r="N19" s="297">
        <f>+SUM(E19,H19,K19)</f>
        <v>27189.555875429996</v>
      </c>
      <c r="O19" s="297">
        <f>+SUM(F19,I19,L19)</f>
        <v>84.798068320000013</v>
      </c>
    </row>
    <row r="20" spans="1:15" s="17" customFormat="1" ht="18" customHeight="1">
      <c r="A20" s="20"/>
      <c r="B20" s="51" t="s">
        <v>107</v>
      </c>
      <c r="C20" s="25"/>
      <c r="D20" s="315">
        <v>7515.9920888949955</v>
      </c>
      <c r="E20" s="315">
        <v>1904.0162698949998</v>
      </c>
      <c r="F20" s="315">
        <v>0</v>
      </c>
      <c r="G20" s="315">
        <v>258.91258018000013</v>
      </c>
      <c r="H20" s="315">
        <v>406.95642286999998</v>
      </c>
      <c r="I20" s="315">
        <v>12.097759030000001</v>
      </c>
      <c r="J20" s="315">
        <v>614.89422890000014</v>
      </c>
      <c r="K20" s="315">
        <v>104.59291873000001</v>
      </c>
      <c r="L20" s="316">
        <v>15.170583690000001</v>
      </c>
      <c r="M20" s="297">
        <f t="shared" si="0"/>
        <v>8389.7988979749953</v>
      </c>
      <c r="N20" s="297">
        <f t="shared" si="0"/>
        <v>2415.5656114949998</v>
      </c>
      <c r="O20" s="297">
        <f t="shared" si="0"/>
        <v>27.26834272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160803.19540630479</v>
      </c>
      <c r="E21" s="296">
        <f t="shared" ref="E21:K21" si="1">+SUM(E18:E20)</f>
        <v>40355.810404154996</v>
      </c>
      <c r="F21" s="296">
        <f t="shared" si="1"/>
        <v>201.50075714000002</v>
      </c>
      <c r="G21" s="296">
        <f t="shared" si="1"/>
        <v>1264.7373499600003</v>
      </c>
      <c r="H21" s="296">
        <f t="shared" si="1"/>
        <v>1436.4704797300001</v>
      </c>
      <c r="I21" s="296">
        <f>+SUM(I18:I20)</f>
        <v>12.097759030000001</v>
      </c>
      <c r="J21" s="296">
        <f>+SUM(J18:J20)</f>
        <v>1768.70033788</v>
      </c>
      <c r="K21" s="296">
        <f t="shared" si="1"/>
        <v>872.48675343000014</v>
      </c>
      <c r="L21" s="313">
        <f>+SUM(L18:L20)</f>
        <v>15.170583690000001</v>
      </c>
      <c r="M21" s="314">
        <f>+SUM(M18:M20)</f>
        <v>163836.63309414481</v>
      </c>
      <c r="N21" s="296">
        <f>+SUM(N18:N20)</f>
        <v>42664.767637314988</v>
      </c>
      <c r="O21" s="296">
        <f>+SUM(O18:O20)</f>
        <v>228.76909986000001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2" zoomScaleNormal="75" zoomScaleSheetLayoutView="100" workbookViewId="0">
      <selection activeCell="F20" sqref="F20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32622.481591240012</v>
      </c>
      <c r="E15" s="430">
        <f>OUT_1!E15</f>
        <v>4758.4928104499995</v>
      </c>
      <c r="F15" s="430">
        <f>OUT_1!F15</f>
        <v>768.72890181000002</v>
      </c>
      <c r="G15" s="430">
        <f>OUT_1!G15</f>
        <v>287.98917994999999</v>
      </c>
      <c r="H15" s="430">
        <f>OUT_1!H15</f>
        <v>165.62995265000001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2.6500617899999996</v>
      </c>
      <c r="AE15" s="430">
        <f>OUT_1!AE15</f>
        <v>25.530023649999997</v>
      </c>
      <c r="AF15" s="430">
        <f>OUT_1!AF15</f>
        <v>0</v>
      </c>
      <c r="AG15" s="430">
        <f>OUT_1!AG15</f>
        <v>0</v>
      </c>
      <c r="AH15" s="430">
        <f>OUT_1!AH15</f>
        <v>4.4753047200000005</v>
      </c>
      <c r="AI15" s="430">
        <f>OUT_1!AI15</f>
        <v>0</v>
      </c>
      <c r="AJ15" s="430">
        <f>OUT_1!AJ15</f>
        <v>31685.985838860037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150</v>
      </c>
      <c r="AR15" s="430">
        <f>OUT_1!AR15</f>
        <v>343.64066184000001</v>
      </c>
      <c r="AS15" s="430">
        <f>OUT_1!AS15</f>
        <v>35407.802163480024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153757.71240679955</v>
      </c>
      <c r="E16" s="430">
        <f>OUT_1!E16</f>
        <v>15107.388838740004</v>
      </c>
      <c r="F16" s="430">
        <f>OUT_1!F16</f>
        <v>557.23992915999997</v>
      </c>
      <c r="G16" s="430">
        <f>OUT_1!G16</f>
        <v>949.60357663000002</v>
      </c>
      <c r="H16" s="430">
        <f>OUT_1!H16</f>
        <v>259.5610403</v>
      </c>
      <c r="I16" s="430">
        <f>OUT_1!I16</f>
        <v>8.8243918500000014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0.30195666999999998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0.71199999999999997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142081.74483087964</v>
      </c>
      <c r="AK16" s="430">
        <f>OUT_1!AK16</f>
        <v>0</v>
      </c>
      <c r="AL16" s="430">
        <f>OUT_1!AL16</f>
        <v>0.15312361999999999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286.20941262999992</v>
      </c>
      <c r="AS16" s="430">
        <f>OUT_1!AS16</f>
        <v>156532.69604532461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6992.1674708399996</v>
      </c>
      <c r="E17" s="430">
        <f>OUT_1!E17</f>
        <v>2804.0449465099996</v>
      </c>
      <c r="F17" s="430">
        <f>OUT_1!F17</f>
        <v>5.5079999999999994E-4</v>
      </c>
      <c r="G17" s="430">
        <f>OUT_1!G17</f>
        <v>5.8067351100000009</v>
      </c>
      <c r="H17" s="430">
        <f>OUT_1!H17</f>
        <v>0</v>
      </c>
      <c r="I17" s="430">
        <f>OUT_1!I17</f>
        <v>8.7221754699999998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0.19500000000000001</v>
      </c>
      <c r="AF17" s="430">
        <f>OUT_1!AF17</f>
        <v>0</v>
      </c>
      <c r="AG17" s="430">
        <f>OUT_1!AG17</f>
        <v>0</v>
      </c>
      <c r="AH17" s="430">
        <f>OUT_1!AH17</f>
        <v>12.716104709999998</v>
      </c>
      <c r="AI17" s="430">
        <f>OUT_1!AI17</f>
        <v>0</v>
      </c>
      <c r="AJ17" s="430">
        <f>OUT_1!AJ17</f>
        <v>8999.5248932299946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16.71361637</v>
      </c>
      <c r="AS17" s="430">
        <f>OUT_1!AS17</f>
        <v>9420.0083588199977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193372.36146887956</v>
      </c>
      <c r="E18" s="430">
        <f>OUT_1!E18</f>
        <v>22669.926595700003</v>
      </c>
      <c r="F18" s="430">
        <f>OUT_1!F18</f>
        <v>1325.9693817699999</v>
      </c>
      <c r="G18" s="430">
        <f>OUT_1!G18</f>
        <v>1243.3994916900001</v>
      </c>
      <c r="H18" s="430">
        <f>OUT_1!H18</f>
        <v>425.19099295000001</v>
      </c>
      <c r="I18" s="430">
        <f>OUT_1!I18</f>
        <v>17.546567320000001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0.30195666999999998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2.6500617899999996</v>
      </c>
      <c r="AE18" s="430">
        <f>OUT_1!AE18</f>
        <v>26.437023649999997</v>
      </c>
      <c r="AF18" s="430">
        <f>OUT_1!AF18</f>
        <v>0</v>
      </c>
      <c r="AG18" s="430">
        <f>OUT_1!AG18</f>
        <v>0</v>
      </c>
      <c r="AH18" s="430">
        <f>OUT_1!AH18</f>
        <v>22.582409429999998</v>
      </c>
      <c r="AI18" s="430">
        <f>OUT_1!AI18</f>
        <v>0</v>
      </c>
      <c r="AJ18" s="430">
        <f>OUT_1!AJ18</f>
        <v>182767.25556296969</v>
      </c>
      <c r="AK18" s="430">
        <f>OUT_1!AK18</f>
        <v>0</v>
      </c>
      <c r="AL18" s="430">
        <f>OUT_1!AL18</f>
        <v>0.15312361999999999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150</v>
      </c>
      <c r="AR18" s="430">
        <f>OUT_1!AR18</f>
        <v>646.56369083999994</v>
      </c>
      <c r="AS18" s="430">
        <f>OUT_1!AS18</f>
        <v>201360.50656762463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193372.36146887956</v>
      </c>
      <c r="E19" s="436">
        <f t="shared" si="0"/>
        <v>22669.926595700003</v>
      </c>
      <c r="F19" s="436">
        <f t="shared" si="0"/>
        <v>1325.9693817699999</v>
      </c>
      <c r="G19" s="436">
        <f t="shared" si="0"/>
        <v>1243.3994916900001</v>
      </c>
      <c r="H19" s="436">
        <f t="shared" si="0"/>
        <v>425.19099295000001</v>
      </c>
      <c r="I19" s="436">
        <f t="shared" si="0"/>
        <v>17.546567320000001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862.24240483000005</v>
      </c>
      <c r="E29" s="430">
        <f>OUT_1!E29</f>
        <v>91.284260490000008</v>
      </c>
      <c r="F29" s="430">
        <f>OUT_1!F29</f>
        <v>0</v>
      </c>
      <c r="G29" s="430">
        <f>OUT_1!G29</f>
        <v>230.54541271000002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630.71948322000003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953.52666532000001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802.94544109999993</v>
      </c>
      <c r="E30" s="430">
        <f>OUT_1!E30</f>
        <v>286.75521689999999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892.32589467999981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64.751726759999997</v>
      </c>
      <c r="AS30" s="430">
        <f>OUT_1!AS30</f>
        <v>1081.81216133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830.62230303000001</v>
      </c>
      <c r="E31" s="430">
        <f>OUT_1!E31</f>
        <v>82.853038180000055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411.41921847000015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677.96676208000008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2495.8101489600003</v>
      </c>
      <c r="E32" s="430">
        <f>OUT_1!E32</f>
        <v>460.89251557000006</v>
      </c>
      <c r="F32" s="430">
        <f>OUT_1!F32</f>
        <v>31.038964480000004</v>
      </c>
      <c r="G32" s="430">
        <f>OUT_1!G32</f>
        <v>347.39145593000001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1934.46459637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157.01349614999998</v>
      </c>
      <c r="AS32" s="430">
        <f>OUT_1!AS32</f>
        <v>2713.3055887300002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2495.8101489600003</v>
      </c>
      <c r="E33" s="436">
        <f t="shared" si="1"/>
        <v>460.89251557000006</v>
      </c>
      <c r="F33" s="436">
        <f t="shared" si="1"/>
        <v>31.038964480000004</v>
      </c>
      <c r="G33" s="436">
        <f t="shared" si="1"/>
        <v>347.39145593000001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482.78688335999999</v>
      </c>
      <c r="E36" s="430">
        <f>OUT_1!E36</f>
        <v>306.08496342000001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631.60656874000006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715.72936899000001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1183.92872169</v>
      </c>
      <c r="E37" s="430">
        <f>OUT_1!E37</f>
        <v>277.27499508</v>
      </c>
      <c r="F37" s="430">
        <f>OUT_1!F37</f>
        <v>0</v>
      </c>
      <c r="G37" s="430">
        <f>OUT_1!G37</f>
        <v>210.94491179000002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739.79252083999995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1205.9705747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39.766160589999998</v>
      </c>
      <c r="E38" s="430">
        <f>OUT_1!E38</f>
        <v>694.89157072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734.65773131000003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734.65773131000003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1706.48176564</v>
      </c>
      <c r="E39" s="430">
        <f>OUT_1!E39</f>
        <v>1278.2515292200001</v>
      </c>
      <c r="F39" s="430">
        <f>OUT_1!F39</f>
        <v>10.98032246</v>
      </c>
      <c r="G39" s="430">
        <f>OUT_1!G39</f>
        <v>210.94491179000002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2106.0568208899999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2656.3576750000002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1278.2515292200001</v>
      </c>
      <c r="F40" s="436">
        <f t="shared" si="2"/>
        <v>10.98032246</v>
      </c>
      <c r="G40" s="436">
        <f t="shared" si="2"/>
        <v>210.94491179000002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4202.2919146000004</v>
      </c>
      <c r="E42" s="430">
        <f t="shared" si="3"/>
        <v>1739.1440447900002</v>
      </c>
      <c r="F42" s="430">
        <f t="shared" si="3"/>
        <v>42.019286940000001</v>
      </c>
      <c r="G42" s="430">
        <f t="shared" si="3"/>
        <v>558.33636772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4040.5214172599999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157.01349614999998</v>
      </c>
      <c r="AS42" s="430">
        <f t="shared" si="3"/>
        <v>5369.6632637300008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197574.65338347957</v>
      </c>
      <c r="E47" s="431">
        <f t="shared" si="4"/>
        <v>24409.070640490001</v>
      </c>
      <c r="F47" s="431">
        <f t="shared" si="4"/>
        <v>1367.98866871</v>
      </c>
      <c r="G47" s="431">
        <f t="shared" si="4"/>
        <v>1801.7358594100001</v>
      </c>
      <c r="H47" s="431">
        <f t="shared" si="4"/>
        <v>425.19099295000001</v>
      </c>
      <c r="I47" s="431">
        <f t="shared" si="4"/>
        <v>17.546567320000001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0.30195666999999998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2.6500617899999996</v>
      </c>
      <c r="AE47" s="431">
        <f t="shared" si="4"/>
        <v>26.437023649999997</v>
      </c>
      <c r="AF47" s="431">
        <f t="shared" si="4"/>
        <v>0</v>
      </c>
      <c r="AG47" s="431">
        <f t="shared" si="4"/>
        <v>0</v>
      </c>
      <c r="AH47" s="431">
        <f t="shared" si="4"/>
        <v>22.582409429999998</v>
      </c>
      <c r="AI47" s="431">
        <f t="shared" si="4"/>
        <v>0</v>
      </c>
      <c r="AJ47" s="431">
        <f t="shared" si="4"/>
        <v>186807.77698022968</v>
      </c>
      <c r="AK47" s="431">
        <f t="shared" si="4"/>
        <v>0</v>
      </c>
      <c r="AL47" s="431">
        <f t="shared" si="4"/>
        <v>0.15312361999999999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150</v>
      </c>
      <c r="AR47" s="431">
        <f t="shared" si="4"/>
        <v>803.57718698999997</v>
      </c>
      <c r="AS47" s="431">
        <f t="shared" si="4"/>
        <v>206730.16983135464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197574.65338347957</v>
      </c>
      <c r="E48" s="390">
        <f t="shared" si="5"/>
        <v>24409.070640490001</v>
      </c>
      <c r="F48" s="390">
        <f t="shared" si="5"/>
        <v>1367.98866871</v>
      </c>
      <c r="G48" s="390">
        <f t="shared" si="5"/>
        <v>1801.7358594100001</v>
      </c>
      <c r="H48" s="390">
        <f t="shared" si="5"/>
        <v>425.19099295000001</v>
      </c>
      <c r="I48" s="390">
        <f t="shared" si="5"/>
        <v>17.546567320000001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B3" zoomScale="85" zoomScaleNormal="75" zoomScaleSheetLayoutView="100" workbookViewId="0">
      <selection activeCell="D18" sqref="D18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мая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22980.19337145497</v>
      </c>
      <c r="E18" s="430">
        <f>OUT_4!E18</f>
        <v>12310.906103169997</v>
      </c>
      <c r="F18" s="430">
        <f>OUT_4!F18</f>
        <v>116.70268882000002</v>
      </c>
      <c r="G18" s="430">
        <f>OUT_4!G18</f>
        <v>449.66259323000008</v>
      </c>
      <c r="H18" s="430">
        <f>OUT_4!H18</f>
        <v>503.86407208000003</v>
      </c>
      <c r="I18" s="430">
        <f>OUT_4!I18</f>
        <v>0</v>
      </c>
      <c r="J18" s="430">
        <f>OUT_4!J18</f>
        <v>470.85339384999997</v>
      </c>
      <c r="K18" s="430">
        <f>OUT_4!K18</f>
        <v>244.87597514000004</v>
      </c>
      <c r="L18" s="430">
        <f>OUT_4!L18</f>
        <v>0</v>
      </c>
      <c r="M18" s="430">
        <f>OUT_4!M18</f>
        <v>23900.709358534972</v>
      </c>
      <c r="N18" s="430">
        <f>OUT_4!N18</f>
        <v>13059.646150389995</v>
      </c>
      <c r="O18" s="430">
        <f>OUT_4!O18</f>
        <v>116.70268882000002</v>
      </c>
    </row>
    <row r="19" spans="1:16" s="376" customFormat="1" ht="15">
      <c r="A19" s="385"/>
      <c r="B19" s="441" t="s">
        <v>158</v>
      </c>
      <c r="C19" s="442"/>
      <c r="D19" s="430">
        <f>OUT_4!D19</f>
        <v>130307.00994595482</v>
      </c>
      <c r="E19" s="430">
        <f>OUT_4!E19</f>
        <v>26140.888031089995</v>
      </c>
      <c r="F19" s="430">
        <f>OUT_4!F19</f>
        <v>84.798068320000013</v>
      </c>
      <c r="G19" s="430">
        <f>OUT_4!G19</f>
        <v>556.16217655000003</v>
      </c>
      <c r="H19" s="430">
        <f>OUT_4!H19</f>
        <v>525.64998477999984</v>
      </c>
      <c r="I19" s="430">
        <f>OUT_4!I19</f>
        <v>0</v>
      </c>
      <c r="J19" s="430">
        <f>OUT_4!J19</f>
        <v>682.95271513</v>
      </c>
      <c r="K19" s="430">
        <f>OUT_4!K19</f>
        <v>523.01785956000003</v>
      </c>
      <c r="L19" s="430">
        <f>OUT_4!L19</f>
        <v>0</v>
      </c>
      <c r="M19" s="430">
        <f>OUT_4!M19</f>
        <v>131546.12483763482</v>
      </c>
      <c r="N19" s="430">
        <f>OUT_4!N19</f>
        <v>27189.555875429996</v>
      </c>
      <c r="O19" s="430">
        <f>OUT_4!O19</f>
        <v>84.798068320000013</v>
      </c>
    </row>
    <row r="20" spans="1:16" s="376" customFormat="1" ht="15">
      <c r="A20" s="382"/>
      <c r="B20" s="386" t="s">
        <v>159</v>
      </c>
      <c r="C20" s="386"/>
      <c r="D20" s="430">
        <f>OUT_4!D20</f>
        <v>7515.9920888949955</v>
      </c>
      <c r="E20" s="430">
        <f>OUT_4!E20</f>
        <v>1904.0162698949998</v>
      </c>
      <c r="F20" s="430">
        <f>OUT_4!F20</f>
        <v>0</v>
      </c>
      <c r="G20" s="430">
        <f>OUT_4!G20</f>
        <v>258.91258018000013</v>
      </c>
      <c r="H20" s="430">
        <f>OUT_4!H20</f>
        <v>406.95642286999998</v>
      </c>
      <c r="I20" s="430">
        <f>OUT_4!I20</f>
        <v>12.097759030000001</v>
      </c>
      <c r="J20" s="430">
        <f>OUT_4!J20</f>
        <v>614.89422890000014</v>
      </c>
      <c r="K20" s="430">
        <f>OUT_4!K20</f>
        <v>104.59291873000001</v>
      </c>
      <c r="L20" s="430">
        <f>OUT_4!L20</f>
        <v>15.170583690000001</v>
      </c>
      <c r="M20" s="430">
        <f>OUT_4!M20</f>
        <v>8389.7988979749953</v>
      </c>
      <c r="N20" s="430">
        <f>OUT_4!N20</f>
        <v>2415.5656114949998</v>
      </c>
      <c r="O20" s="430">
        <f>OUT_4!O20</f>
        <v>27.26834272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160803.19540630479</v>
      </c>
      <c r="E21" s="431">
        <f>OUT_4!E21</f>
        <v>40355.810404154996</v>
      </c>
      <c r="F21" s="431">
        <f>OUT_4!F21</f>
        <v>201.50075714000002</v>
      </c>
      <c r="G21" s="431">
        <f>OUT_4!G21</f>
        <v>1264.7373499600003</v>
      </c>
      <c r="H21" s="431">
        <f>OUT_4!H21</f>
        <v>1436.4704797300001</v>
      </c>
      <c r="I21" s="431">
        <f>OUT_4!I21</f>
        <v>12.097759030000001</v>
      </c>
      <c r="J21" s="431">
        <f>OUT_4!J21</f>
        <v>1768.70033788</v>
      </c>
      <c r="K21" s="431">
        <f>OUT_4!K21</f>
        <v>872.48675343000014</v>
      </c>
      <c r="L21" s="431">
        <f>OUT_4!L21</f>
        <v>15.170583690000001</v>
      </c>
      <c r="M21" s="431">
        <f>OUT_4!M21</f>
        <v>163836.63309414481</v>
      </c>
      <c r="N21" s="431">
        <f>OUT_4!N21</f>
        <v>42664.767637314988</v>
      </c>
      <c r="O21" s="431">
        <f>OUT_4!O21</f>
        <v>228.76909986000001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32622.481591240012</v>
      </c>
      <c r="E15" s="227">
        <v>4758.4928104499995</v>
      </c>
      <c r="F15" s="225">
        <v>768.72890181000002</v>
      </c>
      <c r="G15" s="227">
        <v>287.98917994999999</v>
      </c>
      <c r="H15" s="227">
        <v>165.62995265000001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2.6500617899999996</v>
      </c>
      <c r="AE15" s="227">
        <v>25.530023649999997</v>
      </c>
      <c r="AF15" s="227"/>
      <c r="AG15" s="227"/>
      <c r="AH15" s="227">
        <v>4.4753047200000005</v>
      </c>
      <c r="AI15" s="227"/>
      <c r="AJ15" s="227">
        <v>31685.985838860037</v>
      </c>
      <c r="AK15" s="227"/>
      <c r="AL15" s="227"/>
      <c r="AM15" s="227"/>
      <c r="AN15" s="227"/>
      <c r="AO15" s="227"/>
      <c r="AP15" s="227"/>
      <c r="AQ15" s="227">
        <v>150</v>
      </c>
      <c r="AR15" s="227">
        <v>343.64066184000001</v>
      </c>
      <c r="AS15" s="295">
        <f>SUM(D15:AR15)/2</f>
        <v>35407.802163480024</v>
      </c>
    </row>
    <row r="16" spans="1:62" s="23" customFormat="1" ht="18" customHeight="1">
      <c r="A16" s="26"/>
      <c r="B16" s="51" t="s">
        <v>106</v>
      </c>
      <c r="C16" s="328"/>
      <c r="D16" s="227">
        <v>153757.71240679955</v>
      </c>
      <c r="E16" s="227">
        <v>15107.388838740004</v>
      </c>
      <c r="F16" s="227">
        <v>557.23992915999997</v>
      </c>
      <c r="G16" s="227">
        <v>949.60357663000002</v>
      </c>
      <c r="H16" s="227">
        <v>259.5610403</v>
      </c>
      <c r="I16" s="225">
        <v>8.8243918500000014</v>
      </c>
      <c r="J16" s="227"/>
      <c r="K16" s="227"/>
      <c r="L16" s="227"/>
      <c r="M16" s="227"/>
      <c r="N16" s="227"/>
      <c r="O16" s="227"/>
      <c r="P16" s="227"/>
      <c r="Q16" s="227"/>
      <c r="R16" s="227">
        <v>0.30195666999999998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/>
      <c r="AE16" s="227">
        <v>0.71199999999999997</v>
      </c>
      <c r="AF16" s="227"/>
      <c r="AG16" s="227"/>
      <c r="AH16" s="227">
        <v>5.391</v>
      </c>
      <c r="AI16" s="227"/>
      <c r="AJ16" s="227">
        <v>142081.74483087964</v>
      </c>
      <c r="AK16" s="227"/>
      <c r="AL16" s="227">
        <v>0.15312361999999999</v>
      </c>
      <c r="AM16" s="227"/>
      <c r="AN16" s="227"/>
      <c r="AO16" s="227"/>
      <c r="AP16" s="227"/>
      <c r="AQ16" s="227"/>
      <c r="AR16" s="227">
        <v>286.20941262999992</v>
      </c>
      <c r="AS16" s="295">
        <f>SUM(D16:AR16)/2</f>
        <v>156532.69604532461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6992.1674708399996</v>
      </c>
      <c r="E17" s="227">
        <v>2804.0449465099996</v>
      </c>
      <c r="F17" s="227">
        <v>5.5079999999999994E-4</v>
      </c>
      <c r="G17" s="227">
        <v>5.8067351100000009</v>
      </c>
      <c r="H17" s="227"/>
      <c r="I17" s="227">
        <v>8.7221754699999998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0.19500000000000001</v>
      </c>
      <c r="AF17" s="227"/>
      <c r="AG17" s="227"/>
      <c r="AH17" s="227">
        <v>12.716104709999998</v>
      </c>
      <c r="AI17" s="227"/>
      <c r="AJ17" s="227">
        <v>8999.5248932299946</v>
      </c>
      <c r="AK17" s="227"/>
      <c r="AL17" s="227"/>
      <c r="AM17" s="227"/>
      <c r="AN17" s="227"/>
      <c r="AO17" s="227"/>
      <c r="AP17" s="227"/>
      <c r="AQ17" s="227"/>
      <c r="AR17" s="227">
        <v>16.71361637</v>
      </c>
      <c r="AS17" s="295">
        <f>SUM(D17:AR17)/2</f>
        <v>9420.0083588199977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193372.36146887956</v>
      </c>
      <c r="E18" s="295">
        <f t="shared" si="0"/>
        <v>22669.926595700003</v>
      </c>
      <c r="F18" s="295">
        <f t="shared" si="0"/>
        <v>1325.9693817699999</v>
      </c>
      <c r="G18" s="295">
        <f t="shared" si="0"/>
        <v>1243.3994916900001</v>
      </c>
      <c r="H18" s="295">
        <f t="shared" si="0"/>
        <v>425.19099295000001</v>
      </c>
      <c r="I18" s="295">
        <f t="shared" si="0"/>
        <v>17.546567320000001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0.30195666999999998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2.6500617899999996</v>
      </c>
      <c r="AE18" s="295">
        <f t="shared" si="0"/>
        <v>26.437023649999997</v>
      </c>
      <c r="AF18" s="295">
        <f t="shared" si="0"/>
        <v>0</v>
      </c>
      <c r="AG18" s="295">
        <f t="shared" si="0"/>
        <v>0</v>
      </c>
      <c r="AH18" s="295">
        <f t="shared" si="0"/>
        <v>22.582409429999998</v>
      </c>
      <c r="AI18" s="295">
        <f t="shared" si="0"/>
        <v>0</v>
      </c>
      <c r="AJ18" s="295">
        <f t="shared" si="0"/>
        <v>182767.25556296969</v>
      </c>
      <c r="AK18" s="295">
        <f t="shared" si="0"/>
        <v>0</v>
      </c>
      <c r="AL18" s="295">
        <f t="shared" si="0"/>
        <v>0.15312361999999999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150</v>
      </c>
      <c r="AR18" s="295">
        <f t="shared" si="0"/>
        <v>646.56369083999994</v>
      </c>
      <c r="AS18" s="295">
        <f>SUM(D18:AR18)/2</f>
        <v>201360.50656762463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201360.50656762463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862.24240483000005</v>
      </c>
      <c r="E29" s="227">
        <v>91.284260490000008</v>
      </c>
      <c r="F29" s="227"/>
      <c r="G29" s="227">
        <v>230.54541271000002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630.71948322000003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953.52666532000001</v>
      </c>
    </row>
    <row r="30" spans="1:62" s="17" customFormat="1" ht="18" customHeight="1">
      <c r="A30" s="24"/>
      <c r="B30" s="51" t="s">
        <v>106</v>
      </c>
      <c r="C30" s="25"/>
      <c r="D30" s="227">
        <v>802.94544109999993</v>
      </c>
      <c r="E30" s="227">
        <v>286.75521689999999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892.32589467999981</v>
      </c>
      <c r="AK30" s="227"/>
      <c r="AL30" s="227"/>
      <c r="AM30" s="227"/>
      <c r="AN30" s="227"/>
      <c r="AO30" s="227"/>
      <c r="AP30" s="227"/>
      <c r="AQ30" s="227"/>
      <c r="AR30" s="227">
        <v>64.751726759999997</v>
      </c>
      <c r="AS30" s="295">
        <f>SUM(D30:AR30)/2</f>
        <v>1081.81216133</v>
      </c>
    </row>
    <row r="31" spans="1:62" s="17" customFormat="1" ht="18" customHeight="1">
      <c r="A31" s="20"/>
      <c r="B31" s="51" t="s">
        <v>107</v>
      </c>
      <c r="C31" s="25"/>
      <c r="D31" s="227">
        <v>830.62230303000001</v>
      </c>
      <c r="E31" s="227">
        <v>82.853038180000055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411.41921847000015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677.96676208000008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2495.8101489600003</v>
      </c>
      <c r="E32" s="295">
        <f t="shared" si="2"/>
        <v>460.89251557000006</v>
      </c>
      <c r="F32" s="295">
        <f t="shared" si="2"/>
        <v>31.038964480000004</v>
      </c>
      <c r="G32" s="295">
        <f t="shared" si="2"/>
        <v>347.39145593000001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1934.46459637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157.01349614999998</v>
      </c>
      <c r="AS32" s="295">
        <f>SUM(D32:AR32)/2</f>
        <v>2713.3055887300002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2713.3055887300002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482.78688335999999</v>
      </c>
      <c r="E36" s="227">
        <v>306.08496342000001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631.60656874000006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715.72936899000001</v>
      </c>
    </row>
    <row r="37" spans="1:62" s="17" customFormat="1" ht="18" customHeight="1">
      <c r="A37" s="24"/>
      <c r="B37" s="51" t="s">
        <v>106</v>
      </c>
      <c r="C37" s="25"/>
      <c r="D37" s="227">
        <v>1183.92872169</v>
      </c>
      <c r="E37" s="227">
        <v>277.27499508</v>
      </c>
      <c r="F37" s="227"/>
      <c r="G37" s="227">
        <v>210.94491179000002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739.79252083999995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1205.9705747</v>
      </c>
    </row>
    <row r="38" spans="1:62" s="17" customFormat="1" ht="18" customHeight="1">
      <c r="A38" s="20"/>
      <c r="B38" s="51" t="s">
        <v>107</v>
      </c>
      <c r="C38" s="25"/>
      <c r="D38" s="227">
        <v>39.766160589999998</v>
      </c>
      <c r="E38" s="227">
        <v>694.89157072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734.65773131000003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734.65773131000003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1706.48176564</v>
      </c>
      <c r="E39" s="295">
        <f t="shared" si="3"/>
        <v>1278.2515292200001</v>
      </c>
      <c r="F39" s="295">
        <f t="shared" si="3"/>
        <v>10.98032246</v>
      </c>
      <c r="G39" s="295">
        <f t="shared" si="3"/>
        <v>210.94491179000002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2106.0568208899999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2656.3576750000002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2656.3576750000002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4202.2919146000004</v>
      </c>
      <c r="E42" s="295">
        <f>+SUM(E39,E32)</f>
        <v>1739.1440447900002</v>
      </c>
      <c r="F42" s="295">
        <f>+SUM(F39,F32)</f>
        <v>42.019286940000001</v>
      </c>
      <c r="G42" s="295">
        <f>+SUM(G39,G32)</f>
        <v>558.33636772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4040.5214172599999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157.01349614999998</v>
      </c>
      <c r="AS42" s="295">
        <f>SUM(D42:AR42)/2</f>
        <v>5369.6632637300008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197574.65338347957</v>
      </c>
      <c r="E46" s="296">
        <f t="shared" si="5"/>
        <v>24409.070640490001</v>
      </c>
      <c r="F46" s="296">
        <f t="shared" si="5"/>
        <v>1367.98866871</v>
      </c>
      <c r="G46" s="296">
        <f t="shared" si="5"/>
        <v>1801.7358594100001</v>
      </c>
      <c r="H46" s="296">
        <f t="shared" si="5"/>
        <v>425.19099295000001</v>
      </c>
      <c r="I46" s="296">
        <f t="shared" si="5"/>
        <v>17.546567320000001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0.30195666999999998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2.6500617899999996</v>
      </c>
      <c r="AE46" s="296">
        <f t="shared" si="5"/>
        <v>26.437023649999997</v>
      </c>
      <c r="AF46" s="296">
        <f t="shared" si="5"/>
        <v>0</v>
      </c>
      <c r="AG46" s="296">
        <f t="shared" si="5"/>
        <v>0</v>
      </c>
      <c r="AH46" s="296">
        <f t="shared" si="5"/>
        <v>22.582409429999998</v>
      </c>
      <c r="AI46" s="296">
        <f t="shared" si="5"/>
        <v>0</v>
      </c>
      <c r="AJ46" s="296">
        <f t="shared" si="5"/>
        <v>186807.77698022968</v>
      </c>
      <c r="AK46" s="296">
        <f t="shared" si="5"/>
        <v>0</v>
      </c>
      <c r="AL46" s="296">
        <f t="shared" si="5"/>
        <v>0.15312361999999999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150</v>
      </c>
      <c r="AR46" s="296">
        <f t="shared" si="5"/>
        <v>803.57718698999997</v>
      </c>
      <c r="AS46" s="296">
        <f>+SUM(AS42,AS25,AS18,AS44)</f>
        <v>206730.16983135464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206730.16983135464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2019-10-01T14:04:34Z</dcterms:created>
  <dcterms:modified xsi:type="dcterms:W3CDTF">2019-10-01T14:04:34Z</dcterms:modified>
  <cp:category/>
</cp:coreProperties>
</file>