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екты ЭД\"/>
    </mc:Choice>
  </mc:AlternateContent>
  <bookViews>
    <workbookView xWindow="345" yWindow="210" windowWidth="16650" windowHeight="6120"/>
  </bookViews>
  <sheets>
    <sheet name="Входящие" sheetId="1" r:id="rId1"/>
  </sheets>
  <definedNames>
    <definedName name="Reporting_Currency_Code">#REF!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O316" i="1" s="1"/>
  <c r="N314" i="1"/>
  <c r="N316" i="1" s="1"/>
  <c r="M314" i="1"/>
  <c r="L314" i="1"/>
  <c r="L316" i="1" s="1"/>
  <c r="K314" i="1"/>
  <c r="K316" i="1" s="1"/>
  <c r="J314" i="1"/>
  <c r="J316" i="1" s="1"/>
  <c r="I314" i="1"/>
  <c r="H314" i="1"/>
  <c r="H316" i="1" s="1"/>
  <c r="G314" i="1"/>
  <c r="G316" i="1" s="1"/>
  <c r="F314" i="1"/>
  <c r="F316" i="1" s="1"/>
  <c r="O309" i="1"/>
  <c r="N309" i="1"/>
  <c r="M309" i="1"/>
  <c r="L309" i="1"/>
  <c r="K309" i="1"/>
  <c r="J309" i="1"/>
  <c r="I309" i="1"/>
  <c r="H309" i="1"/>
  <c r="G309" i="1"/>
  <c r="F309" i="1"/>
  <c r="O307" i="1"/>
  <c r="O308" i="1" s="1"/>
  <c r="N307" i="1"/>
  <c r="N308" i="1" s="1"/>
  <c r="M307" i="1"/>
  <c r="M308" i="1" s="1"/>
  <c r="L307" i="1"/>
  <c r="L308" i="1" s="1"/>
  <c r="K307" i="1"/>
  <c r="K308" i="1" s="1"/>
  <c r="J307" i="1"/>
  <c r="J308" i="1" s="1"/>
  <c r="I307" i="1"/>
  <c r="I308" i="1" s="1"/>
  <c r="H307" i="1"/>
  <c r="H308" i="1" s="1"/>
  <c r="G307" i="1"/>
  <c r="G308" i="1" s="1"/>
  <c r="F307" i="1"/>
  <c r="F308" i="1" s="1"/>
  <c r="O272" i="1"/>
  <c r="N272" i="1"/>
  <c r="M272" i="1"/>
  <c r="L272" i="1"/>
  <c r="K272" i="1"/>
  <c r="J272" i="1"/>
  <c r="I272" i="1"/>
  <c r="H272" i="1"/>
  <c r="G272" i="1"/>
  <c r="F272" i="1"/>
  <c r="O271" i="1"/>
  <c r="N271" i="1"/>
  <c r="M271" i="1"/>
  <c r="L271" i="1"/>
  <c r="K271" i="1"/>
  <c r="J271" i="1"/>
  <c r="I271" i="1"/>
  <c r="H271" i="1"/>
  <c r="G271" i="1"/>
  <c r="F271" i="1"/>
  <c r="O270" i="1"/>
  <c r="N270" i="1"/>
  <c r="M270" i="1"/>
  <c r="L270" i="1"/>
  <c r="K270" i="1"/>
  <c r="J270" i="1"/>
  <c r="I270" i="1"/>
  <c r="H270" i="1"/>
  <c r="G270" i="1"/>
  <c r="F270" i="1"/>
  <c r="O259" i="1"/>
  <c r="N259" i="1"/>
  <c r="M259" i="1"/>
  <c r="L259" i="1"/>
  <c r="K259" i="1"/>
  <c r="J259" i="1"/>
  <c r="I259" i="1"/>
  <c r="H259" i="1"/>
  <c r="G259" i="1"/>
  <c r="F259" i="1"/>
  <c r="O257" i="1"/>
  <c r="O258" i="1" s="1"/>
  <c r="N257" i="1"/>
  <c r="N258" i="1" s="1"/>
  <c r="M257" i="1"/>
  <c r="M258" i="1" s="1"/>
  <c r="L257" i="1"/>
  <c r="L258" i="1" s="1"/>
  <c r="K257" i="1"/>
  <c r="K258" i="1" s="1"/>
  <c r="J257" i="1"/>
  <c r="J258" i="1" s="1"/>
  <c r="I257" i="1"/>
  <c r="I258" i="1" s="1"/>
  <c r="H257" i="1"/>
  <c r="H258" i="1" s="1"/>
  <c r="G257" i="1"/>
  <c r="G258" i="1" s="1"/>
  <c r="F257" i="1"/>
  <c r="F258" i="1" s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G229" i="1"/>
  <c r="F229" i="1"/>
  <c r="O228" i="1"/>
  <c r="N228" i="1"/>
  <c r="M228" i="1"/>
  <c r="L228" i="1"/>
  <c r="L229" i="1" s="1"/>
  <c r="K228" i="1"/>
  <c r="K229" i="1" s="1"/>
  <c r="J228" i="1"/>
  <c r="J229" i="1" s="1"/>
  <c r="I228" i="1"/>
  <c r="I229" i="1" s="1"/>
  <c r="H228" i="1"/>
  <c r="H229" i="1" s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4" i="1"/>
  <c r="O215" i="1" s="1"/>
  <c r="N214" i="1"/>
  <c r="N215" i="1" s="1"/>
  <c r="M214" i="1"/>
  <c r="M215" i="1" s="1"/>
  <c r="L214" i="1"/>
  <c r="L215" i="1" s="1"/>
  <c r="K214" i="1"/>
  <c r="K215" i="1" s="1"/>
  <c r="J214" i="1"/>
  <c r="J215" i="1" s="1"/>
  <c r="I214" i="1"/>
  <c r="I215" i="1" s="1"/>
  <c r="H214" i="1"/>
  <c r="H215" i="1" s="1"/>
  <c r="G214" i="1"/>
  <c r="G215" i="1" s="1"/>
  <c r="F214" i="1"/>
  <c r="F215" i="1" s="1"/>
  <c r="O203" i="1"/>
  <c r="N203" i="1"/>
  <c r="M203" i="1"/>
  <c r="L203" i="1"/>
  <c r="K203" i="1"/>
  <c r="J203" i="1"/>
  <c r="I203" i="1"/>
  <c r="H203" i="1"/>
  <c r="G203" i="1"/>
  <c r="F203" i="1"/>
  <c r="O201" i="1"/>
  <c r="O202" i="1" s="1"/>
  <c r="N201" i="1"/>
  <c r="N202" i="1" s="1"/>
  <c r="M201" i="1"/>
  <c r="M202" i="1" s="1"/>
  <c r="L201" i="1"/>
  <c r="L202" i="1" s="1"/>
  <c r="K201" i="1"/>
  <c r="K202" i="1" s="1"/>
  <c r="J201" i="1"/>
  <c r="J202" i="1" s="1"/>
  <c r="I201" i="1"/>
  <c r="I202" i="1" s="1"/>
  <c r="H201" i="1"/>
  <c r="H202" i="1" s="1"/>
  <c r="G201" i="1"/>
  <c r="G202" i="1" s="1"/>
  <c r="F201" i="1"/>
  <c r="F202" i="1" s="1"/>
  <c r="O184" i="1"/>
  <c r="N184" i="1"/>
  <c r="M184" i="1"/>
  <c r="L184" i="1"/>
  <c r="K184" i="1"/>
  <c r="J184" i="1"/>
  <c r="I184" i="1"/>
  <c r="H184" i="1"/>
  <c r="G184" i="1"/>
  <c r="F184" i="1"/>
  <c r="O182" i="1"/>
  <c r="O183" i="1" s="1"/>
  <c r="N182" i="1"/>
  <c r="N183" i="1" s="1"/>
  <c r="M182" i="1"/>
  <c r="M183" i="1" s="1"/>
  <c r="L182" i="1"/>
  <c r="L183" i="1" s="1"/>
  <c r="K182" i="1"/>
  <c r="K183" i="1" s="1"/>
  <c r="J182" i="1"/>
  <c r="J183" i="1" s="1"/>
  <c r="I182" i="1"/>
  <c r="I183" i="1" s="1"/>
  <c r="H182" i="1"/>
  <c r="H183" i="1" s="1"/>
  <c r="G182" i="1"/>
  <c r="G183" i="1" s="1"/>
  <c r="F182" i="1"/>
  <c r="F183" i="1" s="1"/>
  <c r="O150" i="1"/>
  <c r="N150" i="1"/>
  <c r="M150" i="1"/>
  <c r="L150" i="1"/>
  <c r="K150" i="1"/>
  <c r="J150" i="1"/>
  <c r="I150" i="1"/>
  <c r="H150" i="1"/>
  <c r="G150" i="1"/>
  <c r="F150" i="1"/>
  <c r="O149" i="1"/>
  <c r="N149" i="1"/>
  <c r="M149" i="1"/>
  <c r="L149" i="1"/>
  <c r="K149" i="1"/>
  <c r="J149" i="1"/>
  <c r="I149" i="1"/>
  <c r="H149" i="1"/>
  <c r="F149" i="1"/>
  <c r="O148" i="1"/>
  <c r="N148" i="1"/>
  <c r="M148" i="1"/>
  <c r="L148" i="1"/>
  <c r="K148" i="1"/>
  <c r="J148" i="1"/>
  <c r="I148" i="1"/>
  <c r="H148" i="1"/>
  <c r="G148" i="1"/>
  <c r="G149" i="1" s="1"/>
  <c r="F148" i="1"/>
  <c r="O135" i="1"/>
  <c r="N135" i="1"/>
  <c r="M135" i="1"/>
  <c r="L135" i="1"/>
  <c r="K135" i="1"/>
  <c r="J135" i="1"/>
  <c r="I135" i="1"/>
  <c r="H135" i="1"/>
  <c r="G135" i="1"/>
  <c r="F135" i="1"/>
  <c r="O134" i="1"/>
  <c r="N134" i="1"/>
  <c r="M134" i="1"/>
  <c r="L134" i="1"/>
  <c r="K134" i="1"/>
  <c r="J134" i="1"/>
  <c r="I134" i="1"/>
  <c r="H134" i="1"/>
  <c r="G134" i="1"/>
  <c r="F134" i="1"/>
  <c r="O133" i="1"/>
  <c r="N133" i="1"/>
  <c r="M133" i="1"/>
  <c r="L133" i="1"/>
  <c r="K133" i="1"/>
  <c r="J133" i="1"/>
  <c r="I133" i="1"/>
  <c r="H133" i="1"/>
  <c r="G133" i="1"/>
  <c r="F133" i="1"/>
  <c r="O76" i="1"/>
  <c r="N76" i="1"/>
  <c r="M76" i="1"/>
  <c r="L76" i="1"/>
  <c r="K76" i="1"/>
  <c r="J76" i="1"/>
  <c r="I76" i="1"/>
  <c r="H76" i="1"/>
  <c r="G76" i="1"/>
  <c r="F76" i="1"/>
  <c r="O75" i="1"/>
  <c r="N75" i="1"/>
  <c r="M75" i="1"/>
  <c r="L75" i="1"/>
  <c r="K75" i="1"/>
  <c r="J75" i="1"/>
  <c r="I75" i="1"/>
  <c r="H75" i="1"/>
  <c r="G75" i="1"/>
  <c r="F75" i="1"/>
  <c r="O74" i="1"/>
  <c r="N74" i="1"/>
  <c r="M74" i="1"/>
  <c r="L74" i="1"/>
  <c r="K74" i="1"/>
  <c r="J74" i="1"/>
  <c r="I74" i="1"/>
  <c r="H74" i="1"/>
  <c r="G74" i="1"/>
  <c r="F74" i="1"/>
  <c r="O66" i="1"/>
  <c r="N66" i="1"/>
  <c r="M66" i="1"/>
  <c r="L66" i="1"/>
  <c r="K66" i="1"/>
  <c r="J66" i="1"/>
  <c r="I66" i="1"/>
  <c r="H66" i="1"/>
  <c r="G66" i="1"/>
  <c r="F66" i="1"/>
  <c r="O64" i="1"/>
  <c r="N64" i="1"/>
  <c r="M64" i="1"/>
  <c r="L64" i="1"/>
  <c r="K64" i="1"/>
  <c r="J64" i="1"/>
  <c r="I64" i="1"/>
  <c r="H64" i="1"/>
  <c r="G64" i="1"/>
  <c r="F64" i="1"/>
  <c r="I316" i="1" l="1"/>
  <c r="M316" i="1"/>
  <c r="F65" i="1"/>
  <c r="F312" i="1" s="1"/>
  <c r="H65" i="1"/>
  <c r="H312" i="1" s="1"/>
  <c r="J65" i="1"/>
  <c r="J312" i="1" s="1"/>
  <c r="L65" i="1"/>
  <c r="L312" i="1" s="1"/>
  <c r="N65" i="1"/>
  <c r="N312" i="1" s="1"/>
  <c r="G65" i="1"/>
  <c r="G312" i="1" s="1"/>
  <c r="I65" i="1"/>
  <c r="I312" i="1" s="1"/>
  <c r="K65" i="1"/>
  <c r="K312" i="1" s="1"/>
  <c r="M65" i="1"/>
  <c r="M312" i="1" s="1"/>
  <c r="O65" i="1"/>
  <c r="O312" i="1" s="1"/>
</calcChain>
</file>

<file path=xl/sharedStrings.xml><?xml version="1.0" encoding="utf-8"?>
<sst xmlns="http://schemas.openxmlformats.org/spreadsheetml/2006/main" count="1474" uniqueCount="837">
  <si>
    <t>SDMX Code</t>
  </si>
  <si>
    <t>Country Code</t>
  </si>
  <si>
    <t>Код SDMX</t>
  </si>
  <si>
    <t>Страна предприятия прямого инвестора или предприятия партнера за границей</t>
  </si>
  <si>
    <t>Общие входящие прямые инвестиции (ПИ)</t>
  </si>
  <si>
    <t>Из них, входящие прямые инвестиции с предприятиями-партнерами</t>
  </si>
  <si>
    <t>Участие в капитале (входящие на нетто основе)</t>
  </si>
  <si>
    <t>Долговые инструменты</t>
  </si>
  <si>
    <t xml:space="preserve"> Входящие прямые инвестиции на нетто основе</t>
  </si>
  <si>
    <t>Долговые инструменты 
на нетто основе</t>
  </si>
  <si>
    <t>Долговые инструменты 
на валовой основе</t>
  </si>
  <si>
    <t>Входящие прямые инвестиции на нетто основе</t>
  </si>
  <si>
    <t>Участие и долговые инструменты с предприятиями партнерами заграницей</t>
  </si>
  <si>
    <t>Gross DI assets with fellow enterprises(10)</t>
  </si>
  <si>
    <t>Резиденты финансовые посредники (Обязательства - Активы)</t>
  </si>
  <si>
    <t>Прочие резиденты (Обязательства - Активы)</t>
  </si>
  <si>
    <t>Итого обязательства по долговым инструментам</t>
  </si>
  <si>
    <t>Итого активы по долговым инструментам</t>
  </si>
  <si>
    <t>Участие и долговые инструменты - обязательства</t>
  </si>
  <si>
    <t>Участие и долговые инструменты - активы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</si>
  <si>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</si>
  <si>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</si>
  <si>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</si>
  <si>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</si>
  <si>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</si>
  <si>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</si>
  <si>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</si>
  <si>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</si>
  <si>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</si>
  <si>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</si>
  <si>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ЕВРОПА</t>
  </si>
  <si>
    <t>AL</t>
  </si>
  <si>
    <t>914</t>
  </si>
  <si>
    <t>АЛБАНИЯ</t>
  </si>
  <si>
    <t>AD</t>
  </si>
  <si>
    <t>171</t>
  </si>
  <si>
    <t>АНДОРРА</t>
  </si>
  <si>
    <t>AT</t>
  </si>
  <si>
    <t>122</t>
  </si>
  <si>
    <t>АВСТРИЯ</t>
  </si>
  <si>
    <t>BY</t>
  </si>
  <si>
    <t>913</t>
  </si>
  <si>
    <t>БЕЛАРУСЬ</t>
  </si>
  <si>
    <t>BE</t>
  </si>
  <si>
    <t>124</t>
  </si>
  <si>
    <t>БЕЛЬГИЯ</t>
  </si>
  <si>
    <t>BA</t>
  </si>
  <si>
    <t>963</t>
  </si>
  <si>
    <t>БОСНИЯ И ГЕРЦЕГОВИНА</t>
  </si>
  <si>
    <t>c</t>
  </si>
  <si>
    <t>BG</t>
  </si>
  <si>
    <t>918</t>
  </si>
  <si>
    <t>БОЛГАРИЯ</t>
  </si>
  <si>
    <t>HR</t>
  </si>
  <si>
    <t>960</t>
  </si>
  <si>
    <t>ХОРВАТИЯ</t>
  </si>
  <si>
    <t>CY</t>
  </si>
  <si>
    <t>423</t>
  </si>
  <si>
    <t>КИПР</t>
  </si>
  <si>
    <t>CZ</t>
  </si>
  <si>
    <t>935</t>
  </si>
  <si>
    <t>ЧЕХИЯ</t>
  </si>
  <si>
    <t>DK</t>
  </si>
  <si>
    <t>128</t>
  </si>
  <si>
    <t>ДАНИЯ</t>
  </si>
  <si>
    <t>EE</t>
  </si>
  <si>
    <t>939</t>
  </si>
  <si>
    <t>ЭСТОНИЯ</t>
  </si>
  <si>
    <t>FO</t>
  </si>
  <si>
    <t>816</t>
  </si>
  <si>
    <t>ФАРЕРСКИЕ ОСТРОВА</t>
  </si>
  <si>
    <t>FI</t>
  </si>
  <si>
    <t>172</t>
  </si>
  <si>
    <t>ФИНЛЯНДИЯ</t>
  </si>
  <si>
    <t>FR</t>
  </si>
  <si>
    <t>132</t>
  </si>
  <si>
    <t>ФРАНЦИЯ</t>
  </si>
  <si>
    <t>DE</t>
  </si>
  <si>
    <t>134</t>
  </si>
  <si>
    <t>ГЕРМАНИЯ</t>
  </si>
  <si>
    <t>GI</t>
  </si>
  <si>
    <t>823</t>
  </si>
  <si>
    <t>ГИБРАЛТАР</t>
  </si>
  <si>
    <t>GR</t>
  </si>
  <si>
    <t>174</t>
  </si>
  <si>
    <t>ГРЕЦИЯ</t>
  </si>
  <si>
    <t>GL</t>
  </si>
  <si>
    <t>326</t>
  </si>
  <si>
    <t>ГРЕНЛАНДИЯ</t>
  </si>
  <si>
    <t>GG</t>
  </si>
  <si>
    <t>113</t>
  </si>
  <si>
    <t>ГЕРНСИ</t>
  </si>
  <si>
    <t>HU</t>
  </si>
  <si>
    <t>944</t>
  </si>
  <si>
    <t>ВЕНГРИЯ</t>
  </si>
  <si>
    <t>IS</t>
  </si>
  <si>
    <t>176</t>
  </si>
  <si>
    <t>ИСЛАНДИЯ</t>
  </si>
  <si>
    <t>IE</t>
  </si>
  <si>
    <t>178</t>
  </si>
  <si>
    <t>ИРЛАНДИЯ</t>
  </si>
  <si>
    <t>IM</t>
  </si>
  <si>
    <t>118</t>
  </si>
  <si>
    <t>ОСТРОВ МЭН</t>
  </si>
  <si>
    <t>IT</t>
  </si>
  <si>
    <t>136</t>
  </si>
  <si>
    <t>ИТАЛИЯ</t>
  </si>
  <si>
    <t>JE</t>
  </si>
  <si>
    <t>117</t>
  </si>
  <si>
    <t>ДЖЕРСИ</t>
  </si>
  <si>
    <t>XK</t>
  </si>
  <si>
    <t>967</t>
  </si>
  <si>
    <t>КОСОВО</t>
  </si>
  <si>
    <t>LV</t>
  </si>
  <si>
    <t>941</t>
  </si>
  <si>
    <t>ЛАТВИЯ</t>
  </si>
  <si>
    <t>LI</t>
  </si>
  <si>
    <t>147</t>
  </si>
  <si>
    <t>ЛИХТЕНШТЕЙН</t>
  </si>
  <si>
    <t>LT</t>
  </si>
  <si>
    <t>946</t>
  </si>
  <si>
    <t>ЛИТВА</t>
  </si>
  <si>
    <t>LU</t>
  </si>
  <si>
    <t>137</t>
  </si>
  <si>
    <t>ЛЮКСЕМБУРГ</t>
  </si>
  <si>
    <t>MT</t>
  </si>
  <si>
    <t>181</t>
  </si>
  <si>
    <t>МАЛЬТА</t>
  </si>
  <si>
    <t>MD</t>
  </si>
  <si>
    <t>921</t>
  </si>
  <si>
    <t>МОЛДОВА, РЕСПУБЛИКА</t>
  </si>
  <si>
    <t>MC</t>
  </si>
  <si>
    <t>183</t>
  </si>
  <si>
    <t>МОНАКО</t>
  </si>
  <si>
    <t>ME</t>
  </si>
  <si>
    <t>943</t>
  </si>
  <si>
    <t>ЧЕРНОГОРИЯ</t>
  </si>
  <si>
    <t>NL</t>
  </si>
  <si>
    <t>138</t>
  </si>
  <si>
    <t>НИДЕРЛАНДЫ</t>
  </si>
  <si>
    <t>MK</t>
  </si>
  <si>
    <t>962</t>
  </si>
  <si>
    <t>РЕСПУБЛИКА СЕВЕРНАЯ МАКЕДОНИЯ</t>
  </si>
  <si>
    <t>NO</t>
  </si>
  <si>
    <t>142</t>
  </si>
  <si>
    <t>НОРВЕГИЯ</t>
  </si>
  <si>
    <t>PL</t>
  </si>
  <si>
    <t>964</t>
  </si>
  <si>
    <t>ПОЛЬША</t>
  </si>
  <si>
    <t>PT</t>
  </si>
  <si>
    <t>182</t>
  </si>
  <si>
    <t>ПОРТУГАЛИЯ</t>
  </si>
  <si>
    <t>RO</t>
  </si>
  <si>
    <t>968</t>
  </si>
  <si>
    <t>РУМЫНИЯ</t>
  </si>
  <si>
    <t>RU</t>
  </si>
  <si>
    <t>922</t>
  </si>
  <si>
    <t>РОССИЯ</t>
  </si>
  <si>
    <t>SM</t>
  </si>
  <si>
    <t>135</t>
  </si>
  <si>
    <t>САН-МАРИНО</t>
  </si>
  <si>
    <t>RS</t>
  </si>
  <si>
    <t>942</t>
  </si>
  <si>
    <t>СЕРБИЯ</t>
  </si>
  <si>
    <t>SK</t>
  </si>
  <si>
    <t>936</t>
  </si>
  <si>
    <t>СЛОВАКИЯ</t>
  </si>
  <si>
    <t>SI</t>
  </si>
  <si>
    <t>961</t>
  </si>
  <si>
    <t>СЛОВЕНИЯ</t>
  </si>
  <si>
    <t>ES</t>
  </si>
  <si>
    <t>184</t>
  </si>
  <si>
    <t>ИСПАНИЯ</t>
  </si>
  <si>
    <t>SE</t>
  </si>
  <si>
    <t>144</t>
  </si>
  <si>
    <t>ШВЕЦИЯ</t>
  </si>
  <si>
    <t>CH</t>
  </si>
  <si>
    <t>146</t>
  </si>
  <si>
    <t>ШВЕЙЦАРИЯ</t>
  </si>
  <si>
    <t>TR</t>
  </si>
  <si>
    <t>186</t>
  </si>
  <si>
    <t>ТУРЦИЯ</t>
  </si>
  <si>
    <t>UA</t>
  </si>
  <si>
    <t>926</t>
  </si>
  <si>
    <t>УКРАИНА</t>
  </si>
  <si>
    <t>GB</t>
  </si>
  <si>
    <t>112</t>
  </si>
  <si>
    <t>СОЕДИНЕННОЕ КОРОЛЕВСТВО</t>
  </si>
  <si>
    <t>VA</t>
  </si>
  <si>
    <t>187</t>
  </si>
  <si>
    <t>ПАПСКИЙ ПРЕСТОЛ (ГОСУДАРСТВО-ГОРОД ВАТИКАН)</t>
  </si>
  <si>
    <t>E19</t>
  </si>
  <si>
    <t>EU9</t>
  </si>
  <si>
    <t>E1E9</t>
  </si>
  <si>
    <t>Не распределено по группе стран (включая конфиденциальные данные)</t>
  </si>
  <si>
    <t>Automatic
formula</t>
  </si>
  <si>
    <t>Автоматическая
formula</t>
  </si>
  <si>
    <t>Итог по отчетным данным, исключая «Не распределено по группе стран (включая конфиденциальные данные)» (расчет)</t>
  </si>
  <si>
    <t>Итог по отчетным данным, включая «не распределено (включая конфиденциальные данные)» по ЕВРОПЕ</t>
  </si>
  <si>
    <t xml:space="preserve">     </t>
  </si>
  <si>
    <t>СЕВЕРНАЯ АФРИКА</t>
  </si>
  <si>
    <t>DZ</t>
  </si>
  <si>
    <t>612</t>
  </si>
  <si>
    <t>АЛЖИР</t>
  </si>
  <si>
    <t>EG</t>
  </si>
  <si>
    <t>469</t>
  </si>
  <si>
    <t>ЕГИПЕТ</t>
  </si>
  <si>
    <t>LY</t>
  </si>
  <si>
    <t>672</t>
  </si>
  <si>
    <t>ЛИВИЯ</t>
  </si>
  <si>
    <t>MA</t>
  </si>
  <si>
    <t>686</t>
  </si>
  <si>
    <t>МАРОККО</t>
  </si>
  <si>
    <t>TN</t>
  </si>
  <si>
    <t>744</t>
  </si>
  <si>
    <t>ТУНИС</t>
  </si>
  <si>
    <t>F49</t>
  </si>
  <si>
    <t>NA9</t>
  </si>
  <si>
    <t>Итог по отчетным данным, включая «не распределено (включая конфиденциальные данные)» по СЕВЕРНОЙ АФРИКЕ</t>
  </si>
  <si>
    <t>АФРИКА К ЮГУ ОТ САХАРЫ</t>
  </si>
  <si>
    <t>AO</t>
  </si>
  <si>
    <t>614</t>
  </si>
  <si>
    <t>АНГОЛА</t>
  </si>
  <si>
    <t>BJ</t>
  </si>
  <si>
    <t>638</t>
  </si>
  <si>
    <t>БЕНИН</t>
  </si>
  <si>
    <t>BW</t>
  </si>
  <si>
    <t>616</t>
  </si>
  <si>
    <t>БОТСВАНА</t>
  </si>
  <si>
    <t>IO</t>
  </si>
  <si>
    <t>585</t>
  </si>
  <si>
    <t>БРИТАНСКАЯ ТЕРРИТОРИЯ В ИНДИЙСКОМ ОКЕАНЕ</t>
  </si>
  <si>
    <t>BF</t>
  </si>
  <si>
    <t>748</t>
  </si>
  <si>
    <t>БУРКИНА-ФАСО</t>
  </si>
  <si>
    <t>BI</t>
  </si>
  <si>
    <t>618</t>
  </si>
  <si>
    <t>БУРУНДИ</t>
  </si>
  <si>
    <t>CV</t>
  </si>
  <si>
    <t>КАБО-ВЕРДЕ</t>
  </si>
  <si>
    <t>CM</t>
  </si>
  <si>
    <t>КАМЕРУН</t>
  </si>
  <si>
    <t>CF</t>
  </si>
  <si>
    <t>626</t>
  </si>
  <si>
    <t>ЦЕНТРАЛЬНО-АФРИКАНСКАЯ РЕСПУБЛИКА</t>
  </si>
  <si>
    <t>TD</t>
  </si>
  <si>
    <t>628</t>
  </si>
  <si>
    <t>ЧАД</t>
  </si>
  <si>
    <t>KM</t>
  </si>
  <si>
    <t>632</t>
  </si>
  <si>
    <t>КОМОРЫ</t>
  </si>
  <si>
    <t>CD</t>
  </si>
  <si>
    <t>636</t>
  </si>
  <si>
    <t>КОНГО, ДЕМОКРАТИЧЕСКАЯ РЕСПУБЛИКА</t>
  </si>
  <si>
    <t>CG</t>
  </si>
  <si>
    <t>634</t>
  </si>
  <si>
    <t>КОНГО</t>
  </si>
  <si>
    <t>CI</t>
  </si>
  <si>
    <t>662</t>
  </si>
  <si>
    <t>КОТ Д'ИВУАР</t>
  </si>
  <si>
    <t>DJ</t>
  </si>
  <si>
    <t>611</t>
  </si>
  <si>
    <t>ДЖИБУТИ</t>
  </si>
  <si>
    <t>GQ</t>
  </si>
  <si>
    <t>642</t>
  </si>
  <si>
    <t>ЭКВАТОРИАЛЬНАЯ ГВИНЕЯ</t>
  </si>
  <si>
    <t>ER</t>
  </si>
  <si>
    <t>643</t>
  </si>
  <si>
    <t>ЭРИТРЕЯ</t>
  </si>
  <si>
    <t>SZ</t>
  </si>
  <si>
    <t>734</t>
  </si>
  <si>
    <t>ЭСВАТИНИ</t>
  </si>
  <si>
    <t>ET</t>
  </si>
  <si>
    <t>644</t>
  </si>
  <si>
    <t>ЭФИОПИЯ</t>
  </si>
  <si>
    <t>GA</t>
  </si>
  <si>
    <t>646</t>
  </si>
  <si>
    <t>ГАБОН</t>
  </si>
  <si>
    <t>GM</t>
  </si>
  <si>
    <t>648</t>
  </si>
  <si>
    <t>ГАМБИЯ</t>
  </si>
  <si>
    <t>GH</t>
  </si>
  <si>
    <t>652</t>
  </si>
  <si>
    <t>ГАНА</t>
  </si>
  <si>
    <t>GN</t>
  </si>
  <si>
    <t>656</t>
  </si>
  <si>
    <t>ГВИНЕЯ</t>
  </si>
  <si>
    <t>GW</t>
  </si>
  <si>
    <t>654</t>
  </si>
  <si>
    <t>ГВИНЕЯ-БИСАУ</t>
  </si>
  <si>
    <t>KE</t>
  </si>
  <si>
    <t>664</t>
  </si>
  <si>
    <t>КЕНИЯ</t>
  </si>
  <si>
    <t>LS</t>
  </si>
  <si>
    <t>666</t>
  </si>
  <si>
    <t>ЛЕСОТО</t>
  </si>
  <si>
    <t>LR</t>
  </si>
  <si>
    <t>668</t>
  </si>
  <si>
    <t>ЛИБЕРИЯ</t>
  </si>
  <si>
    <t>MG</t>
  </si>
  <si>
    <t>674</t>
  </si>
  <si>
    <t>МАДАГАСКАР</t>
  </si>
  <si>
    <t>MW</t>
  </si>
  <si>
    <t>676</t>
  </si>
  <si>
    <t>МАЛАВИ</t>
  </si>
  <si>
    <t>ML</t>
  </si>
  <si>
    <t>678</t>
  </si>
  <si>
    <t>МАЛИ</t>
  </si>
  <si>
    <t>MR</t>
  </si>
  <si>
    <t>682</t>
  </si>
  <si>
    <t>МАВРИТАНИЯ</t>
  </si>
  <si>
    <t>MU</t>
  </si>
  <si>
    <t>684</t>
  </si>
  <si>
    <t>МАВРИКИЙ</t>
  </si>
  <si>
    <t>YT</t>
  </si>
  <si>
    <t>920</t>
  </si>
  <si>
    <t>МАЙОТТА</t>
  </si>
  <si>
    <t>MZ</t>
  </si>
  <si>
    <t>688</t>
  </si>
  <si>
    <t>МОЗАМБИК</t>
  </si>
  <si>
    <t>NA</t>
  </si>
  <si>
    <t>728</t>
  </si>
  <si>
    <t>НАМИБИЯ</t>
  </si>
  <si>
    <t>NE</t>
  </si>
  <si>
    <t>692</t>
  </si>
  <si>
    <t>НИГЕР</t>
  </si>
  <si>
    <t>NG</t>
  </si>
  <si>
    <t>694</t>
  </si>
  <si>
    <t>НИГЕРИЯ</t>
  </si>
  <si>
    <t>RE</t>
  </si>
  <si>
    <t>696</t>
  </si>
  <si>
    <t>РЕЮНЬОН</t>
  </si>
  <si>
    <t>RW</t>
  </si>
  <si>
    <t>714</t>
  </si>
  <si>
    <t>РУАНДА</t>
  </si>
  <si>
    <t>ST</t>
  </si>
  <si>
    <t>716</t>
  </si>
  <si>
    <t>САН-ТОМЕ И ПРИНСИПИ</t>
  </si>
  <si>
    <t>SN</t>
  </si>
  <si>
    <t>722</t>
  </si>
  <si>
    <t>СЕНЕГАЛ</t>
  </si>
  <si>
    <t>SC</t>
  </si>
  <si>
    <t>718</t>
  </si>
  <si>
    <t>СЕЙШЕЛЫ</t>
  </si>
  <si>
    <t>SL</t>
  </si>
  <si>
    <t>724</t>
  </si>
  <si>
    <t>СЬЕРРА-ЛЕОНЕ</t>
  </si>
  <si>
    <t>SO</t>
  </si>
  <si>
    <t>726</t>
  </si>
  <si>
    <t>СОМАЛИ</t>
  </si>
  <si>
    <t>ZA</t>
  </si>
  <si>
    <t>199</t>
  </si>
  <si>
    <t>ЮЖНАЯ АФРИКА</t>
  </si>
  <si>
    <t>SS</t>
  </si>
  <si>
    <t>733</t>
  </si>
  <si>
    <t>ЮЖНЫЙ СУДАН</t>
  </si>
  <si>
    <t>SH</t>
  </si>
  <si>
    <t>856</t>
  </si>
  <si>
    <t>СВЯТАЯ ЕЛЕНА,ОСТРОВ ВОЗНЕСЕНИЯ, ТРИСТАН - ДА - КУНЬЯ</t>
  </si>
  <si>
    <t>SD</t>
  </si>
  <si>
    <t>732</t>
  </si>
  <si>
    <t>СУДАН</t>
  </si>
  <si>
    <t>TZ</t>
  </si>
  <si>
    <t>738</t>
  </si>
  <si>
    <t>ТАНЗАНИЯ, ОБЪЕДИНЕННАЯ РЕСПУБЛИКА</t>
  </si>
  <si>
    <t>TG</t>
  </si>
  <si>
    <t>742</t>
  </si>
  <si>
    <t>ТОГО</t>
  </si>
  <si>
    <t>UG</t>
  </si>
  <si>
    <t>746</t>
  </si>
  <si>
    <t>УГАНДА</t>
  </si>
  <si>
    <t>EH</t>
  </si>
  <si>
    <t>793</t>
  </si>
  <si>
    <t>ЗАПАДНАЯ САХАРА</t>
  </si>
  <si>
    <t>ZM</t>
  </si>
  <si>
    <t>754</t>
  </si>
  <si>
    <t>ЗАМБИЯ</t>
  </si>
  <si>
    <t>ZW</t>
  </si>
  <si>
    <t>698</t>
  </si>
  <si>
    <t>ЗИМБАБВЕ</t>
  </si>
  <si>
    <t>F69</t>
  </si>
  <si>
    <t>SH9</t>
  </si>
  <si>
    <t>Итог по отчетным данным, включая «не распределено (включая конфиденциальные данные)» по АФРИКЕ К ЮГУ ОТ САХАРЫ</t>
  </si>
  <si>
    <t>СЕВЕРНАЯ И ЦЕНТРАЛЬНАЯ АМЕРИКА</t>
  </si>
  <si>
    <t>BZ</t>
  </si>
  <si>
    <t>339</t>
  </si>
  <si>
    <t>БЕЛИЗ</t>
  </si>
  <si>
    <t>CA</t>
  </si>
  <si>
    <t>156</t>
  </si>
  <si>
    <t>КАНАДА</t>
  </si>
  <si>
    <t>CR</t>
  </si>
  <si>
    <t>238</t>
  </si>
  <si>
    <t>КОСТА-РИКА</t>
  </si>
  <si>
    <t>SV</t>
  </si>
  <si>
    <t>253</t>
  </si>
  <si>
    <t>ЭЛЬ-САЛЬВАДОР</t>
  </si>
  <si>
    <t>GT</t>
  </si>
  <si>
    <t>258</t>
  </si>
  <si>
    <t>ГВАТЕМАЛА</t>
  </si>
  <si>
    <t>HN</t>
  </si>
  <si>
    <t>268</t>
  </si>
  <si>
    <t>ГОНДУРАС</t>
  </si>
  <si>
    <t>MX</t>
  </si>
  <si>
    <t>273</t>
  </si>
  <si>
    <t>МЕКСИКА</t>
  </si>
  <si>
    <t>NI</t>
  </si>
  <si>
    <t>278</t>
  </si>
  <si>
    <t>НИКАРАГУА</t>
  </si>
  <si>
    <t>PA</t>
  </si>
  <si>
    <t>283</t>
  </si>
  <si>
    <t>ПАНАМА</t>
  </si>
  <si>
    <t>US</t>
  </si>
  <si>
    <t>111</t>
  </si>
  <si>
    <t>СОЕДИНЕННЫЕ ШТАТЫ</t>
  </si>
  <si>
    <t>A119</t>
  </si>
  <si>
    <t>AM9</t>
  </si>
  <si>
    <t>A2A39</t>
  </si>
  <si>
    <t>Итог по отчетным данным, включая «не распределено (включая конфиденциальные данные)» по СЕВЕРНОЙ И ЦЕНТРАЛЬНОЙ АМЕРИКЕ</t>
  </si>
  <si>
    <t>СЕВЕРОАТЛАНТИЧЕСКИЕ СТРАНЫ И СТРАНЫ КАРИБСКОГО БАССЕЙНА</t>
  </si>
  <si>
    <t>AI</t>
  </si>
  <si>
    <t>312</t>
  </si>
  <si>
    <t>АНГИЛЬЯ</t>
  </si>
  <si>
    <t>AG</t>
  </si>
  <si>
    <t>311</t>
  </si>
  <si>
    <t>АНТИГУА И БАРБУДА</t>
  </si>
  <si>
    <t>AW</t>
  </si>
  <si>
    <t>314</t>
  </si>
  <si>
    <t>АРУБА</t>
  </si>
  <si>
    <t>BS</t>
  </si>
  <si>
    <t>313</t>
  </si>
  <si>
    <t>БАГАМЫ</t>
  </si>
  <si>
    <t>BB</t>
  </si>
  <si>
    <t>316</t>
  </si>
  <si>
    <t>БАРБАДОС</t>
  </si>
  <si>
    <t>BM</t>
  </si>
  <si>
    <t>319</t>
  </si>
  <si>
    <t>БЕРМУДЫ</t>
  </si>
  <si>
    <t>KY</t>
  </si>
  <si>
    <t>377</t>
  </si>
  <si>
    <t>ОСТРОВА КАЙМАН</t>
  </si>
  <si>
    <t>CU</t>
  </si>
  <si>
    <t>928</t>
  </si>
  <si>
    <t>КУБА</t>
  </si>
  <si>
    <t>DM</t>
  </si>
  <si>
    <t>321</t>
  </si>
  <si>
    <t>ДОМИНИКА</t>
  </si>
  <si>
    <t>DO</t>
  </si>
  <si>
    <t>243</t>
  </si>
  <si>
    <t>ДОМИНИКАНСКАЯ РЕСПУБЛИКА</t>
  </si>
  <si>
    <t>GD</t>
  </si>
  <si>
    <t>328</t>
  </si>
  <si>
    <t>ГРЕНАДА</t>
  </si>
  <si>
    <t>GP</t>
  </si>
  <si>
    <t>329</t>
  </si>
  <si>
    <t>ГВАДЕЛУПА</t>
  </si>
  <si>
    <t>HT</t>
  </si>
  <si>
    <t>263</t>
  </si>
  <si>
    <t>ГАИТИ</t>
  </si>
  <si>
    <t>JM</t>
  </si>
  <si>
    <t>343</t>
  </si>
  <si>
    <t>ЯМАЙКА</t>
  </si>
  <si>
    <t>MQ</t>
  </si>
  <si>
    <t>349</t>
  </si>
  <si>
    <t>МАРТИНИКА</t>
  </si>
  <si>
    <t>MS</t>
  </si>
  <si>
    <t>351</t>
  </si>
  <si>
    <t>МОНТСЕРРАТ</t>
  </si>
  <si>
    <t>AN</t>
  </si>
  <si>
    <t>353</t>
  </si>
  <si>
    <t>НИДЕРЛАНДСКИЕ АНТИЛЫ</t>
  </si>
  <si>
    <t>BQ</t>
  </si>
  <si>
    <t>357</t>
  </si>
  <si>
    <t>БОНЭЙР, СИНТ- ЭСТАТИУС И САБА</t>
  </si>
  <si>
    <t>CW</t>
  </si>
  <si>
    <t>354</t>
  </si>
  <si>
    <t>КЮРАСАО</t>
  </si>
  <si>
    <t>SX</t>
  </si>
  <si>
    <t>352</t>
  </si>
  <si>
    <t>СЕН-МАРТЕН (НИДЕРЛАНДСКАЯ ЧАСТЬ)</t>
  </si>
  <si>
    <t>PR</t>
  </si>
  <si>
    <t>359</t>
  </si>
  <si>
    <t>ПУЭРТО-РИКО</t>
  </si>
  <si>
    <t>KN</t>
  </si>
  <si>
    <t>361</t>
  </si>
  <si>
    <t>СЕНТ-КИТС И НЕВИС</t>
  </si>
  <si>
    <t>LC</t>
  </si>
  <si>
    <t>362</t>
  </si>
  <si>
    <t>СЕНТ-ЛЮСИЯ</t>
  </si>
  <si>
    <t>PM</t>
  </si>
  <si>
    <t>363</t>
  </si>
  <si>
    <t>СЕНТ-ПЬЕР И МИКЕЛОН</t>
  </si>
  <si>
    <t>VC</t>
  </si>
  <si>
    <t>364</t>
  </si>
  <si>
    <t>СЕНТ-ВИНСЕНТ И ГРЕНАДИНЫ</t>
  </si>
  <si>
    <t>TT</t>
  </si>
  <si>
    <t>369</t>
  </si>
  <si>
    <t>ТРИНИДАД И ТОБАГО</t>
  </si>
  <si>
    <t>TC</t>
  </si>
  <si>
    <t>381</t>
  </si>
  <si>
    <t>ОСТРОВА ТЕРКС И КАЙКОС</t>
  </si>
  <si>
    <t>VG</t>
  </si>
  <si>
    <t>371</t>
  </si>
  <si>
    <t>ВИРГИНСКИЕ ОСТРОВА, БРИТАНСКИЕ</t>
  </si>
  <si>
    <t>VI</t>
  </si>
  <si>
    <t>373</t>
  </si>
  <si>
    <t>ВИРГИНСКИЕ ОСТРОВА, США</t>
  </si>
  <si>
    <t>A69</t>
  </si>
  <si>
    <t>CC9</t>
  </si>
  <si>
    <t xml:space="preserve">Итог по отчетным данным, включая «не распределено (включая конфиденциальные данные)» по СЕВЕРОАТЛАНТИЧЕСКИМ СТРАНАМ И СТРАНАМ КАРИБСКОГО БАССЕЙНА </t>
  </si>
  <si>
    <t>ЮЖНАЯ АМЕРИКА</t>
  </si>
  <si>
    <t>AR</t>
  </si>
  <si>
    <t>213</t>
  </si>
  <si>
    <t>АРГЕНТИНА</t>
  </si>
  <si>
    <t>BO</t>
  </si>
  <si>
    <t>218</t>
  </si>
  <si>
    <t>БОЛИВИЯ, МНОГОНАЦИОНАЛЬНОЕ ГОСУДАРСТВО</t>
  </si>
  <si>
    <t>BR</t>
  </si>
  <si>
    <t>223</t>
  </si>
  <si>
    <t>БРАЗИЛИЯ</t>
  </si>
  <si>
    <t>CL</t>
  </si>
  <si>
    <t>228</t>
  </si>
  <si>
    <t>ЧИЛИ</t>
  </si>
  <si>
    <t>CO</t>
  </si>
  <si>
    <t>233</t>
  </si>
  <si>
    <t>КОЛУМБИЯ</t>
  </si>
  <si>
    <t>EC</t>
  </si>
  <si>
    <t>248</t>
  </si>
  <si>
    <t>ЭКВАДОР</t>
  </si>
  <si>
    <t>FK</t>
  </si>
  <si>
    <t>323</t>
  </si>
  <si>
    <t>ФОЛКЛЕНДСКИЕ ОСТРОВА (МАЛЬВИНСКИЕ)</t>
  </si>
  <si>
    <t>GF</t>
  </si>
  <si>
    <t>333</t>
  </si>
  <si>
    <t>ФРАНЦУЗСКАЯ ГВИАНА</t>
  </si>
  <si>
    <t>GY</t>
  </si>
  <si>
    <t>336</t>
  </si>
  <si>
    <t>ГАЙАНА</t>
  </si>
  <si>
    <t>PY</t>
  </si>
  <si>
    <t>288</t>
  </si>
  <si>
    <t>ПАРАГВАЙ</t>
  </si>
  <si>
    <t>PE</t>
  </si>
  <si>
    <t>293</t>
  </si>
  <si>
    <t>ПЕРУ</t>
  </si>
  <si>
    <t>SR</t>
  </si>
  <si>
    <t>366</t>
  </si>
  <si>
    <t>СУРИНАМ</t>
  </si>
  <si>
    <t>UY</t>
  </si>
  <si>
    <t>298</t>
  </si>
  <si>
    <t>УРУГВАЙ</t>
  </si>
  <si>
    <t>VE</t>
  </si>
  <si>
    <t>299</t>
  </si>
  <si>
    <t>ВЕНЕСУЭЛА, БОЛИВАРИАНСКАЯ РЕСПУБЛИКА</t>
  </si>
  <si>
    <t>A79</t>
  </si>
  <si>
    <t>SA9</t>
  </si>
  <si>
    <t>A7E9</t>
  </si>
  <si>
    <t>Итог по отчетным данным, включая «не распределено (включая конфиденциальные данные)» по ЮЖНОЙ АМЕРИКЕ</t>
  </si>
  <si>
    <t>СТРАНЫ ПЕРСИДСКОГО ЗАЛИВА</t>
  </si>
  <si>
    <t>BH</t>
  </si>
  <si>
    <t>419</t>
  </si>
  <si>
    <t>БАХРЕЙН</t>
  </si>
  <si>
    <t>IR</t>
  </si>
  <si>
    <t>429</t>
  </si>
  <si>
    <t>ИРАН, ИСЛАМСКАЯ РЕСПУБЛИКА</t>
  </si>
  <si>
    <t>IQ</t>
  </si>
  <si>
    <t>433</t>
  </si>
  <si>
    <t>ИРАК</t>
  </si>
  <si>
    <t>KW</t>
  </si>
  <si>
    <t>443</t>
  </si>
  <si>
    <t>КУВЕЙТ</t>
  </si>
  <si>
    <t>OM</t>
  </si>
  <si>
    <t>449</t>
  </si>
  <si>
    <t>ОМАН</t>
  </si>
  <si>
    <t>QA</t>
  </si>
  <si>
    <t>453</t>
  </si>
  <si>
    <t>КАТАР</t>
  </si>
  <si>
    <t>SA</t>
  </si>
  <si>
    <t>456</t>
  </si>
  <si>
    <t>САУДОВСКАЯ АРАВИЯ</t>
  </si>
  <si>
    <t>AE</t>
  </si>
  <si>
    <t>466</t>
  </si>
  <si>
    <t>ОБЪЕДИНЕННЫЕ АРАБСКИЕ ЭМИРАТЫ</t>
  </si>
  <si>
    <t>S349</t>
  </si>
  <si>
    <t>GU9</t>
  </si>
  <si>
    <t>S35E9</t>
  </si>
  <si>
    <t>Итог по отчетным данным, включая «не распределено (включая конфиденциальные данные)» по СТРАНАМ ПЕРСИДСКОГО ЗАЛИВА</t>
  </si>
  <si>
    <t>ДРУГИЕ СТРАНЫ БЛИЖНЕГО И СРЕДНЕГО ВОСТОКА</t>
  </si>
  <si>
    <t>AM</t>
  </si>
  <si>
    <t>911</t>
  </si>
  <si>
    <t>АРМЕНИЯ</t>
  </si>
  <si>
    <t>AZ</t>
  </si>
  <si>
    <t>912</t>
  </si>
  <si>
    <t>АЗЕРБАЙДЖАН</t>
  </si>
  <si>
    <t>GE</t>
  </si>
  <si>
    <t>915</t>
  </si>
  <si>
    <t>ГРУЗИЯ</t>
  </si>
  <si>
    <t>IL</t>
  </si>
  <si>
    <t>436</t>
  </si>
  <si>
    <t>ИЗРАИЛЬ</t>
  </si>
  <si>
    <t>JO</t>
  </si>
  <si>
    <t>439</t>
  </si>
  <si>
    <t>ИОРДАНИЯ</t>
  </si>
  <si>
    <t>LB</t>
  </si>
  <si>
    <t>446</t>
  </si>
  <si>
    <t>ЛИВАН</t>
  </si>
  <si>
    <t>SY</t>
  </si>
  <si>
    <t>463</t>
  </si>
  <si>
    <t>СИРИЙСКАЯ АРАБСКАЯ РЕСПУБЛИКА</t>
  </si>
  <si>
    <t>PS</t>
  </si>
  <si>
    <t>487</t>
  </si>
  <si>
    <t>ПАЛЕСТИНА, ГОСУДАРСТВО</t>
  </si>
  <si>
    <t>YE</t>
  </si>
  <si>
    <t>474</t>
  </si>
  <si>
    <t>ЙЕМЕН</t>
  </si>
  <si>
    <t>S369</t>
  </si>
  <si>
    <t>ME9</t>
  </si>
  <si>
    <t>S37E9</t>
  </si>
  <si>
    <t>Итог по отчетным данным, включая «не распределено (включая конфиденциальные данные)» по ДРУГИМ СТРАНАМ БЛИЖНЕГО И СРЕДНЕГО ВОСТОКА</t>
  </si>
  <si>
    <t>ЦЕНТРАЛЬНАЯ И ЮЖНАЯ АЗИЯ</t>
  </si>
  <si>
    <t>AF</t>
  </si>
  <si>
    <t>512</t>
  </si>
  <si>
    <t>АФГАНИСТАН</t>
  </si>
  <si>
    <t>BD</t>
  </si>
  <si>
    <t>513</t>
  </si>
  <si>
    <t>БАНГЛАДЕШ</t>
  </si>
  <si>
    <t>BT</t>
  </si>
  <si>
    <t>514</t>
  </si>
  <si>
    <t>БУТАН</t>
  </si>
  <si>
    <t>BN</t>
  </si>
  <si>
    <t>516</t>
  </si>
  <si>
    <t>БРУНЕЙ-ДАРУССАЛАМ</t>
  </si>
  <si>
    <t>KH</t>
  </si>
  <si>
    <t>522</t>
  </si>
  <si>
    <t>КАМБОДЖА</t>
  </si>
  <si>
    <t>IN</t>
  </si>
  <si>
    <t>534</t>
  </si>
  <si>
    <t>ИНДИЯ</t>
  </si>
  <si>
    <t>ID</t>
  </si>
  <si>
    <t>536</t>
  </si>
  <si>
    <t>ИНДОНЕЗИЯ</t>
  </si>
  <si>
    <t>KZ</t>
  </si>
  <si>
    <t>916</t>
  </si>
  <si>
    <t>КАЗАХСТАН</t>
  </si>
  <si>
    <t>KG</t>
  </si>
  <si>
    <t>917</t>
  </si>
  <si>
    <t>КИРГИЗИЯ</t>
  </si>
  <si>
    <t>LA</t>
  </si>
  <si>
    <t>544</t>
  </si>
  <si>
    <t>ЛАОССКАЯ НАРОДНО-ДЕМОКРАТИЧЕСКАЯ РЕСПУБЛИКА</t>
  </si>
  <si>
    <t>MY</t>
  </si>
  <si>
    <t>548</t>
  </si>
  <si>
    <t>МАЛАЙЗИЯ</t>
  </si>
  <si>
    <t>MV</t>
  </si>
  <si>
    <t>556</t>
  </si>
  <si>
    <t>МАЛЬДИВЫ</t>
  </si>
  <si>
    <t>MM</t>
  </si>
  <si>
    <t>518</t>
  </si>
  <si>
    <t>МЬЯНМА</t>
  </si>
  <si>
    <t>NP</t>
  </si>
  <si>
    <t>558</t>
  </si>
  <si>
    <t>НЕПАЛ</t>
  </si>
  <si>
    <t>PK</t>
  </si>
  <si>
    <t>564</t>
  </si>
  <si>
    <t>ПАКИСТАН</t>
  </si>
  <si>
    <t>PH</t>
  </si>
  <si>
    <t>566</t>
  </si>
  <si>
    <t>ФИЛИППИНЫ</t>
  </si>
  <si>
    <t>SG</t>
  </si>
  <si>
    <t>576</t>
  </si>
  <si>
    <t>СИНГАПУР</t>
  </si>
  <si>
    <t>LK</t>
  </si>
  <si>
    <t>524</t>
  </si>
  <si>
    <t>ШРИ-ЛАНКА</t>
  </si>
  <si>
    <t>TJ</t>
  </si>
  <si>
    <t>923</t>
  </si>
  <si>
    <t>ТАДЖИКИСТАН</t>
  </si>
  <si>
    <t>TH</t>
  </si>
  <si>
    <t>578</t>
  </si>
  <si>
    <t>ТАИЛАНД</t>
  </si>
  <si>
    <t>TL</t>
  </si>
  <si>
    <t>537</t>
  </si>
  <si>
    <t>ТИМОР-ЛЕСТЕ</t>
  </si>
  <si>
    <t>TM</t>
  </si>
  <si>
    <t>925</t>
  </si>
  <si>
    <t>ТУРКМЕНИЯ</t>
  </si>
  <si>
    <t>UZ</t>
  </si>
  <si>
    <t>927</t>
  </si>
  <si>
    <t>УЗБЕКИСТАН</t>
  </si>
  <si>
    <t>VN</t>
  </si>
  <si>
    <t>582</t>
  </si>
  <si>
    <t>ВЬЕТНАМ</t>
  </si>
  <si>
    <t>S59</t>
  </si>
  <si>
    <t>CA9</t>
  </si>
  <si>
    <t>Итог по отчетным данным, включая «не распределено (включая конфиденциальные данные)» по ЦЕНТРАЛЬНОЙ И ЮЖНОЙ АЗИИ</t>
  </si>
  <si>
    <t>ВОСТОЧНАЯ АЗИЯ</t>
  </si>
  <si>
    <t>CN</t>
  </si>
  <si>
    <t>924</t>
  </si>
  <si>
    <t>КИТАЙ</t>
  </si>
  <si>
    <t>HK</t>
  </si>
  <si>
    <t>532</t>
  </si>
  <si>
    <t>ГОНКОНГ</t>
  </si>
  <si>
    <t>MO</t>
  </si>
  <si>
    <t>546</t>
  </si>
  <si>
    <t>МАКАО</t>
  </si>
  <si>
    <t>JP</t>
  </si>
  <si>
    <t>158</t>
  </si>
  <si>
    <t>ЯПОНИЯ</t>
  </si>
  <si>
    <t>KP</t>
  </si>
  <si>
    <t>954</t>
  </si>
  <si>
    <t>КОРЕЯ, НАРОДНО-ДЕМОКРАТИЧЕСКАЯ РЕСПУБЛИКА</t>
  </si>
  <si>
    <t>KR</t>
  </si>
  <si>
    <t>542</t>
  </si>
  <si>
    <t>КОРЕЯ, РЕСПУБЛИКА</t>
  </si>
  <si>
    <t>MN</t>
  </si>
  <si>
    <t>948</t>
  </si>
  <si>
    <t>МОНГОЛИЯ</t>
  </si>
  <si>
    <t>TW</t>
  </si>
  <si>
    <t>528</t>
  </si>
  <si>
    <t>ТАЙВАНЬ (КИТАЙ)</t>
  </si>
  <si>
    <t>S29</t>
  </si>
  <si>
    <t>EA9</t>
  </si>
  <si>
    <t>Итог по отчетным данным, включая «не распределено (включая конфиденциальные данные)» по ВОСТОЧНОЙ АЗИИ</t>
  </si>
  <si>
    <t>ОКЕАНИЯ И ПОЛЯРНЫЕ РЕГИОНЫ</t>
  </si>
  <si>
    <t>AS</t>
  </si>
  <si>
    <t>859</t>
  </si>
  <si>
    <t>АМЕРИКАНСКОЕ САМОА</t>
  </si>
  <si>
    <t>AU</t>
  </si>
  <si>
    <t>193</t>
  </si>
  <si>
    <t>АВСТРАЛИЯ</t>
  </si>
  <si>
    <t>BV</t>
  </si>
  <si>
    <t>871</t>
  </si>
  <si>
    <t>ОСТРОВ БУВЕ</t>
  </si>
  <si>
    <t>CX</t>
  </si>
  <si>
    <t>814</t>
  </si>
  <si>
    <t>ОСТРОВ РОЖДЕСТВА</t>
  </si>
  <si>
    <t>CC</t>
  </si>
  <si>
    <t>865</t>
  </si>
  <si>
    <t>КОКОСОВЫЕ (КИЛИНГ) ОСТРОВА</t>
  </si>
  <si>
    <t>CK</t>
  </si>
  <si>
    <t>815</t>
  </si>
  <si>
    <t>ОСТРОВА КУКА</t>
  </si>
  <si>
    <t>FJ</t>
  </si>
  <si>
    <t>819</t>
  </si>
  <si>
    <t>ФИДЖИ</t>
  </si>
  <si>
    <t>PF</t>
  </si>
  <si>
    <t>887</t>
  </si>
  <si>
    <t>ФРАНЦУЗСКАЯ ПОЛИНЕЗИЯ</t>
  </si>
  <si>
    <t>TF</t>
  </si>
  <si>
    <t>876</t>
  </si>
  <si>
    <t>ФРАНЦУЗСКИЕ ЮЖНЫЕ ТЕРРИТОРИИ</t>
  </si>
  <si>
    <t>GU</t>
  </si>
  <si>
    <t>829</t>
  </si>
  <si>
    <t>ГУАМ</t>
  </si>
  <si>
    <t>HM</t>
  </si>
  <si>
    <t>872</t>
  </si>
  <si>
    <t>ОСТРОВ ХЕРД И ОСТРОВА МАКДОНАЛЬД</t>
  </si>
  <si>
    <t>KI</t>
  </si>
  <si>
    <t>826</t>
  </si>
  <si>
    <t>КИРИБАТИ</t>
  </si>
  <si>
    <t>MH</t>
  </si>
  <si>
    <t>867</t>
  </si>
  <si>
    <t>МАРШАЛЛОВЫ ОСТРОВА</t>
  </si>
  <si>
    <t>FM</t>
  </si>
  <si>
    <t>868</t>
  </si>
  <si>
    <t>МИКРОНЕЗИЯ, ФЕДЕРАТИВНЫЕ ШТАТЫ</t>
  </si>
  <si>
    <t>NR</t>
  </si>
  <si>
    <t>836</t>
  </si>
  <si>
    <t>НАУРУ</t>
  </si>
  <si>
    <t>NC</t>
  </si>
  <si>
    <t>839</t>
  </si>
  <si>
    <t>НОВАЯ КАЛЕДОНИЯ</t>
  </si>
  <si>
    <t>NZ</t>
  </si>
  <si>
    <t>196</t>
  </si>
  <si>
    <t>НОВАЯ ЗЕЛАНДИЯ</t>
  </si>
  <si>
    <t>NU</t>
  </si>
  <si>
    <t>851</t>
  </si>
  <si>
    <t>НИУЭ</t>
  </si>
  <si>
    <t>NF</t>
  </si>
  <si>
    <t>849</t>
  </si>
  <si>
    <t>ОСТРОВ НОРФОЛК</t>
  </si>
  <si>
    <t>MP</t>
  </si>
  <si>
    <t>817</t>
  </si>
  <si>
    <t>СЕВЕРНЫЕ МАРИАНСКИЕ ОСТРОВА</t>
  </si>
  <si>
    <t>PW</t>
  </si>
  <si>
    <t>565</t>
  </si>
  <si>
    <t>ПАЛАУ</t>
  </si>
  <si>
    <t>PG</t>
  </si>
  <si>
    <t>853</t>
  </si>
  <si>
    <t>ПАПУА НОВАЯ ГВИНЕЯ</t>
  </si>
  <si>
    <t>PN</t>
  </si>
  <si>
    <t>863</t>
  </si>
  <si>
    <t>ПИТКЕРН</t>
  </si>
  <si>
    <t>WS</t>
  </si>
  <si>
    <t>862</t>
  </si>
  <si>
    <t>САМОА</t>
  </si>
  <si>
    <t>SB</t>
  </si>
  <si>
    <t>813</t>
  </si>
  <si>
    <t>СОЛОМОНОВЫ ОСТРОВА</t>
  </si>
  <si>
    <t>GS</t>
  </si>
  <si>
    <t>873</t>
  </si>
  <si>
    <t>ЮЖНАЯ ДЖОРДЖИЯ И ЮЖНЫЕ САНДВИЧЕВЫ ОСТРОВА</t>
  </si>
  <si>
    <t>TK</t>
  </si>
  <si>
    <t>818</t>
  </si>
  <si>
    <t>ТОКЕЛАУ</t>
  </si>
  <si>
    <t>TO</t>
  </si>
  <si>
    <t>866</t>
  </si>
  <si>
    <t>ТОНГА</t>
  </si>
  <si>
    <t>TV</t>
  </si>
  <si>
    <t>869</t>
  </si>
  <si>
    <t>ТУВАЛУ</t>
  </si>
  <si>
    <t>UM</t>
  </si>
  <si>
    <t>374</t>
  </si>
  <si>
    <t>МАЛЫЕ ТИХООКЕАНСКИЕ ОТДАЛЕННЫЕ ОСТРОВА СОЕДИНЕННЫХ ШТАТОВ</t>
  </si>
  <si>
    <t>VU</t>
  </si>
  <si>
    <t>846</t>
  </si>
  <si>
    <t>ВАНУАТУ</t>
  </si>
  <si>
    <t>WF</t>
  </si>
  <si>
    <t>857</t>
  </si>
  <si>
    <t>УОЛЛИС И ФУТУНА</t>
  </si>
  <si>
    <t>O29</t>
  </si>
  <si>
    <t>OP9</t>
  </si>
  <si>
    <t>Итог по отчетным данным, включая «не распределено (включая конфиденциальные данные)» по ОКЕАНИИ И ПОЛЯРНЫМ РЕГИОНАМ</t>
  </si>
  <si>
    <t>Итого не распределено (включая конфиденциальные данные)</t>
  </si>
  <si>
    <t>X4</t>
  </si>
  <si>
    <t>983</t>
  </si>
  <si>
    <t>W09</t>
  </si>
  <si>
    <r>
      <t>Итого не распределено (включая конфиденциальные данные)</t>
    </r>
    <r>
      <rPr>
        <b/>
        <vertAlign val="superscript"/>
        <sz val="8"/>
        <rFont val="Verdana"/>
        <family val="2"/>
        <charset val="204"/>
      </rPr>
      <t>2</t>
    </r>
  </si>
  <si>
    <t>Общие итоги</t>
  </si>
  <si>
    <t>Итог по отчетным данным, исключая «не распределено (включая конфиденциальные данные)» (расчет)</t>
  </si>
  <si>
    <t>Итог по отчетным данным, включая «не распределено (включая конфиденциальные данные)» (расчет)</t>
  </si>
  <si>
    <t>Примечания:</t>
  </si>
  <si>
    <t>1/ Нидерландские Антилы 10 октября 2010 года были разделены на 3 независимых государства: Кюрасао, Ст. Мартен, и Бонэйр, Синт-Эстатиус и Саба.</t>
  </si>
  <si>
    <t>2/ Итого не распределено (включая конфиденциальные данные) - Итого нераспределено плюс Итого конфиденциально</t>
  </si>
  <si>
    <t>Комментарий:</t>
  </si>
  <si>
    <t xml:space="preserve">Тип "c" соотвествует конфиденциальным данным </t>
  </si>
  <si>
    <t>Координированное обследование прямых инвестиций Российской Федерации</t>
  </si>
  <si>
    <t>Входящие прямые инвестиции по состоянию на начало 2015 года</t>
  </si>
  <si>
    <t>млн долларов 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</si>
</sst>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sz val="8"/>
      <color indexed="59"/>
      <name val="Verdana"/>
      <family val="2"/>
    </font>
    <font>
      <b/>
      <sz val="8"/>
      <color indexed="59"/>
      <name val="Verdana"/>
      <family val="2"/>
      <charset val="204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b/>
      <vertAlign val="superscript"/>
      <sz val="8"/>
      <name val="Verdana"/>
      <family val="2"/>
      <charset val="204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1607409894101"/>
        <bgColor indexed="64"/>
      </patternFill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54222235786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6" fillId="0" borderId="3" applyNumberFormat="0" applyFill="0" applyAlignment="0" applyProtection="0"/>
    <xf numFmtId="0" fontId="8" fillId="0" borderId="1" applyNumberFormat="0" applyFill="0" applyAlignment="0" applyProtection="0"/>
    <xf numFmtId="0" fontId="1" fillId="0" borderId="0"/>
    <xf numFmtId="0" fontId="12" fillId="0" borderId="2" applyNumberFormat="0" applyFill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</cellStyleXfs>
  <cellXfs count="132">
    <xf numFmtId="0" fontId="0" fillId="0" borderId="0" xfId="0"/>
    <xf numFmtId="0" fontId="2" fillId="0" borderId="0" xfId="1" applyFont="1" applyFill="1" applyBorder="1" applyAlignment="1" applyProtection="1">
      <alignment horizontal="right"/>
      <protection locked="0"/>
    </xf>
    <xf numFmtId="0" fontId="5" fillId="0" borderId="0" xfId="1" applyFont="1" applyFill="1" applyAlignment="1" applyProtection="1">
      <alignment vertical="top"/>
      <protection locked="0"/>
    </xf>
    <xf numFmtId="0" fontId="5" fillId="0" borderId="0" xfId="1" applyFont="1" applyFill="1" applyAlignment="1" applyProtection="1">
      <protection locked="0"/>
    </xf>
    <xf numFmtId="0" fontId="5" fillId="0" borderId="0" xfId="1" applyFont="1" applyFill="1" applyBorder="1" applyAlignment="1" applyProtection="1">
      <protection locked="0"/>
    </xf>
    <xf numFmtId="0" fontId="5" fillId="0" borderId="0" xfId="1" applyFont="1" applyFill="1" applyBorder="1" applyAlignment="1" applyProtection="1">
      <alignment vertical="top"/>
      <protection locked="0"/>
    </xf>
    <xf numFmtId="0" fontId="5" fillId="0" borderId="0" xfId="4" applyFont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left" vertical="center"/>
      <protection locked="0"/>
    </xf>
    <xf numFmtId="0" fontId="14" fillId="0" borderId="0" xfId="1" applyFont="1" applyFill="1" applyBorder="1" applyAlignment="1" applyProtection="1">
      <alignment horizontal="right" vertical="top"/>
      <protection locked="0"/>
    </xf>
    <xf numFmtId="0" fontId="15" fillId="2" borderId="7" xfId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Fill="1" applyBorder="1" applyAlignment="1" applyProtection="1">
      <alignment horizontal="center" vertical="top"/>
      <protection locked="0"/>
    </xf>
    <xf numFmtId="0" fontId="17" fillId="0" borderId="0" xfId="1" applyFont="1" applyFill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horizontal="right" vertical="top"/>
    </xf>
    <xf numFmtId="164" fontId="3" fillId="3" borderId="10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0" fontId="5" fillId="3" borderId="0" xfId="1" applyFont="1" applyFill="1" applyAlignment="1" applyProtection="1">
      <alignment vertical="top"/>
      <protection locked="0"/>
    </xf>
    <xf numFmtId="164" fontId="5" fillId="0" borderId="12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top"/>
    </xf>
    <xf numFmtId="164" fontId="4" fillId="0" borderId="13" xfId="1" applyNumberFormat="1" applyFont="1" applyFill="1" applyBorder="1" applyAlignment="1" applyProtection="1">
      <alignment horizontal="center" vertical="center"/>
      <protection locked="0"/>
    </xf>
    <xf numFmtId="164" fontId="5" fillId="0" borderId="14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right" vertical="top"/>
    </xf>
    <xf numFmtId="164" fontId="4" fillId="0" borderId="13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164" fontId="5" fillId="0" borderId="16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horizontal="left" vertical="center"/>
      <protection locked="0"/>
    </xf>
    <xf numFmtId="164" fontId="22" fillId="8" borderId="22" xfId="7" applyNumberFormat="1" applyFont="1" applyFill="1" applyBorder="1" applyAlignment="1" applyProtection="1">
      <alignment horizontal="center" vertical="center" textRotation="90"/>
    </xf>
    <xf numFmtId="164" fontId="5" fillId="0" borderId="23" xfId="1" applyNumberFormat="1" applyFont="1" applyFill="1" applyBorder="1" applyAlignment="1" applyProtection="1">
      <alignment horizontal="center" vertical="center"/>
    </xf>
    <xf numFmtId="164" fontId="4" fillId="0" borderId="24" xfId="1" applyNumberFormat="1" applyFont="1" applyFill="1" applyBorder="1" applyAlignment="1" applyProtection="1">
      <alignment horizontal="center" vertical="center"/>
      <protection locked="0"/>
    </xf>
    <xf numFmtId="164" fontId="5" fillId="0" borderId="25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top"/>
    </xf>
    <xf numFmtId="164" fontId="5" fillId="0" borderId="7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  <protection locked="0"/>
    </xf>
    <xf numFmtId="0" fontId="19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left" vertical="center"/>
    </xf>
    <xf numFmtId="164" fontId="5" fillId="8" borderId="16" xfId="7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right" vertical="top"/>
    </xf>
    <xf numFmtId="164" fontId="26" fillId="3" borderId="11" xfId="1" applyNumberFormat="1" applyFont="1" applyFill="1" applyBorder="1" applyAlignment="1" applyProtection="1">
      <alignment horizontal="center" vertical="center"/>
    </xf>
    <xf numFmtId="0" fontId="27" fillId="0" borderId="0" xfId="1" applyFont="1" applyFill="1" applyAlignment="1" applyProtection="1">
      <alignment vertical="top"/>
      <protection locked="0"/>
    </xf>
    <xf numFmtId="0" fontId="27" fillId="3" borderId="0" xfId="1" applyFont="1" applyFill="1" applyAlignment="1" applyProtection="1">
      <alignment vertical="top"/>
      <protection locked="0"/>
    </xf>
    <xf numFmtId="164" fontId="5" fillId="0" borderId="0" xfId="4" applyNumberFormat="1" applyFont="1" applyAlignment="1" applyProtection="1">
      <alignment vertical="center"/>
      <protection locked="0"/>
    </xf>
    <xf numFmtId="1" fontId="19" fillId="0" borderId="0" xfId="1" applyNumberFormat="1" applyFont="1" applyFill="1" applyAlignment="1" applyProtection="1">
      <alignment horizontal="center" vertical="center"/>
      <protection locked="0"/>
    </xf>
    <xf numFmtId="164" fontId="19" fillId="0" borderId="0" xfId="1" applyNumberFormat="1" applyFont="1" applyFill="1" applyAlignment="1" applyProtection="1">
      <alignment horizontal="left" vertical="top" wrapText="1"/>
      <protection locked="0"/>
    </xf>
    <xf numFmtId="164" fontId="19" fillId="0" borderId="0" xfId="1" applyNumberFormat="1" applyFont="1" applyFill="1" applyAlignment="1" applyProtection="1">
      <alignment horizontal="center" vertical="top"/>
      <protection locked="0"/>
    </xf>
    <xf numFmtId="0" fontId="19" fillId="0" borderId="0" xfId="1" applyFont="1" applyFill="1" applyBorder="1" applyAlignment="1" applyProtection="1">
      <alignment vertical="top"/>
      <protection locked="0"/>
    </xf>
    <xf numFmtId="164" fontId="28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29" fillId="0" borderId="0" xfId="1" applyNumberFormat="1" applyFont="1" applyFill="1" applyAlignment="1" applyProtection="1">
      <alignment horizontal="left" vertical="center"/>
      <protection locked="0"/>
    </xf>
    <xf numFmtId="164" fontId="30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 wrapText="1"/>
      <protection locked="0"/>
    </xf>
    <xf numFmtId="164" fontId="5" fillId="0" borderId="0" xfId="1" applyNumberFormat="1" applyFont="1" applyFill="1" applyAlignment="1" applyProtection="1">
      <alignment horizontal="center" vertical="top"/>
      <protection locked="0"/>
    </xf>
    <xf numFmtId="164" fontId="5" fillId="0" borderId="0" xfId="1" applyNumberFormat="1" applyFont="1" applyFill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left" vertical="top"/>
      <protection locked="0"/>
    </xf>
    <xf numFmtId="0" fontId="5" fillId="0" borderId="0" xfId="1" applyFont="1" applyFill="1" applyAlignment="1" applyProtection="1">
      <alignment horizontal="center" vertical="top"/>
      <protection locked="0"/>
    </xf>
    <xf numFmtId="0" fontId="5" fillId="0" borderId="0" xfId="1" applyFont="1" applyFill="1" applyAlignment="1" applyProtection="1">
      <alignment horizontal="right" vertical="top"/>
      <protection locked="0"/>
    </xf>
    <xf numFmtId="0" fontId="31" fillId="0" borderId="0" xfId="4" applyFont="1" applyAlignment="1" applyProtection="1">
      <alignment horizontal="center" vertical="center"/>
      <protection locked="0"/>
    </xf>
    <xf numFmtId="0" fontId="18" fillId="4" borderId="19" xfId="4" applyFont="1" applyFill="1" applyBorder="1" applyAlignment="1" applyProtection="1">
      <alignment horizontal="center" vertical="center" textRotation="90" wrapText="1"/>
    </xf>
    <xf numFmtId="0" fontId="18" fillId="4" borderId="20" xfId="4" applyFont="1" applyFill="1" applyBorder="1" applyAlignment="1" applyProtection="1">
      <alignment horizontal="center" vertical="center" textRotation="90"/>
    </xf>
    <xf numFmtId="0" fontId="18" fillId="4" borderId="18" xfId="4" applyFont="1" applyFill="1" applyBorder="1" applyAlignment="1" applyProtection="1">
      <alignment horizontal="center" vertical="center" textRotation="90" wrapText="1"/>
    </xf>
    <xf numFmtId="0" fontId="18" fillId="4" borderId="26" xfId="4" applyFont="1" applyFill="1" applyBorder="1" applyAlignment="1" applyProtection="1">
      <alignment horizontal="center" vertical="center" textRotation="90" wrapText="1"/>
    </xf>
    <xf numFmtId="0" fontId="18" fillId="4" borderId="27" xfId="4" applyFont="1" applyFill="1" applyBorder="1" applyAlignment="1" applyProtection="1">
      <alignment horizontal="center" vertical="center" textRotation="90" wrapText="1"/>
    </xf>
    <xf numFmtId="0" fontId="18" fillId="4" borderId="28" xfId="4" applyFont="1" applyFill="1" applyBorder="1" applyAlignment="1" applyProtection="1">
      <alignment horizontal="center" vertical="center" textRotation="90" wrapText="1"/>
    </xf>
    <xf numFmtId="0" fontId="7" fillId="2" borderId="4" xfId="2" applyFont="1" applyFill="1" applyBorder="1" applyAlignment="1" applyProtection="1">
      <alignment horizontal="center" vertical="center" textRotation="90" wrapText="1"/>
      <protection locked="0"/>
    </xf>
    <xf numFmtId="0" fontId="7" fillId="2" borderId="5" xfId="2" applyFont="1" applyFill="1" applyBorder="1" applyAlignment="1" applyProtection="1">
      <alignment horizontal="center" vertical="center" textRotation="90" wrapText="1"/>
      <protection locked="0"/>
    </xf>
    <xf numFmtId="0" fontId="7" fillId="2" borderId="6" xfId="2" applyFont="1" applyFill="1" applyBorder="1" applyAlignment="1" applyProtection="1">
      <alignment horizontal="center" vertical="center" textRotation="90" wrapText="1"/>
      <protection locked="0"/>
    </xf>
    <xf numFmtId="0" fontId="7" fillId="2" borderId="10" xfId="2" applyFont="1" applyFill="1" applyBorder="1" applyAlignment="1" applyProtection="1">
      <alignment horizontal="center" vertical="center" textRotation="90" wrapText="1"/>
      <protection locked="0"/>
    </xf>
    <xf numFmtId="0" fontId="7" fillId="2" borderId="23" xfId="2" applyFont="1" applyFill="1" applyBorder="1" applyAlignment="1" applyProtection="1">
      <alignment horizontal="center" vertical="center" textRotation="90" wrapText="1"/>
      <protection locked="0"/>
    </xf>
    <xf numFmtId="0" fontId="7" fillId="2" borderId="29" xfId="2" applyFont="1" applyFill="1" applyBorder="1" applyAlignment="1" applyProtection="1">
      <alignment horizontal="center" vertical="center" textRotation="90" wrapText="1"/>
      <protection locked="0"/>
    </xf>
    <xf numFmtId="0" fontId="18" fillId="4" borderId="30" xfId="4" applyFont="1" applyFill="1" applyBorder="1" applyAlignment="1" applyProtection="1">
      <alignment horizontal="center" vertical="center" textRotation="90" wrapText="1"/>
    </xf>
    <xf numFmtId="0" fontId="18" fillId="4" borderId="31" xfId="4" applyFont="1" applyFill="1" applyBorder="1" applyAlignment="1" applyProtection="1">
      <alignment horizontal="center" vertical="center" textRotation="90"/>
    </xf>
    <xf numFmtId="0" fontId="18" fillId="4" borderId="0" xfId="4" applyFont="1" applyFill="1" applyBorder="1" applyAlignment="1" applyProtection="1">
      <alignment horizontal="center" vertical="center" textRotation="90" wrapText="1"/>
    </xf>
    <xf numFmtId="0" fontId="7" fillId="2" borderId="17" xfId="2" applyFont="1" applyFill="1" applyBorder="1" applyAlignment="1" applyProtection="1">
      <alignment horizontal="center" vertical="center" textRotation="90" wrapText="1"/>
    </xf>
    <xf numFmtId="0" fontId="7" fillId="2" borderId="8" xfId="2" applyFont="1" applyFill="1" applyBorder="1" applyAlignment="1" applyProtection="1">
      <alignment horizontal="center" vertical="center" wrapText="1"/>
    </xf>
    <xf numFmtId="0" fontId="7" fillId="2" borderId="8" xfId="3" applyFont="1" applyFill="1" applyBorder="1" applyAlignment="1" applyProtection="1">
      <alignment horizontal="center" vertical="center" wrapText="1"/>
      <protection locked="0"/>
    </xf>
    <xf numFmtId="3" fontId="9" fillId="2" borderId="8" xfId="1" applyNumberFormat="1" applyFont="1" applyFill="1" applyBorder="1" applyAlignment="1" applyProtection="1">
      <alignment horizontal="left" vertical="top"/>
      <protection locked="0"/>
    </xf>
    <xf numFmtId="3" fontId="9" fillId="2" borderId="8" xfId="1" applyNumberFormat="1" applyFont="1" applyFill="1" applyBorder="1" applyAlignment="1" applyProtection="1">
      <alignment horizontal="center" vertical="top"/>
      <protection locked="0"/>
    </xf>
    <xf numFmtId="0" fontId="7" fillId="2" borderId="8" xfId="3" applyFont="1" applyFill="1" applyBorder="1" applyAlignment="1" applyProtection="1">
      <alignment horizontal="center" vertical="top" wrapText="1"/>
      <protection locked="0"/>
    </xf>
    <xf numFmtId="0" fontId="7" fillId="2" borderId="9" xfId="3" applyFont="1" applyFill="1" applyBorder="1" applyAlignment="1" applyProtection="1">
      <alignment horizontal="center" vertical="top" wrapText="1"/>
      <protection locked="0"/>
    </xf>
    <xf numFmtId="0" fontId="7" fillId="2" borderId="19" xfId="2" applyFont="1" applyFill="1" applyBorder="1" applyAlignment="1" applyProtection="1">
      <alignment horizontal="center" vertical="center" textRotation="90" wrapText="1"/>
    </xf>
    <xf numFmtId="0" fontId="7" fillId="2" borderId="13" xfId="2" applyFont="1" applyFill="1" applyBorder="1" applyAlignment="1" applyProtection="1">
      <alignment horizontal="center" vertical="center" wrapText="1"/>
    </xf>
    <xf numFmtId="0" fontId="7" fillId="2" borderId="13" xfId="3" applyFont="1" applyFill="1" applyBorder="1" applyAlignment="1" applyProtection="1">
      <alignment horizontal="center" vertical="center" wrapText="1"/>
      <protection locked="0"/>
    </xf>
    <xf numFmtId="0" fontId="9" fillId="2" borderId="13" xfId="3" applyFont="1" applyFill="1" applyBorder="1" applyAlignment="1" applyProtection="1">
      <alignment horizontal="centerContinuous" vertical="center"/>
      <protection locked="0"/>
    </xf>
    <xf numFmtId="0" fontId="7" fillId="2" borderId="13" xfId="2" applyFont="1" applyFill="1" applyBorder="1" applyAlignment="1" applyProtection="1">
      <alignment horizontal="centerContinuous" vertical="center" wrapText="1"/>
      <protection locked="0"/>
    </xf>
    <xf numFmtId="0" fontId="9" fillId="2" borderId="13" xfId="2" applyFont="1" applyFill="1" applyBorder="1" applyAlignment="1" applyProtection="1">
      <alignment horizontal="centerContinuous" vertical="center" wrapText="1"/>
      <protection locked="0"/>
    </xf>
    <xf numFmtId="0" fontId="9" fillId="2" borderId="13" xfId="2" applyFont="1" applyFill="1" applyBorder="1" applyAlignment="1" applyProtection="1">
      <alignment horizontal="centerContinuous" vertical="center"/>
      <protection locked="0"/>
    </xf>
    <xf numFmtId="0" fontId="7" fillId="2" borderId="13" xfId="3" applyFont="1" applyFill="1" applyBorder="1" applyAlignment="1" applyProtection="1">
      <alignment horizontal="center" vertical="top" wrapText="1"/>
      <protection locked="0"/>
    </xf>
    <xf numFmtId="0" fontId="7" fillId="2" borderId="24" xfId="3" applyFont="1" applyFill="1" applyBorder="1" applyAlignment="1" applyProtection="1">
      <alignment horizontal="center" vertical="top" wrapText="1"/>
      <protection locked="0"/>
    </xf>
    <xf numFmtId="0" fontId="10" fillId="2" borderId="13" xfId="4" applyFont="1" applyFill="1" applyBorder="1" applyProtection="1">
      <protection locked="0"/>
    </xf>
    <xf numFmtId="0" fontId="11" fillId="2" borderId="13" xfId="2" applyFont="1" applyFill="1" applyBorder="1" applyAlignment="1" applyProtection="1">
      <alignment horizontal="center" vertical="center" wrapText="1"/>
      <protection locked="0"/>
    </xf>
    <xf numFmtId="0" fontId="7" fillId="2" borderId="13" xfId="2" applyFont="1" applyFill="1" applyBorder="1" applyAlignment="1" applyProtection="1">
      <alignment horizontal="center" vertical="center" wrapText="1"/>
      <protection locked="0"/>
    </xf>
    <xf numFmtId="0" fontId="7" fillId="2" borderId="24" xfId="2" applyFont="1" applyFill="1" applyBorder="1" applyAlignment="1" applyProtection="1">
      <alignment horizontal="center" vertical="center" wrapText="1"/>
      <protection locked="0"/>
    </xf>
    <xf numFmtId="0" fontId="13" fillId="2" borderId="13" xfId="5" applyFont="1" applyFill="1" applyBorder="1" applyAlignment="1" applyProtection="1">
      <alignment horizontal="center" vertical="center" wrapText="1"/>
      <protection locked="0"/>
    </xf>
    <xf numFmtId="0" fontId="13" fillId="2" borderId="24" xfId="5" applyFont="1" applyFill="1" applyBorder="1" applyAlignment="1" applyProtection="1">
      <alignment horizontal="center" vertical="center" wrapText="1"/>
      <protection locked="0"/>
    </xf>
    <xf numFmtId="0" fontId="15" fillId="2" borderId="19" xfId="1" applyFont="1" applyFill="1" applyBorder="1" applyAlignment="1" applyProtection="1">
      <alignment horizontal="center" vertical="center" wrapText="1"/>
    </xf>
    <xf numFmtId="0" fontId="15" fillId="2" borderId="13" xfId="1" applyFont="1" applyFill="1" applyBorder="1" applyAlignment="1" applyProtection="1">
      <alignment horizontal="center" vertical="top" wrapText="1"/>
    </xf>
    <xf numFmtId="0" fontId="16" fillId="2" borderId="13" xfId="1" quotePrefix="1" applyNumberFormat="1" applyFont="1" applyFill="1" applyBorder="1" applyAlignment="1" applyProtection="1">
      <alignment horizontal="center" vertical="top" wrapText="1"/>
      <protection locked="0"/>
    </xf>
    <xf numFmtId="0" fontId="16" fillId="2" borderId="24" xfId="1" quotePrefix="1" applyNumberFormat="1" applyFont="1" applyFill="1" applyBorder="1" applyAlignment="1" applyProtection="1">
      <alignment horizontal="center" vertical="top" wrapText="1"/>
      <protection locked="0"/>
    </xf>
    <xf numFmtId="164" fontId="3" fillId="3" borderId="19" xfId="1" applyNumberFormat="1" applyFont="1" applyFill="1" applyBorder="1" applyAlignment="1" applyProtection="1">
      <alignment horizontal="center" vertical="center"/>
    </xf>
    <xf numFmtId="164" fontId="18" fillId="3" borderId="13" xfId="1" applyNumberFormat="1" applyFont="1" applyFill="1" applyBorder="1" applyAlignment="1" applyProtection="1">
      <alignment horizontal="centerContinuous" vertical="top"/>
    </xf>
    <xf numFmtId="164" fontId="3" fillId="3" borderId="13" xfId="1" applyNumberFormat="1" applyFont="1" applyFill="1" applyBorder="1" applyAlignment="1" applyProtection="1">
      <alignment horizontal="centerContinuous" vertical="top"/>
      <protection locked="0"/>
    </xf>
    <xf numFmtId="164" fontId="3" fillId="3" borderId="24" xfId="1" applyNumberFormat="1" applyFont="1" applyFill="1" applyBorder="1" applyAlignment="1" applyProtection="1">
      <alignment horizontal="centerContinuous" vertical="top"/>
      <protection locked="0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left" vertical="top" wrapText="1"/>
    </xf>
    <xf numFmtId="164" fontId="4" fillId="0" borderId="13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4" xfId="1" applyNumberFormat="1" applyFont="1" applyFill="1" applyBorder="1" applyAlignment="1" applyProtection="1">
      <alignment horizontal="center" vertical="center"/>
    </xf>
    <xf numFmtId="164" fontId="18" fillId="0" borderId="13" xfId="1" applyNumberFormat="1" applyFont="1" applyFill="1" applyBorder="1" applyAlignment="1" applyProtection="1">
      <alignment horizontal="left" vertical="center" wrapText="1"/>
    </xf>
    <xf numFmtId="164" fontId="18" fillId="4" borderId="13" xfId="1" applyNumberFormat="1" applyFont="1" applyFill="1" applyBorder="1" applyAlignment="1" applyProtection="1">
      <alignment horizontal="left" vertical="center" wrapText="1"/>
    </xf>
    <xf numFmtId="164" fontId="4" fillId="5" borderId="13" xfId="1" applyNumberFormat="1" applyFont="1" applyFill="1" applyBorder="1" applyAlignment="1" applyProtection="1">
      <alignment horizontal="center" vertical="center"/>
    </xf>
    <xf numFmtId="164" fontId="4" fillId="5" borderId="24" xfId="1" applyNumberFormat="1" applyFont="1" applyFill="1" applyBorder="1" applyAlignment="1" applyProtection="1">
      <alignment horizontal="center" vertical="center"/>
    </xf>
    <xf numFmtId="0" fontId="18" fillId="4" borderId="19" xfId="4" applyFont="1" applyFill="1" applyBorder="1" applyAlignment="1" applyProtection="1">
      <alignment horizontal="center" vertical="center" textRotation="90"/>
    </xf>
    <xf numFmtId="164" fontId="18" fillId="4" borderId="13" xfId="6" applyNumberFormat="1" applyFont="1" applyFill="1" applyBorder="1" applyAlignment="1" applyProtection="1">
      <alignment horizontal="left" vertical="center" wrapText="1"/>
    </xf>
    <xf numFmtId="164" fontId="22" fillId="8" borderId="19" xfId="7" applyNumberFormat="1" applyFont="1" applyFill="1" applyBorder="1" applyAlignment="1" applyProtection="1">
      <alignment horizontal="center" vertical="center" textRotation="90"/>
    </xf>
    <xf numFmtId="164" fontId="4" fillId="8" borderId="13" xfId="7" applyNumberFormat="1" applyFont="1" applyFill="1" applyBorder="1" applyAlignment="1" applyProtection="1">
      <alignment horizontal="center" vertical="center" wrapText="1"/>
    </xf>
    <xf numFmtId="3" fontId="23" fillId="9" borderId="13" xfId="7" applyNumberFormat="1" applyFont="1" applyFill="1" applyBorder="1" applyAlignment="1" applyProtection="1">
      <alignment horizontal="center" vertical="center" wrapText="1"/>
    </xf>
    <xf numFmtId="3" fontId="23" fillId="9" borderId="24" xfId="7" applyNumberFormat="1" applyFont="1" applyFill="1" applyBorder="1" applyAlignment="1" applyProtection="1">
      <alignment horizontal="center" vertical="center" wrapText="1"/>
    </xf>
    <xf numFmtId="164" fontId="3" fillId="3" borderId="13" xfId="1" applyNumberFormat="1" applyFont="1" applyFill="1" applyBorder="1" applyAlignment="1" applyProtection="1">
      <alignment horizontal="centerContinuous" vertical="top"/>
    </xf>
    <xf numFmtId="164" fontId="3" fillId="3" borderId="24" xfId="1" applyNumberFormat="1" applyFont="1" applyFill="1" applyBorder="1" applyAlignment="1" applyProtection="1">
      <alignment horizontal="centerContinuous" vertical="top"/>
    </xf>
    <xf numFmtId="164" fontId="5" fillId="8" borderId="19" xfId="7" applyNumberFormat="1" applyFont="1" applyFill="1" applyBorder="1" applyAlignment="1" applyProtection="1">
      <alignment horizontal="center" vertical="center" wrapText="1"/>
    </xf>
    <xf numFmtId="164" fontId="23" fillId="9" borderId="13" xfId="1" applyNumberFormat="1" applyFont="1" applyFill="1" applyBorder="1" applyAlignment="1" applyProtection="1">
      <alignment horizontal="center" vertical="center" wrapText="1"/>
    </xf>
    <xf numFmtId="164" fontId="23" fillId="9" borderId="24" xfId="1" applyNumberFormat="1" applyFont="1" applyFill="1" applyBorder="1" applyAlignment="1" applyProtection="1">
      <alignment horizontal="center" vertical="center" wrapText="1"/>
    </xf>
    <xf numFmtId="164" fontId="26" fillId="3" borderId="19" xfId="1" applyNumberFormat="1" applyFont="1" applyFill="1" applyBorder="1" applyAlignment="1" applyProtection="1">
      <alignment horizontal="center" vertical="center"/>
    </xf>
    <xf numFmtId="164" fontId="26" fillId="3" borderId="13" xfId="1" applyNumberFormat="1" applyFont="1" applyFill="1" applyBorder="1" applyAlignment="1" applyProtection="1">
      <alignment horizontal="centerContinuous" vertical="top"/>
    </xf>
    <xf numFmtId="164" fontId="26" fillId="3" borderId="24" xfId="1" applyNumberFormat="1" applyFont="1" applyFill="1" applyBorder="1" applyAlignment="1" applyProtection="1">
      <alignment horizontal="centerContinuous" vertical="top"/>
    </xf>
    <xf numFmtId="164" fontId="4" fillId="4" borderId="13" xfId="1" applyNumberFormat="1" applyFont="1" applyFill="1" applyBorder="1" applyAlignment="1" applyProtection="1">
      <alignment horizontal="left" vertical="center" wrapText="1"/>
    </xf>
    <xf numFmtId="0" fontId="18" fillId="4" borderId="20" xfId="4" applyFont="1" applyFill="1" applyBorder="1" applyAlignment="1" applyProtection="1">
      <alignment horizontal="center" vertical="center" textRotation="90" wrapText="1"/>
    </xf>
    <xf numFmtId="164" fontId="18" fillId="4" borderId="15" xfId="6" applyNumberFormat="1" applyFont="1" applyFill="1" applyBorder="1" applyAlignment="1" applyProtection="1">
      <alignment horizontal="left" vertical="center" wrapText="1"/>
    </xf>
    <xf numFmtId="164" fontId="4" fillId="5" borderId="15" xfId="1" applyNumberFormat="1" applyFont="1" applyFill="1" applyBorder="1" applyAlignment="1" applyProtection="1">
      <alignment horizontal="center" vertical="center"/>
    </xf>
    <xf numFmtId="164" fontId="4" fillId="5" borderId="21" xfId="1" applyNumberFormat="1" applyFont="1" applyFill="1" applyBorder="1" applyAlignment="1" applyProtection="1">
      <alignment horizontal="center" vertical="center"/>
    </xf>
  </cellXfs>
  <cellStyles count="8">
    <cellStyle name="Good" xfId="7"/>
    <cellStyle name="Heading 1" xfId="3"/>
    <cellStyle name="Heading 2" xfId="2"/>
    <cellStyle name="Heading 3" xfId="5"/>
    <cellStyle name="Neutral" xfId="6"/>
    <cellStyle name="Normal" xfId="4"/>
    <cellStyle name="Normal 2" xfId="1"/>
    <cellStyle name="Обычный" xfId="0" builtinId="0"/>
  </cellStyles>
  <dxfs count="4"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24"/>
  <sheetViews>
    <sheetView tabSelected="1" topLeftCell="D1" workbookViewId="0">
      <selection activeCell="S6" sqref="S6"/>
    </sheetView>
  </sheetViews>
  <sheetFormatPr defaultColWidth="8.42578125" defaultRowHeight="11.25" x14ac:dyDescent="0.15"/>
  <cols>
    <col min="1" max="1" width="9.140625" style="4" hidden="1" customWidth="1"/>
    <col min="2" max="2" width="9.140625" style="6" hidden="1" customWidth="1"/>
    <col min="3" max="3" width="9.140625" style="7" hidden="1" customWidth="1"/>
    <col min="4" max="4" width="9.140625" style="6" customWidth="1"/>
    <col min="5" max="5" width="40.140625" style="56" customWidth="1"/>
    <col min="6" max="15" width="16.140625" style="57" customWidth="1"/>
    <col min="16" max="16384" width="8.42578125" style="3"/>
  </cols>
  <sheetData>
    <row r="1" spans="1:239" x14ac:dyDescent="0.15">
      <c r="D1" s="59" t="s">
        <v>834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239" x14ac:dyDescent="0.15">
      <c r="D2" s="59" t="s">
        <v>835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239" ht="12" thickBot="1" x14ac:dyDescent="0.2">
      <c r="O3" s="58" t="s">
        <v>836</v>
      </c>
    </row>
    <row r="4" spans="1:239" ht="12" customHeight="1" x14ac:dyDescent="0.15">
      <c r="B4" s="66" t="s">
        <v>0</v>
      </c>
      <c r="C4" s="69" t="s">
        <v>1</v>
      </c>
      <c r="D4" s="75" t="s">
        <v>2</v>
      </c>
      <c r="E4" s="76" t="s">
        <v>3</v>
      </c>
      <c r="F4" s="77" t="s">
        <v>4</v>
      </c>
      <c r="G4" s="78"/>
      <c r="H4" s="78"/>
      <c r="I4" s="79"/>
      <c r="J4" s="79"/>
      <c r="K4" s="78"/>
      <c r="L4" s="78"/>
      <c r="M4" s="80" t="s">
        <v>5</v>
      </c>
      <c r="N4" s="80"/>
      <c r="O4" s="81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</row>
    <row r="5" spans="1:239" s="4" customFormat="1" ht="15.95" customHeight="1" x14ac:dyDescent="0.15">
      <c r="B5" s="67"/>
      <c r="C5" s="70"/>
      <c r="D5" s="82"/>
      <c r="E5" s="83"/>
      <c r="F5" s="84"/>
      <c r="G5" s="84" t="s">
        <v>6</v>
      </c>
      <c r="H5" s="85" t="s">
        <v>7</v>
      </c>
      <c r="I5" s="86"/>
      <c r="J5" s="86"/>
      <c r="K5" s="87"/>
      <c r="L5" s="88"/>
      <c r="M5" s="89"/>
      <c r="N5" s="89"/>
      <c r="O5" s="90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</row>
    <row r="6" spans="1:239" ht="32.1" customHeight="1" x14ac:dyDescent="0.15">
      <c r="B6" s="67"/>
      <c r="C6" s="70"/>
      <c r="D6" s="82"/>
      <c r="E6" s="83"/>
      <c r="F6" s="84"/>
      <c r="G6" s="91"/>
      <c r="H6" s="84" t="s">
        <v>8</v>
      </c>
      <c r="I6" s="92" t="s">
        <v>9</v>
      </c>
      <c r="J6" s="93"/>
      <c r="K6" s="92" t="s">
        <v>10</v>
      </c>
      <c r="L6" s="93"/>
      <c r="M6" s="84" t="s">
        <v>11</v>
      </c>
      <c r="N6" s="93" t="s">
        <v>12</v>
      </c>
      <c r="O6" s="94" t="s">
        <v>13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</row>
    <row r="7" spans="1:239" ht="67.7" customHeight="1" thickBot="1" x14ac:dyDescent="0.2">
      <c r="A7" s="1"/>
      <c r="B7" s="68"/>
      <c r="C7" s="71"/>
      <c r="D7" s="82"/>
      <c r="E7" s="83"/>
      <c r="F7" s="84"/>
      <c r="G7" s="91"/>
      <c r="H7" s="84"/>
      <c r="I7" s="95" t="s">
        <v>14</v>
      </c>
      <c r="J7" s="95" t="s">
        <v>15</v>
      </c>
      <c r="K7" s="95" t="s">
        <v>16</v>
      </c>
      <c r="L7" s="95" t="s">
        <v>17</v>
      </c>
      <c r="M7" s="84"/>
      <c r="N7" s="95" t="s">
        <v>18</v>
      </c>
      <c r="O7" s="96" t="s">
        <v>19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</row>
    <row r="8" spans="1:239" s="11" customFormat="1" thickBot="1" x14ac:dyDescent="0.3">
      <c r="A8" s="8"/>
      <c r="B8" s="9"/>
      <c r="C8" s="9"/>
      <c r="D8" s="97"/>
      <c r="E8" s="98"/>
      <c r="F8" s="99" t="s">
        <v>20</v>
      </c>
      <c r="G8" s="99" t="s">
        <v>21</v>
      </c>
      <c r="H8" s="99" t="s">
        <v>22</v>
      </c>
      <c r="I8" s="99" t="s">
        <v>23</v>
      </c>
      <c r="J8" s="99" t="s">
        <v>24</v>
      </c>
      <c r="K8" s="99" t="s">
        <v>25</v>
      </c>
      <c r="L8" s="99" t="s">
        <v>26</v>
      </c>
      <c r="M8" s="99" t="s">
        <v>27</v>
      </c>
      <c r="N8" s="99" t="s">
        <v>28</v>
      </c>
      <c r="O8" s="100" t="s">
        <v>29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</row>
    <row r="9" spans="1:239" s="15" customFormat="1" ht="12" thickBot="1" x14ac:dyDescent="0.3">
      <c r="A9" s="12"/>
      <c r="B9" s="13"/>
      <c r="C9" s="14"/>
      <c r="D9" s="101"/>
      <c r="E9" s="102" t="s">
        <v>30</v>
      </c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</row>
    <row r="10" spans="1:239" s="2" customFormat="1" x14ac:dyDescent="0.25">
      <c r="A10" s="12"/>
      <c r="B10" s="16" t="s">
        <v>31</v>
      </c>
      <c r="C10" s="17" t="s">
        <v>32</v>
      </c>
      <c r="D10" s="105" t="s">
        <v>31</v>
      </c>
      <c r="E10" s="106" t="s">
        <v>33</v>
      </c>
      <c r="F10" s="18">
        <v>7.0781619999999998</v>
      </c>
      <c r="G10" s="18">
        <v>7.0781619999999998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27">
        <v>0</v>
      </c>
    </row>
    <row r="11" spans="1:239" s="2" customFormat="1" x14ac:dyDescent="0.25">
      <c r="A11" s="12"/>
      <c r="B11" s="19" t="s">
        <v>34</v>
      </c>
      <c r="C11" s="17" t="s">
        <v>35</v>
      </c>
      <c r="D11" s="105" t="s">
        <v>34</v>
      </c>
      <c r="E11" s="106" t="s">
        <v>36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27">
        <v>0</v>
      </c>
    </row>
    <row r="12" spans="1:239" s="2" customFormat="1" x14ac:dyDescent="0.25">
      <c r="A12" s="12"/>
      <c r="B12" s="19" t="s">
        <v>37</v>
      </c>
      <c r="C12" s="17" t="s">
        <v>38</v>
      </c>
      <c r="D12" s="105" t="s">
        <v>37</v>
      </c>
      <c r="E12" s="106" t="s">
        <v>39</v>
      </c>
      <c r="F12" s="18">
        <v>7552.5668186379498</v>
      </c>
      <c r="G12" s="18">
        <v>6576.7322279443297</v>
      </c>
      <c r="H12" s="18">
        <v>975.83459069361197</v>
      </c>
      <c r="I12" s="18">
        <v>380.79029756452502</v>
      </c>
      <c r="J12" s="18">
        <v>595.04429312908599</v>
      </c>
      <c r="K12" s="18">
        <v>1070.8602832923593</v>
      </c>
      <c r="L12" s="18">
        <v>95.025692598744797</v>
      </c>
      <c r="M12" s="18">
        <v>3.2310504523493302</v>
      </c>
      <c r="N12" s="18">
        <v>3.2310504523493302</v>
      </c>
      <c r="O12" s="27">
        <v>0</v>
      </c>
    </row>
    <row r="13" spans="1:239" s="2" customFormat="1" x14ac:dyDescent="0.25">
      <c r="A13" s="12"/>
      <c r="B13" s="19" t="s">
        <v>40</v>
      </c>
      <c r="C13" s="17" t="s">
        <v>41</v>
      </c>
      <c r="D13" s="105" t="s">
        <v>40</v>
      </c>
      <c r="E13" s="106" t="s">
        <v>42</v>
      </c>
      <c r="F13" s="18">
        <v>351.66891886044698</v>
      </c>
      <c r="G13" s="18">
        <v>231.92391858219599</v>
      </c>
      <c r="H13" s="18">
        <v>119.745000278251</v>
      </c>
      <c r="I13" s="18">
        <v>6.8614850736956603</v>
      </c>
      <c r="J13" s="18">
        <v>112.883515204555</v>
      </c>
      <c r="K13" s="18">
        <v>134.62647866903299</v>
      </c>
      <c r="L13" s="18">
        <v>14.881478390782499</v>
      </c>
      <c r="M13" s="18">
        <v>0</v>
      </c>
      <c r="N13" s="18">
        <v>0</v>
      </c>
      <c r="O13" s="27">
        <v>0</v>
      </c>
    </row>
    <row r="14" spans="1:239" s="2" customFormat="1" x14ac:dyDescent="0.25">
      <c r="A14" s="12"/>
      <c r="B14" s="19" t="s">
        <v>43</v>
      </c>
      <c r="C14" s="17" t="s">
        <v>44</v>
      </c>
      <c r="D14" s="105" t="s">
        <v>43</v>
      </c>
      <c r="E14" s="106" t="s">
        <v>45</v>
      </c>
      <c r="F14" s="18">
        <v>1110.15561157912</v>
      </c>
      <c r="G14" s="18">
        <v>481.38081946586999</v>
      </c>
      <c r="H14" s="18">
        <v>628.77479211324999</v>
      </c>
      <c r="I14" s="18">
        <v>2.6662685039052E-2</v>
      </c>
      <c r="J14" s="18">
        <v>628.74812942821097</v>
      </c>
      <c r="K14" s="18">
        <v>680.322649855382</v>
      </c>
      <c r="L14" s="18">
        <v>51.547857742132699</v>
      </c>
      <c r="M14" s="18">
        <v>372.16323129247098</v>
      </c>
      <c r="N14" s="18">
        <v>372.16323129247098</v>
      </c>
      <c r="O14" s="27">
        <v>0</v>
      </c>
    </row>
    <row r="15" spans="1:239" s="2" customFormat="1" x14ac:dyDescent="0.25">
      <c r="A15" s="12"/>
      <c r="B15" s="19" t="s">
        <v>46</v>
      </c>
      <c r="C15" s="17" t="s">
        <v>47</v>
      </c>
      <c r="D15" s="105" t="s">
        <v>46</v>
      </c>
      <c r="E15" s="106" t="s">
        <v>48</v>
      </c>
      <c r="F15" s="18">
        <v>2.6181724680107701</v>
      </c>
      <c r="G15" s="18" t="s">
        <v>49</v>
      </c>
      <c r="H15" s="18" t="s">
        <v>49</v>
      </c>
      <c r="I15" s="18" t="s">
        <v>49</v>
      </c>
      <c r="J15" s="18" t="s">
        <v>49</v>
      </c>
      <c r="K15" s="18" t="s">
        <v>49</v>
      </c>
      <c r="L15" s="18" t="s">
        <v>49</v>
      </c>
      <c r="M15" s="18">
        <v>0</v>
      </c>
      <c r="N15" s="18">
        <v>0</v>
      </c>
      <c r="O15" s="27">
        <v>0</v>
      </c>
    </row>
    <row r="16" spans="1:239" s="2" customFormat="1" x14ac:dyDescent="0.25">
      <c r="A16" s="12"/>
      <c r="B16" s="19" t="s">
        <v>50</v>
      </c>
      <c r="C16" s="17" t="s">
        <v>51</v>
      </c>
      <c r="D16" s="105" t="s">
        <v>50</v>
      </c>
      <c r="E16" s="106" t="s">
        <v>52</v>
      </c>
      <c r="F16" s="18">
        <v>29.286265595136399</v>
      </c>
      <c r="G16" s="18">
        <v>19.113641397277402</v>
      </c>
      <c r="H16" s="18">
        <v>10.172624197858999</v>
      </c>
      <c r="I16" s="18">
        <v>0.66430299999999998</v>
      </c>
      <c r="J16" s="18">
        <v>9.5083211978590203</v>
      </c>
      <c r="K16" s="18">
        <v>10.172624197858999</v>
      </c>
      <c r="L16" s="18">
        <v>0</v>
      </c>
      <c r="M16" s="18">
        <v>0</v>
      </c>
      <c r="N16" s="18">
        <v>0</v>
      </c>
      <c r="O16" s="27">
        <v>0</v>
      </c>
    </row>
    <row r="17" spans="1:15" s="2" customFormat="1" x14ac:dyDescent="0.25">
      <c r="A17" s="12"/>
      <c r="B17" s="19" t="s">
        <v>53</v>
      </c>
      <c r="C17" s="17" t="s">
        <v>54</v>
      </c>
      <c r="D17" s="105" t="s">
        <v>53</v>
      </c>
      <c r="E17" s="106" t="s">
        <v>55</v>
      </c>
      <c r="F17" s="18">
        <v>22.178202773636801</v>
      </c>
      <c r="G17" s="18">
        <v>2.03241114153679</v>
      </c>
      <c r="H17" s="18">
        <v>20.145791632100099</v>
      </c>
      <c r="I17" s="18">
        <v>0</v>
      </c>
      <c r="J17" s="18">
        <v>20.145791632100099</v>
      </c>
      <c r="K17" s="18">
        <v>20.145791632100099</v>
      </c>
      <c r="L17" s="18">
        <v>0</v>
      </c>
      <c r="M17" s="18">
        <v>0</v>
      </c>
      <c r="N17" s="18">
        <v>0</v>
      </c>
      <c r="O17" s="27">
        <v>0</v>
      </c>
    </row>
    <row r="18" spans="1:15" s="2" customFormat="1" x14ac:dyDescent="0.25">
      <c r="A18" s="12"/>
      <c r="B18" s="19" t="s">
        <v>56</v>
      </c>
      <c r="C18" s="17" t="s">
        <v>57</v>
      </c>
      <c r="D18" s="105" t="s">
        <v>56</v>
      </c>
      <c r="E18" s="106" t="s">
        <v>58</v>
      </c>
      <c r="F18" s="18">
        <v>105985.990500774</v>
      </c>
      <c r="G18" s="18">
        <v>88318.163623746106</v>
      </c>
      <c r="H18" s="18">
        <v>17667.826877027499</v>
      </c>
      <c r="I18" s="18">
        <v>360.89553633678099</v>
      </c>
      <c r="J18" s="18">
        <v>17306.931340690699</v>
      </c>
      <c r="K18" s="18">
        <v>21097.805928255839</v>
      </c>
      <c r="L18" s="18">
        <v>3429.9790512283498</v>
      </c>
      <c r="M18" s="18">
        <v>7676.3442950615408</v>
      </c>
      <c r="N18" s="18">
        <v>7677.5742950615404</v>
      </c>
      <c r="O18" s="27">
        <v>1.23</v>
      </c>
    </row>
    <row r="19" spans="1:15" s="2" customFormat="1" x14ac:dyDescent="0.25">
      <c r="A19" s="12"/>
      <c r="B19" s="19" t="s">
        <v>59</v>
      </c>
      <c r="C19" s="17" t="s">
        <v>60</v>
      </c>
      <c r="D19" s="105" t="s">
        <v>59</v>
      </c>
      <c r="E19" s="106" t="s">
        <v>61</v>
      </c>
      <c r="F19" s="18">
        <v>347.17516911804699</v>
      </c>
      <c r="G19" s="18">
        <v>301.11815665791897</v>
      </c>
      <c r="H19" s="18">
        <v>46.057012460127297</v>
      </c>
      <c r="I19" s="18">
        <v>6.1857429290558999E-2</v>
      </c>
      <c r="J19" s="18">
        <v>45.995155030836699</v>
      </c>
      <c r="K19" s="18">
        <v>46.057012460127297</v>
      </c>
      <c r="L19" s="18">
        <v>0</v>
      </c>
      <c r="M19" s="18">
        <v>0</v>
      </c>
      <c r="N19" s="18">
        <v>0</v>
      </c>
      <c r="O19" s="27">
        <v>0</v>
      </c>
    </row>
    <row r="20" spans="1:15" s="2" customFormat="1" x14ac:dyDescent="0.25">
      <c r="A20" s="12"/>
      <c r="B20" s="19" t="s">
        <v>62</v>
      </c>
      <c r="C20" s="17" t="s">
        <v>63</v>
      </c>
      <c r="D20" s="105" t="s">
        <v>62</v>
      </c>
      <c r="E20" s="106" t="s">
        <v>64</v>
      </c>
      <c r="F20" s="18">
        <v>558.26182035370596</v>
      </c>
      <c r="G20" s="18">
        <v>374.22148520996501</v>
      </c>
      <c r="H20" s="18">
        <v>184.040335143741</v>
      </c>
      <c r="I20" s="18">
        <v>11.8491754582036</v>
      </c>
      <c r="J20" s="18">
        <v>172.191159685538</v>
      </c>
      <c r="K20" s="18">
        <v>206.73916778028942</v>
      </c>
      <c r="L20" s="18">
        <v>22.698832636548499</v>
      </c>
      <c r="M20" s="18">
        <v>14.0022539908084</v>
      </c>
      <c r="N20" s="18">
        <v>14.0022539908084</v>
      </c>
      <c r="O20" s="27">
        <v>0</v>
      </c>
    </row>
    <row r="21" spans="1:15" s="2" customFormat="1" x14ac:dyDescent="0.25">
      <c r="A21" s="12"/>
      <c r="B21" s="19" t="s">
        <v>65</v>
      </c>
      <c r="C21" s="17" t="s">
        <v>66</v>
      </c>
      <c r="D21" s="105" t="s">
        <v>65</v>
      </c>
      <c r="E21" s="106" t="s">
        <v>67</v>
      </c>
      <c r="F21" s="18">
        <v>149.04870652147</v>
      </c>
      <c r="G21" s="18">
        <v>79.322977610005495</v>
      </c>
      <c r="H21" s="18">
        <v>69.725728911464103</v>
      </c>
      <c r="I21" s="18">
        <v>4.443780839839E-3</v>
      </c>
      <c r="J21" s="18">
        <v>69.721285130624295</v>
      </c>
      <c r="K21" s="18">
        <v>69.725728911464103</v>
      </c>
      <c r="L21" s="18">
        <v>0</v>
      </c>
      <c r="M21" s="18">
        <v>0</v>
      </c>
      <c r="N21" s="18">
        <v>0</v>
      </c>
      <c r="O21" s="27">
        <v>0</v>
      </c>
    </row>
    <row r="22" spans="1:15" s="2" customFormat="1" x14ac:dyDescent="0.25">
      <c r="A22" s="12"/>
      <c r="B22" s="19" t="s">
        <v>68</v>
      </c>
      <c r="C22" s="17" t="s">
        <v>69</v>
      </c>
      <c r="D22" s="105" t="s">
        <v>68</v>
      </c>
      <c r="E22" s="106" t="s">
        <v>70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27">
        <v>0</v>
      </c>
    </row>
    <row r="23" spans="1:15" s="2" customFormat="1" x14ac:dyDescent="0.25">
      <c r="A23" s="12"/>
      <c r="B23" s="19" t="s">
        <v>71</v>
      </c>
      <c r="C23" s="17" t="s">
        <v>72</v>
      </c>
      <c r="D23" s="105" t="s">
        <v>71</v>
      </c>
      <c r="E23" s="106" t="s">
        <v>73</v>
      </c>
      <c r="F23" s="18">
        <v>2724.2607477142501</v>
      </c>
      <c r="G23" s="18">
        <v>1331.43035735578</v>
      </c>
      <c r="H23" s="18">
        <v>1392.8303903584799</v>
      </c>
      <c r="I23" s="18">
        <v>24.384113441011401</v>
      </c>
      <c r="J23" s="18">
        <v>1368.44627691747</v>
      </c>
      <c r="K23" s="18">
        <v>1401.1846983373712</v>
      </c>
      <c r="L23" s="18">
        <v>8.3543079788973706</v>
      </c>
      <c r="M23" s="18">
        <v>89.527042663181305</v>
      </c>
      <c r="N23" s="18">
        <v>89.527042663181305</v>
      </c>
      <c r="O23" s="27">
        <v>0</v>
      </c>
    </row>
    <row r="24" spans="1:15" s="2" customFormat="1" x14ac:dyDescent="0.25">
      <c r="A24" s="12"/>
      <c r="B24" s="19" t="s">
        <v>74</v>
      </c>
      <c r="C24" s="17" t="s">
        <v>75</v>
      </c>
      <c r="D24" s="105" t="s">
        <v>74</v>
      </c>
      <c r="E24" s="106" t="s">
        <v>76</v>
      </c>
      <c r="F24" s="18">
        <v>9700.0699555159208</v>
      </c>
      <c r="G24" s="18">
        <v>6718.6333674006601</v>
      </c>
      <c r="H24" s="18">
        <v>2981.4365881152598</v>
      </c>
      <c r="I24" s="18">
        <v>1.70071989249605</v>
      </c>
      <c r="J24" s="18">
        <v>2979.73586822276</v>
      </c>
      <c r="K24" s="18">
        <v>3007.1752870641499</v>
      </c>
      <c r="L24" s="18">
        <v>25.738698948889201</v>
      </c>
      <c r="M24" s="18">
        <v>1083.0365110744599</v>
      </c>
      <c r="N24" s="18">
        <v>1083.4064828544599</v>
      </c>
      <c r="O24" s="27">
        <v>0.36997177999999997</v>
      </c>
    </row>
    <row r="25" spans="1:15" s="2" customFormat="1" x14ac:dyDescent="0.25">
      <c r="A25" s="12"/>
      <c r="B25" s="19" t="s">
        <v>77</v>
      </c>
      <c r="C25" s="17" t="s">
        <v>78</v>
      </c>
      <c r="D25" s="105" t="s">
        <v>77</v>
      </c>
      <c r="E25" s="106" t="s">
        <v>79</v>
      </c>
      <c r="F25" s="18">
        <v>13745.372852217701</v>
      </c>
      <c r="G25" s="18">
        <v>9881.45953660739</v>
      </c>
      <c r="H25" s="18">
        <v>3863.9133156102798</v>
      </c>
      <c r="I25" s="18">
        <v>437.19807761424897</v>
      </c>
      <c r="J25" s="18">
        <v>3426.7152379960298</v>
      </c>
      <c r="K25" s="18">
        <v>3942.8382651906813</v>
      </c>
      <c r="L25" s="18">
        <v>78.924949580398604</v>
      </c>
      <c r="M25" s="18">
        <v>375.68507183213097</v>
      </c>
      <c r="N25" s="18">
        <v>375.68507183213097</v>
      </c>
      <c r="O25" s="27">
        <v>0</v>
      </c>
    </row>
    <row r="26" spans="1:15" s="2" customFormat="1" x14ac:dyDescent="0.25">
      <c r="A26" s="12"/>
      <c r="B26" s="19" t="s">
        <v>80</v>
      </c>
      <c r="C26" s="17" t="s">
        <v>81</v>
      </c>
      <c r="D26" s="105" t="s">
        <v>80</v>
      </c>
      <c r="E26" s="106" t="s">
        <v>82</v>
      </c>
      <c r="F26" s="18">
        <v>39.893334524824702</v>
      </c>
      <c r="G26" s="18">
        <v>3.2677950707303398</v>
      </c>
      <c r="H26" s="18">
        <v>36.625539454094401</v>
      </c>
      <c r="I26" s="18">
        <v>0.51395650999999998</v>
      </c>
      <c r="J26" s="18">
        <v>36.111582944094401</v>
      </c>
      <c r="K26" s="18">
        <v>36.625539454094401</v>
      </c>
      <c r="L26" s="18">
        <v>0</v>
      </c>
      <c r="M26" s="18">
        <v>0</v>
      </c>
      <c r="N26" s="18">
        <v>0</v>
      </c>
      <c r="O26" s="27">
        <v>0</v>
      </c>
    </row>
    <row r="27" spans="1:15" s="2" customFormat="1" x14ac:dyDescent="0.25">
      <c r="A27" s="12"/>
      <c r="B27" s="19" t="s">
        <v>83</v>
      </c>
      <c r="C27" s="17" t="s">
        <v>84</v>
      </c>
      <c r="D27" s="105" t="s">
        <v>83</v>
      </c>
      <c r="E27" s="106" t="s">
        <v>85</v>
      </c>
      <c r="F27" s="18">
        <v>86.747817737606695</v>
      </c>
      <c r="G27" s="18">
        <v>85.746007844674295</v>
      </c>
      <c r="H27" s="18">
        <v>1.0018098929324</v>
      </c>
      <c r="I27" s="18">
        <v>0</v>
      </c>
      <c r="J27" s="18">
        <v>1.0018098929324</v>
      </c>
      <c r="K27" s="18">
        <v>1.0018098929324</v>
      </c>
      <c r="L27" s="18">
        <v>0</v>
      </c>
      <c r="M27" s="18">
        <v>0</v>
      </c>
      <c r="N27" s="18">
        <v>0</v>
      </c>
      <c r="O27" s="27">
        <v>0</v>
      </c>
    </row>
    <row r="28" spans="1:15" s="2" customFormat="1" x14ac:dyDescent="0.25">
      <c r="A28" s="12"/>
      <c r="B28" s="19" t="s">
        <v>86</v>
      </c>
      <c r="C28" s="17" t="s">
        <v>87</v>
      </c>
      <c r="D28" s="105" t="s">
        <v>86</v>
      </c>
      <c r="E28" s="106" t="s">
        <v>88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27">
        <v>0</v>
      </c>
    </row>
    <row r="29" spans="1:15" s="2" customFormat="1" x14ac:dyDescent="0.25">
      <c r="A29" s="12"/>
      <c r="B29" s="19" t="s">
        <v>89</v>
      </c>
      <c r="C29" s="17" t="s">
        <v>90</v>
      </c>
      <c r="D29" s="105" t="s">
        <v>89</v>
      </c>
      <c r="E29" s="106" t="s">
        <v>91</v>
      </c>
      <c r="F29" s="18">
        <v>10.6701174840563</v>
      </c>
      <c r="G29" s="18" t="s">
        <v>49</v>
      </c>
      <c r="H29" s="18" t="s">
        <v>49</v>
      </c>
      <c r="I29" s="18" t="s">
        <v>49</v>
      </c>
      <c r="J29" s="18" t="s">
        <v>49</v>
      </c>
      <c r="K29" s="18" t="s">
        <v>49</v>
      </c>
      <c r="L29" s="18" t="s">
        <v>49</v>
      </c>
      <c r="M29" s="18">
        <v>0</v>
      </c>
      <c r="N29" s="18">
        <v>0</v>
      </c>
      <c r="O29" s="27">
        <v>0</v>
      </c>
    </row>
    <row r="30" spans="1:15" s="2" customFormat="1" x14ac:dyDescent="0.25">
      <c r="A30" s="12"/>
      <c r="B30" s="19" t="s">
        <v>92</v>
      </c>
      <c r="C30" s="17" t="s">
        <v>93</v>
      </c>
      <c r="D30" s="105" t="s">
        <v>92</v>
      </c>
      <c r="E30" s="106" t="s">
        <v>94</v>
      </c>
      <c r="F30" s="18">
        <v>616.30102014206204</v>
      </c>
      <c r="G30" s="18">
        <v>516.42819534987404</v>
      </c>
      <c r="H30" s="18">
        <v>99.872824792188098</v>
      </c>
      <c r="I30" s="18">
        <v>0.2535</v>
      </c>
      <c r="J30" s="18">
        <v>99.619324792188095</v>
      </c>
      <c r="K30" s="18">
        <v>99.872824792188098</v>
      </c>
      <c r="L30" s="18">
        <v>0</v>
      </c>
      <c r="M30" s="18">
        <v>0</v>
      </c>
      <c r="N30" s="18">
        <v>0</v>
      </c>
      <c r="O30" s="27">
        <v>0</v>
      </c>
    </row>
    <row r="31" spans="1:15" s="2" customFormat="1" x14ac:dyDescent="0.25">
      <c r="A31" s="12"/>
      <c r="B31" s="19" t="s">
        <v>95</v>
      </c>
      <c r="C31" s="17" t="s">
        <v>96</v>
      </c>
      <c r="D31" s="105" t="s">
        <v>95</v>
      </c>
      <c r="E31" s="106" t="s">
        <v>97</v>
      </c>
      <c r="F31" s="18" t="s">
        <v>49</v>
      </c>
      <c r="G31" s="18" t="s">
        <v>49</v>
      </c>
      <c r="H31" s="18">
        <v>22.5587152234691</v>
      </c>
      <c r="I31" s="18">
        <v>0.90297799999999995</v>
      </c>
      <c r="J31" s="18">
        <v>21.655737223469099</v>
      </c>
      <c r="K31" s="18">
        <v>22.5587152234691</v>
      </c>
      <c r="L31" s="18">
        <v>0</v>
      </c>
      <c r="M31" s="18" t="s">
        <v>49</v>
      </c>
      <c r="N31" s="18" t="s">
        <v>49</v>
      </c>
      <c r="O31" s="27" t="s">
        <v>49</v>
      </c>
    </row>
    <row r="32" spans="1:15" s="2" customFormat="1" x14ac:dyDescent="0.25">
      <c r="A32" s="12"/>
      <c r="B32" s="19" t="s">
        <v>98</v>
      </c>
      <c r="C32" s="17" t="s">
        <v>99</v>
      </c>
      <c r="D32" s="105" t="s">
        <v>98</v>
      </c>
      <c r="E32" s="106" t="s">
        <v>100</v>
      </c>
      <c r="F32" s="18">
        <v>4648.47801172658</v>
      </c>
      <c r="G32" s="18">
        <v>53.431484940974102</v>
      </c>
      <c r="H32" s="18">
        <v>4595.0465267856098</v>
      </c>
      <c r="I32" s="18">
        <v>70.777682397630699</v>
      </c>
      <c r="J32" s="18">
        <v>4524.2688443879797</v>
      </c>
      <c r="K32" s="18">
        <v>4595.0465267856043</v>
      </c>
      <c r="L32" s="18">
        <v>0</v>
      </c>
      <c r="M32" s="18">
        <v>4443.6257163401797</v>
      </c>
      <c r="N32" s="18">
        <v>4443.6257163401797</v>
      </c>
      <c r="O32" s="27">
        <v>0</v>
      </c>
    </row>
    <row r="33" spans="1:15" s="2" customFormat="1" x14ac:dyDescent="0.25">
      <c r="A33" s="12"/>
      <c r="B33" s="19" t="s">
        <v>101</v>
      </c>
      <c r="C33" s="17" t="s">
        <v>102</v>
      </c>
      <c r="D33" s="105" t="s">
        <v>101</v>
      </c>
      <c r="E33" s="106" t="s">
        <v>103</v>
      </c>
      <c r="F33" s="18">
        <v>6.1077450396081696</v>
      </c>
      <c r="G33" s="18">
        <v>2.7244037017645</v>
      </c>
      <c r="H33" s="18">
        <v>3.3833413378436599</v>
      </c>
      <c r="I33" s="18">
        <v>0</v>
      </c>
      <c r="J33" s="18">
        <v>3.3833413378436599</v>
      </c>
      <c r="K33" s="18">
        <v>3.3833413378436599</v>
      </c>
      <c r="L33" s="18">
        <v>0</v>
      </c>
      <c r="M33" s="18">
        <v>0</v>
      </c>
      <c r="N33" s="18">
        <v>0</v>
      </c>
      <c r="O33" s="27">
        <v>0</v>
      </c>
    </row>
    <row r="34" spans="1:15" s="2" customFormat="1" x14ac:dyDescent="0.25">
      <c r="A34" s="12"/>
      <c r="B34" s="19" t="s">
        <v>104</v>
      </c>
      <c r="C34" s="17" t="s">
        <v>105</v>
      </c>
      <c r="D34" s="105" t="s">
        <v>104</v>
      </c>
      <c r="E34" s="106" t="s">
        <v>106</v>
      </c>
      <c r="F34" s="18">
        <v>714.947502030652</v>
      </c>
      <c r="G34" s="18">
        <v>400.09930259270402</v>
      </c>
      <c r="H34" s="18">
        <v>314.84819943794702</v>
      </c>
      <c r="I34" s="18">
        <v>0.80216722975832899</v>
      </c>
      <c r="J34" s="18">
        <v>314.04603220818899</v>
      </c>
      <c r="K34" s="18">
        <v>314.84819943794702</v>
      </c>
      <c r="L34" s="18">
        <v>0</v>
      </c>
      <c r="M34" s="18">
        <v>0</v>
      </c>
      <c r="N34" s="18">
        <v>0</v>
      </c>
      <c r="O34" s="27">
        <v>0</v>
      </c>
    </row>
    <row r="35" spans="1:15" s="2" customFormat="1" x14ac:dyDescent="0.25">
      <c r="A35" s="12"/>
      <c r="B35" s="19" t="s">
        <v>107</v>
      </c>
      <c r="C35" s="17" t="s">
        <v>108</v>
      </c>
      <c r="D35" s="105" t="s">
        <v>107</v>
      </c>
      <c r="E35" s="106" t="s">
        <v>109</v>
      </c>
      <c r="F35" s="18">
        <v>3913.9502659938098</v>
      </c>
      <c r="G35" s="18" t="s">
        <v>49</v>
      </c>
      <c r="H35" s="18" t="s">
        <v>49</v>
      </c>
      <c r="I35" s="18" t="s">
        <v>49</v>
      </c>
      <c r="J35" s="18" t="s">
        <v>49</v>
      </c>
      <c r="K35" s="18" t="s">
        <v>49</v>
      </c>
      <c r="L35" s="18" t="s">
        <v>49</v>
      </c>
      <c r="M35" s="18">
        <v>69.719960458165502</v>
      </c>
      <c r="N35" s="18">
        <v>69.719960458165502</v>
      </c>
      <c r="O35" s="27">
        <v>0</v>
      </c>
    </row>
    <row r="36" spans="1:15" s="2" customFormat="1" x14ac:dyDescent="0.25">
      <c r="A36" s="12"/>
      <c r="B36" s="19" t="s">
        <v>110</v>
      </c>
      <c r="C36" s="17" t="s">
        <v>111</v>
      </c>
      <c r="D36" s="105" t="s">
        <v>110</v>
      </c>
      <c r="E36" s="106" t="s">
        <v>112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27">
        <v>0</v>
      </c>
    </row>
    <row r="37" spans="1:15" s="2" customFormat="1" x14ac:dyDescent="0.25">
      <c r="A37" s="12"/>
      <c r="B37" s="19" t="s">
        <v>113</v>
      </c>
      <c r="C37" s="17" t="s">
        <v>114</v>
      </c>
      <c r="D37" s="105" t="s">
        <v>113</v>
      </c>
      <c r="E37" s="106" t="s">
        <v>115</v>
      </c>
      <c r="F37" s="18">
        <v>232.66309933677101</v>
      </c>
      <c r="G37" s="18">
        <v>184.40135049708101</v>
      </c>
      <c r="H37" s="18">
        <v>48.261748839689801</v>
      </c>
      <c r="I37" s="18">
        <v>0.49360959702373403</v>
      </c>
      <c r="J37" s="18">
        <v>47.768139242666102</v>
      </c>
      <c r="K37" s="18">
        <v>48.261748839689801</v>
      </c>
      <c r="L37" s="18">
        <v>0</v>
      </c>
      <c r="M37" s="18">
        <v>1.766655E-2</v>
      </c>
      <c r="N37" s="18">
        <v>0</v>
      </c>
      <c r="O37" s="27">
        <v>-1.766655E-2</v>
      </c>
    </row>
    <row r="38" spans="1:15" s="2" customFormat="1" x14ac:dyDescent="0.25">
      <c r="A38" s="12"/>
      <c r="B38" s="19" t="s">
        <v>116</v>
      </c>
      <c r="C38" s="17" t="s">
        <v>117</v>
      </c>
      <c r="D38" s="105" t="s">
        <v>116</v>
      </c>
      <c r="E38" s="106" t="s">
        <v>118</v>
      </c>
      <c r="F38" s="18">
        <v>62.027460121762203</v>
      </c>
      <c r="G38" s="107">
        <v>44.621407820807498</v>
      </c>
      <c r="H38" s="18">
        <v>17.406052300954801</v>
      </c>
      <c r="I38" s="18">
        <v>1.5607555045433199</v>
      </c>
      <c r="J38" s="18">
        <v>15.8452967964114</v>
      </c>
      <c r="K38" s="18">
        <v>17.406052300954801</v>
      </c>
      <c r="L38" s="18">
        <v>0</v>
      </c>
      <c r="M38" s="18">
        <v>0</v>
      </c>
      <c r="N38" s="18">
        <v>0</v>
      </c>
      <c r="O38" s="27">
        <v>0</v>
      </c>
    </row>
    <row r="39" spans="1:15" s="2" customFormat="1" x14ac:dyDescent="0.25">
      <c r="A39" s="12"/>
      <c r="B39" s="19" t="s">
        <v>119</v>
      </c>
      <c r="C39" s="17" t="s">
        <v>120</v>
      </c>
      <c r="D39" s="105" t="s">
        <v>119</v>
      </c>
      <c r="E39" s="106" t="s">
        <v>121</v>
      </c>
      <c r="F39" s="18">
        <v>151.31349748692799</v>
      </c>
      <c r="G39" s="18">
        <v>40.725752699159699</v>
      </c>
      <c r="H39" s="18">
        <v>110.587744787768</v>
      </c>
      <c r="I39" s="18">
        <v>17.674757115204098</v>
      </c>
      <c r="J39" s="18">
        <v>92.912987672563901</v>
      </c>
      <c r="K39" s="18">
        <v>110.587744787768</v>
      </c>
      <c r="L39" s="18">
        <v>0</v>
      </c>
      <c r="M39" s="18">
        <v>0</v>
      </c>
      <c r="N39" s="18">
        <v>0</v>
      </c>
      <c r="O39" s="27">
        <v>0</v>
      </c>
    </row>
    <row r="40" spans="1:15" s="2" customFormat="1" x14ac:dyDescent="0.25">
      <c r="A40" s="12"/>
      <c r="B40" s="19" t="s">
        <v>122</v>
      </c>
      <c r="C40" s="17" t="s">
        <v>123</v>
      </c>
      <c r="D40" s="105" t="s">
        <v>122</v>
      </c>
      <c r="E40" s="106" t="s">
        <v>124</v>
      </c>
      <c r="F40" s="18">
        <v>10393.6507050323</v>
      </c>
      <c r="G40" s="18">
        <v>6240.8002665174099</v>
      </c>
      <c r="H40" s="18">
        <v>4152.8504385149299</v>
      </c>
      <c r="I40" s="18">
        <v>719.92854643533701</v>
      </c>
      <c r="J40" s="18">
        <v>3432.9218920796002</v>
      </c>
      <c r="K40" s="18">
        <v>4780.97449806442</v>
      </c>
      <c r="L40" s="18">
        <v>628.12405954949304</v>
      </c>
      <c r="M40" s="18">
        <v>1741.26805293088</v>
      </c>
      <c r="N40" s="18">
        <v>1741.26805293088</v>
      </c>
      <c r="O40" s="27">
        <v>0</v>
      </c>
    </row>
    <row r="41" spans="1:15" s="2" customFormat="1" x14ac:dyDescent="0.25">
      <c r="A41" s="12"/>
      <c r="B41" s="19" t="s">
        <v>125</v>
      </c>
      <c r="C41" s="17" t="s">
        <v>126</v>
      </c>
      <c r="D41" s="105" t="s">
        <v>125</v>
      </c>
      <c r="E41" s="106" t="s">
        <v>127</v>
      </c>
      <c r="F41" s="18">
        <v>74.027510752168297</v>
      </c>
      <c r="G41" s="18">
        <v>41.976305664280197</v>
      </c>
      <c r="H41" s="18">
        <v>32.0512050878881</v>
      </c>
      <c r="I41" s="18">
        <v>0.73494222521102603</v>
      </c>
      <c r="J41" s="18">
        <v>31.3162628626771</v>
      </c>
      <c r="K41" s="18">
        <v>32.0512050878881</v>
      </c>
      <c r="L41" s="18">
        <v>0</v>
      </c>
      <c r="M41" s="18">
        <v>0</v>
      </c>
      <c r="N41" s="18">
        <v>0</v>
      </c>
      <c r="O41" s="27">
        <v>0</v>
      </c>
    </row>
    <row r="42" spans="1:15" s="2" customFormat="1" x14ac:dyDescent="0.25">
      <c r="A42" s="12"/>
      <c r="B42" s="19" t="s">
        <v>128</v>
      </c>
      <c r="C42" s="17" t="s">
        <v>129</v>
      </c>
      <c r="D42" s="105" t="s">
        <v>128</v>
      </c>
      <c r="E42" s="106" t="s">
        <v>130</v>
      </c>
      <c r="F42" s="18">
        <v>40.109983955168701</v>
      </c>
      <c r="G42" s="18">
        <v>39.869441646535698</v>
      </c>
      <c r="H42" s="18">
        <v>0.24054230863302201</v>
      </c>
      <c r="I42" s="18">
        <v>0</v>
      </c>
      <c r="J42" s="18">
        <v>0.24054230863302201</v>
      </c>
      <c r="K42" s="18">
        <v>0.24054230863302201</v>
      </c>
      <c r="L42" s="18">
        <v>0</v>
      </c>
      <c r="M42" s="18">
        <v>0</v>
      </c>
      <c r="N42" s="18">
        <v>0</v>
      </c>
      <c r="O42" s="27">
        <v>0</v>
      </c>
    </row>
    <row r="43" spans="1:15" s="2" customFormat="1" x14ac:dyDescent="0.25">
      <c r="A43" s="12"/>
      <c r="B43" s="19" t="s">
        <v>131</v>
      </c>
      <c r="C43" s="17" t="s">
        <v>132</v>
      </c>
      <c r="D43" s="105" t="s">
        <v>131</v>
      </c>
      <c r="E43" s="106" t="s">
        <v>133</v>
      </c>
      <c r="F43" s="18" t="s">
        <v>49</v>
      </c>
      <c r="G43" s="18" t="s">
        <v>49</v>
      </c>
      <c r="H43" s="18" t="s">
        <v>49</v>
      </c>
      <c r="I43" s="18" t="s">
        <v>49</v>
      </c>
      <c r="J43" s="18" t="s">
        <v>49</v>
      </c>
      <c r="K43" s="18" t="s">
        <v>49</v>
      </c>
      <c r="L43" s="18" t="s">
        <v>49</v>
      </c>
      <c r="M43" s="18" t="s">
        <v>49</v>
      </c>
      <c r="N43" s="18" t="s">
        <v>49</v>
      </c>
      <c r="O43" s="27" t="s">
        <v>49</v>
      </c>
    </row>
    <row r="44" spans="1:15" s="2" customFormat="1" x14ac:dyDescent="0.25">
      <c r="A44" s="20"/>
      <c r="B44" s="19" t="s">
        <v>134</v>
      </c>
      <c r="C44" s="17" t="s">
        <v>135</v>
      </c>
      <c r="D44" s="105" t="s">
        <v>134</v>
      </c>
      <c r="E44" s="106" t="s">
        <v>136</v>
      </c>
      <c r="F44" s="18">
        <v>9.4922566538707205</v>
      </c>
      <c r="G44" s="18">
        <v>9.4922566538707205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27">
        <v>0</v>
      </c>
    </row>
    <row r="45" spans="1:15" s="2" customFormat="1" x14ac:dyDescent="0.25">
      <c r="A45" s="12"/>
      <c r="B45" s="19" t="s">
        <v>137</v>
      </c>
      <c r="C45" s="17" t="s">
        <v>138</v>
      </c>
      <c r="D45" s="105" t="s">
        <v>137</v>
      </c>
      <c r="E45" s="106" t="s">
        <v>139</v>
      </c>
      <c r="F45" s="18">
        <v>41845.670049141103</v>
      </c>
      <c r="G45" s="18">
        <v>37211.853603309799</v>
      </c>
      <c r="H45" s="18">
        <v>4633.8164458312904</v>
      </c>
      <c r="I45" s="18">
        <v>-27.291067989370902</v>
      </c>
      <c r="J45" s="18">
        <v>4661.1075138206597</v>
      </c>
      <c r="K45" s="18">
        <v>7718.4654155990302</v>
      </c>
      <c r="L45" s="18">
        <v>3084.6489697677398</v>
      </c>
      <c r="M45" s="18">
        <v>4756.8242591246317</v>
      </c>
      <c r="N45" s="18">
        <v>4756.8242591246317</v>
      </c>
      <c r="O45" s="27">
        <v>0</v>
      </c>
    </row>
    <row r="46" spans="1:15" s="2" customFormat="1" x14ac:dyDescent="0.25">
      <c r="A46" s="12"/>
      <c r="B46" s="19" t="s">
        <v>140</v>
      </c>
      <c r="C46" s="17" t="s">
        <v>141</v>
      </c>
      <c r="D46" s="105" t="s">
        <v>140</v>
      </c>
      <c r="E46" s="106" t="s">
        <v>142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27">
        <v>0</v>
      </c>
    </row>
    <row r="47" spans="1:15" s="2" customFormat="1" x14ac:dyDescent="0.25">
      <c r="A47" s="12"/>
      <c r="B47" s="19" t="s">
        <v>143</v>
      </c>
      <c r="C47" s="17" t="s">
        <v>144</v>
      </c>
      <c r="D47" s="105" t="s">
        <v>143</v>
      </c>
      <c r="E47" s="106" t="s">
        <v>145</v>
      </c>
      <c r="F47" s="18">
        <v>267.15971470456901</v>
      </c>
      <c r="G47" s="18">
        <v>95.077945333344701</v>
      </c>
      <c r="H47" s="18">
        <v>172.081769371224</v>
      </c>
      <c r="I47" s="18">
        <v>0.38870560542958899</v>
      </c>
      <c r="J47" s="18">
        <v>171.69306376579499</v>
      </c>
      <c r="K47" s="18">
        <v>172.081769371224</v>
      </c>
      <c r="L47" s="18">
        <v>0</v>
      </c>
      <c r="M47" s="18">
        <v>0</v>
      </c>
      <c r="N47" s="18">
        <v>0</v>
      </c>
      <c r="O47" s="27">
        <v>0</v>
      </c>
    </row>
    <row r="48" spans="1:15" s="2" customFormat="1" x14ac:dyDescent="0.25">
      <c r="A48" s="12"/>
      <c r="B48" s="19" t="s">
        <v>146</v>
      </c>
      <c r="C48" s="17" t="s">
        <v>147</v>
      </c>
      <c r="D48" s="105" t="s">
        <v>146</v>
      </c>
      <c r="E48" s="106" t="s">
        <v>148</v>
      </c>
      <c r="F48" s="18">
        <v>315.63911022149603</v>
      </c>
      <c r="G48" s="18">
        <v>245.50165518369801</v>
      </c>
      <c r="H48" s="18">
        <v>70.137455037797395</v>
      </c>
      <c r="I48" s="18">
        <v>6.4009520000000002</v>
      </c>
      <c r="J48" s="18">
        <v>63.736503037797398</v>
      </c>
      <c r="K48" s="18">
        <v>70.324291977797401</v>
      </c>
      <c r="L48" s="18">
        <v>0.18683694000000001</v>
      </c>
      <c r="M48" s="18">
        <v>0</v>
      </c>
      <c r="N48" s="18">
        <v>0</v>
      </c>
      <c r="O48" s="27">
        <v>0</v>
      </c>
    </row>
    <row r="49" spans="1:15" s="2" customFormat="1" x14ac:dyDescent="0.25">
      <c r="A49" s="12"/>
      <c r="B49" s="19" t="s">
        <v>149</v>
      </c>
      <c r="C49" s="17" t="s">
        <v>150</v>
      </c>
      <c r="D49" s="105" t="s">
        <v>149</v>
      </c>
      <c r="E49" s="106" t="s">
        <v>151</v>
      </c>
      <c r="F49" s="18">
        <v>11.2673424469994</v>
      </c>
      <c r="G49" s="18">
        <v>3.1350553987629799</v>
      </c>
      <c r="H49" s="18">
        <v>8.1322870482363694</v>
      </c>
      <c r="I49" s="18">
        <v>0.49478899999999998</v>
      </c>
      <c r="J49" s="18">
        <v>7.6374980482363704</v>
      </c>
      <c r="K49" s="18">
        <v>8.1322870482363694</v>
      </c>
      <c r="L49" s="18">
        <v>0</v>
      </c>
      <c r="M49" s="18">
        <v>0</v>
      </c>
      <c r="N49" s="18">
        <v>0</v>
      </c>
      <c r="O49" s="27">
        <v>0</v>
      </c>
    </row>
    <row r="50" spans="1:15" s="2" customFormat="1" x14ac:dyDescent="0.25">
      <c r="A50" s="12"/>
      <c r="B50" s="19" t="s">
        <v>152</v>
      </c>
      <c r="C50" s="17" t="s">
        <v>153</v>
      </c>
      <c r="D50" s="105" t="s">
        <v>152</v>
      </c>
      <c r="E50" s="106" t="s">
        <v>154</v>
      </c>
      <c r="F50" s="18">
        <v>9.5245890872832906</v>
      </c>
      <c r="G50" s="18">
        <v>0.26535691962944102</v>
      </c>
      <c r="H50" s="18">
        <v>9.2592321676538401</v>
      </c>
      <c r="I50" s="18">
        <v>0</v>
      </c>
      <c r="J50" s="18">
        <v>9.2592321676538401</v>
      </c>
      <c r="K50" s="18">
        <v>9.2592321676538401</v>
      </c>
      <c r="L50" s="18">
        <v>0</v>
      </c>
      <c r="M50" s="18">
        <v>0</v>
      </c>
      <c r="N50" s="18">
        <v>0</v>
      </c>
      <c r="O50" s="27">
        <v>0</v>
      </c>
    </row>
    <row r="51" spans="1:15" s="2" customFormat="1" x14ac:dyDescent="0.25">
      <c r="A51" s="12"/>
      <c r="B51" s="19" t="s">
        <v>155</v>
      </c>
      <c r="C51" s="17" t="s">
        <v>156</v>
      </c>
      <c r="D51" s="105" t="s">
        <v>155</v>
      </c>
      <c r="E51" s="106" t="s">
        <v>157</v>
      </c>
      <c r="F51" s="21"/>
      <c r="G51" s="21"/>
      <c r="H51" s="21"/>
      <c r="I51" s="21"/>
      <c r="J51" s="21"/>
      <c r="K51" s="21"/>
      <c r="L51" s="21"/>
      <c r="M51" s="21"/>
      <c r="N51" s="21"/>
      <c r="O51" s="108"/>
    </row>
    <row r="52" spans="1:15" s="2" customFormat="1" x14ac:dyDescent="0.25">
      <c r="A52" s="12"/>
      <c r="B52" s="19" t="s">
        <v>158</v>
      </c>
      <c r="C52" s="17" t="s">
        <v>159</v>
      </c>
      <c r="D52" s="105" t="s">
        <v>158</v>
      </c>
      <c r="E52" s="106" t="s">
        <v>160</v>
      </c>
      <c r="F52" s="18">
        <v>0.69273989303935701</v>
      </c>
      <c r="G52" s="18">
        <v>0.69273989303935701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27">
        <v>0</v>
      </c>
    </row>
    <row r="53" spans="1:15" s="2" customFormat="1" x14ac:dyDescent="0.25">
      <c r="A53" s="12"/>
      <c r="B53" s="19" t="s">
        <v>161</v>
      </c>
      <c r="C53" s="17" t="s">
        <v>162</v>
      </c>
      <c r="D53" s="105" t="s">
        <v>161</v>
      </c>
      <c r="E53" s="106" t="s">
        <v>163</v>
      </c>
      <c r="F53" s="18">
        <v>26.7811966565829</v>
      </c>
      <c r="G53" s="18">
        <v>25.975396215660599</v>
      </c>
      <c r="H53" s="18">
        <v>0.80580044092228698</v>
      </c>
      <c r="I53" s="18">
        <v>0</v>
      </c>
      <c r="J53" s="18">
        <v>0.80580044092228698</v>
      </c>
      <c r="K53" s="18">
        <v>0.80580044092228698</v>
      </c>
      <c r="L53" s="18">
        <v>0</v>
      </c>
      <c r="M53" s="18">
        <v>0</v>
      </c>
      <c r="N53" s="18">
        <v>0</v>
      </c>
      <c r="O53" s="27">
        <v>0</v>
      </c>
    </row>
    <row r="54" spans="1:15" s="2" customFormat="1" x14ac:dyDescent="0.25">
      <c r="A54" s="12"/>
      <c r="B54" s="19" t="s">
        <v>164</v>
      </c>
      <c r="C54" s="17" t="s">
        <v>165</v>
      </c>
      <c r="D54" s="105" t="s">
        <v>164</v>
      </c>
      <c r="E54" s="106" t="s">
        <v>166</v>
      </c>
      <c r="F54" s="18">
        <v>21.5284402028378</v>
      </c>
      <c r="G54" s="18">
        <v>17.021120401575601</v>
      </c>
      <c r="H54" s="18">
        <v>4.5073198012622298</v>
      </c>
      <c r="I54" s="18">
        <v>0</v>
      </c>
      <c r="J54" s="18">
        <v>4.5073198012622298</v>
      </c>
      <c r="K54" s="18">
        <v>4.5073198012622298</v>
      </c>
      <c r="L54" s="18">
        <v>0</v>
      </c>
      <c r="M54" s="18">
        <v>0</v>
      </c>
      <c r="N54" s="18">
        <v>0</v>
      </c>
      <c r="O54" s="27">
        <v>0</v>
      </c>
    </row>
    <row r="55" spans="1:15" s="2" customFormat="1" x14ac:dyDescent="0.25">
      <c r="A55" s="12"/>
      <c r="B55" s="19" t="s">
        <v>167</v>
      </c>
      <c r="C55" s="17" t="s">
        <v>168</v>
      </c>
      <c r="D55" s="105" t="s">
        <v>167</v>
      </c>
      <c r="E55" s="106" t="s">
        <v>169</v>
      </c>
      <c r="F55" s="18">
        <v>156.546231714963</v>
      </c>
      <c r="G55" s="18">
        <v>109.66705748293199</v>
      </c>
      <c r="H55" s="18">
        <v>46.8791742320305</v>
      </c>
      <c r="I55" s="18">
        <v>0</v>
      </c>
      <c r="J55" s="18">
        <v>46.8791742320305</v>
      </c>
      <c r="K55" s="18">
        <v>46.8791742320305</v>
      </c>
      <c r="L55" s="18">
        <v>0</v>
      </c>
      <c r="M55" s="18">
        <v>0</v>
      </c>
      <c r="N55" s="18">
        <v>0</v>
      </c>
      <c r="O55" s="27">
        <v>0</v>
      </c>
    </row>
    <row r="56" spans="1:15" s="2" customFormat="1" x14ac:dyDescent="0.25">
      <c r="A56" s="12"/>
      <c r="B56" s="19" t="s">
        <v>170</v>
      </c>
      <c r="C56" s="17" t="s">
        <v>171</v>
      </c>
      <c r="D56" s="105" t="s">
        <v>170</v>
      </c>
      <c r="E56" s="106" t="s">
        <v>172</v>
      </c>
      <c r="F56" s="18">
        <v>347.326107182361</v>
      </c>
      <c r="G56" s="18">
        <v>257.058395986927</v>
      </c>
      <c r="H56" s="18">
        <v>90.267711195433506</v>
      </c>
      <c r="I56" s="18">
        <v>0.63116752210336602</v>
      </c>
      <c r="J56" s="18">
        <v>89.636543673330095</v>
      </c>
      <c r="K56" s="18">
        <v>90.267711195433506</v>
      </c>
      <c r="L56" s="18">
        <v>0</v>
      </c>
      <c r="M56" s="18">
        <v>0</v>
      </c>
      <c r="N56" s="18">
        <v>0</v>
      </c>
      <c r="O56" s="27">
        <v>0</v>
      </c>
    </row>
    <row r="57" spans="1:15" s="2" customFormat="1" x14ac:dyDescent="0.25">
      <c r="A57" s="12"/>
      <c r="B57" s="19" t="s">
        <v>173</v>
      </c>
      <c r="C57" s="17" t="s">
        <v>174</v>
      </c>
      <c r="D57" s="105" t="s">
        <v>173</v>
      </c>
      <c r="E57" s="106" t="s">
        <v>175</v>
      </c>
      <c r="F57" s="18">
        <v>3267.75890714861</v>
      </c>
      <c r="G57" s="18">
        <v>2712.7560984196598</v>
      </c>
      <c r="H57" s="18">
        <v>555.002808728947</v>
      </c>
      <c r="I57" s="18">
        <v>44.8628842183901</v>
      </c>
      <c r="J57" s="18">
        <v>510.13992451055702</v>
      </c>
      <c r="K57" s="18">
        <v>555.002808728947</v>
      </c>
      <c r="L57" s="18">
        <v>0</v>
      </c>
      <c r="M57" s="18">
        <v>114.883774147906</v>
      </c>
      <c r="N57" s="18">
        <v>114.883774147906</v>
      </c>
      <c r="O57" s="27">
        <v>0</v>
      </c>
    </row>
    <row r="58" spans="1:15" s="2" customFormat="1" x14ac:dyDescent="0.25">
      <c r="A58" s="12"/>
      <c r="B58" s="19" t="s">
        <v>176</v>
      </c>
      <c r="C58" s="17" t="s">
        <v>177</v>
      </c>
      <c r="D58" s="105" t="s">
        <v>176</v>
      </c>
      <c r="E58" s="106" t="s">
        <v>178</v>
      </c>
      <c r="F58" s="18">
        <v>10594.968737315199</v>
      </c>
      <c r="G58" s="18">
        <v>6441.0384586574801</v>
      </c>
      <c r="H58" s="18">
        <v>4153.93027865774</v>
      </c>
      <c r="I58" s="18">
        <v>45.435350246379897</v>
      </c>
      <c r="J58" s="18">
        <v>4108.49492841136</v>
      </c>
      <c r="K58" s="18">
        <v>4153.93027865774</v>
      </c>
      <c r="L58" s="18">
        <v>0</v>
      </c>
      <c r="M58" s="18">
        <v>1222.6855447364301</v>
      </c>
      <c r="N58" s="18">
        <v>1222.6855447364301</v>
      </c>
      <c r="O58" s="27">
        <v>0</v>
      </c>
    </row>
    <row r="59" spans="1:15" s="2" customFormat="1" x14ac:dyDescent="0.25">
      <c r="A59" s="12"/>
      <c r="B59" s="19" t="s">
        <v>179</v>
      </c>
      <c r="C59" s="17" t="s">
        <v>180</v>
      </c>
      <c r="D59" s="105" t="s">
        <v>179</v>
      </c>
      <c r="E59" s="106" t="s">
        <v>181</v>
      </c>
      <c r="F59" s="18">
        <v>749.45405778839995</v>
      </c>
      <c r="G59" s="18">
        <v>357.70170475066698</v>
      </c>
      <c r="H59" s="18">
        <v>391.75235303773201</v>
      </c>
      <c r="I59" s="18">
        <v>2.4885172703100001E-3</v>
      </c>
      <c r="J59" s="18">
        <v>391.74986452046198</v>
      </c>
      <c r="K59" s="18">
        <v>391.75235303773201</v>
      </c>
      <c r="L59" s="18">
        <v>0</v>
      </c>
      <c r="M59" s="18">
        <v>0</v>
      </c>
      <c r="N59" s="18">
        <v>0</v>
      </c>
      <c r="O59" s="27">
        <v>0</v>
      </c>
    </row>
    <row r="60" spans="1:15" s="2" customFormat="1" x14ac:dyDescent="0.25">
      <c r="A60" s="12"/>
      <c r="B60" s="19" t="s">
        <v>182</v>
      </c>
      <c r="C60" s="17" t="s">
        <v>183</v>
      </c>
      <c r="D60" s="105" t="s">
        <v>182</v>
      </c>
      <c r="E60" s="106" t="s">
        <v>184</v>
      </c>
      <c r="F60" s="18">
        <v>221.98957720949801</v>
      </c>
      <c r="G60" s="18">
        <v>211.88133836086101</v>
      </c>
      <c r="H60" s="18">
        <v>10.1082388486371</v>
      </c>
      <c r="I60" s="18">
        <v>2.0007057879167001E-2</v>
      </c>
      <c r="J60" s="18">
        <v>10.088231790758</v>
      </c>
      <c r="K60" s="18">
        <v>10.1082388486371</v>
      </c>
      <c r="L60" s="18">
        <v>0</v>
      </c>
      <c r="M60" s="18">
        <v>0</v>
      </c>
      <c r="N60" s="18">
        <v>0</v>
      </c>
      <c r="O60" s="27">
        <v>0</v>
      </c>
    </row>
    <row r="61" spans="1:15" s="2" customFormat="1" x14ac:dyDescent="0.25">
      <c r="A61" s="12"/>
      <c r="B61" s="19" t="s">
        <v>185</v>
      </c>
      <c r="C61" s="17" t="s">
        <v>186</v>
      </c>
      <c r="D61" s="105" t="s">
        <v>185</v>
      </c>
      <c r="E61" s="106" t="s">
        <v>187</v>
      </c>
      <c r="F61" s="18">
        <v>7257.2019789857904</v>
      </c>
      <c r="G61" s="18">
        <v>5793.9333917426602</v>
      </c>
      <c r="H61" s="18">
        <v>1463.26858724312</v>
      </c>
      <c r="I61" s="18">
        <v>66.318359726126801</v>
      </c>
      <c r="J61" s="18">
        <v>1396.950227517</v>
      </c>
      <c r="K61" s="18">
        <v>1886.5555879811</v>
      </c>
      <c r="L61" s="18">
        <v>423.28700073797199</v>
      </c>
      <c r="M61" s="18">
        <v>873.06021962986995</v>
      </c>
      <c r="N61" s="18">
        <v>873.06021962986995</v>
      </c>
      <c r="O61" s="27">
        <v>0</v>
      </c>
    </row>
    <row r="62" spans="1:15" s="2" customFormat="1" ht="21.75" thickBot="1" x14ac:dyDescent="0.3">
      <c r="A62" s="12"/>
      <c r="B62" s="19" t="s">
        <v>188</v>
      </c>
      <c r="C62" s="17" t="s">
        <v>189</v>
      </c>
      <c r="D62" s="105" t="s">
        <v>188</v>
      </c>
      <c r="E62" s="106" t="s">
        <v>190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27">
        <v>0</v>
      </c>
    </row>
    <row r="63" spans="1:15" s="24" customFormat="1" ht="21.75" thickBot="1" x14ac:dyDescent="0.3">
      <c r="A63" s="22"/>
      <c r="B63" s="23" t="s">
        <v>191</v>
      </c>
      <c r="C63" s="17" t="s">
        <v>192</v>
      </c>
      <c r="D63" s="105" t="s">
        <v>193</v>
      </c>
      <c r="E63" s="109" t="s">
        <v>194</v>
      </c>
      <c r="F63" s="18">
        <v>72.059580903311456</v>
      </c>
      <c r="G63" s="18">
        <v>3270.4730654168966</v>
      </c>
      <c r="H63" s="18">
        <v>706.26635620881746</v>
      </c>
      <c r="I63" s="18">
        <v>0</v>
      </c>
      <c r="J63" s="18">
        <v>706.26635620881746</v>
      </c>
      <c r="K63" s="18">
        <v>898.92795620881793</v>
      </c>
      <c r="L63" s="18">
        <v>192.66159999999999</v>
      </c>
      <c r="M63" s="18">
        <v>0</v>
      </c>
      <c r="N63" s="18">
        <v>0</v>
      </c>
      <c r="O63" s="27">
        <v>0</v>
      </c>
    </row>
    <row r="64" spans="1:15" s="24" customFormat="1" ht="30.6" customHeight="1" x14ac:dyDescent="0.25">
      <c r="A64" s="22"/>
      <c r="B64" s="62" t="s">
        <v>195</v>
      </c>
      <c r="C64" s="72"/>
      <c r="D64" s="60" t="s">
        <v>196</v>
      </c>
      <c r="E64" s="110" t="s">
        <v>197</v>
      </c>
      <c r="F64" s="111">
        <f>SUM(F10:F62)</f>
        <v>228379.62101184632</v>
      </c>
      <c r="G64" s="111">
        <f t="shared" ref="G64:O64" si="0">SUM(G10:G62)</f>
        <v>175469.75397417566</v>
      </c>
      <c r="H64" s="111">
        <f t="shared" si="0"/>
        <v>49005.187196947882</v>
      </c>
      <c r="I64" s="111">
        <f t="shared" si="0"/>
        <v>2175.3432031950479</v>
      </c>
      <c r="J64" s="111">
        <f t="shared" si="0"/>
        <v>46829.843993752846</v>
      </c>
      <c r="K64" s="111">
        <f t="shared" si="0"/>
        <v>56868.58493304783</v>
      </c>
      <c r="L64" s="111">
        <f t="shared" si="0"/>
        <v>7863.3977360999488</v>
      </c>
      <c r="M64" s="111">
        <f t="shared" si="0"/>
        <v>22836.074650285009</v>
      </c>
      <c r="N64" s="111">
        <f t="shared" si="0"/>
        <v>22837.656955515009</v>
      </c>
      <c r="O64" s="112">
        <f t="shared" si="0"/>
        <v>1.58230523</v>
      </c>
    </row>
    <row r="65" spans="1:239" s="24" customFormat="1" ht="42.75" thickBot="1" x14ac:dyDescent="0.3">
      <c r="A65" s="22"/>
      <c r="B65" s="61"/>
      <c r="C65" s="73"/>
      <c r="D65" s="113"/>
      <c r="E65" s="114" t="s">
        <v>198</v>
      </c>
      <c r="F65" s="111">
        <f>IF(COUNTA(F10:F63)&gt;0,IF(F63="c","c",SUM(F63:F64)),"")</f>
        <v>228451.68059274965</v>
      </c>
      <c r="G65" s="111">
        <f t="shared" ref="G65:O65" si="1">IF(COUNTA(G10:G63)&gt;0,IF(G63="c","c",SUM(G63:G64)),"")</f>
        <v>178740.22703959257</v>
      </c>
      <c r="H65" s="111">
        <f t="shared" si="1"/>
        <v>49711.453553156702</v>
      </c>
      <c r="I65" s="111">
        <f t="shared" si="1"/>
        <v>2175.3432031950479</v>
      </c>
      <c r="J65" s="111">
        <f t="shared" si="1"/>
        <v>47536.110349961666</v>
      </c>
      <c r="K65" s="111">
        <f t="shared" si="1"/>
        <v>57767.51288925665</v>
      </c>
      <c r="L65" s="111">
        <f t="shared" si="1"/>
        <v>8056.0593360999492</v>
      </c>
      <c r="M65" s="111">
        <f t="shared" si="1"/>
        <v>22836.074650285009</v>
      </c>
      <c r="N65" s="111">
        <f t="shared" si="1"/>
        <v>22837.656955515009</v>
      </c>
      <c r="O65" s="112">
        <f t="shared" si="1"/>
        <v>1.58230523</v>
      </c>
    </row>
    <row r="66" spans="1:239" s="2" customFormat="1" ht="12" thickBot="1" x14ac:dyDescent="0.3">
      <c r="A66" s="17"/>
      <c r="B66" s="25"/>
      <c r="C66" s="17"/>
      <c r="D66" s="115"/>
      <c r="E66" s="116" t="s">
        <v>199</v>
      </c>
      <c r="F66" s="117" t="str">
        <f>IF(F63="c","",IF(AND(IF((COUNTIF(F10:F62,"c"))&gt;0,1,0)=1,F63=""),"Please provide Not Specified (Including Confidential)",""))</f>
        <v/>
      </c>
      <c r="G66" s="117" t="str">
        <f t="shared" ref="G66:O66" si="2">IF(G63="c","",IF(AND(IF((COUNTIF(G10:G62,"c"))&gt;0,1,0)=1,G63=""),"Please provide Not Specified (Including Confidential)",""))</f>
        <v/>
      </c>
      <c r="H66" s="117" t="str">
        <f t="shared" si="2"/>
        <v/>
      </c>
      <c r="I66" s="117" t="str">
        <f t="shared" si="2"/>
        <v/>
      </c>
      <c r="J66" s="117" t="str">
        <f t="shared" si="2"/>
        <v/>
      </c>
      <c r="K66" s="117" t="str">
        <f t="shared" si="2"/>
        <v/>
      </c>
      <c r="L66" s="117" t="str">
        <f t="shared" si="2"/>
        <v/>
      </c>
      <c r="M66" s="117" t="str">
        <f t="shared" si="2"/>
        <v/>
      </c>
      <c r="N66" s="117" t="str">
        <f t="shared" si="2"/>
        <v/>
      </c>
      <c r="O66" s="118" t="str">
        <f t="shared" si="2"/>
        <v/>
      </c>
    </row>
    <row r="67" spans="1:239" s="15" customFormat="1" ht="12" thickBot="1" x14ac:dyDescent="0.3">
      <c r="A67" s="12"/>
      <c r="B67" s="14"/>
      <c r="C67" s="17"/>
      <c r="D67" s="101"/>
      <c r="E67" s="102" t="s">
        <v>200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20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</row>
    <row r="68" spans="1:239" s="2" customFormat="1" x14ac:dyDescent="0.25">
      <c r="A68" s="12"/>
      <c r="B68" s="26" t="s">
        <v>201</v>
      </c>
      <c r="C68" s="17" t="s">
        <v>202</v>
      </c>
      <c r="D68" s="105" t="s">
        <v>201</v>
      </c>
      <c r="E68" s="106" t="s">
        <v>203</v>
      </c>
      <c r="F68" s="18">
        <v>0.19851606604532199</v>
      </c>
      <c r="G68" s="18">
        <v>0.19851606604532199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27">
        <v>0</v>
      </c>
    </row>
    <row r="69" spans="1:239" s="2" customFormat="1" x14ac:dyDescent="0.25">
      <c r="A69" s="12"/>
      <c r="B69" s="26" t="s">
        <v>204</v>
      </c>
      <c r="C69" s="17" t="s">
        <v>205</v>
      </c>
      <c r="D69" s="105" t="s">
        <v>204</v>
      </c>
      <c r="E69" s="106" t="s">
        <v>206</v>
      </c>
      <c r="F69" s="18">
        <v>6.0681804678429598</v>
      </c>
      <c r="G69" s="18" t="s">
        <v>49</v>
      </c>
      <c r="H69" s="18" t="s">
        <v>49</v>
      </c>
      <c r="I69" s="18" t="s">
        <v>49</v>
      </c>
      <c r="J69" s="18" t="s">
        <v>49</v>
      </c>
      <c r="K69" s="18" t="s">
        <v>49</v>
      </c>
      <c r="L69" s="18" t="s">
        <v>49</v>
      </c>
      <c r="M69" s="18">
        <v>0</v>
      </c>
      <c r="N69" s="18">
        <v>0</v>
      </c>
      <c r="O69" s="27">
        <v>0</v>
      </c>
    </row>
    <row r="70" spans="1:239" s="2" customFormat="1" x14ac:dyDescent="0.25">
      <c r="A70" s="12"/>
      <c r="B70" s="26" t="s">
        <v>207</v>
      </c>
      <c r="C70" s="17" t="s">
        <v>208</v>
      </c>
      <c r="D70" s="105" t="s">
        <v>207</v>
      </c>
      <c r="E70" s="106" t="s">
        <v>209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27">
        <v>0</v>
      </c>
    </row>
    <row r="71" spans="1:239" s="2" customFormat="1" x14ac:dyDescent="0.25">
      <c r="A71" s="12"/>
      <c r="B71" s="26" t="s">
        <v>210</v>
      </c>
      <c r="C71" s="17" t="s">
        <v>211</v>
      </c>
      <c r="D71" s="105" t="s">
        <v>210</v>
      </c>
      <c r="E71" s="106" t="s">
        <v>212</v>
      </c>
      <c r="F71" s="18" t="s">
        <v>49</v>
      </c>
      <c r="G71" s="18" t="s">
        <v>49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 t="s">
        <v>49</v>
      </c>
      <c r="N71" s="18" t="s">
        <v>49</v>
      </c>
      <c r="O71" s="27" t="s">
        <v>49</v>
      </c>
    </row>
    <row r="72" spans="1:239" s="2" customFormat="1" ht="12" thickBot="1" x14ac:dyDescent="0.3">
      <c r="A72" s="12"/>
      <c r="B72" s="26" t="s">
        <v>213</v>
      </c>
      <c r="C72" s="17" t="s">
        <v>214</v>
      </c>
      <c r="D72" s="105" t="s">
        <v>213</v>
      </c>
      <c r="E72" s="106" t="s">
        <v>215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27">
        <v>0</v>
      </c>
    </row>
    <row r="73" spans="1:239" s="24" customFormat="1" ht="21" x14ac:dyDescent="0.25">
      <c r="A73" s="22"/>
      <c r="B73" s="28" t="s">
        <v>216</v>
      </c>
      <c r="C73" s="17" t="s">
        <v>217</v>
      </c>
      <c r="D73" s="105" t="s">
        <v>216</v>
      </c>
      <c r="E73" s="109" t="s">
        <v>194</v>
      </c>
      <c r="F73" s="18" t="s">
        <v>49</v>
      </c>
      <c r="G73" s="18" t="s">
        <v>49</v>
      </c>
      <c r="H73" s="18" t="s">
        <v>49</v>
      </c>
      <c r="I73" s="18" t="s">
        <v>49</v>
      </c>
      <c r="J73" s="18" t="s">
        <v>49</v>
      </c>
      <c r="K73" s="18" t="s">
        <v>49</v>
      </c>
      <c r="L73" s="18" t="s">
        <v>49</v>
      </c>
      <c r="M73" s="18" t="s">
        <v>49</v>
      </c>
      <c r="N73" s="18" t="s">
        <v>49</v>
      </c>
      <c r="O73" s="27" t="s">
        <v>49</v>
      </c>
    </row>
    <row r="74" spans="1:239" s="24" customFormat="1" ht="30.6" customHeight="1" x14ac:dyDescent="0.25">
      <c r="A74" s="22"/>
      <c r="B74" s="60" t="s">
        <v>195</v>
      </c>
      <c r="C74" s="72"/>
      <c r="D74" s="60" t="s">
        <v>196</v>
      </c>
      <c r="E74" s="110" t="s">
        <v>197</v>
      </c>
      <c r="F74" s="111">
        <f>SUM(F68:F72)</f>
        <v>6.2666965338882816</v>
      </c>
      <c r="G74" s="111">
        <f t="shared" ref="G74:O74" si="3">SUM(G68:G72)</f>
        <v>0.19851606604532199</v>
      </c>
      <c r="H74" s="111">
        <f t="shared" si="3"/>
        <v>0</v>
      </c>
      <c r="I74" s="111">
        <f t="shared" si="3"/>
        <v>0</v>
      </c>
      <c r="J74" s="111">
        <f t="shared" si="3"/>
        <v>0</v>
      </c>
      <c r="K74" s="111">
        <f t="shared" si="3"/>
        <v>0</v>
      </c>
      <c r="L74" s="111">
        <f t="shared" si="3"/>
        <v>0</v>
      </c>
      <c r="M74" s="111">
        <f t="shared" si="3"/>
        <v>0</v>
      </c>
      <c r="N74" s="111">
        <f t="shared" si="3"/>
        <v>0</v>
      </c>
      <c r="O74" s="112">
        <f t="shared" si="3"/>
        <v>0</v>
      </c>
    </row>
    <row r="75" spans="1:239" s="24" customFormat="1" ht="42.75" thickBot="1" x14ac:dyDescent="0.3">
      <c r="A75" s="22"/>
      <c r="B75" s="61"/>
      <c r="C75" s="73"/>
      <c r="D75" s="113"/>
      <c r="E75" s="114" t="s">
        <v>218</v>
      </c>
      <c r="F75" s="111" t="str">
        <f>IF(COUNTA(F68:F73)&gt;0,IF(F73="c","c",SUM(F73:F74)),"")</f>
        <v>c</v>
      </c>
      <c r="G75" s="111" t="str">
        <f t="shared" ref="G75:O75" si="4">IF(COUNTA(G68:G73)&gt;0,IF(G73="c","c",SUM(G73:G74)),"")</f>
        <v>c</v>
      </c>
      <c r="H75" s="111" t="str">
        <f t="shared" si="4"/>
        <v>c</v>
      </c>
      <c r="I75" s="111" t="str">
        <f t="shared" si="4"/>
        <v>c</v>
      </c>
      <c r="J75" s="111" t="str">
        <f t="shared" si="4"/>
        <v>c</v>
      </c>
      <c r="K75" s="111" t="str">
        <f t="shared" si="4"/>
        <v>c</v>
      </c>
      <c r="L75" s="111" t="str">
        <f t="shared" si="4"/>
        <v>c</v>
      </c>
      <c r="M75" s="111" t="str">
        <f t="shared" si="4"/>
        <v>c</v>
      </c>
      <c r="N75" s="111" t="str">
        <f t="shared" si="4"/>
        <v>c</v>
      </c>
      <c r="O75" s="112" t="str">
        <f t="shared" si="4"/>
        <v>c</v>
      </c>
    </row>
    <row r="76" spans="1:239" s="2" customFormat="1" ht="12" thickBot="1" x14ac:dyDescent="0.3">
      <c r="A76" s="17"/>
      <c r="B76" s="25"/>
      <c r="C76" s="17"/>
      <c r="D76" s="115"/>
      <c r="E76" s="116" t="s">
        <v>199</v>
      </c>
      <c r="F76" s="117" t="str">
        <f>IF(F73="c","",IF(AND(IF((COUNTIF(F68:F72,"c"))&gt;0,1,0)=1,F73=""),"Please provide Not Specified (Including Confidential)",""))</f>
        <v/>
      </c>
      <c r="G76" s="117" t="str">
        <f t="shared" ref="G76:O76" si="5">IF(G73="c","",IF(AND(IF((COUNTIF(G68:G72,"c"))&gt;0,1,0)=1,G73=""),"Please provide Not Specified (Including Confidential)",""))</f>
        <v/>
      </c>
      <c r="H76" s="117" t="str">
        <f t="shared" si="5"/>
        <v/>
      </c>
      <c r="I76" s="117" t="str">
        <f t="shared" si="5"/>
        <v/>
      </c>
      <c r="J76" s="117" t="str">
        <f t="shared" si="5"/>
        <v/>
      </c>
      <c r="K76" s="117" t="str">
        <f t="shared" si="5"/>
        <v/>
      </c>
      <c r="L76" s="117" t="str">
        <f t="shared" si="5"/>
        <v/>
      </c>
      <c r="M76" s="117" t="str">
        <f t="shared" si="5"/>
        <v/>
      </c>
      <c r="N76" s="117" t="str">
        <f t="shared" si="5"/>
        <v/>
      </c>
      <c r="O76" s="118" t="str">
        <f t="shared" si="5"/>
        <v/>
      </c>
    </row>
    <row r="77" spans="1:239" s="15" customFormat="1" ht="12" thickBot="1" x14ac:dyDescent="0.3">
      <c r="A77" s="12"/>
      <c r="B77" s="14"/>
      <c r="C77" s="17"/>
      <c r="D77" s="101"/>
      <c r="E77" s="102" t="s">
        <v>219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20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</row>
    <row r="78" spans="1:239" s="2" customFormat="1" x14ac:dyDescent="0.25">
      <c r="A78" s="12"/>
      <c r="B78" s="26" t="s">
        <v>220</v>
      </c>
      <c r="C78" s="17" t="s">
        <v>221</v>
      </c>
      <c r="D78" s="105" t="s">
        <v>220</v>
      </c>
      <c r="E78" s="106" t="s">
        <v>222</v>
      </c>
      <c r="F78" s="18">
        <v>0.39029987444717901</v>
      </c>
      <c r="G78" s="18">
        <v>0.39029987444717901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27">
        <v>0</v>
      </c>
    </row>
    <row r="79" spans="1:239" s="2" customFormat="1" x14ac:dyDescent="0.25">
      <c r="A79" s="12"/>
      <c r="B79" s="26" t="s">
        <v>223</v>
      </c>
      <c r="C79" s="17" t="s">
        <v>224</v>
      </c>
      <c r="D79" s="105" t="s">
        <v>223</v>
      </c>
      <c r="E79" s="106" t="s">
        <v>225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27">
        <v>0</v>
      </c>
    </row>
    <row r="80" spans="1:239" s="2" customFormat="1" x14ac:dyDescent="0.25">
      <c r="A80" s="12"/>
      <c r="B80" s="26" t="s">
        <v>226</v>
      </c>
      <c r="C80" s="17" t="s">
        <v>227</v>
      </c>
      <c r="D80" s="105" t="s">
        <v>226</v>
      </c>
      <c r="E80" s="106" t="s">
        <v>228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27">
        <v>0</v>
      </c>
    </row>
    <row r="81" spans="1:15" s="2" customFormat="1" ht="21" x14ac:dyDescent="0.25">
      <c r="A81" s="12"/>
      <c r="B81" s="26" t="s">
        <v>229</v>
      </c>
      <c r="C81" s="17" t="s">
        <v>230</v>
      </c>
      <c r="D81" s="105" t="s">
        <v>229</v>
      </c>
      <c r="E81" s="106" t="s">
        <v>231</v>
      </c>
      <c r="F81" s="18">
        <v>24.313543044238699</v>
      </c>
      <c r="G81" s="18">
        <v>24.313543044238699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27">
        <v>0</v>
      </c>
    </row>
    <row r="82" spans="1:15" s="2" customFormat="1" x14ac:dyDescent="0.25">
      <c r="A82" s="12"/>
      <c r="B82" s="26" t="s">
        <v>232</v>
      </c>
      <c r="C82" s="17" t="s">
        <v>233</v>
      </c>
      <c r="D82" s="105" t="s">
        <v>232</v>
      </c>
      <c r="E82" s="106" t="s">
        <v>234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27">
        <v>0</v>
      </c>
    </row>
    <row r="83" spans="1:15" s="2" customFormat="1" x14ac:dyDescent="0.25">
      <c r="A83" s="12"/>
      <c r="B83" s="26" t="s">
        <v>235</v>
      </c>
      <c r="C83" s="17" t="s">
        <v>236</v>
      </c>
      <c r="D83" s="105" t="s">
        <v>235</v>
      </c>
      <c r="E83" s="106" t="s">
        <v>237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27">
        <v>0</v>
      </c>
    </row>
    <row r="84" spans="1:15" s="2" customFormat="1" x14ac:dyDescent="0.25">
      <c r="A84" s="12"/>
      <c r="B84" s="26" t="s">
        <v>238</v>
      </c>
      <c r="C84" s="29">
        <v>624</v>
      </c>
      <c r="D84" s="105" t="s">
        <v>238</v>
      </c>
      <c r="E84" s="106" t="s">
        <v>239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27">
        <v>0</v>
      </c>
    </row>
    <row r="85" spans="1:15" s="2" customFormat="1" x14ac:dyDescent="0.25">
      <c r="A85" s="12"/>
      <c r="B85" s="26" t="s">
        <v>240</v>
      </c>
      <c r="C85" s="29">
        <v>622</v>
      </c>
      <c r="D85" s="105" t="s">
        <v>240</v>
      </c>
      <c r="E85" s="106" t="s">
        <v>241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27">
        <v>0</v>
      </c>
    </row>
    <row r="86" spans="1:15" s="2" customFormat="1" x14ac:dyDescent="0.25">
      <c r="A86" s="12"/>
      <c r="B86" s="26" t="s">
        <v>242</v>
      </c>
      <c r="C86" s="17" t="s">
        <v>243</v>
      </c>
      <c r="D86" s="105" t="s">
        <v>242</v>
      </c>
      <c r="E86" s="106" t="s">
        <v>244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27">
        <v>0</v>
      </c>
    </row>
    <row r="87" spans="1:15" s="2" customFormat="1" x14ac:dyDescent="0.25">
      <c r="A87" s="12"/>
      <c r="B87" s="26" t="s">
        <v>245</v>
      </c>
      <c r="C87" s="17" t="s">
        <v>246</v>
      </c>
      <c r="D87" s="105" t="s">
        <v>245</v>
      </c>
      <c r="E87" s="106" t="s">
        <v>247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27">
        <v>0</v>
      </c>
    </row>
    <row r="88" spans="1:15" s="2" customFormat="1" x14ac:dyDescent="0.25">
      <c r="A88" s="12"/>
      <c r="B88" s="26" t="s">
        <v>248</v>
      </c>
      <c r="C88" s="17" t="s">
        <v>249</v>
      </c>
      <c r="D88" s="105" t="s">
        <v>248</v>
      </c>
      <c r="E88" s="106" t="s">
        <v>250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27">
        <v>0</v>
      </c>
    </row>
    <row r="89" spans="1:15" s="2" customFormat="1" x14ac:dyDescent="0.25">
      <c r="A89" s="12"/>
      <c r="B89" s="26" t="s">
        <v>251</v>
      </c>
      <c r="C89" s="17" t="s">
        <v>252</v>
      </c>
      <c r="D89" s="105" t="s">
        <v>251</v>
      </c>
      <c r="E89" s="106" t="s">
        <v>253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27">
        <v>0</v>
      </c>
    </row>
    <row r="90" spans="1:15" s="2" customFormat="1" x14ac:dyDescent="0.25">
      <c r="A90" s="12"/>
      <c r="B90" s="26" t="s">
        <v>254</v>
      </c>
      <c r="C90" s="17" t="s">
        <v>255</v>
      </c>
      <c r="D90" s="105" t="s">
        <v>254</v>
      </c>
      <c r="E90" s="106" t="s">
        <v>256</v>
      </c>
      <c r="F90" s="18">
        <v>8.2023798375205001E-2</v>
      </c>
      <c r="G90" s="18">
        <v>8.2023798375205001E-2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27">
        <v>0</v>
      </c>
    </row>
    <row r="91" spans="1:15" s="2" customFormat="1" x14ac:dyDescent="0.25">
      <c r="A91" s="12"/>
      <c r="B91" s="26" t="s">
        <v>257</v>
      </c>
      <c r="C91" s="17" t="s">
        <v>258</v>
      </c>
      <c r="D91" s="105" t="s">
        <v>257</v>
      </c>
      <c r="E91" s="106" t="s">
        <v>259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27">
        <v>0</v>
      </c>
    </row>
    <row r="92" spans="1:15" s="2" customFormat="1" x14ac:dyDescent="0.25">
      <c r="A92" s="12"/>
      <c r="B92" s="26" t="s">
        <v>260</v>
      </c>
      <c r="C92" s="17" t="s">
        <v>261</v>
      </c>
      <c r="D92" s="105" t="s">
        <v>260</v>
      </c>
      <c r="E92" s="106" t="s">
        <v>262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27">
        <v>0</v>
      </c>
    </row>
    <row r="93" spans="1:15" s="2" customFormat="1" x14ac:dyDescent="0.25">
      <c r="A93" s="12"/>
      <c r="B93" s="26" t="s">
        <v>263</v>
      </c>
      <c r="C93" s="17" t="s">
        <v>264</v>
      </c>
      <c r="D93" s="105" t="s">
        <v>263</v>
      </c>
      <c r="E93" s="106" t="s">
        <v>265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27">
        <v>0</v>
      </c>
    </row>
    <row r="94" spans="1:15" s="2" customFormat="1" x14ac:dyDescent="0.25">
      <c r="A94" s="12"/>
      <c r="B94" s="26" t="s">
        <v>266</v>
      </c>
      <c r="C94" s="17" t="s">
        <v>267</v>
      </c>
      <c r="D94" s="105" t="s">
        <v>266</v>
      </c>
      <c r="E94" s="106" t="s">
        <v>268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27">
        <v>0</v>
      </c>
    </row>
    <row r="95" spans="1:15" s="2" customFormat="1" x14ac:dyDescent="0.25">
      <c r="A95" s="12"/>
      <c r="B95" s="26" t="s">
        <v>269</v>
      </c>
      <c r="C95" s="17" t="s">
        <v>270</v>
      </c>
      <c r="D95" s="105" t="s">
        <v>269</v>
      </c>
      <c r="E95" s="106" t="s">
        <v>271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27">
        <v>0</v>
      </c>
    </row>
    <row r="96" spans="1:15" s="2" customFormat="1" x14ac:dyDescent="0.25">
      <c r="A96" s="12"/>
      <c r="B96" s="26" t="s">
        <v>272</v>
      </c>
      <c r="C96" s="17" t="s">
        <v>273</v>
      </c>
      <c r="D96" s="105" t="s">
        <v>272</v>
      </c>
      <c r="E96" s="106" t="s">
        <v>274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27">
        <v>0</v>
      </c>
    </row>
    <row r="97" spans="1:15" s="2" customFormat="1" x14ac:dyDescent="0.25">
      <c r="A97" s="12"/>
      <c r="B97" s="26" t="s">
        <v>275</v>
      </c>
      <c r="C97" s="17" t="s">
        <v>276</v>
      </c>
      <c r="D97" s="105" t="s">
        <v>275</v>
      </c>
      <c r="E97" s="106" t="s">
        <v>277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27">
        <v>0</v>
      </c>
    </row>
    <row r="98" spans="1:15" s="2" customFormat="1" x14ac:dyDescent="0.25">
      <c r="A98" s="12"/>
      <c r="B98" s="26" t="s">
        <v>278</v>
      </c>
      <c r="C98" s="17" t="s">
        <v>279</v>
      </c>
      <c r="D98" s="105" t="s">
        <v>278</v>
      </c>
      <c r="E98" s="106" t="s">
        <v>280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27">
        <v>0</v>
      </c>
    </row>
    <row r="99" spans="1:15" s="2" customFormat="1" x14ac:dyDescent="0.25">
      <c r="A99" s="12"/>
      <c r="B99" s="26" t="s">
        <v>281</v>
      </c>
      <c r="C99" s="17" t="s">
        <v>282</v>
      </c>
      <c r="D99" s="105" t="s">
        <v>281</v>
      </c>
      <c r="E99" s="106" t="s">
        <v>283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27">
        <v>0</v>
      </c>
    </row>
    <row r="100" spans="1:15" s="2" customFormat="1" x14ac:dyDescent="0.25">
      <c r="A100" s="12"/>
      <c r="B100" s="26" t="s">
        <v>284</v>
      </c>
      <c r="C100" s="17" t="s">
        <v>285</v>
      </c>
      <c r="D100" s="105" t="s">
        <v>284</v>
      </c>
      <c r="E100" s="106" t="s">
        <v>286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27">
        <v>0</v>
      </c>
    </row>
    <row r="101" spans="1:15" s="2" customFormat="1" x14ac:dyDescent="0.25">
      <c r="A101" s="12"/>
      <c r="B101" s="26" t="s">
        <v>287</v>
      </c>
      <c r="C101" s="17" t="s">
        <v>288</v>
      </c>
      <c r="D101" s="105" t="s">
        <v>287</v>
      </c>
      <c r="E101" s="106" t="s">
        <v>289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27">
        <v>0</v>
      </c>
    </row>
    <row r="102" spans="1:15" s="2" customFormat="1" x14ac:dyDescent="0.25">
      <c r="A102" s="12"/>
      <c r="B102" s="26" t="s">
        <v>290</v>
      </c>
      <c r="C102" s="17" t="s">
        <v>291</v>
      </c>
      <c r="D102" s="105" t="s">
        <v>290</v>
      </c>
      <c r="E102" s="106" t="s">
        <v>292</v>
      </c>
      <c r="F102" s="18" t="s">
        <v>49</v>
      </c>
      <c r="G102" s="18" t="s">
        <v>49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 t="s">
        <v>49</v>
      </c>
      <c r="N102" s="18" t="s">
        <v>49</v>
      </c>
      <c r="O102" s="27" t="s">
        <v>49</v>
      </c>
    </row>
    <row r="103" spans="1:15" s="2" customFormat="1" x14ac:dyDescent="0.25">
      <c r="A103" s="12"/>
      <c r="B103" s="26" t="s">
        <v>293</v>
      </c>
      <c r="C103" s="17" t="s">
        <v>294</v>
      </c>
      <c r="D103" s="105" t="s">
        <v>293</v>
      </c>
      <c r="E103" s="106" t="s">
        <v>295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27">
        <v>0</v>
      </c>
    </row>
    <row r="104" spans="1:15" s="2" customFormat="1" x14ac:dyDescent="0.25">
      <c r="A104" s="12"/>
      <c r="B104" s="26" t="s">
        <v>296</v>
      </c>
      <c r="C104" s="17" t="s">
        <v>297</v>
      </c>
      <c r="D104" s="105" t="s">
        <v>296</v>
      </c>
      <c r="E104" s="106" t="s">
        <v>298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27">
        <v>0</v>
      </c>
    </row>
    <row r="105" spans="1:15" s="2" customFormat="1" x14ac:dyDescent="0.25">
      <c r="A105" s="12"/>
      <c r="B105" s="26" t="s">
        <v>299</v>
      </c>
      <c r="C105" s="17" t="s">
        <v>300</v>
      </c>
      <c r="D105" s="105" t="s">
        <v>299</v>
      </c>
      <c r="E105" s="106" t="s">
        <v>301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27">
        <v>0</v>
      </c>
    </row>
    <row r="106" spans="1:15" s="2" customFormat="1" x14ac:dyDescent="0.25">
      <c r="A106" s="12"/>
      <c r="B106" s="26" t="s">
        <v>302</v>
      </c>
      <c r="C106" s="17" t="s">
        <v>303</v>
      </c>
      <c r="D106" s="105" t="s">
        <v>302</v>
      </c>
      <c r="E106" s="106" t="s">
        <v>304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27">
        <v>0</v>
      </c>
    </row>
    <row r="107" spans="1:15" s="2" customFormat="1" x14ac:dyDescent="0.25">
      <c r="A107" s="12"/>
      <c r="B107" s="26" t="s">
        <v>305</v>
      </c>
      <c r="C107" s="17" t="s">
        <v>306</v>
      </c>
      <c r="D107" s="105" t="s">
        <v>305</v>
      </c>
      <c r="E107" s="106" t="s">
        <v>307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27">
        <v>0</v>
      </c>
    </row>
    <row r="108" spans="1:15" s="2" customFormat="1" x14ac:dyDescent="0.25">
      <c r="A108" s="12"/>
      <c r="B108" s="26" t="s">
        <v>308</v>
      </c>
      <c r="C108" s="17" t="s">
        <v>309</v>
      </c>
      <c r="D108" s="105" t="s">
        <v>308</v>
      </c>
      <c r="E108" s="106" t="s">
        <v>310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27">
        <v>0</v>
      </c>
    </row>
    <row r="109" spans="1:15" s="2" customFormat="1" x14ac:dyDescent="0.25">
      <c r="A109" s="12"/>
      <c r="B109" s="26" t="s">
        <v>311</v>
      </c>
      <c r="C109" s="17" t="s">
        <v>312</v>
      </c>
      <c r="D109" s="105" t="s">
        <v>311</v>
      </c>
      <c r="E109" s="106" t="s">
        <v>313</v>
      </c>
      <c r="F109" s="18">
        <v>17.628577478138698</v>
      </c>
      <c r="G109" s="18">
        <v>2.0725438334541999</v>
      </c>
      <c r="H109" s="18">
        <v>15.556033644684501</v>
      </c>
      <c r="I109" s="18">
        <v>0</v>
      </c>
      <c r="J109" s="18">
        <v>15.556033644684501</v>
      </c>
      <c r="K109" s="18">
        <v>15.556033644684501</v>
      </c>
      <c r="L109" s="18">
        <v>0</v>
      </c>
      <c r="M109" s="18">
        <v>0</v>
      </c>
      <c r="N109" s="18">
        <v>0</v>
      </c>
      <c r="O109" s="27">
        <v>0</v>
      </c>
    </row>
    <row r="110" spans="1:15" s="2" customFormat="1" x14ac:dyDescent="0.25">
      <c r="A110" s="12"/>
      <c r="B110" s="26" t="s">
        <v>314</v>
      </c>
      <c r="C110" s="17" t="s">
        <v>315</v>
      </c>
      <c r="D110" s="105" t="s">
        <v>314</v>
      </c>
      <c r="E110" s="106" t="s">
        <v>316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27">
        <v>0</v>
      </c>
    </row>
    <row r="111" spans="1:15" s="2" customFormat="1" x14ac:dyDescent="0.25">
      <c r="A111" s="12"/>
      <c r="B111" s="26" t="s">
        <v>317</v>
      </c>
      <c r="C111" s="17" t="s">
        <v>318</v>
      </c>
      <c r="D111" s="105" t="s">
        <v>317</v>
      </c>
      <c r="E111" s="106" t="s">
        <v>319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27">
        <v>0</v>
      </c>
    </row>
    <row r="112" spans="1:15" s="2" customFormat="1" x14ac:dyDescent="0.25">
      <c r="A112" s="12"/>
      <c r="B112" s="26" t="s">
        <v>320</v>
      </c>
      <c r="C112" s="17" t="s">
        <v>321</v>
      </c>
      <c r="D112" s="105" t="s">
        <v>320</v>
      </c>
      <c r="E112" s="106" t="s">
        <v>322</v>
      </c>
      <c r="F112" s="18">
        <v>1.6245360957631998E-2</v>
      </c>
      <c r="G112" s="18">
        <v>1.6245360957631998E-2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27">
        <v>0</v>
      </c>
    </row>
    <row r="113" spans="1:15" s="2" customFormat="1" x14ac:dyDescent="0.25">
      <c r="A113" s="12"/>
      <c r="B113" s="26" t="s">
        <v>323</v>
      </c>
      <c r="C113" s="17" t="s">
        <v>324</v>
      </c>
      <c r="D113" s="105" t="s">
        <v>323</v>
      </c>
      <c r="E113" s="106" t="s">
        <v>325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27">
        <v>0</v>
      </c>
    </row>
    <row r="114" spans="1:15" s="2" customFormat="1" x14ac:dyDescent="0.25">
      <c r="A114" s="12"/>
      <c r="B114" s="26" t="s">
        <v>326</v>
      </c>
      <c r="C114" s="17" t="s">
        <v>327</v>
      </c>
      <c r="D114" s="105" t="s">
        <v>326</v>
      </c>
      <c r="E114" s="106" t="s">
        <v>328</v>
      </c>
      <c r="F114" s="18">
        <v>6.7405153301624998E-2</v>
      </c>
      <c r="G114" s="18">
        <v>6.7405153301624998E-2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27">
        <v>0</v>
      </c>
    </row>
    <row r="115" spans="1:15" s="2" customFormat="1" x14ac:dyDescent="0.25">
      <c r="A115" s="12"/>
      <c r="B115" s="26" t="s">
        <v>329</v>
      </c>
      <c r="C115" s="17" t="s">
        <v>330</v>
      </c>
      <c r="D115" s="105" t="s">
        <v>329</v>
      </c>
      <c r="E115" s="106" t="s">
        <v>331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27">
        <v>0</v>
      </c>
    </row>
    <row r="116" spans="1:15" s="2" customFormat="1" x14ac:dyDescent="0.25">
      <c r="A116" s="12"/>
      <c r="B116" s="26" t="s">
        <v>332</v>
      </c>
      <c r="C116" s="17" t="s">
        <v>333</v>
      </c>
      <c r="D116" s="105" t="s">
        <v>332</v>
      </c>
      <c r="E116" s="106" t="s">
        <v>334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27">
        <v>0</v>
      </c>
    </row>
    <row r="117" spans="1:15" s="2" customFormat="1" x14ac:dyDescent="0.25">
      <c r="A117" s="12"/>
      <c r="B117" s="26" t="s">
        <v>335</v>
      </c>
      <c r="C117" s="17" t="s">
        <v>336</v>
      </c>
      <c r="D117" s="105" t="s">
        <v>335</v>
      </c>
      <c r="E117" s="106" t="s">
        <v>337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27">
        <v>0</v>
      </c>
    </row>
    <row r="118" spans="1:15" s="2" customFormat="1" x14ac:dyDescent="0.25">
      <c r="A118" s="12"/>
      <c r="B118" s="26" t="s">
        <v>338</v>
      </c>
      <c r="C118" s="17" t="s">
        <v>339</v>
      </c>
      <c r="D118" s="105" t="s">
        <v>338</v>
      </c>
      <c r="E118" s="106" t="s">
        <v>340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27">
        <v>0</v>
      </c>
    </row>
    <row r="119" spans="1:15" s="2" customFormat="1" x14ac:dyDescent="0.25">
      <c r="A119" s="12"/>
      <c r="B119" s="26" t="s">
        <v>341</v>
      </c>
      <c r="C119" s="17" t="s">
        <v>342</v>
      </c>
      <c r="D119" s="105" t="s">
        <v>341</v>
      </c>
      <c r="E119" s="106" t="s">
        <v>343</v>
      </c>
      <c r="F119" s="18">
        <v>199.11683960049299</v>
      </c>
      <c r="G119" s="18">
        <v>96.023978524599698</v>
      </c>
      <c r="H119" s="18">
        <v>103.092861075893</v>
      </c>
      <c r="I119" s="18">
        <v>3.5422517046993902</v>
      </c>
      <c r="J119" s="18">
        <v>99.550609371193701</v>
      </c>
      <c r="K119" s="18">
        <v>103.092861075893</v>
      </c>
      <c r="L119" s="18">
        <v>0</v>
      </c>
      <c r="M119" s="18">
        <v>0</v>
      </c>
      <c r="N119" s="18">
        <v>0</v>
      </c>
      <c r="O119" s="27">
        <v>0</v>
      </c>
    </row>
    <row r="120" spans="1:15" s="2" customFormat="1" x14ac:dyDescent="0.25">
      <c r="A120" s="12"/>
      <c r="B120" s="26" t="s">
        <v>344</v>
      </c>
      <c r="C120" s="17" t="s">
        <v>345</v>
      </c>
      <c r="D120" s="105" t="s">
        <v>344</v>
      </c>
      <c r="E120" s="106" t="s">
        <v>346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27">
        <v>0</v>
      </c>
    </row>
    <row r="121" spans="1:15" s="2" customFormat="1" x14ac:dyDescent="0.25">
      <c r="A121" s="12"/>
      <c r="B121" s="26" t="s">
        <v>347</v>
      </c>
      <c r="C121" s="17" t="s">
        <v>348</v>
      </c>
      <c r="D121" s="105" t="s">
        <v>347</v>
      </c>
      <c r="E121" s="106" t="s">
        <v>349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27">
        <v>0</v>
      </c>
    </row>
    <row r="122" spans="1:15" s="2" customFormat="1" x14ac:dyDescent="0.25">
      <c r="A122" s="12"/>
      <c r="B122" s="26" t="s">
        <v>350</v>
      </c>
      <c r="C122" s="17" t="s">
        <v>351</v>
      </c>
      <c r="D122" s="105" t="s">
        <v>350</v>
      </c>
      <c r="E122" s="106" t="s">
        <v>352</v>
      </c>
      <c r="F122" s="18">
        <v>21.109887533618402</v>
      </c>
      <c r="G122" s="18" t="s">
        <v>49</v>
      </c>
      <c r="H122" s="18" t="s">
        <v>49</v>
      </c>
      <c r="I122" s="18" t="s">
        <v>49</v>
      </c>
      <c r="J122" s="18" t="s">
        <v>49</v>
      </c>
      <c r="K122" s="18" t="s">
        <v>49</v>
      </c>
      <c r="L122" s="18" t="s">
        <v>49</v>
      </c>
      <c r="M122" s="18">
        <v>0</v>
      </c>
      <c r="N122" s="18">
        <v>0</v>
      </c>
      <c r="O122" s="27">
        <v>0</v>
      </c>
    </row>
    <row r="123" spans="1:15" s="2" customFormat="1" x14ac:dyDescent="0.25">
      <c r="A123" s="12"/>
      <c r="B123" s="26" t="s">
        <v>353</v>
      </c>
      <c r="C123" s="17" t="s">
        <v>354</v>
      </c>
      <c r="D123" s="105" t="s">
        <v>353</v>
      </c>
      <c r="E123" s="106" t="s">
        <v>355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27">
        <v>0</v>
      </c>
    </row>
    <row r="124" spans="1:15" s="2" customFormat="1" ht="21" x14ac:dyDescent="0.25">
      <c r="A124" s="12"/>
      <c r="B124" s="26" t="s">
        <v>356</v>
      </c>
      <c r="C124" s="17" t="s">
        <v>357</v>
      </c>
      <c r="D124" s="105" t="s">
        <v>356</v>
      </c>
      <c r="E124" s="106" t="s">
        <v>358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27">
        <v>0</v>
      </c>
    </row>
    <row r="125" spans="1:15" s="2" customFormat="1" x14ac:dyDescent="0.25">
      <c r="A125" s="12"/>
      <c r="B125" s="26" t="s">
        <v>359</v>
      </c>
      <c r="C125" s="17" t="s">
        <v>360</v>
      </c>
      <c r="D125" s="105" t="s">
        <v>359</v>
      </c>
      <c r="E125" s="106" t="s">
        <v>361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27">
        <v>0</v>
      </c>
    </row>
    <row r="126" spans="1:15" s="2" customFormat="1" x14ac:dyDescent="0.25">
      <c r="A126" s="12"/>
      <c r="B126" s="26" t="s">
        <v>362</v>
      </c>
      <c r="C126" s="17" t="s">
        <v>363</v>
      </c>
      <c r="D126" s="105" t="s">
        <v>362</v>
      </c>
      <c r="E126" s="106" t="s">
        <v>364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27">
        <v>0</v>
      </c>
    </row>
    <row r="127" spans="1:15" s="2" customFormat="1" x14ac:dyDescent="0.25">
      <c r="A127" s="12"/>
      <c r="B127" s="26" t="s">
        <v>365</v>
      </c>
      <c r="C127" s="17" t="s">
        <v>366</v>
      </c>
      <c r="D127" s="105" t="s">
        <v>365</v>
      </c>
      <c r="E127" s="106" t="s">
        <v>367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27">
        <v>0</v>
      </c>
    </row>
    <row r="128" spans="1:15" s="2" customFormat="1" x14ac:dyDescent="0.25">
      <c r="A128" s="12"/>
      <c r="B128" s="26" t="s">
        <v>368</v>
      </c>
      <c r="C128" s="17" t="s">
        <v>369</v>
      </c>
      <c r="D128" s="105" t="s">
        <v>368</v>
      </c>
      <c r="E128" s="106" t="s">
        <v>370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27">
        <v>0</v>
      </c>
    </row>
    <row r="129" spans="1:239" s="2" customFormat="1" x14ac:dyDescent="0.25">
      <c r="A129" s="12"/>
      <c r="B129" s="26" t="s">
        <v>371</v>
      </c>
      <c r="C129" s="17" t="s">
        <v>372</v>
      </c>
      <c r="D129" s="105" t="s">
        <v>371</v>
      </c>
      <c r="E129" s="106" t="s">
        <v>373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27">
        <v>0</v>
      </c>
    </row>
    <row r="130" spans="1:239" s="2" customFormat="1" x14ac:dyDescent="0.25">
      <c r="A130" s="12"/>
      <c r="B130" s="26" t="s">
        <v>374</v>
      </c>
      <c r="C130" s="17" t="s">
        <v>375</v>
      </c>
      <c r="D130" s="105" t="s">
        <v>374</v>
      </c>
      <c r="E130" s="106" t="s">
        <v>376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27">
        <v>0</v>
      </c>
    </row>
    <row r="131" spans="1:239" s="2" customFormat="1" ht="12" thickBot="1" x14ac:dyDescent="0.3">
      <c r="A131" s="12"/>
      <c r="B131" s="26" t="s">
        <v>377</v>
      </c>
      <c r="C131" s="17" t="s">
        <v>378</v>
      </c>
      <c r="D131" s="105" t="s">
        <v>377</v>
      </c>
      <c r="E131" s="106" t="s">
        <v>379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27">
        <v>0</v>
      </c>
    </row>
    <row r="132" spans="1:239" s="24" customFormat="1" ht="21" x14ac:dyDescent="0.25">
      <c r="A132" s="22"/>
      <c r="B132" s="28" t="s">
        <v>380</v>
      </c>
      <c r="C132" s="17" t="s">
        <v>381</v>
      </c>
      <c r="D132" s="105" t="s">
        <v>380</v>
      </c>
      <c r="E132" s="109" t="s">
        <v>194</v>
      </c>
      <c r="F132" s="18" t="s">
        <v>49</v>
      </c>
      <c r="G132" s="18" t="s">
        <v>49</v>
      </c>
      <c r="H132" s="18" t="s">
        <v>49</v>
      </c>
      <c r="I132" s="18" t="s">
        <v>49</v>
      </c>
      <c r="J132" s="18" t="s">
        <v>49</v>
      </c>
      <c r="K132" s="18" t="s">
        <v>49</v>
      </c>
      <c r="L132" s="18" t="s">
        <v>49</v>
      </c>
      <c r="M132" s="18" t="s">
        <v>49</v>
      </c>
      <c r="N132" s="18" t="s">
        <v>49</v>
      </c>
      <c r="O132" s="27" t="s">
        <v>49</v>
      </c>
    </row>
    <row r="133" spans="1:239" s="24" customFormat="1" ht="30.6" customHeight="1" x14ac:dyDescent="0.25">
      <c r="A133" s="22"/>
      <c r="B133" s="60" t="s">
        <v>195</v>
      </c>
      <c r="C133" s="72"/>
      <c r="D133" s="60" t="s">
        <v>196</v>
      </c>
      <c r="E133" s="110" t="s">
        <v>197</v>
      </c>
      <c r="F133" s="111">
        <f>SUM(F78:F131)</f>
        <v>262.72482184357045</v>
      </c>
      <c r="G133" s="111">
        <f t="shared" ref="G133:O133" si="6">SUM(G78:G131)</f>
        <v>122.96603958937425</v>
      </c>
      <c r="H133" s="111">
        <f t="shared" si="6"/>
        <v>118.6488947205775</v>
      </c>
      <c r="I133" s="111">
        <f t="shared" si="6"/>
        <v>3.5422517046993902</v>
      </c>
      <c r="J133" s="111">
        <f t="shared" si="6"/>
        <v>115.10664301587821</v>
      </c>
      <c r="K133" s="111">
        <f t="shared" si="6"/>
        <v>118.6488947205775</v>
      </c>
      <c r="L133" s="111">
        <f t="shared" si="6"/>
        <v>0</v>
      </c>
      <c r="M133" s="111">
        <f t="shared" si="6"/>
        <v>0</v>
      </c>
      <c r="N133" s="111">
        <f t="shared" si="6"/>
        <v>0</v>
      </c>
      <c r="O133" s="112">
        <f t="shared" si="6"/>
        <v>0</v>
      </c>
    </row>
    <row r="134" spans="1:239" s="24" customFormat="1" ht="42.75" thickBot="1" x14ac:dyDescent="0.3">
      <c r="A134" s="22"/>
      <c r="B134" s="61"/>
      <c r="C134" s="73"/>
      <c r="D134" s="113"/>
      <c r="E134" s="114" t="s">
        <v>382</v>
      </c>
      <c r="F134" s="111" t="str">
        <f>IF(COUNTA(F78:F132)&gt;0,IF(F132="c","c",SUM(F132:F133)),"")</f>
        <v>c</v>
      </c>
      <c r="G134" s="111" t="str">
        <f t="shared" ref="G134:O134" si="7">IF(COUNTA(G78:G132)&gt;0,IF(G132="c","c",SUM(G132:G133)),"")</f>
        <v>c</v>
      </c>
      <c r="H134" s="111" t="str">
        <f t="shared" si="7"/>
        <v>c</v>
      </c>
      <c r="I134" s="111" t="str">
        <f t="shared" si="7"/>
        <v>c</v>
      </c>
      <c r="J134" s="111" t="str">
        <f t="shared" si="7"/>
        <v>c</v>
      </c>
      <c r="K134" s="111" t="str">
        <f t="shared" si="7"/>
        <v>c</v>
      </c>
      <c r="L134" s="111" t="str">
        <f t="shared" si="7"/>
        <v>c</v>
      </c>
      <c r="M134" s="111" t="str">
        <f t="shared" si="7"/>
        <v>c</v>
      </c>
      <c r="N134" s="111" t="str">
        <f t="shared" si="7"/>
        <v>c</v>
      </c>
      <c r="O134" s="112" t="str">
        <f t="shared" si="7"/>
        <v>c</v>
      </c>
    </row>
    <row r="135" spans="1:239" s="2" customFormat="1" ht="12" thickBot="1" x14ac:dyDescent="0.3">
      <c r="A135" s="17"/>
      <c r="B135" s="25"/>
      <c r="C135" s="17"/>
      <c r="D135" s="115"/>
      <c r="E135" s="116" t="s">
        <v>199</v>
      </c>
      <c r="F135" s="117" t="str">
        <f t="shared" ref="F135:O135" si="8">IF(F132="c","",IF(AND(IF((COUNTIF(F78:F131,"c"))&gt;0,1,0)=1,F132=""),"Please provide Not Specified (Including Confidential)",""))</f>
        <v/>
      </c>
      <c r="G135" s="117" t="str">
        <f t="shared" si="8"/>
        <v/>
      </c>
      <c r="H135" s="117" t="str">
        <f t="shared" si="8"/>
        <v/>
      </c>
      <c r="I135" s="117" t="str">
        <f t="shared" si="8"/>
        <v/>
      </c>
      <c r="J135" s="117" t="str">
        <f t="shared" si="8"/>
        <v/>
      </c>
      <c r="K135" s="117" t="str">
        <f t="shared" si="8"/>
        <v/>
      </c>
      <c r="L135" s="117" t="str">
        <f t="shared" si="8"/>
        <v/>
      </c>
      <c r="M135" s="117" t="str">
        <f t="shared" si="8"/>
        <v/>
      </c>
      <c r="N135" s="117" t="str">
        <f t="shared" si="8"/>
        <v/>
      </c>
      <c r="O135" s="118" t="str">
        <f t="shared" si="8"/>
        <v/>
      </c>
    </row>
    <row r="136" spans="1:239" s="15" customFormat="1" ht="12" thickBot="1" x14ac:dyDescent="0.3">
      <c r="A136" s="12"/>
      <c r="B136" s="14"/>
      <c r="C136" s="17"/>
      <c r="D136" s="101"/>
      <c r="E136" s="102" t="s">
        <v>383</v>
      </c>
      <c r="F136" s="119"/>
      <c r="G136" s="119"/>
      <c r="H136" s="119"/>
      <c r="I136" s="119"/>
      <c r="J136" s="119"/>
      <c r="K136" s="119"/>
      <c r="L136" s="119"/>
      <c r="M136" s="119"/>
      <c r="N136" s="119"/>
      <c r="O136" s="120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</row>
    <row r="137" spans="1:239" s="2" customFormat="1" x14ac:dyDescent="0.25">
      <c r="A137" s="12"/>
      <c r="B137" s="26" t="s">
        <v>384</v>
      </c>
      <c r="C137" s="17" t="s">
        <v>385</v>
      </c>
      <c r="D137" s="105" t="s">
        <v>384</v>
      </c>
      <c r="E137" s="106" t="s">
        <v>386</v>
      </c>
      <c r="F137" s="18">
        <v>289.87107081104898</v>
      </c>
      <c r="G137" s="18">
        <v>182.39367901048399</v>
      </c>
      <c r="H137" s="18">
        <v>107.477391800565</v>
      </c>
      <c r="I137" s="18">
        <v>0.65220945674800601</v>
      </c>
      <c r="J137" s="18">
        <v>106.825182343817</v>
      </c>
      <c r="K137" s="18">
        <v>107.47739180056483</v>
      </c>
      <c r="L137" s="18">
        <v>0</v>
      </c>
      <c r="M137" s="18">
        <v>9.4828000000000006E-11</v>
      </c>
      <c r="N137" s="18">
        <v>9.4828000000000006E-11</v>
      </c>
      <c r="O137" s="27">
        <v>0</v>
      </c>
    </row>
    <row r="138" spans="1:239" s="5" customFormat="1" x14ac:dyDescent="0.25">
      <c r="A138" s="12"/>
      <c r="B138" s="26" t="s">
        <v>387</v>
      </c>
      <c r="C138" s="17" t="s">
        <v>388</v>
      </c>
      <c r="D138" s="105" t="s">
        <v>387</v>
      </c>
      <c r="E138" s="106" t="s">
        <v>389</v>
      </c>
      <c r="F138" s="18">
        <v>67.262970792191695</v>
      </c>
      <c r="G138" s="18">
        <v>6.5796104778153301</v>
      </c>
      <c r="H138" s="18">
        <v>60.683360314376401</v>
      </c>
      <c r="I138" s="18">
        <v>7.5531326718712002E-2</v>
      </c>
      <c r="J138" s="18">
        <v>60.607828987657697</v>
      </c>
      <c r="K138" s="18">
        <v>60.683360314376401</v>
      </c>
      <c r="L138" s="18">
        <v>0</v>
      </c>
      <c r="M138" s="18">
        <v>0</v>
      </c>
      <c r="N138" s="18">
        <v>0</v>
      </c>
      <c r="O138" s="27">
        <v>0</v>
      </c>
    </row>
    <row r="139" spans="1:239" s="2" customFormat="1" x14ac:dyDescent="0.25">
      <c r="A139" s="12"/>
      <c r="B139" s="26" t="s">
        <v>390</v>
      </c>
      <c r="C139" s="17" t="s">
        <v>391</v>
      </c>
      <c r="D139" s="105" t="s">
        <v>390</v>
      </c>
      <c r="E139" s="106" t="s">
        <v>392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27">
        <v>0</v>
      </c>
    </row>
    <row r="140" spans="1:239" s="2" customFormat="1" x14ac:dyDescent="0.25">
      <c r="A140" s="12"/>
      <c r="B140" s="26" t="s">
        <v>393</v>
      </c>
      <c r="C140" s="17" t="s">
        <v>394</v>
      </c>
      <c r="D140" s="105" t="s">
        <v>393</v>
      </c>
      <c r="E140" s="106" t="s">
        <v>395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27">
        <v>0</v>
      </c>
    </row>
    <row r="141" spans="1:239" s="2" customFormat="1" x14ac:dyDescent="0.25">
      <c r="A141" s="12"/>
      <c r="B141" s="26" t="s">
        <v>396</v>
      </c>
      <c r="C141" s="17" t="s">
        <v>397</v>
      </c>
      <c r="D141" s="105" t="s">
        <v>396</v>
      </c>
      <c r="E141" s="106" t="s">
        <v>398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27">
        <v>0</v>
      </c>
    </row>
    <row r="142" spans="1:239" s="2" customFormat="1" x14ac:dyDescent="0.25">
      <c r="A142" s="12"/>
      <c r="B142" s="26" t="s">
        <v>399</v>
      </c>
      <c r="C142" s="17" t="s">
        <v>400</v>
      </c>
      <c r="D142" s="105" t="s">
        <v>399</v>
      </c>
      <c r="E142" s="106" t="s">
        <v>401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27">
        <v>0</v>
      </c>
    </row>
    <row r="143" spans="1:239" s="2" customFormat="1" x14ac:dyDescent="0.25">
      <c r="A143" s="12"/>
      <c r="B143" s="26" t="s">
        <v>402</v>
      </c>
      <c r="C143" s="17" t="s">
        <v>403</v>
      </c>
      <c r="D143" s="105" t="s">
        <v>402</v>
      </c>
      <c r="E143" s="106" t="s">
        <v>404</v>
      </c>
      <c r="F143" s="18" t="s">
        <v>49</v>
      </c>
      <c r="G143" s="18">
        <v>3.2245297911527998E-2</v>
      </c>
      <c r="H143" s="18" t="s">
        <v>49</v>
      </c>
      <c r="I143" s="18" t="s">
        <v>49</v>
      </c>
      <c r="J143" s="18" t="s">
        <v>49</v>
      </c>
      <c r="K143" s="18" t="s">
        <v>49</v>
      </c>
      <c r="L143" s="18" t="s">
        <v>49</v>
      </c>
      <c r="M143" s="18" t="s">
        <v>49</v>
      </c>
      <c r="N143" s="18" t="s">
        <v>49</v>
      </c>
      <c r="O143" s="27" t="s">
        <v>49</v>
      </c>
    </row>
    <row r="144" spans="1:239" s="2" customFormat="1" x14ac:dyDescent="0.25">
      <c r="A144" s="12"/>
      <c r="B144" s="26" t="s">
        <v>405</v>
      </c>
      <c r="C144" s="17" t="s">
        <v>406</v>
      </c>
      <c r="D144" s="105" t="s">
        <v>405</v>
      </c>
      <c r="E144" s="106" t="s">
        <v>407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27">
        <v>0</v>
      </c>
    </row>
    <row r="145" spans="1:239" s="2" customFormat="1" x14ac:dyDescent="0.25">
      <c r="A145" s="12"/>
      <c r="B145" s="26" t="s">
        <v>408</v>
      </c>
      <c r="C145" s="17" t="s">
        <v>409</v>
      </c>
      <c r="D145" s="105" t="s">
        <v>408</v>
      </c>
      <c r="E145" s="106" t="s">
        <v>410</v>
      </c>
      <c r="F145" s="18">
        <v>144.41912742971701</v>
      </c>
      <c r="G145" s="18">
        <v>75.202498496422095</v>
      </c>
      <c r="H145" s="18">
        <v>69.216628933294501</v>
      </c>
      <c r="I145" s="18">
        <v>1.77079334207019</v>
      </c>
      <c r="J145" s="18">
        <v>67.445835591224295</v>
      </c>
      <c r="K145" s="18">
        <v>69.216628933294501</v>
      </c>
      <c r="L145" s="18">
        <v>0</v>
      </c>
      <c r="M145" s="18">
        <v>0</v>
      </c>
      <c r="N145" s="18">
        <v>0</v>
      </c>
      <c r="O145" s="27">
        <v>0</v>
      </c>
    </row>
    <row r="146" spans="1:239" s="2" customFormat="1" ht="12" thickBot="1" x14ac:dyDescent="0.3">
      <c r="A146" s="12"/>
      <c r="B146" s="26" t="s">
        <v>411</v>
      </c>
      <c r="C146" s="17" t="s">
        <v>412</v>
      </c>
      <c r="D146" s="105" t="s">
        <v>411</v>
      </c>
      <c r="E146" s="106" t="s">
        <v>413</v>
      </c>
      <c r="F146" s="18">
        <v>1685.7926522919599</v>
      </c>
      <c r="G146" s="18">
        <v>1968.81050917734</v>
      </c>
      <c r="H146" s="18">
        <v>-283.01785688538098</v>
      </c>
      <c r="I146" s="18">
        <v>34.354859138232896</v>
      </c>
      <c r="J146" s="18">
        <v>-317.37271602361398</v>
      </c>
      <c r="K146" s="18">
        <v>565.18602863998126</v>
      </c>
      <c r="L146" s="18">
        <v>848.20388552536201</v>
      </c>
      <c r="M146" s="18">
        <v>41.3259778160362</v>
      </c>
      <c r="N146" s="18">
        <v>54.214126246036201</v>
      </c>
      <c r="O146" s="27">
        <v>12.888148429999999</v>
      </c>
    </row>
    <row r="147" spans="1:239" s="24" customFormat="1" ht="21" x14ac:dyDescent="0.25">
      <c r="A147" s="22"/>
      <c r="B147" s="28" t="s">
        <v>414</v>
      </c>
      <c r="C147" s="17" t="s">
        <v>415</v>
      </c>
      <c r="D147" s="105" t="s">
        <v>416</v>
      </c>
      <c r="E147" s="109" t="s">
        <v>194</v>
      </c>
      <c r="F147" s="18" t="s">
        <v>49</v>
      </c>
      <c r="G147" s="18">
        <v>0</v>
      </c>
      <c r="H147" s="18" t="s">
        <v>49</v>
      </c>
      <c r="I147" s="18" t="s">
        <v>49</v>
      </c>
      <c r="J147" s="18" t="s">
        <v>49</v>
      </c>
      <c r="K147" s="18" t="s">
        <v>49</v>
      </c>
      <c r="L147" s="18" t="s">
        <v>49</v>
      </c>
      <c r="M147" s="18" t="s">
        <v>49</v>
      </c>
      <c r="N147" s="18" t="s">
        <v>49</v>
      </c>
      <c r="O147" s="27" t="s">
        <v>49</v>
      </c>
    </row>
    <row r="148" spans="1:239" s="24" customFormat="1" ht="30.6" customHeight="1" x14ac:dyDescent="0.25">
      <c r="A148" s="22"/>
      <c r="B148" s="60" t="s">
        <v>195</v>
      </c>
      <c r="C148" s="72"/>
      <c r="D148" s="60" t="s">
        <v>196</v>
      </c>
      <c r="E148" s="110" t="s">
        <v>197</v>
      </c>
      <c r="F148" s="111">
        <f>SUM(F137:F146)</f>
        <v>2187.3458213249178</v>
      </c>
      <c r="G148" s="111">
        <f t="shared" ref="G148:O148" si="9">SUM(G137:G146)</f>
        <v>2233.0185424599731</v>
      </c>
      <c r="H148" s="111">
        <f t="shared" si="9"/>
        <v>-45.640475837145061</v>
      </c>
      <c r="I148" s="111">
        <f t="shared" si="9"/>
        <v>36.853393263769803</v>
      </c>
      <c r="J148" s="111">
        <f t="shared" si="9"/>
        <v>-82.493869100914992</v>
      </c>
      <c r="K148" s="111">
        <f t="shared" si="9"/>
        <v>802.56340968821701</v>
      </c>
      <c r="L148" s="111">
        <f t="shared" si="9"/>
        <v>848.20388552536201</v>
      </c>
      <c r="M148" s="111">
        <f t="shared" si="9"/>
        <v>41.325977816131029</v>
      </c>
      <c r="N148" s="111">
        <f t="shared" si="9"/>
        <v>54.21412624613103</v>
      </c>
      <c r="O148" s="112">
        <f t="shared" si="9"/>
        <v>12.888148429999999</v>
      </c>
    </row>
    <row r="149" spans="1:239" s="24" customFormat="1" ht="42.75" thickBot="1" x14ac:dyDescent="0.3">
      <c r="A149" s="22"/>
      <c r="B149" s="61"/>
      <c r="C149" s="73"/>
      <c r="D149" s="113"/>
      <c r="E149" s="114" t="s">
        <v>417</v>
      </c>
      <c r="F149" s="111" t="str">
        <f>IF(COUNTA(F137:F147)&gt;0,IF(F147="c","c",SUM(F147:F148)),"")</f>
        <v>c</v>
      </c>
      <c r="G149" s="111">
        <f t="shared" ref="G149:O149" si="10">IF(COUNTA(G137:G147)&gt;0,IF(G147="c","c",SUM(G147:G148)),"")</f>
        <v>2233.0185424599731</v>
      </c>
      <c r="H149" s="111" t="str">
        <f t="shared" si="10"/>
        <v>c</v>
      </c>
      <c r="I149" s="111" t="str">
        <f t="shared" si="10"/>
        <v>c</v>
      </c>
      <c r="J149" s="111" t="str">
        <f t="shared" si="10"/>
        <v>c</v>
      </c>
      <c r="K149" s="111" t="str">
        <f t="shared" si="10"/>
        <v>c</v>
      </c>
      <c r="L149" s="111" t="str">
        <f t="shared" si="10"/>
        <v>c</v>
      </c>
      <c r="M149" s="111" t="str">
        <f t="shared" si="10"/>
        <v>c</v>
      </c>
      <c r="N149" s="111" t="str">
        <f t="shared" si="10"/>
        <v>c</v>
      </c>
      <c r="O149" s="112" t="str">
        <f t="shared" si="10"/>
        <v>c</v>
      </c>
    </row>
    <row r="150" spans="1:239" s="2" customFormat="1" ht="12" thickBot="1" x14ac:dyDescent="0.3">
      <c r="A150" s="17"/>
      <c r="B150" s="25"/>
      <c r="C150" s="17"/>
      <c r="D150" s="115"/>
      <c r="E150" s="116" t="s">
        <v>199</v>
      </c>
      <c r="F150" s="117" t="str">
        <f t="shared" ref="F150:O150" si="11">IF(F147="c","",IF(AND(IF((COUNTIF(F137:F146,"c"))&gt;0,1,0)=1,F147=""),"Please provide Not Specified (Including Confidential)",""))</f>
        <v/>
      </c>
      <c r="G150" s="117" t="str">
        <f t="shared" si="11"/>
        <v/>
      </c>
      <c r="H150" s="117" t="str">
        <f t="shared" si="11"/>
        <v/>
      </c>
      <c r="I150" s="117" t="str">
        <f t="shared" si="11"/>
        <v/>
      </c>
      <c r="J150" s="117" t="str">
        <f t="shared" si="11"/>
        <v/>
      </c>
      <c r="K150" s="117" t="str">
        <f t="shared" si="11"/>
        <v/>
      </c>
      <c r="L150" s="117" t="str">
        <f t="shared" si="11"/>
        <v/>
      </c>
      <c r="M150" s="117" t="str">
        <f t="shared" si="11"/>
        <v/>
      </c>
      <c r="N150" s="117" t="str">
        <f t="shared" si="11"/>
        <v/>
      </c>
      <c r="O150" s="118" t="str">
        <f t="shared" si="11"/>
        <v/>
      </c>
    </row>
    <row r="151" spans="1:239" s="15" customFormat="1" ht="12" thickBot="1" x14ac:dyDescent="0.3">
      <c r="A151" s="12"/>
      <c r="B151" s="14"/>
      <c r="C151" s="17"/>
      <c r="D151" s="101"/>
      <c r="E151" s="102" t="s">
        <v>418</v>
      </c>
      <c r="F151" s="119"/>
      <c r="G151" s="119"/>
      <c r="H151" s="119"/>
      <c r="I151" s="119"/>
      <c r="J151" s="119"/>
      <c r="K151" s="119"/>
      <c r="L151" s="119"/>
      <c r="M151" s="119"/>
      <c r="N151" s="119"/>
      <c r="O151" s="120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</row>
    <row r="152" spans="1:239" s="2" customFormat="1" x14ac:dyDescent="0.25">
      <c r="A152" s="12"/>
      <c r="B152" s="26" t="s">
        <v>419</v>
      </c>
      <c r="C152" s="17" t="s">
        <v>420</v>
      </c>
      <c r="D152" s="105" t="s">
        <v>419</v>
      </c>
      <c r="E152" s="106" t="s">
        <v>421</v>
      </c>
      <c r="F152" s="18">
        <v>1.1141728370625501</v>
      </c>
      <c r="G152" s="18">
        <v>0</v>
      </c>
      <c r="H152" s="18">
        <v>1.1141728370625501</v>
      </c>
      <c r="I152" s="18">
        <v>0</v>
      </c>
      <c r="J152" s="18">
        <v>1.1141728370625501</v>
      </c>
      <c r="K152" s="18">
        <v>1.1141728370625501</v>
      </c>
      <c r="L152" s="18">
        <v>0</v>
      </c>
      <c r="M152" s="18">
        <v>0</v>
      </c>
      <c r="N152" s="18">
        <v>0</v>
      </c>
      <c r="O152" s="27">
        <v>0</v>
      </c>
    </row>
    <row r="153" spans="1:239" s="2" customFormat="1" x14ac:dyDescent="0.25">
      <c r="A153" s="12"/>
      <c r="B153" s="26" t="s">
        <v>422</v>
      </c>
      <c r="C153" s="17" t="s">
        <v>423</v>
      </c>
      <c r="D153" s="105" t="s">
        <v>422</v>
      </c>
      <c r="E153" s="106" t="s">
        <v>424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27">
        <v>0</v>
      </c>
    </row>
    <row r="154" spans="1:239" s="2" customFormat="1" x14ac:dyDescent="0.25">
      <c r="A154" s="12"/>
      <c r="B154" s="26" t="s">
        <v>425</v>
      </c>
      <c r="C154" s="17" t="s">
        <v>426</v>
      </c>
      <c r="D154" s="105" t="s">
        <v>425</v>
      </c>
      <c r="E154" s="106" t="s">
        <v>427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27">
        <v>0</v>
      </c>
    </row>
    <row r="155" spans="1:239" s="2" customFormat="1" x14ac:dyDescent="0.25">
      <c r="A155" s="12"/>
      <c r="B155" s="26" t="s">
        <v>428</v>
      </c>
      <c r="C155" s="17" t="s">
        <v>429</v>
      </c>
      <c r="D155" s="105" t="s">
        <v>428</v>
      </c>
      <c r="E155" s="106" t="s">
        <v>430</v>
      </c>
      <c r="F155" s="18">
        <v>20979.615443617498</v>
      </c>
      <c r="G155" s="18">
        <v>20944.150960183601</v>
      </c>
      <c r="H155" s="18">
        <v>35.464483433885903</v>
      </c>
      <c r="I155" s="18">
        <v>2</v>
      </c>
      <c r="J155" s="18">
        <v>33.464483433885903</v>
      </c>
      <c r="K155" s="18">
        <v>35.464483433885903</v>
      </c>
      <c r="L155" s="18">
        <v>0</v>
      </c>
      <c r="M155" s="18">
        <v>0</v>
      </c>
      <c r="N155" s="18">
        <v>0</v>
      </c>
      <c r="O155" s="27">
        <v>0</v>
      </c>
    </row>
    <row r="156" spans="1:239" s="2" customFormat="1" x14ac:dyDescent="0.25">
      <c r="A156" s="12"/>
      <c r="B156" s="26" t="s">
        <v>431</v>
      </c>
      <c r="C156" s="17" t="s">
        <v>432</v>
      </c>
      <c r="D156" s="105" t="s">
        <v>431</v>
      </c>
      <c r="E156" s="106" t="s">
        <v>433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27">
        <v>0</v>
      </c>
    </row>
    <row r="157" spans="1:239" s="2" customFormat="1" x14ac:dyDescent="0.25">
      <c r="A157" s="12"/>
      <c r="B157" s="26" t="s">
        <v>434</v>
      </c>
      <c r="C157" s="17" t="s">
        <v>435</v>
      </c>
      <c r="D157" s="105" t="s">
        <v>434</v>
      </c>
      <c r="E157" s="106" t="s">
        <v>436</v>
      </c>
      <c r="F157" s="18">
        <v>15991.4143115436</v>
      </c>
      <c r="G157" s="18" t="s">
        <v>49</v>
      </c>
      <c r="H157" s="18" t="s">
        <v>49</v>
      </c>
      <c r="I157" s="18" t="s">
        <v>49</v>
      </c>
      <c r="J157" s="18" t="s">
        <v>49</v>
      </c>
      <c r="K157" s="18" t="s">
        <v>49</v>
      </c>
      <c r="L157" s="18" t="s">
        <v>49</v>
      </c>
      <c r="M157" s="18">
        <v>0</v>
      </c>
      <c r="N157" s="18">
        <v>0</v>
      </c>
      <c r="O157" s="27">
        <v>0</v>
      </c>
    </row>
    <row r="158" spans="1:239" s="2" customFormat="1" x14ac:dyDescent="0.25">
      <c r="A158" s="12"/>
      <c r="B158" s="26" t="s">
        <v>437</v>
      </c>
      <c r="C158" s="17" t="s">
        <v>438</v>
      </c>
      <c r="D158" s="105" t="s">
        <v>437</v>
      </c>
      <c r="E158" s="106" t="s">
        <v>439</v>
      </c>
      <c r="F158" s="18">
        <v>-142.28552828286001</v>
      </c>
      <c r="G158" s="18">
        <v>4.3494589885519401</v>
      </c>
      <c r="H158" s="18">
        <v>-146.634987271412</v>
      </c>
      <c r="I158" s="18">
        <v>0</v>
      </c>
      <c r="J158" s="18">
        <v>-146.634987271412</v>
      </c>
      <c r="K158" s="18">
        <v>28.391812728587698</v>
      </c>
      <c r="L158" s="18">
        <v>175.02680000000001</v>
      </c>
      <c r="M158" s="18">
        <v>0</v>
      </c>
      <c r="N158" s="18">
        <v>0</v>
      </c>
      <c r="O158" s="27">
        <v>0</v>
      </c>
    </row>
    <row r="159" spans="1:239" s="2" customFormat="1" x14ac:dyDescent="0.25">
      <c r="A159" s="12"/>
      <c r="B159" s="26" t="s">
        <v>440</v>
      </c>
      <c r="C159" s="17" t="s">
        <v>441</v>
      </c>
      <c r="D159" s="105" t="s">
        <v>440</v>
      </c>
      <c r="E159" s="106" t="s">
        <v>442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27">
        <v>0</v>
      </c>
    </row>
    <row r="160" spans="1:239" s="2" customFormat="1" x14ac:dyDescent="0.25">
      <c r="A160" s="12"/>
      <c r="B160" s="26" t="s">
        <v>443</v>
      </c>
      <c r="C160" s="17" t="s">
        <v>444</v>
      </c>
      <c r="D160" s="105" t="s">
        <v>443</v>
      </c>
      <c r="E160" s="106" t="s">
        <v>445</v>
      </c>
      <c r="F160" s="18">
        <v>29.4180568414112</v>
      </c>
      <c r="G160" s="18" t="s">
        <v>49</v>
      </c>
      <c r="H160" s="18" t="s">
        <v>49</v>
      </c>
      <c r="I160" s="18" t="s">
        <v>49</v>
      </c>
      <c r="J160" s="18" t="s">
        <v>49</v>
      </c>
      <c r="K160" s="18" t="s">
        <v>49</v>
      </c>
      <c r="L160" s="18" t="s">
        <v>49</v>
      </c>
      <c r="M160" s="18">
        <v>0</v>
      </c>
      <c r="N160" s="18">
        <v>0</v>
      </c>
      <c r="O160" s="27">
        <v>0</v>
      </c>
    </row>
    <row r="161" spans="1:15" s="2" customFormat="1" x14ac:dyDescent="0.25">
      <c r="A161" s="12"/>
      <c r="B161" s="26" t="s">
        <v>446</v>
      </c>
      <c r="C161" s="17" t="s">
        <v>447</v>
      </c>
      <c r="D161" s="105" t="s">
        <v>446</v>
      </c>
      <c r="E161" s="106" t="s">
        <v>448</v>
      </c>
      <c r="F161" s="18" t="s">
        <v>49</v>
      </c>
      <c r="G161" s="18">
        <v>0</v>
      </c>
      <c r="H161" s="18" t="s">
        <v>49</v>
      </c>
      <c r="I161" s="18" t="s">
        <v>49</v>
      </c>
      <c r="J161" s="18" t="s">
        <v>49</v>
      </c>
      <c r="K161" s="18" t="s">
        <v>49</v>
      </c>
      <c r="L161" s="18" t="s">
        <v>49</v>
      </c>
      <c r="M161" s="18" t="s">
        <v>49</v>
      </c>
      <c r="N161" s="18" t="s">
        <v>49</v>
      </c>
      <c r="O161" s="27" t="s">
        <v>49</v>
      </c>
    </row>
    <row r="162" spans="1:15" s="2" customFormat="1" x14ac:dyDescent="0.25">
      <c r="A162" s="12"/>
      <c r="B162" s="26" t="s">
        <v>449</v>
      </c>
      <c r="C162" s="17" t="s">
        <v>450</v>
      </c>
      <c r="D162" s="105" t="s">
        <v>449</v>
      </c>
      <c r="E162" s="106" t="s">
        <v>451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27">
        <v>0</v>
      </c>
    </row>
    <row r="163" spans="1:15" s="2" customFormat="1" x14ac:dyDescent="0.25">
      <c r="A163" s="12"/>
      <c r="B163" s="26" t="s">
        <v>452</v>
      </c>
      <c r="C163" s="17" t="s">
        <v>453</v>
      </c>
      <c r="D163" s="105" t="s">
        <v>452</v>
      </c>
      <c r="E163" s="106" t="s">
        <v>454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27">
        <v>0</v>
      </c>
    </row>
    <row r="164" spans="1:15" s="2" customFormat="1" x14ac:dyDescent="0.25">
      <c r="A164" s="12"/>
      <c r="B164" s="26" t="s">
        <v>455</v>
      </c>
      <c r="C164" s="17" t="s">
        <v>456</v>
      </c>
      <c r="D164" s="105" t="s">
        <v>455</v>
      </c>
      <c r="E164" s="106" t="s">
        <v>457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27">
        <v>0</v>
      </c>
    </row>
    <row r="165" spans="1:15" s="2" customFormat="1" x14ac:dyDescent="0.25">
      <c r="A165" s="12"/>
      <c r="B165" s="26" t="s">
        <v>458</v>
      </c>
      <c r="C165" s="17" t="s">
        <v>459</v>
      </c>
      <c r="D165" s="105" t="s">
        <v>458</v>
      </c>
      <c r="E165" s="106" t="s">
        <v>460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27">
        <v>0</v>
      </c>
    </row>
    <row r="166" spans="1:15" s="2" customFormat="1" x14ac:dyDescent="0.25">
      <c r="A166" s="12"/>
      <c r="B166" s="26" t="s">
        <v>461</v>
      </c>
      <c r="C166" s="17" t="s">
        <v>462</v>
      </c>
      <c r="D166" s="105" t="s">
        <v>461</v>
      </c>
      <c r="E166" s="106" t="s">
        <v>463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27">
        <v>0</v>
      </c>
    </row>
    <row r="167" spans="1:15" s="2" customFormat="1" x14ac:dyDescent="0.25">
      <c r="A167" s="12"/>
      <c r="B167" s="26" t="s">
        <v>464</v>
      </c>
      <c r="C167" s="17" t="s">
        <v>465</v>
      </c>
      <c r="D167" s="105" t="s">
        <v>464</v>
      </c>
      <c r="E167" s="106" t="s">
        <v>466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27">
        <v>0</v>
      </c>
    </row>
    <row r="168" spans="1:15" s="2" customFormat="1" x14ac:dyDescent="0.25">
      <c r="A168" s="20"/>
      <c r="B168" s="26" t="s">
        <v>467</v>
      </c>
      <c r="C168" s="17" t="s">
        <v>468</v>
      </c>
      <c r="D168" s="105" t="s">
        <v>467</v>
      </c>
      <c r="E168" s="106" t="s">
        <v>469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27">
        <v>0</v>
      </c>
    </row>
    <row r="169" spans="1:15" s="2" customFormat="1" x14ac:dyDescent="0.25">
      <c r="A169" s="20"/>
      <c r="B169" s="26" t="s">
        <v>470</v>
      </c>
      <c r="C169" s="17" t="s">
        <v>471</v>
      </c>
      <c r="D169" s="105" t="s">
        <v>470</v>
      </c>
      <c r="E169" s="106" t="s">
        <v>472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27">
        <v>0</v>
      </c>
    </row>
    <row r="170" spans="1:15" s="2" customFormat="1" x14ac:dyDescent="0.25">
      <c r="A170" s="20"/>
      <c r="B170" s="26" t="s">
        <v>473</v>
      </c>
      <c r="C170" s="17" t="s">
        <v>474</v>
      </c>
      <c r="D170" s="105" t="s">
        <v>473</v>
      </c>
      <c r="E170" s="106" t="s">
        <v>475</v>
      </c>
      <c r="F170" s="18" t="s">
        <v>49</v>
      </c>
      <c r="G170" s="18">
        <v>0</v>
      </c>
      <c r="H170" s="18" t="s">
        <v>49</v>
      </c>
      <c r="I170" s="18" t="s">
        <v>49</v>
      </c>
      <c r="J170" s="18" t="s">
        <v>49</v>
      </c>
      <c r="K170" s="18" t="s">
        <v>49</v>
      </c>
      <c r="L170" s="18" t="s">
        <v>49</v>
      </c>
      <c r="M170" s="18" t="s">
        <v>49</v>
      </c>
      <c r="N170" s="18" t="s">
        <v>49</v>
      </c>
      <c r="O170" s="27" t="s">
        <v>49</v>
      </c>
    </row>
    <row r="171" spans="1:15" s="2" customFormat="1" x14ac:dyDescent="0.25">
      <c r="A171" s="20"/>
      <c r="B171" s="26" t="s">
        <v>476</v>
      </c>
      <c r="C171" s="17" t="s">
        <v>477</v>
      </c>
      <c r="D171" s="105" t="s">
        <v>476</v>
      </c>
      <c r="E171" s="106" t="s">
        <v>478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27">
        <v>0</v>
      </c>
    </row>
    <row r="172" spans="1:15" s="2" customFormat="1" x14ac:dyDescent="0.25">
      <c r="A172" s="12"/>
      <c r="B172" s="26" t="s">
        <v>479</v>
      </c>
      <c r="C172" s="17" t="s">
        <v>480</v>
      </c>
      <c r="D172" s="105" t="s">
        <v>479</v>
      </c>
      <c r="E172" s="106" t="s">
        <v>481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27">
        <v>0</v>
      </c>
    </row>
    <row r="173" spans="1:15" s="2" customFormat="1" x14ac:dyDescent="0.25">
      <c r="A173" s="12"/>
      <c r="B173" s="26" t="s">
        <v>482</v>
      </c>
      <c r="C173" s="17" t="s">
        <v>483</v>
      </c>
      <c r="D173" s="105" t="s">
        <v>482</v>
      </c>
      <c r="E173" s="106" t="s">
        <v>484</v>
      </c>
      <c r="F173" s="18">
        <v>56.371919183027401</v>
      </c>
      <c r="G173" s="18">
        <v>30.468130963357201</v>
      </c>
      <c r="H173" s="18">
        <v>25.903788219670201</v>
      </c>
      <c r="I173" s="18">
        <v>11.515801796304199</v>
      </c>
      <c r="J173" s="18">
        <v>14.387986423366</v>
      </c>
      <c r="K173" s="18">
        <v>25.903788219670201</v>
      </c>
      <c r="L173" s="18">
        <v>0</v>
      </c>
      <c r="M173" s="18">
        <v>0</v>
      </c>
      <c r="N173" s="18">
        <v>0</v>
      </c>
      <c r="O173" s="27">
        <v>0</v>
      </c>
    </row>
    <row r="174" spans="1:15" s="2" customFormat="1" x14ac:dyDescent="0.25">
      <c r="A174" s="12"/>
      <c r="B174" s="26" t="s">
        <v>485</v>
      </c>
      <c r="C174" s="17" t="s">
        <v>486</v>
      </c>
      <c r="D174" s="105" t="s">
        <v>485</v>
      </c>
      <c r="E174" s="106" t="s">
        <v>487</v>
      </c>
      <c r="F174" s="18" t="s">
        <v>49</v>
      </c>
      <c r="G174" s="18" t="s">
        <v>49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 t="s">
        <v>49</v>
      </c>
      <c r="N174" s="18" t="s">
        <v>49</v>
      </c>
      <c r="O174" s="27" t="s">
        <v>49</v>
      </c>
    </row>
    <row r="175" spans="1:15" s="2" customFormat="1" x14ac:dyDescent="0.25">
      <c r="A175" s="12"/>
      <c r="B175" s="26" t="s">
        <v>488</v>
      </c>
      <c r="C175" s="17" t="s">
        <v>489</v>
      </c>
      <c r="D175" s="105" t="s">
        <v>488</v>
      </c>
      <c r="E175" s="106" t="s">
        <v>490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27">
        <v>0</v>
      </c>
    </row>
    <row r="176" spans="1:15" s="2" customFormat="1" x14ac:dyDescent="0.25">
      <c r="A176" s="12"/>
      <c r="B176" s="26" t="s">
        <v>491</v>
      </c>
      <c r="C176" s="17" t="s">
        <v>492</v>
      </c>
      <c r="D176" s="105" t="s">
        <v>491</v>
      </c>
      <c r="E176" s="106" t="s">
        <v>493</v>
      </c>
      <c r="F176" s="18">
        <v>98.696398047563704</v>
      </c>
      <c r="G176" s="18" t="s">
        <v>49</v>
      </c>
      <c r="H176" s="18" t="s">
        <v>49</v>
      </c>
      <c r="I176" s="18" t="s">
        <v>49</v>
      </c>
      <c r="J176" s="18" t="s">
        <v>49</v>
      </c>
      <c r="K176" s="18" t="s">
        <v>49</v>
      </c>
      <c r="L176" s="18" t="s">
        <v>49</v>
      </c>
      <c r="M176" s="18">
        <v>0</v>
      </c>
      <c r="N176" s="18">
        <v>0</v>
      </c>
      <c r="O176" s="27">
        <v>0</v>
      </c>
    </row>
    <row r="177" spans="1:239" s="2" customFormat="1" x14ac:dyDescent="0.25">
      <c r="A177" s="12"/>
      <c r="B177" s="26" t="s">
        <v>494</v>
      </c>
      <c r="C177" s="17" t="s">
        <v>495</v>
      </c>
      <c r="D177" s="105" t="s">
        <v>494</v>
      </c>
      <c r="E177" s="106" t="s">
        <v>496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27">
        <v>0</v>
      </c>
    </row>
    <row r="178" spans="1:239" s="2" customFormat="1" x14ac:dyDescent="0.25">
      <c r="A178" s="12"/>
      <c r="B178" s="26" t="s">
        <v>497</v>
      </c>
      <c r="C178" s="17" t="s">
        <v>498</v>
      </c>
      <c r="D178" s="105" t="s">
        <v>497</v>
      </c>
      <c r="E178" s="106" t="s">
        <v>499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27">
        <v>0</v>
      </c>
    </row>
    <row r="179" spans="1:239" s="2" customFormat="1" x14ac:dyDescent="0.25">
      <c r="A179" s="12"/>
      <c r="B179" s="26" t="s">
        <v>500</v>
      </c>
      <c r="C179" s="17" t="s">
        <v>501</v>
      </c>
      <c r="D179" s="105" t="s">
        <v>500</v>
      </c>
      <c r="E179" s="106" t="s">
        <v>502</v>
      </c>
      <c r="F179" s="18">
        <v>11586.6139945909</v>
      </c>
      <c r="G179" s="18">
        <v>10067.089927740801</v>
      </c>
      <c r="H179" s="18">
        <v>1519.5240668501101</v>
      </c>
      <c r="I179" s="18">
        <v>334.26584208311198</v>
      </c>
      <c r="J179" s="18">
        <v>1185.258224767</v>
      </c>
      <c r="K179" s="18">
        <v>2209.7556334589531</v>
      </c>
      <c r="L179" s="18">
        <v>690.23156660884297</v>
      </c>
      <c r="M179" s="18">
        <v>807.02614508925296</v>
      </c>
      <c r="N179" s="18">
        <v>807.02614508925296</v>
      </c>
      <c r="O179" s="27">
        <v>0</v>
      </c>
    </row>
    <row r="180" spans="1:239" s="2" customFormat="1" ht="12" thickBot="1" x14ac:dyDescent="0.3">
      <c r="A180" s="12"/>
      <c r="B180" s="26" t="s">
        <v>503</v>
      </c>
      <c r="C180" s="17" t="s">
        <v>504</v>
      </c>
      <c r="D180" s="105" t="s">
        <v>503</v>
      </c>
      <c r="E180" s="106" t="s">
        <v>505</v>
      </c>
      <c r="F180" s="18" t="s">
        <v>49</v>
      </c>
      <c r="G180" s="18" t="s">
        <v>49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 t="s">
        <v>49</v>
      </c>
      <c r="N180" s="18" t="s">
        <v>49</v>
      </c>
      <c r="O180" s="27" t="s">
        <v>49</v>
      </c>
    </row>
    <row r="181" spans="1:239" s="24" customFormat="1" ht="21" x14ac:dyDescent="0.25">
      <c r="A181" s="22"/>
      <c r="B181" s="28" t="s">
        <v>506</v>
      </c>
      <c r="C181" s="17" t="s">
        <v>507</v>
      </c>
      <c r="D181" s="105" t="s">
        <v>506</v>
      </c>
      <c r="E181" s="109" t="s">
        <v>194</v>
      </c>
      <c r="F181" s="18">
        <v>11.721253044886691</v>
      </c>
      <c r="G181" s="18">
        <v>16113.835116923314</v>
      </c>
      <c r="H181" s="18">
        <v>17.414902554200893</v>
      </c>
      <c r="I181" s="18">
        <v>-97.158229127347695</v>
      </c>
      <c r="J181" s="18">
        <v>114.5731316815486</v>
      </c>
      <c r="K181" s="18">
        <v>114.99110668164795</v>
      </c>
      <c r="L181" s="18">
        <v>97.576204127446999</v>
      </c>
      <c r="M181" s="18">
        <v>0</v>
      </c>
      <c r="N181" s="18">
        <v>0</v>
      </c>
      <c r="O181" s="27">
        <v>0</v>
      </c>
    </row>
    <row r="182" spans="1:239" s="24" customFormat="1" ht="30.6" customHeight="1" x14ac:dyDescent="0.25">
      <c r="A182" s="22"/>
      <c r="B182" s="60" t="s">
        <v>195</v>
      </c>
      <c r="C182" s="72"/>
      <c r="D182" s="60" t="s">
        <v>196</v>
      </c>
      <c r="E182" s="110" t="s">
        <v>197</v>
      </c>
      <c r="F182" s="111">
        <f>SUM(F152:F180)</f>
        <v>48600.958768378201</v>
      </c>
      <c r="G182" s="111">
        <f t="shared" ref="G182:O182" si="12">SUM(G152:G180)</f>
        <v>31046.058477876308</v>
      </c>
      <c r="H182" s="111">
        <f t="shared" si="12"/>
        <v>1435.3715240693168</v>
      </c>
      <c r="I182" s="111">
        <f t="shared" si="12"/>
        <v>347.78164387941615</v>
      </c>
      <c r="J182" s="111">
        <f t="shared" si="12"/>
        <v>1087.5898801899025</v>
      </c>
      <c r="K182" s="111">
        <f t="shared" si="12"/>
        <v>2300.6298906781594</v>
      </c>
      <c r="L182" s="111">
        <f t="shared" si="12"/>
        <v>865.25836660884295</v>
      </c>
      <c r="M182" s="111">
        <f t="shared" si="12"/>
        <v>807.02614508925296</v>
      </c>
      <c r="N182" s="111">
        <f t="shared" si="12"/>
        <v>807.02614508925296</v>
      </c>
      <c r="O182" s="112">
        <f t="shared" si="12"/>
        <v>0</v>
      </c>
    </row>
    <row r="183" spans="1:239" s="24" customFormat="1" ht="53.25" thickBot="1" x14ac:dyDescent="0.3">
      <c r="A183" s="22"/>
      <c r="B183" s="61"/>
      <c r="C183" s="73"/>
      <c r="D183" s="113"/>
      <c r="E183" s="114" t="s">
        <v>508</v>
      </c>
      <c r="F183" s="111">
        <f>IF(COUNTA(F152:F181)&gt;0,IF(F181="c","c",SUM(F181:F182)),"")</f>
        <v>48612.68002142309</v>
      </c>
      <c r="G183" s="111">
        <f t="shared" ref="G183:O183" si="13">IF(COUNTA(G152:G181)&gt;0,IF(G181="c","c",SUM(G181:G182)),"")</f>
        <v>47159.893594799621</v>
      </c>
      <c r="H183" s="111">
        <f t="shared" si="13"/>
        <v>1452.7864266235176</v>
      </c>
      <c r="I183" s="111">
        <f t="shared" si="13"/>
        <v>250.62341475206847</v>
      </c>
      <c r="J183" s="111">
        <f t="shared" si="13"/>
        <v>1202.1630118714511</v>
      </c>
      <c r="K183" s="111">
        <f t="shared" si="13"/>
        <v>2415.6209973598075</v>
      </c>
      <c r="L183" s="111">
        <f t="shared" si="13"/>
        <v>962.83457073628995</v>
      </c>
      <c r="M183" s="111">
        <f t="shared" si="13"/>
        <v>807.02614508925296</v>
      </c>
      <c r="N183" s="111">
        <f t="shared" si="13"/>
        <v>807.02614508925296</v>
      </c>
      <c r="O183" s="112">
        <f t="shared" si="13"/>
        <v>0</v>
      </c>
    </row>
    <row r="184" spans="1:239" s="2" customFormat="1" ht="12" thickBot="1" x14ac:dyDescent="0.3">
      <c r="A184" s="17"/>
      <c r="B184" s="25"/>
      <c r="C184" s="17"/>
      <c r="D184" s="115"/>
      <c r="E184" s="116" t="s">
        <v>199</v>
      </c>
      <c r="F184" s="117" t="str">
        <f t="shared" ref="F184:O184" si="14">IF(F181="c","",IF(AND(IF((COUNTIF(F152:F180,"c"))&gt;0,1,0)=1,F181=""),"Please provide Not Specified (Including Confidential)",""))</f>
        <v/>
      </c>
      <c r="G184" s="117" t="str">
        <f t="shared" si="14"/>
        <v/>
      </c>
      <c r="H184" s="117" t="str">
        <f t="shared" si="14"/>
        <v/>
      </c>
      <c r="I184" s="117" t="str">
        <f t="shared" si="14"/>
        <v/>
      </c>
      <c r="J184" s="117" t="str">
        <f t="shared" si="14"/>
        <v/>
      </c>
      <c r="K184" s="117" t="str">
        <f t="shared" si="14"/>
        <v/>
      </c>
      <c r="L184" s="117" t="str">
        <f t="shared" si="14"/>
        <v/>
      </c>
      <c r="M184" s="117" t="str">
        <f t="shared" si="14"/>
        <v/>
      </c>
      <c r="N184" s="117" t="str">
        <f t="shared" si="14"/>
        <v/>
      </c>
      <c r="O184" s="118" t="str">
        <f t="shared" si="14"/>
        <v/>
      </c>
    </row>
    <row r="185" spans="1:239" s="15" customFormat="1" ht="12" thickBot="1" x14ac:dyDescent="0.3">
      <c r="A185" s="12"/>
      <c r="B185" s="14"/>
      <c r="C185" s="17"/>
      <c r="D185" s="101"/>
      <c r="E185" s="102" t="s">
        <v>509</v>
      </c>
      <c r="F185" s="119"/>
      <c r="G185" s="119"/>
      <c r="H185" s="119"/>
      <c r="I185" s="119"/>
      <c r="J185" s="119"/>
      <c r="K185" s="119"/>
      <c r="L185" s="119"/>
      <c r="M185" s="119"/>
      <c r="N185" s="119"/>
      <c r="O185" s="120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</row>
    <row r="186" spans="1:239" s="2" customFormat="1" x14ac:dyDescent="0.25">
      <c r="A186" s="12"/>
      <c r="B186" s="26" t="s">
        <v>510</v>
      </c>
      <c r="C186" s="17" t="s">
        <v>511</v>
      </c>
      <c r="D186" s="105" t="s">
        <v>510</v>
      </c>
      <c r="E186" s="106" t="s">
        <v>512</v>
      </c>
      <c r="F186" s="18" t="s">
        <v>49</v>
      </c>
      <c r="G186" s="18">
        <v>0</v>
      </c>
      <c r="H186" s="18" t="s">
        <v>49</v>
      </c>
      <c r="I186" s="18" t="s">
        <v>49</v>
      </c>
      <c r="J186" s="18" t="s">
        <v>49</v>
      </c>
      <c r="K186" s="18" t="s">
        <v>49</v>
      </c>
      <c r="L186" s="18" t="s">
        <v>49</v>
      </c>
      <c r="M186" s="18" t="s">
        <v>49</v>
      </c>
      <c r="N186" s="18" t="s">
        <v>49</v>
      </c>
      <c r="O186" s="27" t="s">
        <v>49</v>
      </c>
    </row>
    <row r="187" spans="1:239" s="2" customFormat="1" ht="21" x14ac:dyDescent="0.25">
      <c r="A187" s="12"/>
      <c r="B187" s="26" t="s">
        <v>513</v>
      </c>
      <c r="C187" s="17" t="s">
        <v>514</v>
      </c>
      <c r="D187" s="105" t="s">
        <v>513</v>
      </c>
      <c r="E187" s="106" t="s">
        <v>515</v>
      </c>
      <c r="F187" s="18">
        <v>0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27">
        <v>0</v>
      </c>
    </row>
    <row r="188" spans="1:239" s="2" customFormat="1" x14ac:dyDescent="0.25">
      <c r="A188" s="12"/>
      <c r="B188" s="26" t="s">
        <v>516</v>
      </c>
      <c r="C188" s="17" t="s">
        <v>517</v>
      </c>
      <c r="D188" s="105" t="s">
        <v>516</v>
      </c>
      <c r="E188" s="106" t="s">
        <v>518</v>
      </c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27">
        <v>0</v>
      </c>
    </row>
    <row r="189" spans="1:239" s="2" customFormat="1" x14ac:dyDescent="0.25">
      <c r="A189" s="12"/>
      <c r="B189" s="26" t="s">
        <v>519</v>
      </c>
      <c r="C189" s="17" t="s">
        <v>520</v>
      </c>
      <c r="D189" s="105" t="s">
        <v>519</v>
      </c>
      <c r="E189" s="106" t="s">
        <v>521</v>
      </c>
      <c r="F189" s="18" t="s">
        <v>49</v>
      </c>
      <c r="G189" s="18" t="s">
        <v>49</v>
      </c>
      <c r="H189" s="18" t="s">
        <v>49</v>
      </c>
      <c r="I189" s="18" t="s">
        <v>49</v>
      </c>
      <c r="J189" s="18" t="s">
        <v>49</v>
      </c>
      <c r="K189" s="18" t="s">
        <v>49</v>
      </c>
      <c r="L189" s="18" t="s">
        <v>49</v>
      </c>
      <c r="M189" s="18" t="s">
        <v>49</v>
      </c>
      <c r="N189" s="18" t="s">
        <v>49</v>
      </c>
      <c r="O189" s="27" t="s">
        <v>49</v>
      </c>
    </row>
    <row r="190" spans="1:239" s="2" customFormat="1" x14ac:dyDescent="0.25">
      <c r="A190" s="12"/>
      <c r="B190" s="26" t="s">
        <v>522</v>
      </c>
      <c r="C190" s="17" t="s">
        <v>523</v>
      </c>
      <c r="D190" s="105" t="s">
        <v>522</v>
      </c>
      <c r="E190" s="106" t="s">
        <v>524</v>
      </c>
      <c r="F190" s="18" t="s">
        <v>49</v>
      </c>
      <c r="G190" s="18" t="s">
        <v>49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 t="s">
        <v>49</v>
      </c>
      <c r="N190" s="18" t="s">
        <v>49</v>
      </c>
      <c r="O190" s="27" t="s">
        <v>49</v>
      </c>
    </row>
    <row r="191" spans="1:239" s="2" customFormat="1" x14ac:dyDescent="0.25">
      <c r="A191" s="12"/>
      <c r="B191" s="26" t="s">
        <v>525</v>
      </c>
      <c r="C191" s="17" t="s">
        <v>526</v>
      </c>
      <c r="D191" s="105" t="s">
        <v>525</v>
      </c>
      <c r="E191" s="106" t="s">
        <v>527</v>
      </c>
      <c r="F191" s="18">
        <v>0.265870739359579</v>
      </c>
      <c r="G191" s="18">
        <v>0.265870739359579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27">
        <v>0</v>
      </c>
    </row>
    <row r="192" spans="1:239" s="2" customFormat="1" x14ac:dyDescent="0.25">
      <c r="A192" s="12"/>
      <c r="B192" s="26" t="s">
        <v>528</v>
      </c>
      <c r="C192" s="17" t="s">
        <v>529</v>
      </c>
      <c r="D192" s="105" t="s">
        <v>528</v>
      </c>
      <c r="E192" s="106" t="s">
        <v>530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27">
        <v>0</v>
      </c>
    </row>
    <row r="193" spans="1:239" s="2" customFormat="1" x14ac:dyDescent="0.25">
      <c r="A193" s="12"/>
      <c r="B193" s="26" t="s">
        <v>531</v>
      </c>
      <c r="C193" s="17" t="s">
        <v>532</v>
      </c>
      <c r="D193" s="105" t="s">
        <v>531</v>
      </c>
      <c r="E193" s="106" t="s">
        <v>533</v>
      </c>
      <c r="F193" s="18" t="s">
        <v>49</v>
      </c>
      <c r="G193" s="18" t="s">
        <v>49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 t="s">
        <v>49</v>
      </c>
      <c r="N193" s="18" t="s">
        <v>49</v>
      </c>
      <c r="O193" s="27" t="s">
        <v>49</v>
      </c>
    </row>
    <row r="194" spans="1:239" s="2" customFormat="1" x14ac:dyDescent="0.25">
      <c r="A194" s="12"/>
      <c r="B194" s="26" t="s">
        <v>534</v>
      </c>
      <c r="C194" s="17" t="s">
        <v>535</v>
      </c>
      <c r="D194" s="105" t="s">
        <v>534</v>
      </c>
      <c r="E194" s="106" t="s">
        <v>536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27">
        <v>0</v>
      </c>
    </row>
    <row r="195" spans="1:239" s="2" customFormat="1" x14ac:dyDescent="0.25">
      <c r="A195" s="12"/>
      <c r="B195" s="26" t="s">
        <v>537</v>
      </c>
      <c r="C195" s="17" t="s">
        <v>538</v>
      </c>
      <c r="D195" s="105" t="s">
        <v>537</v>
      </c>
      <c r="E195" s="106" t="s">
        <v>539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27">
        <v>0</v>
      </c>
    </row>
    <row r="196" spans="1:239" s="2" customFormat="1" x14ac:dyDescent="0.25">
      <c r="A196" s="12"/>
      <c r="B196" s="26" t="s">
        <v>540</v>
      </c>
      <c r="C196" s="17" t="s">
        <v>541</v>
      </c>
      <c r="D196" s="105" t="s">
        <v>540</v>
      </c>
      <c r="E196" s="106" t="s">
        <v>542</v>
      </c>
      <c r="F196" s="18" t="s">
        <v>49</v>
      </c>
      <c r="G196" s="18">
        <v>2.8794667789129999E-3</v>
      </c>
      <c r="H196" s="18" t="s">
        <v>49</v>
      </c>
      <c r="I196" s="18" t="s">
        <v>49</v>
      </c>
      <c r="J196" s="18" t="s">
        <v>49</v>
      </c>
      <c r="K196" s="18" t="s">
        <v>49</v>
      </c>
      <c r="L196" s="18" t="s">
        <v>49</v>
      </c>
      <c r="M196" s="18" t="s">
        <v>49</v>
      </c>
      <c r="N196" s="18" t="s">
        <v>49</v>
      </c>
      <c r="O196" s="27" t="s">
        <v>49</v>
      </c>
    </row>
    <row r="197" spans="1:239" s="2" customFormat="1" x14ac:dyDescent="0.25">
      <c r="A197" s="12"/>
      <c r="B197" s="26" t="s">
        <v>543</v>
      </c>
      <c r="C197" s="17" t="s">
        <v>544</v>
      </c>
      <c r="D197" s="105" t="s">
        <v>543</v>
      </c>
      <c r="E197" s="106" t="s">
        <v>545</v>
      </c>
      <c r="F197" s="18">
        <v>0</v>
      </c>
      <c r="G197" s="18">
        <v>0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27">
        <v>0</v>
      </c>
    </row>
    <row r="198" spans="1:239" s="2" customFormat="1" x14ac:dyDescent="0.25">
      <c r="A198" s="12"/>
      <c r="B198" s="26" t="s">
        <v>546</v>
      </c>
      <c r="C198" s="17" t="s">
        <v>547</v>
      </c>
      <c r="D198" s="105" t="s">
        <v>546</v>
      </c>
      <c r="E198" s="106" t="s">
        <v>548</v>
      </c>
      <c r="F198" s="18" t="s">
        <v>49</v>
      </c>
      <c r="G198" s="18">
        <v>0</v>
      </c>
      <c r="H198" s="18" t="s">
        <v>49</v>
      </c>
      <c r="I198" s="18" t="s">
        <v>49</v>
      </c>
      <c r="J198" s="18" t="s">
        <v>49</v>
      </c>
      <c r="K198" s="18" t="s">
        <v>49</v>
      </c>
      <c r="L198" s="18" t="s">
        <v>49</v>
      </c>
      <c r="M198" s="18" t="s">
        <v>49</v>
      </c>
      <c r="N198" s="18" t="s">
        <v>49</v>
      </c>
      <c r="O198" s="27" t="s">
        <v>49</v>
      </c>
    </row>
    <row r="199" spans="1:239" s="2" customFormat="1" ht="21.75" thickBot="1" x14ac:dyDescent="0.3">
      <c r="A199" s="12"/>
      <c r="B199" s="26" t="s">
        <v>549</v>
      </c>
      <c r="C199" s="17" t="s">
        <v>550</v>
      </c>
      <c r="D199" s="105" t="s">
        <v>549</v>
      </c>
      <c r="E199" s="106" t="s">
        <v>551</v>
      </c>
      <c r="F199" s="18" t="s">
        <v>49</v>
      </c>
      <c r="G199" s="18" t="s">
        <v>49</v>
      </c>
      <c r="H199" s="18" t="s">
        <v>49</v>
      </c>
      <c r="I199" s="18" t="s">
        <v>49</v>
      </c>
      <c r="J199" s="18" t="s">
        <v>49</v>
      </c>
      <c r="K199" s="18" t="s">
        <v>49</v>
      </c>
      <c r="L199" s="18" t="s">
        <v>49</v>
      </c>
      <c r="M199" s="18" t="s">
        <v>49</v>
      </c>
      <c r="N199" s="18" t="s">
        <v>49</v>
      </c>
      <c r="O199" s="27" t="s">
        <v>49</v>
      </c>
    </row>
    <row r="200" spans="1:239" s="24" customFormat="1" ht="21" x14ac:dyDescent="0.25">
      <c r="A200" s="22"/>
      <c r="B200" s="28" t="s">
        <v>552</v>
      </c>
      <c r="C200" s="17" t="s">
        <v>553</v>
      </c>
      <c r="D200" s="105" t="s">
        <v>554</v>
      </c>
      <c r="E200" s="109" t="s">
        <v>194</v>
      </c>
      <c r="F200" s="18">
        <v>138.92840697212065</v>
      </c>
      <c r="G200" s="18">
        <v>119.3991147711598</v>
      </c>
      <c r="H200" s="18">
        <v>19.526412734181918</v>
      </c>
      <c r="I200" s="18">
        <v>18.909210000000002</v>
      </c>
      <c r="J200" s="18">
        <v>0.61720273418191796</v>
      </c>
      <c r="K200" s="18">
        <v>19.526412734181918</v>
      </c>
      <c r="L200" s="18">
        <v>0</v>
      </c>
      <c r="M200" s="18">
        <v>0</v>
      </c>
      <c r="N200" s="18">
        <v>0</v>
      </c>
      <c r="O200" s="27">
        <v>0</v>
      </c>
    </row>
    <row r="201" spans="1:239" s="24" customFormat="1" ht="30.6" customHeight="1" x14ac:dyDescent="0.25">
      <c r="A201" s="22"/>
      <c r="B201" s="60" t="s">
        <v>195</v>
      </c>
      <c r="C201" s="72"/>
      <c r="D201" s="60" t="s">
        <v>196</v>
      </c>
      <c r="E201" s="110" t="s">
        <v>197</v>
      </c>
      <c r="F201" s="111">
        <f>SUM(F186:F199)</f>
        <v>0.265870739359579</v>
      </c>
      <c r="G201" s="111">
        <f t="shared" ref="G201:O201" si="15">SUM(G186:G199)</f>
        <v>0.26875020613849199</v>
      </c>
      <c r="H201" s="111">
        <f t="shared" si="15"/>
        <v>0</v>
      </c>
      <c r="I201" s="111">
        <f t="shared" si="15"/>
        <v>0</v>
      </c>
      <c r="J201" s="111">
        <f t="shared" si="15"/>
        <v>0</v>
      </c>
      <c r="K201" s="111">
        <f t="shared" si="15"/>
        <v>0</v>
      </c>
      <c r="L201" s="111">
        <f t="shared" si="15"/>
        <v>0</v>
      </c>
      <c r="M201" s="111">
        <f t="shared" si="15"/>
        <v>0</v>
      </c>
      <c r="N201" s="111">
        <f t="shared" si="15"/>
        <v>0</v>
      </c>
      <c r="O201" s="112">
        <f t="shared" si="15"/>
        <v>0</v>
      </c>
    </row>
    <row r="202" spans="1:239" s="24" customFormat="1" ht="42.75" thickBot="1" x14ac:dyDescent="0.3">
      <c r="A202" s="22"/>
      <c r="B202" s="61"/>
      <c r="C202" s="73"/>
      <c r="D202" s="113"/>
      <c r="E202" s="114" t="s">
        <v>555</v>
      </c>
      <c r="F202" s="111">
        <f>IF(COUNTA(F186:F200)&gt;0,IF(F200="c","c",SUM(F200:F201)),"")</f>
        <v>139.19427771148023</v>
      </c>
      <c r="G202" s="111">
        <f t="shared" ref="G202:O202" si="16">IF(COUNTA(G186:G200)&gt;0,IF(G200="c","c",SUM(G200:G201)),"")</f>
        <v>119.66786497729829</v>
      </c>
      <c r="H202" s="111">
        <f t="shared" si="16"/>
        <v>19.526412734181918</v>
      </c>
      <c r="I202" s="111">
        <f t="shared" si="16"/>
        <v>18.909210000000002</v>
      </c>
      <c r="J202" s="111">
        <f t="shared" si="16"/>
        <v>0.61720273418191796</v>
      </c>
      <c r="K202" s="111">
        <f t="shared" si="16"/>
        <v>19.526412734181918</v>
      </c>
      <c r="L202" s="111">
        <f t="shared" si="16"/>
        <v>0</v>
      </c>
      <c r="M202" s="111">
        <f t="shared" si="16"/>
        <v>0</v>
      </c>
      <c r="N202" s="111">
        <f t="shared" si="16"/>
        <v>0</v>
      </c>
      <c r="O202" s="112">
        <f t="shared" si="16"/>
        <v>0</v>
      </c>
    </row>
    <row r="203" spans="1:239" s="2" customFormat="1" ht="12" thickBot="1" x14ac:dyDescent="0.3">
      <c r="A203" s="17"/>
      <c r="B203" s="25"/>
      <c r="C203" s="17"/>
      <c r="D203" s="115"/>
      <c r="E203" s="116" t="s">
        <v>199</v>
      </c>
      <c r="F203" s="117" t="str">
        <f t="shared" ref="F203:O203" si="17">IF(F200="c","",IF(AND(IF((COUNTIF(F186:F199,"c"))&gt;0,1,0)=1,F200=""),"Please provide Not Specified (Including Confidential)",""))</f>
        <v/>
      </c>
      <c r="G203" s="117" t="str">
        <f t="shared" si="17"/>
        <v/>
      </c>
      <c r="H203" s="117" t="str">
        <f t="shared" si="17"/>
        <v/>
      </c>
      <c r="I203" s="117" t="str">
        <f t="shared" si="17"/>
        <v/>
      </c>
      <c r="J203" s="117" t="str">
        <f t="shared" si="17"/>
        <v/>
      </c>
      <c r="K203" s="117" t="str">
        <f t="shared" si="17"/>
        <v/>
      </c>
      <c r="L203" s="117" t="str">
        <f t="shared" si="17"/>
        <v/>
      </c>
      <c r="M203" s="117" t="str">
        <f t="shared" si="17"/>
        <v/>
      </c>
      <c r="N203" s="117" t="str">
        <f t="shared" si="17"/>
        <v/>
      </c>
      <c r="O203" s="118" t="str">
        <f t="shared" si="17"/>
        <v/>
      </c>
    </row>
    <row r="204" spans="1:239" s="15" customFormat="1" ht="12" thickBot="1" x14ac:dyDescent="0.3">
      <c r="A204" s="12"/>
      <c r="B204" s="14"/>
      <c r="C204" s="17"/>
      <c r="D204" s="101"/>
      <c r="E204" s="102" t="s">
        <v>556</v>
      </c>
      <c r="F204" s="119"/>
      <c r="G204" s="119"/>
      <c r="H204" s="119"/>
      <c r="I204" s="119"/>
      <c r="J204" s="119"/>
      <c r="K204" s="119"/>
      <c r="L204" s="119"/>
      <c r="M204" s="119"/>
      <c r="N204" s="119"/>
      <c r="O204" s="120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</row>
    <row r="205" spans="1:239" s="2" customFormat="1" x14ac:dyDescent="0.25">
      <c r="A205" s="12"/>
      <c r="B205" s="26" t="s">
        <v>557</v>
      </c>
      <c r="C205" s="17" t="s">
        <v>558</v>
      </c>
      <c r="D205" s="105" t="s">
        <v>557</v>
      </c>
      <c r="E205" s="106" t="s">
        <v>559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27">
        <v>0</v>
      </c>
    </row>
    <row r="206" spans="1:239" s="2" customFormat="1" x14ac:dyDescent="0.25">
      <c r="A206" s="12"/>
      <c r="B206" s="26" t="s">
        <v>560</v>
      </c>
      <c r="C206" s="17" t="s">
        <v>561</v>
      </c>
      <c r="D206" s="105" t="s">
        <v>560</v>
      </c>
      <c r="E206" s="106" t="s">
        <v>562</v>
      </c>
      <c r="F206" s="18" t="s">
        <v>49</v>
      </c>
      <c r="G206" s="18" t="s">
        <v>49</v>
      </c>
      <c r="H206" s="18" t="s">
        <v>49</v>
      </c>
      <c r="I206" s="18" t="s">
        <v>49</v>
      </c>
      <c r="J206" s="18" t="s">
        <v>49</v>
      </c>
      <c r="K206" s="18" t="s">
        <v>49</v>
      </c>
      <c r="L206" s="18" t="s">
        <v>49</v>
      </c>
      <c r="M206" s="18" t="s">
        <v>49</v>
      </c>
      <c r="N206" s="18" t="s">
        <v>49</v>
      </c>
      <c r="O206" s="27" t="s">
        <v>49</v>
      </c>
    </row>
    <row r="207" spans="1:239" s="2" customFormat="1" x14ac:dyDescent="0.25">
      <c r="A207" s="12"/>
      <c r="B207" s="26" t="s">
        <v>563</v>
      </c>
      <c r="C207" s="17" t="s">
        <v>564</v>
      </c>
      <c r="D207" s="105" t="s">
        <v>563</v>
      </c>
      <c r="E207" s="106" t="s">
        <v>565</v>
      </c>
      <c r="F207" s="18" t="s">
        <v>49</v>
      </c>
      <c r="G207" s="18" t="s">
        <v>49</v>
      </c>
      <c r="H207" s="18" t="s">
        <v>49</v>
      </c>
      <c r="I207" s="18" t="s">
        <v>49</v>
      </c>
      <c r="J207" s="18" t="s">
        <v>49</v>
      </c>
      <c r="K207" s="18" t="s">
        <v>49</v>
      </c>
      <c r="L207" s="18" t="s">
        <v>49</v>
      </c>
      <c r="M207" s="18" t="s">
        <v>49</v>
      </c>
      <c r="N207" s="18" t="s">
        <v>49</v>
      </c>
      <c r="O207" s="27" t="s">
        <v>49</v>
      </c>
    </row>
    <row r="208" spans="1:239" s="2" customFormat="1" x14ac:dyDescent="0.25">
      <c r="A208" s="12"/>
      <c r="B208" s="26" t="s">
        <v>566</v>
      </c>
      <c r="C208" s="17" t="s">
        <v>567</v>
      </c>
      <c r="D208" s="105" t="s">
        <v>566</v>
      </c>
      <c r="E208" s="106" t="s">
        <v>568</v>
      </c>
      <c r="F208" s="18">
        <v>0.343106727601942</v>
      </c>
      <c r="G208" s="18">
        <v>0.343106727601942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0</v>
      </c>
      <c r="N208" s="18">
        <v>0</v>
      </c>
      <c r="O208" s="27">
        <v>0</v>
      </c>
    </row>
    <row r="209" spans="1:239" s="2" customFormat="1" x14ac:dyDescent="0.25">
      <c r="A209" s="12"/>
      <c r="B209" s="26" t="s">
        <v>569</v>
      </c>
      <c r="C209" s="17" t="s">
        <v>570</v>
      </c>
      <c r="D209" s="105" t="s">
        <v>569</v>
      </c>
      <c r="E209" s="106" t="s">
        <v>571</v>
      </c>
      <c r="F209" s="18">
        <v>1.9161499247237999E-2</v>
      </c>
      <c r="G209" s="18">
        <v>1.9161499247237999E-2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27">
        <v>0</v>
      </c>
    </row>
    <row r="210" spans="1:239" s="2" customFormat="1" x14ac:dyDescent="0.25">
      <c r="A210" s="12"/>
      <c r="B210" s="26" t="s">
        <v>572</v>
      </c>
      <c r="C210" s="17" t="s">
        <v>573</v>
      </c>
      <c r="D210" s="105" t="s">
        <v>572</v>
      </c>
      <c r="E210" s="106" t="s">
        <v>574</v>
      </c>
      <c r="F210" s="18">
        <v>4.5838634519837003E-2</v>
      </c>
      <c r="G210" s="18">
        <v>4.5838634519837003E-2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27">
        <v>0</v>
      </c>
    </row>
    <row r="211" spans="1:239" s="2" customFormat="1" x14ac:dyDescent="0.25">
      <c r="A211" s="12"/>
      <c r="B211" s="26" t="s">
        <v>575</v>
      </c>
      <c r="C211" s="17" t="s">
        <v>576</v>
      </c>
      <c r="D211" s="105" t="s">
        <v>575</v>
      </c>
      <c r="E211" s="106" t="s">
        <v>577</v>
      </c>
      <c r="F211" s="18">
        <v>0.14182628269161601</v>
      </c>
      <c r="G211" s="18">
        <v>0.14182628269161601</v>
      </c>
      <c r="H211" s="18">
        <v>0</v>
      </c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27">
        <v>0</v>
      </c>
    </row>
    <row r="212" spans="1:239" s="2" customFormat="1" ht="12" thickBot="1" x14ac:dyDescent="0.3">
      <c r="A212" s="12"/>
      <c r="B212" s="26" t="s">
        <v>578</v>
      </c>
      <c r="C212" s="17" t="s">
        <v>579</v>
      </c>
      <c r="D212" s="105" t="s">
        <v>578</v>
      </c>
      <c r="E212" s="106" t="s">
        <v>580</v>
      </c>
      <c r="F212" s="18">
        <v>134.19414730984599</v>
      </c>
      <c r="G212" s="18">
        <v>49.173750679498603</v>
      </c>
      <c r="H212" s="18">
        <v>85.020396630346994</v>
      </c>
      <c r="I212" s="18">
        <v>19.705780975072201</v>
      </c>
      <c r="J212" s="18">
        <v>65.314615655274906</v>
      </c>
      <c r="K212" s="18">
        <v>87.815581630346998</v>
      </c>
      <c r="L212" s="18">
        <v>2.795185</v>
      </c>
      <c r="M212" s="18">
        <v>0</v>
      </c>
      <c r="N212" s="18">
        <v>0</v>
      </c>
      <c r="O212" s="27">
        <v>0</v>
      </c>
    </row>
    <row r="213" spans="1:239" s="24" customFormat="1" ht="21" x14ac:dyDescent="0.25">
      <c r="A213" s="22"/>
      <c r="B213" s="28" t="s">
        <v>581</v>
      </c>
      <c r="C213" s="17" t="s">
        <v>582</v>
      </c>
      <c r="D213" s="105" t="s">
        <v>583</v>
      </c>
      <c r="E213" s="109" t="s">
        <v>194</v>
      </c>
      <c r="F213" s="18">
        <v>42.12157335574075</v>
      </c>
      <c r="G213" s="18">
        <v>40.684014251651412</v>
      </c>
      <c r="H213" s="18">
        <v>1.437559104089297</v>
      </c>
      <c r="I213" s="18">
        <v>0</v>
      </c>
      <c r="J213" s="18">
        <v>1.437559104089297</v>
      </c>
      <c r="K213" s="18">
        <v>1.437559104089297</v>
      </c>
      <c r="L213" s="18">
        <v>0</v>
      </c>
      <c r="M213" s="18">
        <v>0</v>
      </c>
      <c r="N213" s="18">
        <v>0</v>
      </c>
      <c r="O213" s="27">
        <v>0</v>
      </c>
    </row>
    <row r="214" spans="1:239" s="24" customFormat="1" ht="30.6" customHeight="1" x14ac:dyDescent="0.25">
      <c r="A214" s="22"/>
      <c r="B214" s="60" t="s">
        <v>195</v>
      </c>
      <c r="C214" s="72"/>
      <c r="D214" s="60" t="s">
        <v>196</v>
      </c>
      <c r="E214" s="110" t="s">
        <v>197</v>
      </c>
      <c r="F214" s="111">
        <f>SUM(F205:F212)</f>
        <v>134.74408045390663</v>
      </c>
      <c r="G214" s="111">
        <f t="shared" ref="G214:O214" si="18">SUM(G205:G212)</f>
        <v>49.723683823559234</v>
      </c>
      <c r="H214" s="111">
        <f t="shared" si="18"/>
        <v>85.020396630346994</v>
      </c>
      <c r="I214" s="111">
        <f t="shared" si="18"/>
        <v>19.705780975072201</v>
      </c>
      <c r="J214" s="111">
        <f t="shared" si="18"/>
        <v>65.314615655274906</v>
      </c>
      <c r="K214" s="111">
        <f t="shared" si="18"/>
        <v>87.815581630346998</v>
      </c>
      <c r="L214" s="111">
        <f t="shared" si="18"/>
        <v>2.795185</v>
      </c>
      <c r="M214" s="111">
        <f t="shared" si="18"/>
        <v>0</v>
      </c>
      <c r="N214" s="111">
        <f t="shared" si="18"/>
        <v>0</v>
      </c>
      <c r="O214" s="112">
        <f t="shared" si="18"/>
        <v>0</v>
      </c>
    </row>
    <row r="215" spans="1:239" s="24" customFormat="1" ht="42.75" thickBot="1" x14ac:dyDescent="0.3">
      <c r="A215" s="22"/>
      <c r="B215" s="61"/>
      <c r="C215" s="73"/>
      <c r="D215" s="113"/>
      <c r="E215" s="114" t="s">
        <v>584</v>
      </c>
      <c r="F215" s="111">
        <f>IF(COUNTA(F205:F213)&gt;0,IF(F213="c","c",SUM(F213:F214)),"")</f>
        <v>176.86565380964737</v>
      </c>
      <c r="G215" s="111">
        <f t="shared" ref="G215:O215" si="19">IF(COUNTA(G205:G213)&gt;0,IF(G213="c","c",SUM(G213:G214)),"")</f>
        <v>90.407698075210646</v>
      </c>
      <c r="H215" s="111">
        <f t="shared" si="19"/>
        <v>86.457955734436297</v>
      </c>
      <c r="I215" s="111">
        <f t="shared" si="19"/>
        <v>19.705780975072201</v>
      </c>
      <c r="J215" s="111">
        <f t="shared" si="19"/>
        <v>66.752174759364209</v>
      </c>
      <c r="K215" s="111">
        <f t="shared" si="19"/>
        <v>89.2531407344363</v>
      </c>
      <c r="L215" s="111">
        <f t="shared" si="19"/>
        <v>2.795185</v>
      </c>
      <c r="M215" s="111">
        <f t="shared" si="19"/>
        <v>0</v>
      </c>
      <c r="N215" s="111">
        <f t="shared" si="19"/>
        <v>0</v>
      </c>
      <c r="O215" s="112">
        <f t="shared" si="19"/>
        <v>0</v>
      </c>
    </row>
    <row r="216" spans="1:239" s="2" customFormat="1" ht="12" thickBot="1" x14ac:dyDescent="0.3">
      <c r="A216" s="17"/>
      <c r="B216" s="25"/>
      <c r="C216" s="17"/>
      <c r="D216" s="115"/>
      <c r="E216" s="116" t="s">
        <v>199</v>
      </c>
      <c r="F216" s="117" t="str">
        <f t="shared" ref="F216:O216" si="20">IF(F213="c","",IF(AND(IF((COUNTIF(F205:F212,"c"))&gt;0,1,0)=1,F213=""),"Please provide Not Specified (Including Confidential)",""))</f>
        <v/>
      </c>
      <c r="G216" s="117" t="str">
        <f t="shared" si="20"/>
        <v/>
      </c>
      <c r="H216" s="117" t="str">
        <f t="shared" si="20"/>
        <v/>
      </c>
      <c r="I216" s="117" t="str">
        <f t="shared" si="20"/>
        <v/>
      </c>
      <c r="J216" s="117" t="str">
        <f t="shared" si="20"/>
        <v/>
      </c>
      <c r="K216" s="117" t="str">
        <f t="shared" si="20"/>
        <v/>
      </c>
      <c r="L216" s="117" t="str">
        <f t="shared" si="20"/>
        <v/>
      </c>
      <c r="M216" s="117" t="str">
        <f t="shared" si="20"/>
        <v/>
      </c>
      <c r="N216" s="117" t="str">
        <f t="shared" si="20"/>
        <v/>
      </c>
      <c r="O216" s="118" t="str">
        <f t="shared" si="20"/>
        <v/>
      </c>
    </row>
    <row r="217" spans="1:239" s="15" customFormat="1" ht="12" thickBot="1" x14ac:dyDescent="0.3">
      <c r="A217" s="12"/>
      <c r="B217" s="14"/>
      <c r="C217" s="17"/>
      <c r="D217" s="101"/>
      <c r="E217" s="102" t="s">
        <v>585</v>
      </c>
      <c r="F217" s="119"/>
      <c r="G217" s="119"/>
      <c r="H217" s="119"/>
      <c r="I217" s="119"/>
      <c r="J217" s="119"/>
      <c r="K217" s="119"/>
      <c r="L217" s="119"/>
      <c r="M217" s="119"/>
      <c r="N217" s="119"/>
      <c r="O217" s="120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</row>
    <row r="218" spans="1:239" s="2" customFormat="1" x14ac:dyDescent="0.25">
      <c r="A218" s="12"/>
      <c r="B218" s="26" t="s">
        <v>586</v>
      </c>
      <c r="C218" s="17" t="s">
        <v>587</v>
      </c>
      <c r="D218" s="105" t="s">
        <v>586</v>
      </c>
      <c r="E218" s="106" t="s">
        <v>588</v>
      </c>
      <c r="F218" s="18">
        <v>109.208538368867</v>
      </c>
      <c r="G218" s="18">
        <v>60.224901437827597</v>
      </c>
      <c r="H218" s="18">
        <v>48.9836369310392</v>
      </c>
      <c r="I218" s="18">
        <v>0.52235755016139795</v>
      </c>
      <c r="J218" s="18">
        <v>48.461279380877798</v>
      </c>
      <c r="K218" s="18">
        <v>48.9836369310392</v>
      </c>
      <c r="L218" s="18">
        <v>0</v>
      </c>
      <c r="M218" s="18">
        <v>0</v>
      </c>
      <c r="N218" s="18">
        <v>0</v>
      </c>
      <c r="O218" s="27">
        <v>0</v>
      </c>
    </row>
    <row r="219" spans="1:239" s="2" customFormat="1" x14ac:dyDescent="0.25">
      <c r="A219" s="12"/>
      <c r="B219" s="26" t="s">
        <v>589</v>
      </c>
      <c r="C219" s="17" t="s">
        <v>590</v>
      </c>
      <c r="D219" s="105" t="s">
        <v>589</v>
      </c>
      <c r="E219" s="106" t="s">
        <v>591</v>
      </c>
      <c r="F219" s="18">
        <v>149.09314722192099</v>
      </c>
      <c r="G219" s="18">
        <v>88.318373974005596</v>
      </c>
      <c r="H219" s="18">
        <v>60.774773247915398</v>
      </c>
      <c r="I219" s="18">
        <v>0</v>
      </c>
      <c r="J219" s="18">
        <v>60.774773247915398</v>
      </c>
      <c r="K219" s="18">
        <v>60.774773247915398</v>
      </c>
      <c r="L219" s="18">
        <v>0</v>
      </c>
      <c r="M219" s="18">
        <v>0</v>
      </c>
      <c r="N219" s="18">
        <v>0</v>
      </c>
      <c r="O219" s="27">
        <v>0</v>
      </c>
    </row>
    <row r="220" spans="1:239" s="2" customFormat="1" x14ac:dyDescent="0.25">
      <c r="A220" s="12"/>
      <c r="B220" s="26" t="s">
        <v>592</v>
      </c>
      <c r="C220" s="17" t="s">
        <v>593</v>
      </c>
      <c r="D220" s="105" t="s">
        <v>592</v>
      </c>
      <c r="E220" s="106" t="s">
        <v>594</v>
      </c>
      <c r="F220" s="18">
        <v>3.8716339049556199</v>
      </c>
      <c r="G220" s="18">
        <v>3.4370672189140699</v>
      </c>
      <c r="H220" s="18">
        <v>0.43456668604155102</v>
      </c>
      <c r="I220" s="18">
        <v>0</v>
      </c>
      <c r="J220" s="18">
        <v>0.43456668604155102</v>
      </c>
      <c r="K220" s="18">
        <v>0.43456668604155102</v>
      </c>
      <c r="L220" s="18">
        <v>0</v>
      </c>
      <c r="M220" s="18">
        <v>0</v>
      </c>
      <c r="N220" s="18">
        <v>0</v>
      </c>
      <c r="O220" s="27">
        <v>0</v>
      </c>
    </row>
    <row r="221" spans="1:239" s="2" customFormat="1" x14ac:dyDescent="0.25">
      <c r="A221" s="12"/>
      <c r="B221" s="26" t="s">
        <v>595</v>
      </c>
      <c r="C221" s="17" t="s">
        <v>596</v>
      </c>
      <c r="D221" s="105" t="s">
        <v>595</v>
      </c>
      <c r="E221" s="106" t="s">
        <v>597</v>
      </c>
      <c r="F221" s="18">
        <v>171.72927756627101</v>
      </c>
      <c r="G221" s="18">
        <v>7.7680888907767303</v>
      </c>
      <c r="H221" s="18">
        <v>163.96118867549399</v>
      </c>
      <c r="I221" s="18">
        <v>3.4037372765667002</v>
      </c>
      <c r="J221" s="18">
        <v>160.55745139892699</v>
      </c>
      <c r="K221" s="18">
        <v>163.96118867549399</v>
      </c>
      <c r="L221" s="18">
        <v>0</v>
      </c>
      <c r="M221" s="18">
        <v>0</v>
      </c>
      <c r="N221" s="18">
        <v>0</v>
      </c>
      <c r="O221" s="27">
        <v>0</v>
      </c>
    </row>
    <row r="222" spans="1:239" s="2" customFormat="1" x14ac:dyDescent="0.25">
      <c r="A222" s="12"/>
      <c r="B222" s="26" t="s">
        <v>598</v>
      </c>
      <c r="C222" s="17" t="s">
        <v>599</v>
      </c>
      <c r="D222" s="105" t="s">
        <v>598</v>
      </c>
      <c r="E222" s="106" t="s">
        <v>600</v>
      </c>
      <c r="F222" s="18">
        <v>4.5570637613212002</v>
      </c>
      <c r="G222" s="18">
        <v>2.2448977179356699</v>
      </c>
      <c r="H222" s="18">
        <v>2.31216604338552</v>
      </c>
      <c r="I222" s="18">
        <v>0</v>
      </c>
      <c r="J222" s="18">
        <v>2.31216604338552</v>
      </c>
      <c r="K222" s="18">
        <v>2.31216604338552</v>
      </c>
      <c r="L222" s="18">
        <v>0</v>
      </c>
      <c r="M222" s="18">
        <v>0</v>
      </c>
      <c r="N222" s="18">
        <v>0</v>
      </c>
      <c r="O222" s="27">
        <v>0</v>
      </c>
    </row>
    <row r="223" spans="1:239" s="2" customFormat="1" x14ac:dyDescent="0.25">
      <c r="A223" s="12"/>
      <c r="B223" s="26" t="s">
        <v>601</v>
      </c>
      <c r="C223" s="17" t="s">
        <v>602</v>
      </c>
      <c r="D223" s="105" t="s">
        <v>601</v>
      </c>
      <c r="E223" s="106" t="s">
        <v>603</v>
      </c>
      <c r="F223" s="18">
        <v>19.170245082704099</v>
      </c>
      <c r="G223" s="18">
        <v>15.457411147353</v>
      </c>
      <c r="H223" s="18">
        <v>3.7128339353511701</v>
      </c>
      <c r="I223" s="18">
        <v>0</v>
      </c>
      <c r="J223" s="18">
        <v>3.7128339353511701</v>
      </c>
      <c r="K223" s="18">
        <v>3.7128339353511701</v>
      </c>
      <c r="L223" s="18">
        <v>0</v>
      </c>
      <c r="M223" s="18">
        <v>0</v>
      </c>
      <c r="N223" s="18">
        <v>0</v>
      </c>
      <c r="O223" s="27">
        <v>0</v>
      </c>
    </row>
    <row r="224" spans="1:239" s="2" customFormat="1" x14ac:dyDescent="0.25">
      <c r="A224" s="12"/>
      <c r="B224" s="26" t="s">
        <v>604</v>
      </c>
      <c r="C224" s="17" t="s">
        <v>605</v>
      </c>
      <c r="D224" s="105" t="s">
        <v>604</v>
      </c>
      <c r="E224" s="106" t="s">
        <v>606</v>
      </c>
      <c r="F224" s="18" t="s">
        <v>49</v>
      </c>
      <c r="G224" s="18" t="s">
        <v>49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 t="s">
        <v>49</v>
      </c>
      <c r="N224" s="18" t="s">
        <v>49</v>
      </c>
      <c r="O224" s="27" t="s">
        <v>49</v>
      </c>
    </row>
    <row r="225" spans="1:239" s="2" customFormat="1" x14ac:dyDescent="0.25">
      <c r="A225" s="12"/>
      <c r="B225" s="26" t="s">
        <v>607</v>
      </c>
      <c r="C225" s="17" t="s">
        <v>608</v>
      </c>
      <c r="D225" s="105" t="s">
        <v>607</v>
      </c>
      <c r="E225" s="106" t="s">
        <v>609</v>
      </c>
      <c r="F225" s="18">
        <v>0.23068002057857101</v>
      </c>
      <c r="G225" s="18">
        <v>0.23068002057857101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27">
        <v>0</v>
      </c>
    </row>
    <row r="226" spans="1:239" s="2" customFormat="1" ht="12" thickBot="1" x14ac:dyDescent="0.3">
      <c r="A226" s="12"/>
      <c r="B226" s="26" t="s">
        <v>610</v>
      </c>
      <c r="C226" s="17" t="s">
        <v>611</v>
      </c>
      <c r="D226" s="105" t="s">
        <v>610</v>
      </c>
      <c r="E226" s="106" t="s">
        <v>612</v>
      </c>
      <c r="F226" s="18">
        <v>5.8551145960608002E-2</v>
      </c>
      <c r="G226" s="18">
        <v>5.8551145960608002E-2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27">
        <v>0</v>
      </c>
    </row>
    <row r="227" spans="1:239" s="24" customFormat="1" ht="21" x14ac:dyDescent="0.25">
      <c r="A227" s="22"/>
      <c r="B227" s="30" t="s">
        <v>613</v>
      </c>
      <c r="C227" s="17" t="s">
        <v>614</v>
      </c>
      <c r="D227" s="105" t="s">
        <v>615</v>
      </c>
      <c r="E227" s="109" t="s">
        <v>194</v>
      </c>
      <c r="F227" s="18" t="s">
        <v>49</v>
      </c>
      <c r="G227" s="18" t="s">
        <v>49</v>
      </c>
      <c r="H227" s="18">
        <v>0</v>
      </c>
      <c r="I227" s="18">
        <v>0</v>
      </c>
      <c r="J227" s="18">
        <v>0</v>
      </c>
      <c r="K227" s="18">
        <v>0</v>
      </c>
      <c r="L227" s="18">
        <v>0</v>
      </c>
      <c r="M227" s="18" t="s">
        <v>49</v>
      </c>
      <c r="N227" s="18" t="s">
        <v>49</v>
      </c>
      <c r="O227" s="27" t="s">
        <v>49</v>
      </c>
    </row>
    <row r="228" spans="1:239" s="24" customFormat="1" ht="30.6" customHeight="1" x14ac:dyDescent="0.25">
      <c r="A228" s="22"/>
      <c r="B228" s="60" t="s">
        <v>195</v>
      </c>
      <c r="C228" s="72"/>
      <c r="D228" s="60" t="s">
        <v>196</v>
      </c>
      <c r="E228" s="110" t="s">
        <v>197</v>
      </c>
      <c r="F228" s="111">
        <f>SUM(F218:F226)</f>
        <v>457.91913707257908</v>
      </c>
      <c r="G228" s="111">
        <f t="shared" ref="G228:O228" si="21">SUM(G218:G226)</f>
        <v>177.73997155335184</v>
      </c>
      <c r="H228" s="111">
        <f t="shared" si="21"/>
        <v>280.17916551922679</v>
      </c>
      <c r="I228" s="111">
        <f t="shared" si="21"/>
        <v>3.9260948267280984</v>
      </c>
      <c r="J228" s="111">
        <f t="shared" si="21"/>
        <v>276.2530706924984</v>
      </c>
      <c r="K228" s="111">
        <f t="shared" si="21"/>
        <v>280.17916551922679</v>
      </c>
      <c r="L228" s="111">
        <f t="shared" si="21"/>
        <v>0</v>
      </c>
      <c r="M228" s="111">
        <f t="shared" si="21"/>
        <v>0</v>
      </c>
      <c r="N228" s="111">
        <f t="shared" si="21"/>
        <v>0</v>
      </c>
      <c r="O228" s="112">
        <f t="shared" si="21"/>
        <v>0</v>
      </c>
    </row>
    <row r="229" spans="1:239" s="24" customFormat="1" ht="53.25" thickBot="1" x14ac:dyDescent="0.3">
      <c r="A229" s="22"/>
      <c r="B229" s="61"/>
      <c r="C229" s="73"/>
      <c r="D229" s="113"/>
      <c r="E229" s="114" t="s">
        <v>616</v>
      </c>
      <c r="F229" s="111" t="str">
        <f>IF(COUNTA(F218:F227)&gt;0,IF(F227="c","c",SUM(F227:F228)),"")</f>
        <v>c</v>
      </c>
      <c r="G229" s="111" t="str">
        <f t="shared" ref="G229:O229" si="22">IF(COUNTA(G218:G227)&gt;0,IF(G227="c","c",SUM(G227:G228)),"")</f>
        <v>c</v>
      </c>
      <c r="H229" s="111">
        <f t="shared" si="22"/>
        <v>280.17916551922679</v>
      </c>
      <c r="I229" s="111">
        <f t="shared" si="22"/>
        <v>3.9260948267280984</v>
      </c>
      <c r="J229" s="111">
        <f t="shared" si="22"/>
        <v>276.2530706924984</v>
      </c>
      <c r="K229" s="111">
        <f t="shared" si="22"/>
        <v>280.17916551922679</v>
      </c>
      <c r="L229" s="111">
        <f t="shared" si="22"/>
        <v>0</v>
      </c>
      <c r="M229" s="111" t="str">
        <f t="shared" si="22"/>
        <v>c</v>
      </c>
      <c r="N229" s="111" t="str">
        <f t="shared" si="22"/>
        <v>c</v>
      </c>
      <c r="O229" s="112" t="str">
        <f t="shared" si="22"/>
        <v>c</v>
      </c>
    </row>
    <row r="230" spans="1:239" s="2" customFormat="1" ht="12" thickBot="1" x14ac:dyDescent="0.3">
      <c r="A230" s="17"/>
      <c r="B230" s="25"/>
      <c r="C230" s="17"/>
      <c r="D230" s="115"/>
      <c r="E230" s="116" t="s">
        <v>199</v>
      </c>
      <c r="F230" s="117" t="str">
        <f t="shared" ref="F230:O230" si="23">IF(F227="c","",IF(AND(IF((COUNTIF(F218:F226,"c"))&gt;0,1,0)=1,F227=""),"Please provide Not Specified (Including Confidential)",""))</f>
        <v/>
      </c>
      <c r="G230" s="117" t="str">
        <f t="shared" si="23"/>
        <v/>
      </c>
      <c r="H230" s="117" t="str">
        <f t="shared" si="23"/>
        <v/>
      </c>
      <c r="I230" s="117" t="str">
        <f t="shared" si="23"/>
        <v/>
      </c>
      <c r="J230" s="117" t="str">
        <f t="shared" si="23"/>
        <v/>
      </c>
      <c r="K230" s="117" t="str">
        <f t="shared" si="23"/>
        <v/>
      </c>
      <c r="L230" s="117" t="str">
        <f t="shared" si="23"/>
        <v/>
      </c>
      <c r="M230" s="117" t="str">
        <f t="shared" si="23"/>
        <v/>
      </c>
      <c r="N230" s="117" t="str">
        <f t="shared" si="23"/>
        <v/>
      </c>
      <c r="O230" s="118" t="str">
        <f t="shared" si="23"/>
        <v/>
      </c>
    </row>
    <row r="231" spans="1:239" s="15" customFormat="1" ht="12" thickBot="1" x14ac:dyDescent="0.3">
      <c r="A231" s="12"/>
      <c r="B231" s="14"/>
      <c r="C231" s="17"/>
      <c r="D231" s="101"/>
      <c r="E231" s="102" t="s">
        <v>617</v>
      </c>
      <c r="F231" s="119"/>
      <c r="G231" s="119"/>
      <c r="H231" s="119"/>
      <c r="I231" s="119"/>
      <c r="J231" s="119"/>
      <c r="K231" s="119"/>
      <c r="L231" s="119"/>
      <c r="M231" s="119"/>
      <c r="N231" s="119"/>
      <c r="O231" s="12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</row>
    <row r="232" spans="1:239" s="2" customFormat="1" x14ac:dyDescent="0.25">
      <c r="A232" s="12"/>
      <c r="B232" s="26" t="s">
        <v>618</v>
      </c>
      <c r="C232" s="17" t="s">
        <v>619</v>
      </c>
      <c r="D232" s="105" t="s">
        <v>618</v>
      </c>
      <c r="E232" s="106" t="s">
        <v>620</v>
      </c>
      <c r="F232" s="18">
        <v>1.81560758739348</v>
      </c>
      <c r="G232" s="18">
        <v>1.81560758739348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27">
        <v>0</v>
      </c>
    </row>
    <row r="233" spans="1:239" s="2" customFormat="1" x14ac:dyDescent="0.25">
      <c r="A233" s="12"/>
      <c r="B233" s="26" t="s">
        <v>621</v>
      </c>
      <c r="C233" s="17" t="s">
        <v>622</v>
      </c>
      <c r="D233" s="105" t="s">
        <v>621</v>
      </c>
      <c r="E233" s="106" t="s">
        <v>623</v>
      </c>
      <c r="F233" s="18">
        <v>6.8405156105438E-2</v>
      </c>
      <c r="G233" s="18">
        <v>6.8405156105438E-2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27">
        <v>0</v>
      </c>
    </row>
    <row r="234" spans="1:239" s="2" customFormat="1" x14ac:dyDescent="0.25">
      <c r="A234" s="12"/>
      <c r="B234" s="26" t="s">
        <v>624</v>
      </c>
      <c r="C234" s="17" t="s">
        <v>625</v>
      </c>
      <c r="D234" s="105" t="s">
        <v>624</v>
      </c>
      <c r="E234" s="106" t="s">
        <v>626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27">
        <v>0</v>
      </c>
    </row>
    <row r="235" spans="1:239" s="2" customFormat="1" x14ac:dyDescent="0.25">
      <c r="A235" s="12"/>
      <c r="B235" s="26" t="s">
        <v>627</v>
      </c>
      <c r="C235" s="17" t="s">
        <v>628</v>
      </c>
      <c r="D235" s="105" t="s">
        <v>627</v>
      </c>
      <c r="E235" s="106" t="s">
        <v>629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27">
        <v>0</v>
      </c>
    </row>
    <row r="236" spans="1:239" s="2" customFormat="1" x14ac:dyDescent="0.25">
      <c r="A236" s="12"/>
      <c r="B236" s="26" t="s">
        <v>630</v>
      </c>
      <c r="C236" s="17" t="s">
        <v>631</v>
      </c>
      <c r="D236" s="105" t="s">
        <v>630</v>
      </c>
      <c r="E236" s="106" t="s">
        <v>632</v>
      </c>
      <c r="F236" s="18"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27">
        <v>0</v>
      </c>
    </row>
    <row r="237" spans="1:239" s="2" customFormat="1" x14ac:dyDescent="0.25">
      <c r="A237" s="12"/>
      <c r="B237" s="26" t="s">
        <v>633</v>
      </c>
      <c r="C237" s="17" t="s">
        <v>634</v>
      </c>
      <c r="D237" s="105" t="s">
        <v>633</v>
      </c>
      <c r="E237" s="106" t="s">
        <v>635</v>
      </c>
      <c r="F237" s="18">
        <v>99.388060820899895</v>
      </c>
      <c r="G237" s="18">
        <v>70.050913883751605</v>
      </c>
      <c r="H237" s="18">
        <v>29.337146937148301</v>
      </c>
      <c r="I237" s="18">
        <v>0</v>
      </c>
      <c r="J237" s="18">
        <v>29.337146937148301</v>
      </c>
      <c r="K237" s="18">
        <v>29.337146937148301</v>
      </c>
      <c r="L237" s="18">
        <v>0</v>
      </c>
      <c r="M237" s="18">
        <v>0</v>
      </c>
      <c r="N237" s="18">
        <v>0</v>
      </c>
      <c r="O237" s="27">
        <v>0</v>
      </c>
    </row>
    <row r="238" spans="1:239" s="2" customFormat="1" x14ac:dyDescent="0.25">
      <c r="A238" s="12"/>
      <c r="B238" s="26" t="s">
        <v>636</v>
      </c>
      <c r="C238" s="17" t="s">
        <v>637</v>
      </c>
      <c r="D238" s="105" t="s">
        <v>636</v>
      </c>
      <c r="E238" s="106" t="s">
        <v>638</v>
      </c>
      <c r="F238" s="18">
        <v>0.163766256967534</v>
      </c>
      <c r="G238" s="18">
        <v>0.163766256967534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27">
        <v>0</v>
      </c>
    </row>
    <row r="239" spans="1:239" s="2" customFormat="1" x14ac:dyDescent="0.25">
      <c r="A239" s="12"/>
      <c r="B239" s="26" t="s">
        <v>639</v>
      </c>
      <c r="C239" s="17" t="s">
        <v>640</v>
      </c>
      <c r="D239" s="105" t="s">
        <v>639</v>
      </c>
      <c r="E239" s="106" t="s">
        <v>641</v>
      </c>
      <c r="F239" s="18">
        <v>771.43402393408701</v>
      </c>
      <c r="G239" s="18">
        <v>620.54800707333095</v>
      </c>
      <c r="H239" s="18">
        <v>150.886016860756</v>
      </c>
      <c r="I239" s="18">
        <v>4.4977192739217697</v>
      </c>
      <c r="J239" s="18">
        <v>146.388297586834</v>
      </c>
      <c r="K239" s="18">
        <v>150.886016860756</v>
      </c>
      <c r="L239" s="18">
        <v>0</v>
      </c>
      <c r="M239" s="18">
        <v>30</v>
      </c>
      <c r="N239" s="18">
        <v>30</v>
      </c>
      <c r="O239" s="27">
        <v>0</v>
      </c>
    </row>
    <row r="240" spans="1:239" s="2" customFormat="1" x14ac:dyDescent="0.25">
      <c r="A240" s="12"/>
      <c r="B240" s="26" t="s">
        <v>642</v>
      </c>
      <c r="C240" s="17" t="s">
        <v>643</v>
      </c>
      <c r="D240" s="105" t="s">
        <v>642</v>
      </c>
      <c r="E240" s="106" t="s">
        <v>644</v>
      </c>
      <c r="F240" s="18">
        <v>77.212004248067004</v>
      </c>
      <c r="G240" s="18" t="s">
        <v>49</v>
      </c>
      <c r="H240" s="18" t="s">
        <v>49</v>
      </c>
      <c r="I240" s="18" t="s">
        <v>49</v>
      </c>
      <c r="J240" s="18" t="s">
        <v>49</v>
      </c>
      <c r="K240" s="18" t="s">
        <v>49</v>
      </c>
      <c r="L240" s="18" t="s">
        <v>49</v>
      </c>
      <c r="M240" s="18">
        <v>0</v>
      </c>
      <c r="N240" s="18">
        <v>0</v>
      </c>
      <c r="O240" s="27">
        <v>0</v>
      </c>
    </row>
    <row r="241" spans="1:15" s="2" customFormat="1" ht="21" x14ac:dyDescent="0.25">
      <c r="A241" s="12"/>
      <c r="B241" s="26" t="s">
        <v>645</v>
      </c>
      <c r="C241" s="17" t="s">
        <v>646</v>
      </c>
      <c r="D241" s="105" t="s">
        <v>645</v>
      </c>
      <c r="E241" s="106" t="s">
        <v>647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27">
        <v>0</v>
      </c>
    </row>
    <row r="242" spans="1:15" s="2" customFormat="1" x14ac:dyDescent="0.25">
      <c r="A242" s="12"/>
      <c r="B242" s="26" t="s">
        <v>648</v>
      </c>
      <c r="C242" s="17" t="s">
        <v>649</v>
      </c>
      <c r="D242" s="105" t="s">
        <v>648</v>
      </c>
      <c r="E242" s="106" t="s">
        <v>650</v>
      </c>
      <c r="F242" s="18">
        <v>-111.395243838677</v>
      </c>
      <c r="G242" s="18" t="s">
        <v>49</v>
      </c>
      <c r="H242" s="18" t="s">
        <v>49</v>
      </c>
      <c r="I242" s="18" t="s">
        <v>49</v>
      </c>
      <c r="J242" s="18" t="s">
        <v>49</v>
      </c>
      <c r="K242" s="18" t="s">
        <v>49</v>
      </c>
      <c r="L242" s="18" t="s">
        <v>49</v>
      </c>
      <c r="M242" s="18">
        <v>0</v>
      </c>
      <c r="N242" s="18">
        <v>0</v>
      </c>
      <c r="O242" s="27">
        <v>0</v>
      </c>
    </row>
    <row r="243" spans="1:15" s="2" customFormat="1" x14ac:dyDescent="0.25">
      <c r="A243" s="12"/>
      <c r="B243" s="26" t="s">
        <v>651</v>
      </c>
      <c r="C243" s="17" t="s">
        <v>652</v>
      </c>
      <c r="D243" s="105" t="s">
        <v>651</v>
      </c>
      <c r="E243" s="106" t="s">
        <v>653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27">
        <v>0</v>
      </c>
    </row>
    <row r="244" spans="1:15" s="2" customFormat="1" x14ac:dyDescent="0.25">
      <c r="A244" s="12"/>
      <c r="B244" s="26" t="s">
        <v>654</v>
      </c>
      <c r="C244" s="17" t="s">
        <v>655</v>
      </c>
      <c r="D244" s="105" t="s">
        <v>654</v>
      </c>
      <c r="E244" s="106" t="s">
        <v>656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27">
        <v>0</v>
      </c>
    </row>
    <row r="245" spans="1:15" s="2" customFormat="1" x14ac:dyDescent="0.25">
      <c r="A245" s="12"/>
      <c r="B245" s="26" t="s">
        <v>657</v>
      </c>
      <c r="C245" s="17" t="s">
        <v>658</v>
      </c>
      <c r="D245" s="105" t="s">
        <v>657</v>
      </c>
      <c r="E245" s="106" t="s">
        <v>659</v>
      </c>
      <c r="F245" s="18">
        <v>0.114550147070858</v>
      </c>
      <c r="G245" s="18" t="s">
        <v>49</v>
      </c>
      <c r="H245" s="18" t="s">
        <v>49</v>
      </c>
      <c r="I245" s="18" t="s">
        <v>49</v>
      </c>
      <c r="J245" s="18" t="s">
        <v>49</v>
      </c>
      <c r="K245" s="18" t="s">
        <v>49</v>
      </c>
      <c r="L245" s="18" t="s">
        <v>49</v>
      </c>
      <c r="M245" s="18">
        <v>0</v>
      </c>
      <c r="N245" s="18">
        <v>0</v>
      </c>
      <c r="O245" s="27">
        <v>0</v>
      </c>
    </row>
    <row r="246" spans="1:15" s="2" customFormat="1" x14ac:dyDescent="0.25">
      <c r="A246" s="12"/>
      <c r="B246" s="26" t="s">
        <v>660</v>
      </c>
      <c r="C246" s="17" t="s">
        <v>661</v>
      </c>
      <c r="D246" s="105" t="s">
        <v>660</v>
      </c>
      <c r="E246" s="106" t="s">
        <v>662</v>
      </c>
      <c r="F246" s="18">
        <v>0.86071040460706805</v>
      </c>
      <c r="G246" s="18">
        <v>0.221086449997624</v>
      </c>
      <c r="H246" s="18">
        <v>0.63962395460944499</v>
      </c>
      <c r="I246" s="18">
        <v>0</v>
      </c>
      <c r="J246" s="18">
        <v>0.63962395460944499</v>
      </c>
      <c r="K246" s="18">
        <v>0.63962395460944499</v>
      </c>
      <c r="L246" s="18">
        <v>0</v>
      </c>
      <c r="M246" s="18">
        <v>0</v>
      </c>
      <c r="N246" s="18">
        <v>0</v>
      </c>
      <c r="O246" s="27">
        <v>0</v>
      </c>
    </row>
    <row r="247" spans="1:15" s="2" customFormat="1" x14ac:dyDescent="0.25">
      <c r="A247" s="12"/>
      <c r="B247" s="26" t="s">
        <v>663</v>
      </c>
      <c r="C247" s="17" t="s">
        <v>664</v>
      </c>
      <c r="D247" s="105" t="s">
        <v>663</v>
      </c>
      <c r="E247" s="106" t="s">
        <v>665</v>
      </c>
      <c r="F247" s="18">
        <v>6.8057496882296994E-2</v>
      </c>
      <c r="G247" s="18">
        <v>6.8057496882296994E-2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27">
        <v>0</v>
      </c>
    </row>
    <row r="248" spans="1:15" s="2" customFormat="1" x14ac:dyDescent="0.25">
      <c r="A248" s="12"/>
      <c r="B248" s="26" t="s">
        <v>666</v>
      </c>
      <c r="C248" s="17" t="s">
        <v>667</v>
      </c>
      <c r="D248" s="105" t="s">
        <v>666</v>
      </c>
      <c r="E248" s="106" t="s">
        <v>668</v>
      </c>
      <c r="F248" s="18">
        <v>499.18941755777598</v>
      </c>
      <c r="G248" s="18">
        <v>390.11420107587401</v>
      </c>
      <c r="H248" s="18">
        <v>109.075216481902</v>
      </c>
      <c r="I248" s="18">
        <v>0</v>
      </c>
      <c r="J248" s="18">
        <v>109.075216481902</v>
      </c>
      <c r="K248" s="18">
        <v>109.075216481902</v>
      </c>
      <c r="L248" s="18">
        <v>0</v>
      </c>
      <c r="M248" s="18">
        <v>37.5</v>
      </c>
      <c r="N248" s="18">
        <v>37.5</v>
      </c>
      <c r="O248" s="27">
        <v>0</v>
      </c>
    </row>
    <row r="249" spans="1:15" s="2" customFormat="1" x14ac:dyDescent="0.25">
      <c r="A249" s="12"/>
      <c r="B249" s="26" t="s">
        <v>669</v>
      </c>
      <c r="C249" s="17" t="s">
        <v>670</v>
      </c>
      <c r="D249" s="105" t="s">
        <v>669</v>
      </c>
      <c r="E249" s="106" t="s">
        <v>671</v>
      </c>
      <c r="F249" s="18">
        <v>0.23194653258811801</v>
      </c>
      <c r="G249" s="18" t="s">
        <v>49</v>
      </c>
      <c r="H249" s="18" t="s">
        <v>49</v>
      </c>
      <c r="I249" s="18" t="s">
        <v>49</v>
      </c>
      <c r="J249" s="18" t="s">
        <v>49</v>
      </c>
      <c r="K249" s="18" t="s">
        <v>49</v>
      </c>
      <c r="L249" s="18" t="s">
        <v>49</v>
      </c>
      <c r="M249" s="18">
        <v>0</v>
      </c>
      <c r="N249" s="18">
        <v>0</v>
      </c>
      <c r="O249" s="27">
        <v>0</v>
      </c>
    </row>
    <row r="250" spans="1:15" s="2" customFormat="1" x14ac:dyDescent="0.25">
      <c r="A250" s="12"/>
      <c r="B250" s="26" t="s">
        <v>672</v>
      </c>
      <c r="C250" s="17" t="s">
        <v>673</v>
      </c>
      <c r="D250" s="105" t="s">
        <v>672</v>
      </c>
      <c r="E250" s="106" t="s">
        <v>674</v>
      </c>
      <c r="F250" s="18">
        <v>32.516658335069899</v>
      </c>
      <c r="G250" s="18" t="s">
        <v>49</v>
      </c>
      <c r="H250" s="18" t="s">
        <v>49</v>
      </c>
      <c r="I250" s="18" t="s">
        <v>49</v>
      </c>
      <c r="J250" s="18" t="s">
        <v>49</v>
      </c>
      <c r="K250" s="18" t="s">
        <v>49</v>
      </c>
      <c r="L250" s="18" t="s">
        <v>49</v>
      </c>
      <c r="M250" s="18">
        <v>0</v>
      </c>
      <c r="N250" s="18">
        <v>0</v>
      </c>
      <c r="O250" s="27">
        <v>0</v>
      </c>
    </row>
    <row r="251" spans="1:15" s="2" customFormat="1" x14ac:dyDescent="0.25">
      <c r="A251" s="12"/>
      <c r="B251" s="26" t="s">
        <v>675</v>
      </c>
      <c r="C251" s="17" t="s">
        <v>676</v>
      </c>
      <c r="D251" s="105" t="s">
        <v>675</v>
      </c>
      <c r="E251" s="106" t="s">
        <v>677</v>
      </c>
      <c r="F251" s="18" t="s">
        <v>49</v>
      </c>
      <c r="G251" s="18">
        <v>1.4401042014818</v>
      </c>
      <c r="H251" s="18" t="s">
        <v>49</v>
      </c>
      <c r="I251" s="18" t="s">
        <v>49</v>
      </c>
      <c r="J251" s="18" t="s">
        <v>49</v>
      </c>
      <c r="K251" s="18" t="s">
        <v>49</v>
      </c>
      <c r="L251" s="18" t="s">
        <v>49</v>
      </c>
      <c r="M251" s="18" t="s">
        <v>49</v>
      </c>
      <c r="N251" s="18" t="s">
        <v>49</v>
      </c>
      <c r="O251" s="27" t="s">
        <v>49</v>
      </c>
    </row>
    <row r="252" spans="1:15" s="2" customFormat="1" x14ac:dyDescent="0.25">
      <c r="A252" s="12"/>
      <c r="B252" s="26" t="s">
        <v>678</v>
      </c>
      <c r="C252" s="17" t="s">
        <v>679</v>
      </c>
      <c r="D252" s="105" t="s">
        <v>678</v>
      </c>
      <c r="E252" s="106" t="s">
        <v>680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27">
        <v>0</v>
      </c>
    </row>
    <row r="253" spans="1:15" s="2" customFormat="1" x14ac:dyDescent="0.25">
      <c r="A253" s="12"/>
      <c r="B253" s="26" t="s">
        <v>681</v>
      </c>
      <c r="C253" s="17" t="s">
        <v>682</v>
      </c>
      <c r="D253" s="105" t="s">
        <v>681</v>
      </c>
      <c r="E253" s="106" t="s">
        <v>683</v>
      </c>
      <c r="F253" s="18">
        <v>5.5508506518294096</v>
      </c>
      <c r="G253" s="18" t="s">
        <v>49</v>
      </c>
      <c r="H253" s="18" t="s">
        <v>49</v>
      </c>
      <c r="I253" s="18" t="s">
        <v>49</v>
      </c>
      <c r="J253" s="18" t="s">
        <v>49</v>
      </c>
      <c r="K253" s="18" t="s">
        <v>49</v>
      </c>
      <c r="L253" s="18" t="s">
        <v>49</v>
      </c>
      <c r="M253" s="18">
        <v>0</v>
      </c>
      <c r="N253" s="18">
        <v>0</v>
      </c>
      <c r="O253" s="27">
        <v>0</v>
      </c>
    </row>
    <row r="254" spans="1:15" s="2" customFormat="1" x14ac:dyDescent="0.25">
      <c r="A254" s="12"/>
      <c r="B254" s="26" t="s">
        <v>684</v>
      </c>
      <c r="C254" s="17" t="s">
        <v>685</v>
      </c>
      <c r="D254" s="105" t="s">
        <v>684</v>
      </c>
      <c r="E254" s="106" t="s">
        <v>686</v>
      </c>
      <c r="F254" s="18">
        <v>35.377462855384103</v>
      </c>
      <c r="G254" s="18">
        <v>44.2499754647109</v>
      </c>
      <c r="H254" s="18">
        <v>-8.87251260932684</v>
      </c>
      <c r="I254" s="18">
        <v>0</v>
      </c>
      <c r="J254" s="18">
        <v>-8.87251260932684</v>
      </c>
      <c r="K254" s="18">
        <v>0.96748739067316003</v>
      </c>
      <c r="L254" s="18">
        <v>9.84</v>
      </c>
      <c r="M254" s="18">
        <v>0</v>
      </c>
      <c r="N254" s="18">
        <v>0</v>
      </c>
      <c r="O254" s="27">
        <v>0</v>
      </c>
    </row>
    <row r="255" spans="1:15" s="31" customFormat="1" ht="12" thickBot="1" x14ac:dyDescent="0.3">
      <c r="A255" s="12"/>
      <c r="B255" s="26" t="s">
        <v>687</v>
      </c>
      <c r="C255" s="17" t="s">
        <v>688</v>
      </c>
      <c r="D255" s="105" t="s">
        <v>687</v>
      </c>
      <c r="E255" s="106" t="s">
        <v>689</v>
      </c>
      <c r="F255" s="18" t="s">
        <v>49</v>
      </c>
      <c r="G255" s="18" t="s">
        <v>49</v>
      </c>
      <c r="H255" s="18" t="s">
        <v>49</v>
      </c>
      <c r="I255" s="18" t="s">
        <v>49</v>
      </c>
      <c r="J255" s="18" t="s">
        <v>49</v>
      </c>
      <c r="K255" s="18" t="s">
        <v>49</v>
      </c>
      <c r="L255" s="18" t="s">
        <v>49</v>
      </c>
      <c r="M255" s="18" t="s">
        <v>49</v>
      </c>
      <c r="N255" s="18" t="s">
        <v>49</v>
      </c>
      <c r="O255" s="27" t="s">
        <v>49</v>
      </c>
    </row>
    <row r="256" spans="1:15" s="32" customFormat="1" ht="21" x14ac:dyDescent="0.25">
      <c r="A256" s="22"/>
      <c r="B256" s="28" t="s">
        <v>690</v>
      </c>
      <c r="C256" s="17" t="s">
        <v>691</v>
      </c>
      <c r="D256" s="105" t="s">
        <v>690</v>
      </c>
      <c r="E256" s="109" t="s">
        <v>194</v>
      </c>
      <c r="F256" s="18">
        <v>361.81285623130759</v>
      </c>
      <c r="G256" s="18">
        <v>288.37586723638941</v>
      </c>
      <c r="H256" s="18">
        <v>76.227650869383893</v>
      </c>
      <c r="I256" s="18">
        <v>7.9988055117102996E-2</v>
      </c>
      <c r="J256" s="18">
        <v>76.147662814266795</v>
      </c>
      <c r="K256" s="18">
        <v>76.227650869383893</v>
      </c>
      <c r="L256" s="18">
        <v>0</v>
      </c>
      <c r="M256" s="18">
        <v>0</v>
      </c>
      <c r="N256" s="18">
        <v>0</v>
      </c>
      <c r="O256" s="27">
        <v>0</v>
      </c>
    </row>
    <row r="257" spans="1:239" s="24" customFormat="1" ht="30.6" customHeight="1" x14ac:dyDescent="0.25">
      <c r="A257" s="22"/>
      <c r="B257" s="60" t="s">
        <v>195</v>
      </c>
      <c r="C257" s="72"/>
      <c r="D257" s="60" t="s">
        <v>196</v>
      </c>
      <c r="E257" s="110" t="s">
        <v>197</v>
      </c>
      <c r="F257" s="111">
        <f>SUM(F232:F255)</f>
        <v>1412.5962781460512</v>
      </c>
      <c r="G257" s="111">
        <f t="shared" ref="G257:O257" si="24">SUM(G232:G255)</f>
        <v>1128.7401246464956</v>
      </c>
      <c r="H257" s="111">
        <f t="shared" si="24"/>
        <v>281.0654916250889</v>
      </c>
      <c r="I257" s="111">
        <f t="shared" si="24"/>
        <v>4.4977192739217697</v>
      </c>
      <c r="J257" s="111">
        <f t="shared" si="24"/>
        <v>276.56777235116687</v>
      </c>
      <c r="K257" s="111">
        <f t="shared" si="24"/>
        <v>290.90549162508893</v>
      </c>
      <c r="L257" s="111">
        <f t="shared" si="24"/>
        <v>9.84</v>
      </c>
      <c r="M257" s="111">
        <f t="shared" si="24"/>
        <v>67.5</v>
      </c>
      <c r="N257" s="111">
        <f t="shared" si="24"/>
        <v>67.5</v>
      </c>
      <c r="O257" s="112">
        <f t="shared" si="24"/>
        <v>0</v>
      </c>
    </row>
    <row r="258" spans="1:239" s="24" customFormat="1" ht="42.75" thickBot="1" x14ac:dyDescent="0.3">
      <c r="A258" s="22"/>
      <c r="B258" s="61"/>
      <c r="C258" s="73"/>
      <c r="D258" s="113"/>
      <c r="E258" s="114" t="s">
        <v>692</v>
      </c>
      <c r="F258" s="111">
        <f>IF(COUNTA(F232:F256)&gt;0,IF(F256="c","c",SUM(F256:F257)),"")</f>
        <v>1774.4091343773589</v>
      </c>
      <c r="G258" s="111">
        <f t="shared" ref="G258:O258" si="25">IF(COUNTA(G232:G256)&gt;0,IF(G256="c","c",SUM(G256:G257)),"")</f>
        <v>1417.1159918828851</v>
      </c>
      <c r="H258" s="111">
        <f t="shared" si="25"/>
        <v>357.29314249447282</v>
      </c>
      <c r="I258" s="111">
        <f t="shared" si="25"/>
        <v>4.5777073290388728</v>
      </c>
      <c r="J258" s="111">
        <f t="shared" si="25"/>
        <v>352.71543516543363</v>
      </c>
      <c r="K258" s="111">
        <f t="shared" si="25"/>
        <v>367.13314249447285</v>
      </c>
      <c r="L258" s="111">
        <f t="shared" si="25"/>
        <v>9.84</v>
      </c>
      <c r="M258" s="111">
        <f t="shared" si="25"/>
        <v>67.5</v>
      </c>
      <c r="N258" s="111">
        <f t="shared" si="25"/>
        <v>67.5</v>
      </c>
      <c r="O258" s="112">
        <f t="shared" si="25"/>
        <v>0</v>
      </c>
    </row>
    <row r="259" spans="1:239" s="2" customFormat="1" ht="12" thickBot="1" x14ac:dyDescent="0.3">
      <c r="A259" s="17"/>
      <c r="B259" s="25"/>
      <c r="C259" s="17"/>
      <c r="D259" s="115"/>
      <c r="E259" s="116" t="s">
        <v>199</v>
      </c>
      <c r="F259" s="117" t="str">
        <f t="shared" ref="F259:O259" si="26">IF(F256="c","",IF(AND(IF((COUNTIF(F232:F255,"c"))&gt;0,1,0)=1,F256=""),"Please provide Not Specified (Including Confidential)",""))</f>
        <v/>
      </c>
      <c r="G259" s="117" t="str">
        <f t="shared" si="26"/>
        <v/>
      </c>
      <c r="H259" s="117" t="str">
        <f t="shared" si="26"/>
        <v/>
      </c>
      <c r="I259" s="117" t="str">
        <f t="shared" si="26"/>
        <v/>
      </c>
      <c r="J259" s="117" t="str">
        <f t="shared" si="26"/>
        <v/>
      </c>
      <c r="K259" s="117" t="str">
        <f t="shared" si="26"/>
        <v/>
      </c>
      <c r="L259" s="117" t="str">
        <f t="shared" si="26"/>
        <v/>
      </c>
      <c r="M259" s="117" t="str">
        <f t="shared" si="26"/>
        <v/>
      </c>
      <c r="N259" s="117" t="str">
        <f t="shared" si="26"/>
        <v/>
      </c>
      <c r="O259" s="118" t="str">
        <f t="shared" si="26"/>
        <v/>
      </c>
    </row>
    <row r="260" spans="1:239" s="15" customFormat="1" ht="12" thickBot="1" x14ac:dyDescent="0.3">
      <c r="A260" s="12"/>
      <c r="B260" s="14"/>
      <c r="C260" s="17"/>
      <c r="D260" s="101"/>
      <c r="E260" s="102" t="s">
        <v>693</v>
      </c>
      <c r="F260" s="119"/>
      <c r="G260" s="119"/>
      <c r="H260" s="119"/>
      <c r="I260" s="119"/>
      <c r="J260" s="119"/>
      <c r="K260" s="119"/>
      <c r="L260" s="119"/>
      <c r="M260" s="119"/>
      <c r="N260" s="119"/>
      <c r="O260" s="120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</row>
    <row r="261" spans="1:239" s="2" customFormat="1" x14ac:dyDescent="0.25">
      <c r="A261" s="12"/>
      <c r="B261" s="26" t="s">
        <v>694</v>
      </c>
      <c r="C261" s="17" t="s">
        <v>695</v>
      </c>
      <c r="D261" s="105" t="s">
        <v>694</v>
      </c>
      <c r="E261" s="106" t="s">
        <v>696</v>
      </c>
      <c r="F261" s="18">
        <v>2758.9729657944399</v>
      </c>
      <c r="G261" s="18">
        <v>1155.67630750744</v>
      </c>
      <c r="H261" s="18">
        <v>1603.2966582869999</v>
      </c>
      <c r="I261" s="18">
        <v>177.512932750517</v>
      </c>
      <c r="J261" s="18">
        <v>1425.78372553649</v>
      </c>
      <c r="K261" s="18">
        <v>1603.2966582870049</v>
      </c>
      <c r="L261" s="18">
        <v>0</v>
      </c>
      <c r="M261" s="18">
        <v>110.473855036245</v>
      </c>
      <c r="N261" s="18">
        <v>110.473855036245</v>
      </c>
      <c r="O261" s="27">
        <v>0</v>
      </c>
    </row>
    <row r="262" spans="1:239" s="2" customFormat="1" x14ac:dyDescent="0.25">
      <c r="A262" s="12"/>
      <c r="B262" s="26" t="s">
        <v>697</v>
      </c>
      <c r="C262" s="17" t="s">
        <v>698</v>
      </c>
      <c r="D262" s="105" t="s">
        <v>697</v>
      </c>
      <c r="E262" s="106" t="s">
        <v>699</v>
      </c>
      <c r="F262" s="18">
        <v>291.83518005081203</v>
      </c>
      <c r="G262" s="18">
        <v>69.949583430671893</v>
      </c>
      <c r="H262" s="18">
        <v>221.88559662014001</v>
      </c>
      <c r="I262" s="18">
        <v>13.097181112505901</v>
      </c>
      <c r="J262" s="18">
        <v>208.788415507634</v>
      </c>
      <c r="K262" s="18">
        <v>305.86933888013999</v>
      </c>
      <c r="L262" s="18">
        <v>83.98374226</v>
      </c>
      <c r="M262" s="18">
        <v>0</v>
      </c>
      <c r="N262" s="18">
        <v>0</v>
      </c>
      <c r="O262" s="27">
        <v>0</v>
      </c>
    </row>
    <row r="263" spans="1:239" s="2" customFormat="1" x14ac:dyDescent="0.25">
      <c r="A263" s="12"/>
      <c r="B263" s="26" t="s">
        <v>700</v>
      </c>
      <c r="C263" s="17" t="s">
        <v>701</v>
      </c>
      <c r="D263" s="105" t="s">
        <v>700</v>
      </c>
      <c r="E263" s="106" t="s">
        <v>702</v>
      </c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27">
        <v>0</v>
      </c>
    </row>
    <row r="264" spans="1:239" s="2" customFormat="1" x14ac:dyDescent="0.25">
      <c r="A264" s="12"/>
      <c r="B264" s="26" t="s">
        <v>703</v>
      </c>
      <c r="C264" s="17" t="s">
        <v>704</v>
      </c>
      <c r="D264" s="105" t="s">
        <v>703</v>
      </c>
      <c r="E264" s="106" t="s">
        <v>705</v>
      </c>
      <c r="F264" s="18">
        <v>1274.19910992527</v>
      </c>
      <c r="G264" s="18">
        <v>1101.16461098133</v>
      </c>
      <c r="H264" s="18">
        <v>173.03449894393799</v>
      </c>
      <c r="I264" s="18">
        <v>36.792424352502003</v>
      </c>
      <c r="J264" s="18">
        <v>136.24207459143599</v>
      </c>
      <c r="K264" s="18">
        <v>173.03449894393799</v>
      </c>
      <c r="L264" s="18">
        <v>0</v>
      </c>
      <c r="M264" s="18">
        <v>0</v>
      </c>
      <c r="N264" s="18">
        <v>0</v>
      </c>
      <c r="O264" s="27">
        <v>0</v>
      </c>
    </row>
    <row r="265" spans="1:239" s="2" customFormat="1" ht="21" customHeight="1" x14ac:dyDescent="0.25">
      <c r="A265" s="12"/>
      <c r="B265" s="26" t="s">
        <v>706</v>
      </c>
      <c r="C265" s="17" t="s">
        <v>707</v>
      </c>
      <c r="D265" s="105" t="s">
        <v>706</v>
      </c>
      <c r="E265" s="18" t="s">
        <v>708</v>
      </c>
      <c r="F265" s="18" t="s">
        <v>49</v>
      </c>
      <c r="G265" s="18">
        <v>1.4661244481319999E-3</v>
      </c>
      <c r="H265" s="18" t="s">
        <v>49</v>
      </c>
      <c r="I265" s="18" t="s">
        <v>49</v>
      </c>
      <c r="J265" s="18" t="s">
        <v>49</v>
      </c>
      <c r="K265" s="18" t="s">
        <v>49</v>
      </c>
      <c r="L265" s="18" t="s">
        <v>49</v>
      </c>
      <c r="M265" s="18" t="s">
        <v>49</v>
      </c>
      <c r="N265" s="18" t="s">
        <v>49</v>
      </c>
      <c r="O265" s="27" t="s">
        <v>49</v>
      </c>
    </row>
    <row r="266" spans="1:239" s="2" customFormat="1" x14ac:dyDescent="0.25">
      <c r="A266" s="12"/>
      <c r="B266" s="26" t="s">
        <v>709</v>
      </c>
      <c r="C266" s="17" t="s">
        <v>710</v>
      </c>
      <c r="D266" s="105" t="s">
        <v>709</v>
      </c>
      <c r="E266" s="106" t="s">
        <v>711</v>
      </c>
      <c r="F266" s="18">
        <v>1677.07865812299</v>
      </c>
      <c r="G266" s="18">
        <v>1543.8142917539401</v>
      </c>
      <c r="H266" s="18">
        <v>133.264366369051</v>
      </c>
      <c r="I266" s="18">
        <v>0</v>
      </c>
      <c r="J266" s="18">
        <v>133.264366369051</v>
      </c>
      <c r="K266" s="18">
        <v>133.264366369051</v>
      </c>
      <c r="L266" s="18">
        <v>0</v>
      </c>
      <c r="M266" s="18">
        <v>0</v>
      </c>
      <c r="N266" s="18">
        <v>0</v>
      </c>
      <c r="O266" s="27">
        <v>0</v>
      </c>
    </row>
    <row r="267" spans="1:239" s="2" customFormat="1" x14ac:dyDescent="0.25">
      <c r="A267" s="12"/>
      <c r="B267" s="26" t="s">
        <v>712</v>
      </c>
      <c r="C267" s="17" t="s">
        <v>713</v>
      </c>
      <c r="D267" s="105" t="s">
        <v>712</v>
      </c>
      <c r="E267" s="106" t="s">
        <v>714</v>
      </c>
      <c r="F267" s="18">
        <v>0.73553899504242903</v>
      </c>
      <c r="G267" s="18" t="s">
        <v>49</v>
      </c>
      <c r="H267" s="18" t="s">
        <v>49</v>
      </c>
      <c r="I267" s="18" t="s">
        <v>49</v>
      </c>
      <c r="J267" s="18" t="s">
        <v>49</v>
      </c>
      <c r="K267" s="18" t="s">
        <v>49</v>
      </c>
      <c r="L267" s="18" t="s">
        <v>49</v>
      </c>
      <c r="M267" s="18">
        <v>0</v>
      </c>
      <c r="N267" s="18">
        <v>0</v>
      </c>
      <c r="O267" s="27">
        <v>0</v>
      </c>
    </row>
    <row r="268" spans="1:239" s="2" customFormat="1" ht="12" thickBot="1" x14ac:dyDescent="0.3">
      <c r="A268" s="12"/>
      <c r="B268" s="26" t="s">
        <v>715</v>
      </c>
      <c r="C268" s="17" t="s">
        <v>716</v>
      </c>
      <c r="D268" s="105" t="s">
        <v>715</v>
      </c>
      <c r="E268" s="106" t="s">
        <v>717</v>
      </c>
      <c r="F268" s="18">
        <v>0.189135620254405</v>
      </c>
      <c r="G268" s="18" t="s">
        <v>49</v>
      </c>
      <c r="H268" s="18" t="s">
        <v>49</v>
      </c>
      <c r="I268" s="18" t="s">
        <v>49</v>
      </c>
      <c r="J268" s="18" t="s">
        <v>49</v>
      </c>
      <c r="K268" s="18" t="s">
        <v>49</v>
      </c>
      <c r="L268" s="18" t="s">
        <v>49</v>
      </c>
      <c r="M268" s="18">
        <v>0</v>
      </c>
      <c r="N268" s="18">
        <v>0</v>
      </c>
      <c r="O268" s="27">
        <v>0</v>
      </c>
    </row>
    <row r="269" spans="1:239" s="24" customFormat="1" ht="21" x14ac:dyDescent="0.25">
      <c r="A269" s="22"/>
      <c r="B269" s="28" t="s">
        <v>718</v>
      </c>
      <c r="C269" s="17" t="s">
        <v>719</v>
      </c>
      <c r="D269" s="105" t="s">
        <v>718</v>
      </c>
      <c r="E269" s="109" t="s">
        <v>194</v>
      </c>
      <c r="F269" s="18" t="s">
        <v>49</v>
      </c>
      <c r="G269" s="18" t="s">
        <v>49</v>
      </c>
      <c r="H269" s="18" t="s">
        <v>49</v>
      </c>
      <c r="I269" s="18" t="s">
        <v>49</v>
      </c>
      <c r="J269" s="18" t="s">
        <v>49</v>
      </c>
      <c r="K269" s="18" t="s">
        <v>49</v>
      </c>
      <c r="L269" s="18" t="s">
        <v>49</v>
      </c>
      <c r="M269" s="18" t="s">
        <v>49</v>
      </c>
      <c r="N269" s="18" t="s">
        <v>49</v>
      </c>
      <c r="O269" s="27" t="s">
        <v>49</v>
      </c>
    </row>
    <row r="270" spans="1:239" s="24" customFormat="1" ht="30.6" customHeight="1" x14ac:dyDescent="0.25">
      <c r="A270" s="22"/>
      <c r="B270" s="60" t="s">
        <v>195</v>
      </c>
      <c r="C270" s="72"/>
      <c r="D270" s="60" t="s">
        <v>196</v>
      </c>
      <c r="E270" s="110" t="s">
        <v>197</v>
      </c>
      <c r="F270" s="111">
        <f>SUM(F261:F268)</f>
        <v>6003.0105885088087</v>
      </c>
      <c r="G270" s="111">
        <f t="shared" ref="G270:O270" si="27">SUM(G261:G268)</f>
        <v>3870.6062597978307</v>
      </c>
      <c r="H270" s="111">
        <f t="shared" si="27"/>
        <v>2131.481120220129</v>
      </c>
      <c r="I270" s="111">
        <f t="shared" si="27"/>
        <v>227.40253821552488</v>
      </c>
      <c r="J270" s="111">
        <f t="shared" si="27"/>
        <v>1904.078582004611</v>
      </c>
      <c r="K270" s="111">
        <f t="shared" si="27"/>
        <v>2215.4648624801339</v>
      </c>
      <c r="L270" s="111">
        <f t="shared" si="27"/>
        <v>83.98374226</v>
      </c>
      <c r="M270" s="111">
        <f t="shared" si="27"/>
        <v>110.473855036245</v>
      </c>
      <c r="N270" s="111">
        <f t="shared" si="27"/>
        <v>110.473855036245</v>
      </c>
      <c r="O270" s="112">
        <f t="shared" si="27"/>
        <v>0</v>
      </c>
    </row>
    <row r="271" spans="1:239" s="24" customFormat="1" ht="42.75" thickBot="1" x14ac:dyDescent="0.3">
      <c r="A271" s="22"/>
      <c r="B271" s="61"/>
      <c r="C271" s="73"/>
      <c r="D271" s="113"/>
      <c r="E271" s="114" t="s">
        <v>720</v>
      </c>
      <c r="F271" s="111" t="str">
        <f>IF(COUNTA(F261:F269)&gt;0,IF(F269="c","c",SUM(F269:F270)),"")</f>
        <v>c</v>
      </c>
      <c r="G271" s="111" t="str">
        <f t="shared" ref="G271:O271" si="28">IF(COUNTA(G261:G269)&gt;0,IF(G269="c","c",SUM(G269:G270)),"")</f>
        <v>c</v>
      </c>
      <c r="H271" s="111" t="str">
        <f t="shared" si="28"/>
        <v>c</v>
      </c>
      <c r="I271" s="111" t="str">
        <f t="shared" si="28"/>
        <v>c</v>
      </c>
      <c r="J271" s="111" t="str">
        <f t="shared" si="28"/>
        <v>c</v>
      </c>
      <c r="K271" s="111" t="str">
        <f t="shared" si="28"/>
        <v>c</v>
      </c>
      <c r="L271" s="111" t="str">
        <f t="shared" si="28"/>
        <v>c</v>
      </c>
      <c r="M271" s="111" t="str">
        <f t="shared" si="28"/>
        <v>c</v>
      </c>
      <c r="N271" s="111" t="str">
        <f t="shared" si="28"/>
        <v>c</v>
      </c>
      <c r="O271" s="112" t="str">
        <f t="shared" si="28"/>
        <v>c</v>
      </c>
    </row>
    <row r="272" spans="1:239" s="2" customFormat="1" ht="12" thickBot="1" x14ac:dyDescent="0.3">
      <c r="A272" s="17"/>
      <c r="B272" s="25"/>
      <c r="C272" s="17"/>
      <c r="D272" s="115"/>
      <c r="E272" s="116" t="s">
        <v>199</v>
      </c>
      <c r="F272" s="117" t="str">
        <f t="shared" ref="F272:O272" si="29">IF(F269="c","",IF(AND(IF((COUNTIF(F261:F268,"c"))&gt;0,1,0)=1,F269=""),"Please provide Not Specified (Including Confidential)",""))</f>
        <v/>
      </c>
      <c r="G272" s="117" t="str">
        <f t="shared" si="29"/>
        <v/>
      </c>
      <c r="H272" s="117" t="str">
        <f t="shared" si="29"/>
        <v/>
      </c>
      <c r="I272" s="117" t="str">
        <f t="shared" si="29"/>
        <v/>
      </c>
      <c r="J272" s="117" t="str">
        <f t="shared" si="29"/>
        <v/>
      </c>
      <c r="K272" s="117" t="str">
        <f t="shared" si="29"/>
        <v/>
      </c>
      <c r="L272" s="117" t="str">
        <f t="shared" si="29"/>
        <v/>
      </c>
      <c r="M272" s="117" t="str">
        <f t="shared" si="29"/>
        <v/>
      </c>
      <c r="N272" s="117" t="str">
        <f t="shared" si="29"/>
        <v/>
      </c>
      <c r="O272" s="118" t="str">
        <f t="shared" si="29"/>
        <v/>
      </c>
    </row>
    <row r="273" spans="1:239" s="15" customFormat="1" ht="12" thickBot="1" x14ac:dyDescent="0.3">
      <c r="A273" s="12"/>
      <c r="B273" s="14"/>
      <c r="C273" s="17"/>
      <c r="D273" s="101"/>
      <c r="E273" s="102" t="s">
        <v>721</v>
      </c>
      <c r="F273" s="119"/>
      <c r="G273" s="119"/>
      <c r="H273" s="119"/>
      <c r="I273" s="119"/>
      <c r="J273" s="119"/>
      <c r="K273" s="119"/>
      <c r="L273" s="119"/>
      <c r="M273" s="119"/>
      <c r="N273" s="119"/>
      <c r="O273" s="120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</row>
    <row r="274" spans="1:239" s="2" customFormat="1" x14ac:dyDescent="0.25">
      <c r="A274" s="20"/>
      <c r="B274" s="26" t="s">
        <v>722</v>
      </c>
      <c r="C274" s="17" t="s">
        <v>723</v>
      </c>
      <c r="D274" s="105" t="s">
        <v>722</v>
      </c>
      <c r="E274" s="106" t="s">
        <v>724</v>
      </c>
      <c r="F274" s="18">
        <v>0</v>
      </c>
      <c r="G274" s="18">
        <v>0</v>
      </c>
      <c r="H274" s="18">
        <v>0</v>
      </c>
      <c r="I274" s="18">
        <v>0</v>
      </c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27">
        <v>0</v>
      </c>
    </row>
    <row r="275" spans="1:239" s="2" customFormat="1" x14ac:dyDescent="0.25">
      <c r="A275" s="12"/>
      <c r="B275" s="26" t="s">
        <v>725</v>
      </c>
      <c r="C275" s="17" t="s">
        <v>726</v>
      </c>
      <c r="D275" s="105" t="s">
        <v>725</v>
      </c>
      <c r="E275" s="106" t="s">
        <v>727</v>
      </c>
      <c r="F275" s="18">
        <v>40.897148285110497</v>
      </c>
      <c r="G275" s="18">
        <v>7.3139049404835301</v>
      </c>
      <c r="H275" s="18">
        <v>33.583243344626901</v>
      </c>
      <c r="I275" s="18">
        <v>0</v>
      </c>
      <c r="J275" s="18">
        <v>33.583243344626901</v>
      </c>
      <c r="K275" s="18">
        <v>33.583243344626901</v>
      </c>
      <c r="L275" s="18">
        <v>0</v>
      </c>
      <c r="M275" s="18">
        <v>0</v>
      </c>
      <c r="N275" s="18">
        <v>0</v>
      </c>
      <c r="O275" s="27">
        <v>0</v>
      </c>
    </row>
    <row r="276" spans="1:239" s="2" customFormat="1" x14ac:dyDescent="0.25">
      <c r="A276" s="12"/>
      <c r="B276" s="26" t="s">
        <v>728</v>
      </c>
      <c r="C276" s="17" t="s">
        <v>729</v>
      </c>
      <c r="D276" s="105" t="s">
        <v>728</v>
      </c>
      <c r="E276" s="106" t="s">
        <v>730</v>
      </c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27">
        <v>0</v>
      </c>
    </row>
    <row r="277" spans="1:239" s="2" customFormat="1" x14ac:dyDescent="0.25">
      <c r="A277" s="12"/>
      <c r="B277" s="26" t="s">
        <v>731</v>
      </c>
      <c r="C277" s="17" t="s">
        <v>732</v>
      </c>
      <c r="D277" s="105" t="s">
        <v>731</v>
      </c>
      <c r="E277" s="106" t="s">
        <v>733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27">
        <v>0</v>
      </c>
    </row>
    <row r="278" spans="1:239" s="2" customFormat="1" x14ac:dyDescent="0.25">
      <c r="A278" s="12"/>
      <c r="B278" s="26" t="s">
        <v>734</v>
      </c>
      <c r="C278" s="17" t="s">
        <v>735</v>
      </c>
      <c r="D278" s="105" t="s">
        <v>734</v>
      </c>
      <c r="E278" s="106" t="s">
        <v>736</v>
      </c>
      <c r="F278" s="18">
        <v>0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27">
        <v>0</v>
      </c>
    </row>
    <row r="279" spans="1:239" s="2" customFormat="1" x14ac:dyDescent="0.25">
      <c r="A279" s="12"/>
      <c r="B279" s="26" t="s">
        <v>737</v>
      </c>
      <c r="C279" s="17" t="s">
        <v>738</v>
      </c>
      <c r="D279" s="105" t="s">
        <v>737</v>
      </c>
      <c r="E279" s="106" t="s">
        <v>739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27">
        <v>0</v>
      </c>
    </row>
    <row r="280" spans="1:239" s="2" customFormat="1" x14ac:dyDescent="0.25">
      <c r="A280" s="12"/>
      <c r="B280" s="26" t="s">
        <v>740</v>
      </c>
      <c r="C280" s="17" t="s">
        <v>741</v>
      </c>
      <c r="D280" s="105" t="s">
        <v>740</v>
      </c>
      <c r="E280" s="106" t="s">
        <v>742</v>
      </c>
      <c r="F280" s="18">
        <v>0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27">
        <v>0</v>
      </c>
    </row>
    <row r="281" spans="1:239" s="2" customFormat="1" x14ac:dyDescent="0.25">
      <c r="A281" s="12"/>
      <c r="B281" s="26" t="s">
        <v>743</v>
      </c>
      <c r="C281" s="17" t="s">
        <v>744</v>
      </c>
      <c r="D281" s="105" t="s">
        <v>743</v>
      </c>
      <c r="E281" s="106" t="s">
        <v>745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27">
        <v>0</v>
      </c>
    </row>
    <row r="282" spans="1:239" s="2" customFormat="1" x14ac:dyDescent="0.25">
      <c r="A282" s="12"/>
      <c r="B282" s="26" t="s">
        <v>746</v>
      </c>
      <c r="C282" s="17" t="s">
        <v>747</v>
      </c>
      <c r="D282" s="105" t="s">
        <v>746</v>
      </c>
      <c r="E282" s="106" t="s">
        <v>748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27">
        <v>0</v>
      </c>
    </row>
    <row r="283" spans="1:239" s="2" customFormat="1" x14ac:dyDescent="0.25">
      <c r="A283" s="12"/>
      <c r="B283" s="26" t="s">
        <v>749</v>
      </c>
      <c r="C283" s="17" t="s">
        <v>750</v>
      </c>
      <c r="D283" s="105" t="s">
        <v>749</v>
      </c>
      <c r="E283" s="106" t="s">
        <v>751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27">
        <v>0</v>
      </c>
    </row>
    <row r="284" spans="1:239" s="2" customFormat="1" x14ac:dyDescent="0.25">
      <c r="A284" s="12"/>
      <c r="B284" s="26" t="s">
        <v>752</v>
      </c>
      <c r="C284" s="17" t="s">
        <v>753</v>
      </c>
      <c r="D284" s="105" t="s">
        <v>752</v>
      </c>
      <c r="E284" s="106" t="s">
        <v>754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27">
        <v>0</v>
      </c>
    </row>
    <row r="285" spans="1:239" s="2" customFormat="1" x14ac:dyDescent="0.25">
      <c r="A285" s="12"/>
      <c r="B285" s="26" t="s">
        <v>755</v>
      </c>
      <c r="C285" s="17" t="s">
        <v>756</v>
      </c>
      <c r="D285" s="105" t="s">
        <v>755</v>
      </c>
      <c r="E285" s="106" t="s">
        <v>757</v>
      </c>
      <c r="F285" s="18" t="s">
        <v>49</v>
      </c>
      <c r="G285" s="18" t="s">
        <v>49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 t="s">
        <v>49</v>
      </c>
      <c r="N285" s="18" t="s">
        <v>49</v>
      </c>
      <c r="O285" s="27" t="s">
        <v>49</v>
      </c>
    </row>
    <row r="286" spans="1:239" s="2" customFormat="1" x14ac:dyDescent="0.25">
      <c r="A286" s="12"/>
      <c r="B286" s="26" t="s">
        <v>758</v>
      </c>
      <c r="C286" s="17" t="s">
        <v>759</v>
      </c>
      <c r="D286" s="105" t="s">
        <v>758</v>
      </c>
      <c r="E286" s="106" t="s">
        <v>760</v>
      </c>
      <c r="F286" s="18">
        <v>20.703622144105701</v>
      </c>
      <c r="G286" s="18" t="s">
        <v>49</v>
      </c>
      <c r="H286" s="18" t="s">
        <v>49</v>
      </c>
      <c r="I286" s="18" t="s">
        <v>49</v>
      </c>
      <c r="J286" s="18" t="s">
        <v>49</v>
      </c>
      <c r="K286" s="18" t="s">
        <v>49</v>
      </c>
      <c r="L286" s="18" t="s">
        <v>49</v>
      </c>
      <c r="M286" s="18">
        <v>0</v>
      </c>
      <c r="N286" s="18">
        <v>0</v>
      </c>
      <c r="O286" s="27">
        <v>0</v>
      </c>
    </row>
    <row r="287" spans="1:239" s="2" customFormat="1" x14ac:dyDescent="0.25">
      <c r="A287" s="12"/>
      <c r="B287" s="26" t="s">
        <v>761</v>
      </c>
      <c r="C287" s="17" t="s">
        <v>762</v>
      </c>
      <c r="D287" s="105" t="s">
        <v>761</v>
      </c>
      <c r="E287" s="106" t="s">
        <v>763</v>
      </c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27">
        <v>0</v>
      </c>
    </row>
    <row r="288" spans="1:239" s="2" customFormat="1" x14ac:dyDescent="0.25">
      <c r="A288" s="12"/>
      <c r="B288" s="26" t="s">
        <v>764</v>
      </c>
      <c r="C288" s="17" t="s">
        <v>765</v>
      </c>
      <c r="D288" s="105" t="s">
        <v>764</v>
      </c>
      <c r="E288" s="106" t="s">
        <v>766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27">
        <v>0</v>
      </c>
    </row>
    <row r="289" spans="1:15" s="2" customFormat="1" x14ac:dyDescent="0.25">
      <c r="A289" s="12"/>
      <c r="B289" s="26" t="s">
        <v>767</v>
      </c>
      <c r="C289" s="17" t="s">
        <v>768</v>
      </c>
      <c r="D289" s="105" t="s">
        <v>767</v>
      </c>
      <c r="E289" s="106" t="s">
        <v>769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27">
        <v>0</v>
      </c>
    </row>
    <row r="290" spans="1:15" s="2" customFormat="1" x14ac:dyDescent="0.25">
      <c r="A290" s="12"/>
      <c r="B290" s="26" t="s">
        <v>770</v>
      </c>
      <c r="C290" s="17" t="s">
        <v>771</v>
      </c>
      <c r="D290" s="105" t="s">
        <v>770</v>
      </c>
      <c r="E290" s="106" t="s">
        <v>772</v>
      </c>
      <c r="F290" s="18">
        <v>4.12663894297184</v>
      </c>
      <c r="G290" s="18">
        <v>3.50367567317035</v>
      </c>
      <c r="H290" s="18">
        <v>0.62296326980148697</v>
      </c>
      <c r="I290" s="18">
        <v>0</v>
      </c>
      <c r="J290" s="18">
        <v>0.62296326980148697</v>
      </c>
      <c r="K290" s="18">
        <v>0.62296326980148697</v>
      </c>
      <c r="L290" s="18">
        <v>0</v>
      </c>
      <c r="M290" s="18">
        <v>0</v>
      </c>
      <c r="N290" s="18">
        <v>0</v>
      </c>
      <c r="O290" s="27">
        <v>0</v>
      </c>
    </row>
    <row r="291" spans="1:15" s="2" customFormat="1" x14ac:dyDescent="0.25">
      <c r="A291" s="12"/>
      <c r="B291" s="26" t="s">
        <v>773</v>
      </c>
      <c r="C291" s="17" t="s">
        <v>774</v>
      </c>
      <c r="D291" s="105" t="s">
        <v>773</v>
      </c>
      <c r="E291" s="106" t="s">
        <v>775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27">
        <v>0</v>
      </c>
    </row>
    <row r="292" spans="1:15" s="2" customFormat="1" x14ac:dyDescent="0.25">
      <c r="A292" s="12"/>
      <c r="B292" s="26" t="s">
        <v>776</v>
      </c>
      <c r="C292" s="17" t="s">
        <v>777</v>
      </c>
      <c r="D292" s="105" t="s">
        <v>776</v>
      </c>
      <c r="E292" s="106" t="s">
        <v>778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27">
        <v>0</v>
      </c>
    </row>
    <row r="293" spans="1:15" s="2" customFormat="1" x14ac:dyDescent="0.25">
      <c r="A293" s="12"/>
      <c r="B293" s="26" t="s">
        <v>779</v>
      </c>
      <c r="C293" s="17" t="s">
        <v>780</v>
      </c>
      <c r="D293" s="105" t="s">
        <v>779</v>
      </c>
      <c r="E293" s="106" t="s">
        <v>781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27">
        <v>0</v>
      </c>
    </row>
    <row r="294" spans="1:15" s="2" customFormat="1" x14ac:dyDescent="0.25">
      <c r="A294" s="12"/>
      <c r="B294" s="26" t="s">
        <v>782</v>
      </c>
      <c r="C294" s="17" t="s">
        <v>783</v>
      </c>
      <c r="D294" s="105" t="s">
        <v>782</v>
      </c>
      <c r="E294" s="106" t="s">
        <v>784</v>
      </c>
      <c r="F294" s="18">
        <v>0</v>
      </c>
      <c r="G294" s="18">
        <v>0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27">
        <v>0</v>
      </c>
    </row>
    <row r="295" spans="1:15" s="2" customFormat="1" x14ac:dyDescent="0.25">
      <c r="A295" s="12"/>
      <c r="B295" s="26" t="s">
        <v>785</v>
      </c>
      <c r="C295" s="17" t="s">
        <v>786</v>
      </c>
      <c r="D295" s="105" t="s">
        <v>785</v>
      </c>
      <c r="E295" s="106" t="s">
        <v>787</v>
      </c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27">
        <v>0</v>
      </c>
    </row>
    <row r="296" spans="1:15" s="2" customFormat="1" x14ac:dyDescent="0.25">
      <c r="A296" s="12"/>
      <c r="B296" s="26" t="s">
        <v>788</v>
      </c>
      <c r="C296" s="17" t="s">
        <v>789</v>
      </c>
      <c r="D296" s="105" t="s">
        <v>788</v>
      </c>
      <c r="E296" s="106" t="s">
        <v>790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27">
        <v>0</v>
      </c>
    </row>
    <row r="297" spans="1:15" s="2" customFormat="1" x14ac:dyDescent="0.25">
      <c r="A297" s="12"/>
      <c r="B297" s="26" t="s">
        <v>791</v>
      </c>
      <c r="C297" s="17" t="s">
        <v>792</v>
      </c>
      <c r="D297" s="105" t="s">
        <v>791</v>
      </c>
      <c r="E297" s="106" t="s">
        <v>793</v>
      </c>
      <c r="F297" s="18" t="s">
        <v>49</v>
      </c>
      <c r="G297" s="18">
        <v>0</v>
      </c>
      <c r="H297" s="18" t="s">
        <v>49</v>
      </c>
      <c r="I297" s="18" t="s">
        <v>49</v>
      </c>
      <c r="J297" s="18" t="s">
        <v>49</v>
      </c>
      <c r="K297" s="18" t="s">
        <v>49</v>
      </c>
      <c r="L297" s="18" t="s">
        <v>49</v>
      </c>
      <c r="M297" s="18" t="s">
        <v>49</v>
      </c>
      <c r="N297" s="18" t="s">
        <v>49</v>
      </c>
      <c r="O297" s="27" t="s">
        <v>49</v>
      </c>
    </row>
    <row r="298" spans="1:15" s="2" customFormat="1" x14ac:dyDescent="0.25">
      <c r="A298" s="12"/>
      <c r="B298" s="26" t="s">
        <v>794</v>
      </c>
      <c r="C298" s="17" t="s">
        <v>795</v>
      </c>
      <c r="D298" s="105" t="s">
        <v>794</v>
      </c>
      <c r="E298" s="106" t="s">
        <v>796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27">
        <v>0</v>
      </c>
    </row>
    <row r="299" spans="1:15" s="2" customFormat="1" ht="21" x14ac:dyDescent="0.25">
      <c r="A299" s="12"/>
      <c r="B299" s="26" t="s">
        <v>797</v>
      </c>
      <c r="C299" s="17" t="s">
        <v>798</v>
      </c>
      <c r="D299" s="105" t="s">
        <v>797</v>
      </c>
      <c r="E299" s="106" t="s">
        <v>799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27">
        <v>0</v>
      </c>
    </row>
    <row r="300" spans="1:15" s="2" customFormat="1" x14ac:dyDescent="0.25">
      <c r="A300" s="12"/>
      <c r="B300" s="26" t="s">
        <v>800</v>
      </c>
      <c r="C300" s="17" t="s">
        <v>801</v>
      </c>
      <c r="D300" s="105" t="s">
        <v>800</v>
      </c>
      <c r="E300" s="106" t="s">
        <v>802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27">
        <v>0</v>
      </c>
    </row>
    <row r="301" spans="1:15" s="2" customFormat="1" x14ac:dyDescent="0.25">
      <c r="A301" s="12"/>
      <c r="B301" s="26" t="s">
        <v>803</v>
      </c>
      <c r="C301" s="17" t="s">
        <v>804</v>
      </c>
      <c r="D301" s="105" t="s">
        <v>803</v>
      </c>
      <c r="E301" s="106" t="s">
        <v>805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27">
        <v>0</v>
      </c>
    </row>
    <row r="302" spans="1:15" s="2" customFormat="1" x14ac:dyDescent="0.25">
      <c r="A302" s="12"/>
      <c r="B302" s="26" t="s">
        <v>806</v>
      </c>
      <c r="C302" s="17" t="s">
        <v>807</v>
      </c>
      <c r="D302" s="105" t="s">
        <v>806</v>
      </c>
      <c r="E302" s="106" t="s">
        <v>808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27">
        <v>0</v>
      </c>
    </row>
    <row r="303" spans="1:15" s="2" customFormat="1" ht="21" x14ac:dyDescent="0.25">
      <c r="A303" s="12"/>
      <c r="B303" s="26" t="s">
        <v>809</v>
      </c>
      <c r="C303" s="17" t="s">
        <v>810</v>
      </c>
      <c r="D303" s="105" t="s">
        <v>809</v>
      </c>
      <c r="E303" s="106" t="s">
        <v>811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27">
        <v>0</v>
      </c>
    </row>
    <row r="304" spans="1:15" s="2" customFormat="1" x14ac:dyDescent="0.25">
      <c r="A304" s="12"/>
      <c r="B304" s="26" t="s">
        <v>812</v>
      </c>
      <c r="C304" s="17" t="s">
        <v>813</v>
      </c>
      <c r="D304" s="105" t="s">
        <v>812</v>
      </c>
      <c r="E304" s="106" t="s">
        <v>814</v>
      </c>
      <c r="F304" s="18">
        <v>0</v>
      </c>
      <c r="G304" s="18">
        <v>0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27">
        <v>0</v>
      </c>
    </row>
    <row r="305" spans="1:239" s="2" customFormat="1" ht="12" thickBot="1" x14ac:dyDescent="0.3">
      <c r="A305" s="12"/>
      <c r="B305" s="26" t="s">
        <v>815</v>
      </c>
      <c r="C305" s="17" t="s">
        <v>816</v>
      </c>
      <c r="D305" s="105" t="s">
        <v>815</v>
      </c>
      <c r="E305" s="106" t="s">
        <v>817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27">
        <v>0</v>
      </c>
    </row>
    <row r="306" spans="1:239" s="24" customFormat="1" ht="21" x14ac:dyDescent="0.25">
      <c r="A306" s="22"/>
      <c r="B306" s="28" t="s">
        <v>818</v>
      </c>
      <c r="C306" s="17" t="s">
        <v>819</v>
      </c>
      <c r="D306" s="105" t="s">
        <v>818</v>
      </c>
      <c r="E306" s="109" t="s">
        <v>194</v>
      </c>
      <c r="F306" s="18">
        <v>4.2642608023229025</v>
      </c>
      <c r="G306" s="18">
        <v>16.029429320249822</v>
      </c>
      <c r="H306" s="18">
        <v>8.9384536261788092</v>
      </c>
      <c r="I306" s="18">
        <v>0</v>
      </c>
      <c r="J306" s="18">
        <v>8.9384536261788092</v>
      </c>
      <c r="K306" s="18">
        <v>8.9384536261788092</v>
      </c>
      <c r="L306" s="18">
        <v>0</v>
      </c>
      <c r="M306" s="18">
        <v>0</v>
      </c>
      <c r="N306" s="18">
        <v>0</v>
      </c>
      <c r="O306" s="27">
        <v>0</v>
      </c>
    </row>
    <row r="307" spans="1:239" s="24" customFormat="1" ht="30.6" customHeight="1" x14ac:dyDescent="0.25">
      <c r="A307" s="22"/>
      <c r="B307" s="60" t="s">
        <v>195</v>
      </c>
      <c r="C307" s="72"/>
      <c r="D307" s="60" t="s">
        <v>196</v>
      </c>
      <c r="E307" s="110" t="s">
        <v>197</v>
      </c>
      <c r="F307" s="111">
        <f>SUM(F274:F305)</f>
        <v>65.727409372188035</v>
      </c>
      <c r="G307" s="111">
        <f t="shared" ref="G307:O307" si="30">SUM(G274:G305)</f>
        <v>10.817580613653881</v>
      </c>
      <c r="H307" s="111">
        <f t="shared" si="30"/>
        <v>34.206206614428389</v>
      </c>
      <c r="I307" s="111">
        <f t="shared" si="30"/>
        <v>0</v>
      </c>
      <c r="J307" s="111">
        <f t="shared" si="30"/>
        <v>34.206206614428389</v>
      </c>
      <c r="K307" s="111">
        <f t="shared" si="30"/>
        <v>34.206206614428389</v>
      </c>
      <c r="L307" s="111">
        <f t="shared" si="30"/>
        <v>0</v>
      </c>
      <c r="M307" s="111">
        <f t="shared" si="30"/>
        <v>0</v>
      </c>
      <c r="N307" s="111">
        <f t="shared" si="30"/>
        <v>0</v>
      </c>
      <c r="O307" s="112">
        <f t="shared" si="30"/>
        <v>0</v>
      </c>
    </row>
    <row r="308" spans="1:239" s="24" customFormat="1" ht="42.75" thickBot="1" x14ac:dyDescent="0.3">
      <c r="A308" s="22"/>
      <c r="B308" s="61"/>
      <c r="C308" s="73"/>
      <c r="D308" s="113"/>
      <c r="E308" s="114" t="s">
        <v>820</v>
      </c>
      <c r="F308" s="111">
        <f>IF(COUNTA(F274:F306)&gt;0,IF(F306="c","c",SUM(F306:F307)),"")</f>
        <v>69.991670174510944</v>
      </c>
      <c r="G308" s="111">
        <f t="shared" ref="G308:O308" si="31">IF(COUNTA(G274:G306)&gt;0,IF(G306="c","c",SUM(G306:G307)),"")</f>
        <v>26.847009933903703</v>
      </c>
      <c r="H308" s="111">
        <f t="shared" si="31"/>
        <v>43.144660240607195</v>
      </c>
      <c r="I308" s="111">
        <f t="shared" si="31"/>
        <v>0</v>
      </c>
      <c r="J308" s="111">
        <f t="shared" si="31"/>
        <v>43.144660240607195</v>
      </c>
      <c r="K308" s="111">
        <f t="shared" si="31"/>
        <v>43.144660240607195</v>
      </c>
      <c r="L308" s="111">
        <f t="shared" si="31"/>
        <v>0</v>
      </c>
      <c r="M308" s="111">
        <f t="shared" si="31"/>
        <v>0</v>
      </c>
      <c r="N308" s="111">
        <f t="shared" si="31"/>
        <v>0</v>
      </c>
      <c r="O308" s="112">
        <f t="shared" si="31"/>
        <v>0</v>
      </c>
    </row>
    <row r="309" spans="1:239" s="2" customFormat="1" ht="12" thickBot="1" x14ac:dyDescent="0.3">
      <c r="A309" s="17"/>
      <c r="B309" s="25"/>
      <c r="C309" s="17"/>
      <c r="D309" s="115"/>
      <c r="E309" s="116" t="s">
        <v>199</v>
      </c>
      <c r="F309" s="117" t="str">
        <f>IF(F306="c","",IF(AND(IF((COUNTIF(F274:F305,"c"))&gt;0,1,0)=1,F306=""),"Please provide Not Specified (Including Confidential)",""))</f>
        <v/>
      </c>
      <c r="G309" s="117" t="str">
        <f t="shared" ref="G309:O309" si="32">IF(G306="c","",IF(AND(IF((COUNTIF(G274:G305,"c"))&gt;0,1,0)=1,G306=""),"Please provide Not Specified (Including Confidential)",""))</f>
        <v/>
      </c>
      <c r="H309" s="117" t="str">
        <f t="shared" si="32"/>
        <v/>
      </c>
      <c r="I309" s="117" t="str">
        <f t="shared" si="32"/>
        <v/>
      </c>
      <c r="J309" s="117" t="str">
        <f t="shared" si="32"/>
        <v/>
      </c>
      <c r="K309" s="117" t="str">
        <f t="shared" si="32"/>
        <v/>
      </c>
      <c r="L309" s="117" t="str">
        <f t="shared" si="32"/>
        <v/>
      </c>
      <c r="M309" s="117" t="str">
        <f t="shared" si="32"/>
        <v/>
      </c>
      <c r="N309" s="117" t="str">
        <f t="shared" si="32"/>
        <v/>
      </c>
      <c r="O309" s="118" t="str">
        <f t="shared" si="32"/>
        <v/>
      </c>
    </row>
    <row r="310" spans="1:239" s="15" customFormat="1" ht="12" thickBot="1" x14ac:dyDescent="0.3">
      <c r="A310" s="12"/>
      <c r="B310" s="14"/>
      <c r="C310" s="17"/>
      <c r="D310" s="101"/>
      <c r="E310" s="102" t="s">
        <v>821</v>
      </c>
      <c r="F310" s="119"/>
      <c r="G310" s="119"/>
      <c r="H310" s="119"/>
      <c r="I310" s="119"/>
      <c r="J310" s="119"/>
      <c r="K310" s="119"/>
      <c r="L310" s="119"/>
      <c r="M310" s="119"/>
      <c r="N310" s="119"/>
      <c r="O310" s="120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</row>
    <row r="311" spans="1:239" s="34" customFormat="1" ht="22.5" thickBot="1" x14ac:dyDescent="0.3">
      <c r="A311" s="33"/>
      <c r="B311" s="28" t="s">
        <v>822</v>
      </c>
      <c r="C311" s="17" t="s">
        <v>823</v>
      </c>
      <c r="D311" s="105" t="s">
        <v>824</v>
      </c>
      <c r="E311" s="109" t="s">
        <v>825</v>
      </c>
      <c r="F311" s="18">
        <v>2527.3719464685009</v>
      </c>
      <c r="G311" s="18">
        <v>21578.92520677366</v>
      </c>
      <c r="H311" s="18">
        <v>1024.2157825960464</v>
      </c>
      <c r="I311" s="18">
        <v>-75.639328841099527</v>
      </c>
      <c r="J311" s="18">
        <v>1099.8551114371205</v>
      </c>
      <c r="K311" s="18">
        <v>1313.8553102982833</v>
      </c>
      <c r="L311" s="18">
        <v>289.63952770224671</v>
      </c>
      <c r="M311" s="18">
        <v>3.0453750005108304E-2</v>
      </c>
      <c r="N311" s="18">
        <v>3.637978807091713E-12</v>
      </c>
      <c r="O311" s="27">
        <v>-3.0453749999999502E-2</v>
      </c>
    </row>
    <row r="312" spans="1:239" s="24" customFormat="1" ht="12" thickBot="1" x14ac:dyDescent="0.3">
      <c r="A312" s="35"/>
      <c r="B312" s="36"/>
      <c r="C312" s="37"/>
      <c r="D312" s="121"/>
      <c r="E312" s="116" t="s">
        <v>199</v>
      </c>
      <c r="F312" s="122" t="str">
        <f t="shared" ref="F312:O312" si="33">IF(F311="c","'Итого не распределено (включая конфиденциальные данные)' cannot be Confidential (C)",IF(AND(IF((COUNTIF(F10:F306,"c"))&gt;=1,1,0)=1,F311=""),"Please provide 'Итого не распределено (включая конфиденциальные данные)'",IF(AND(IF(SUM(ISBLANK(F306),ISBLANK(F269),ISBLANK(F256),ISBLANK(F227),ISBLANK(F213),ISBLANK(F200),ISBLANK(F181),ISBLANK(F147),ISBLANK(F132),ISBLANK(F73),ISBLANK(F63))&lt;11,1),ISBLANK(F311)),"Please provide 'Итого не распределено (включая конфиденциальные данные)'","")))</f>
        <v/>
      </c>
      <c r="G312" s="122" t="str">
        <f t="shared" si="33"/>
        <v/>
      </c>
      <c r="H312" s="122" t="str">
        <f t="shared" si="33"/>
        <v/>
      </c>
      <c r="I312" s="122" t="str">
        <f t="shared" si="33"/>
        <v/>
      </c>
      <c r="J312" s="122" t="str">
        <f t="shared" si="33"/>
        <v/>
      </c>
      <c r="K312" s="122" t="str">
        <f t="shared" si="33"/>
        <v/>
      </c>
      <c r="L312" s="122" t="str">
        <f t="shared" si="33"/>
        <v/>
      </c>
      <c r="M312" s="122" t="str">
        <f t="shared" si="33"/>
        <v/>
      </c>
      <c r="N312" s="122" t="str">
        <f t="shared" si="33"/>
        <v/>
      </c>
      <c r="O312" s="123" t="str">
        <f t="shared" si="33"/>
        <v/>
      </c>
    </row>
    <row r="313" spans="1:239" s="41" customFormat="1" ht="18.75" thickBot="1" x14ac:dyDescent="0.3">
      <c r="A313" s="38"/>
      <c r="B313" s="39"/>
      <c r="C313" s="37"/>
      <c r="D313" s="124"/>
      <c r="E313" s="102" t="s">
        <v>826</v>
      </c>
      <c r="F313" s="125"/>
      <c r="G313" s="125"/>
      <c r="H313" s="125"/>
      <c r="I313" s="125"/>
      <c r="J313" s="125"/>
      <c r="K313" s="125"/>
      <c r="L313" s="125"/>
      <c r="M313" s="125"/>
      <c r="N313" s="125"/>
      <c r="O313" s="126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  <c r="AN313" s="40"/>
      <c r="AO313" s="40"/>
      <c r="AP313" s="40"/>
      <c r="AQ313" s="40"/>
      <c r="AR313" s="40"/>
      <c r="AS313" s="40"/>
      <c r="AT313" s="40"/>
      <c r="AU313" s="40"/>
      <c r="AV313" s="40"/>
      <c r="AW313" s="40"/>
      <c r="AX313" s="40"/>
      <c r="AY313" s="40"/>
      <c r="AZ313" s="40"/>
      <c r="BA313" s="40"/>
      <c r="BB313" s="40"/>
      <c r="BC313" s="40"/>
      <c r="BD313" s="40"/>
      <c r="BE313" s="40"/>
      <c r="BF313" s="40"/>
      <c r="BG313" s="40"/>
      <c r="BH313" s="40"/>
      <c r="BI313" s="40"/>
      <c r="BJ313" s="40"/>
      <c r="BK313" s="40"/>
      <c r="BL313" s="40"/>
      <c r="BM313" s="40"/>
      <c r="BN313" s="40"/>
      <c r="BO313" s="40"/>
      <c r="BP313" s="40"/>
      <c r="BQ313" s="40"/>
      <c r="BR313" s="40"/>
      <c r="BS313" s="40"/>
      <c r="BT313" s="40"/>
      <c r="BU313" s="40"/>
      <c r="BV313" s="40"/>
      <c r="BW313" s="40"/>
      <c r="BX313" s="40"/>
      <c r="BY313" s="40"/>
      <c r="BZ313" s="40"/>
      <c r="CA313" s="40"/>
      <c r="CB313" s="40"/>
      <c r="CC313" s="40"/>
      <c r="CD313" s="40"/>
      <c r="CE313" s="40"/>
      <c r="CF313" s="40"/>
      <c r="CG313" s="40"/>
      <c r="CH313" s="40"/>
      <c r="CI313" s="40"/>
      <c r="CJ313" s="40"/>
      <c r="CK313" s="40"/>
      <c r="CL313" s="40"/>
      <c r="CM313" s="40"/>
      <c r="CN313" s="40"/>
      <c r="CO313" s="40"/>
      <c r="CP313" s="40"/>
      <c r="CQ313" s="40"/>
      <c r="CR313" s="40"/>
      <c r="CS313" s="40"/>
      <c r="CT313" s="40"/>
      <c r="CU313" s="40"/>
      <c r="CV313" s="40"/>
      <c r="CW313" s="40"/>
      <c r="CX313" s="40"/>
      <c r="CY313" s="40"/>
      <c r="CZ313" s="40"/>
      <c r="DA313" s="40"/>
      <c r="DB313" s="40"/>
      <c r="DC313" s="40"/>
      <c r="DD313" s="40"/>
      <c r="DE313" s="40"/>
      <c r="DF313" s="40"/>
      <c r="DG313" s="40"/>
      <c r="DH313" s="40"/>
      <c r="DI313" s="40"/>
      <c r="DJ313" s="40"/>
      <c r="DK313" s="40"/>
      <c r="DL313" s="40"/>
      <c r="DM313" s="40"/>
      <c r="DN313" s="40"/>
      <c r="DO313" s="40"/>
      <c r="DP313" s="40"/>
      <c r="DQ313" s="40"/>
      <c r="DR313" s="40"/>
      <c r="DS313" s="40"/>
      <c r="DT313" s="40"/>
      <c r="DU313" s="40"/>
      <c r="DV313" s="40"/>
      <c r="DW313" s="40"/>
      <c r="DX313" s="40"/>
      <c r="DY313" s="40"/>
      <c r="DZ313" s="40"/>
      <c r="EA313" s="40"/>
      <c r="EB313" s="40"/>
      <c r="EC313" s="40"/>
      <c r="ED313" s="40"/>
      <c r="EE313" s="40"/>
      <c r="EF313" s="40"/>
      <c r="EG313" s="40"/>
      <c r="EH313" s="40"/>
      <c r="EI313" s="40"/>
      <c r="EJ313" s="40"/>
      <c r="EK313" s="40"/>
      <c r="EL313" s="40"/>
      <c r="EM313" s="40"/>
      <c r="EN313" s="40"/>
      <c r="EO313" s="40"/>
      <c r="EP313" s="40"/>
      <c r="EQ313" s="40"/>
      <c r="ER313" s="40"/>
      <c r="ES313" s="40"/>
      <c r="ET313" s="40"/>
      <c r="EU313" s="40"/>
      <c r="EV313" s="40"/>
      <c r="EW313" s="40"/>
      <c r="EX313" s="40"/>
      <c r="EY313" s="40"/>
      <c r="EZ313" s="40"/>
      <c r="FA313" s="40"/>
      <c r="FB313" s="40"/>
      <c r="FC313" s="40"/>
      <c r="FD313" s="40"/>
      <c r="FE313" s="40"/>
      <c r="FF313" s="40"/>
      <c r="FG313" s="40"/>
      <c r="FH313" s="40"/>
      <c r="FI313" s="40"/>
      <c r="FJ313" s="40"/>
      <c r="FK313" s="40"/>
      <c r="FL313" s="40"/>
      <c r="FM313" s="40"/>
      <c r="FN313" s="40"/>
      <c r="FO313" s="40"/>
      <c r="FP313" s="40"/>
      <c r="FQ313" s="40"/>
      <c r="FR313" s="40"/>
      <c r="FS313" s="40"/>
      <c r="FT313" s="40"/>
      <c r="FU313" s="40"/>
      <c r="FV313" s="40"/>
      <c r="FW313" s="40"/>
      <c r="FX313" s="40"/>
      <c r="FY313" s="40"/>
      <c r="FZ313" s="40"/>
      <c r="GA313" s="40"/>
      <c r="GB313" s="40"/>
      <c r="GC313" s="40"/>
      <c r="GD313" s="40"/>
      <c r="GE313" s="40"/>
      <c r="GF313" s="40"/>
      <c r="GG313" s="40"/>
      <c r="GH313" s="40"/>
      <c r="GI313" s="40"/>
      <c r="GJ313" s="40"/>
      <c r="GK313" s="40"/>
      <c r="GL313" s="40"/>
      <c r="GM313" s="40"/>
      <c r="GN313" s="40"/>
      <c r="GO313" s="40"/>
      <c r="GP313" s="40"/>
      <c r="GQ313" s="40"/>
      <c r="GR313" s="40"/>
      <c r="GS313" s="40"/>
      <c r="GT313" s="40"/>
      <c r="GU313" s="40"/>
      <c r="GV313" s="40"/>
      <c r="GW313" s="40"/>
      <c r="GX313" s="40"/>
      <c r="GY313" s="40"/>
      <c r="GZ313" s="40"/>
      <c r="HA313" s="40"/>
      <c r="HB313" s="40"/>
      <c r="HC313" s="40"/>
      <c r="HD313" s="40"/>
      <c r="HE313" s="40"/>
      <c r="HF313" s="40"/>
      <c r="HG313" s="40"/>
      <c r="HH313" s="40"/>
      <c r="HI313" s="40"/>
      <c r="HJ313" s="40"/>
      <c r="HK313" s="40"/>
      <c r="HL313" s="40"/>
      <c r="HM313" s="40"/>
      <c r="HN313" s="40"/>
      <c r="HO313" s="40"/>
      <c r="HP313" s="40"/>
      <c r="HQ313" s="40"/>
      <c r="HR313" s="40"/>
      <c r="HS313" s="40"/>
      <c r="HT313" s="40"/>
      <c r="HU313" s="40"/>
      <c r="HV313" s="40"/>
      <c r="HW313" s="40"/>
      <c r="HX313" s="40"/>
      <c r="HY313" s="40"/>
      <c r="HZ313" s="40"/>
      <c r="IA313" s="40"/>
      <c r="IB313" s="40"/>
      <c r="IC313" s="40"/>
      <c r="ID313" s="40"/>
      <c r="IE313" s="40"/>
    </row>
    <row r="314" spans="1:239" s="41" customFormat="1" ht="20.45" customHeight="1" x14ac:dyDescent="0.25">
      <c r="A314" s="38"/>
      <c r="B314" s="63" t="s">
        <v>195</v>
      </c>
      <c r="C314" s="74"/>
      <c r="D314" s="60" t="s">
        <v>196</v>
      </c>
      <c r="E314" s="127" t="s">
        <v>821</v>
      </c>
      <c r="F314" s="111">
        <f>F311</f>
        <v>2527.3719464685009</v>
      </c>
      <c r="G314" s="111">
        <f t="shared" ref="G314:O314" si="34">G311</f>
        <v>21578.92520677366</v>
      </c>
      <c r="H314" s="111">
        <f t="shared" si="34"/>
        <v>1024.2157825960464</v>
      </c>
      <c r="I314" s="111">
        <f t="shared" si="34"/>
        <v>-75.639328841099527</v>
      </c>
      <c r="J314" s="111">
        <f t="shared" si="34"/>
        <v>1099.8551114371205</v>
      </c>
      <c r="K314" s="111">
        <f t="shared" si="34"/>
        <v>1313.8553102982833</v>
      </c>
      <c r="L314" s="111">
        <f t="shared" si="34"/>
        <v>289.63952770224671</v>
      </c>
      <c r="M314" s="111">
        <f t="shared" si="34"/>
        <v>3.0453750005108304E-2</v>
      </c>
      <c r="N314" s="111">
        <f t="shared" si="34"/>
        <v>3.637978807091713E-12</v>
      </c>
      <c r="O314" s="112">
        <f t="shared" si="34"/>
        <v>-3.0453749999999502E-2</v>
      </c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  <c r="AN314" s="40"/>
      <c r="AO314" s="40"/>
      <c r="AP314" s="40"/>
      <c r="AQ314" s="40"/>
      <c r="AR314" s="40"/>
      <c r="AS314" s="40"/>
      <c r="AT314" s="40"/>
      <c r="AU314" s="40"/>
      <c r="AV314" s="40"/>
      <c r="AW314" s="40"/>
      <c r="AX314" s="40"/>
      <c r="AY314" s="40"/>
      <c r="AZ314" s="40"/>
      <c r="BA314" s="40"/>
      <c r="BB314" s="40"/>
      <c r="BC314" s="40"/>
      <c r="BD314" s="40"/>
      <c r="BE314" s="40"/>
      <c r="BF314" s="40"/>
      <c r="BG314" s="40"/>
      <c r="BH314" s="40"/>
      <c r="BI314" s="40"/>
      <c r="BJ314" s="40"/>
      <c r="BK314" s="40"/>
      <c r="BL314" s="40"/>
      <c r="BM314" s="40"/>
      <c r="BN314" s="40"/>
      <c r="BO314" s="40"/>
      <c r="BP314" s="40"/>
      <c r="BQ314" s="40"/>
      <c r="BR314" s="40"/>
      <c r="BS314" s="40"/>
      <c r="BT314" s="40"/>
      <c r="BU314" s="40"/>
      <c r="BV314" s="40"/>
      <c r="BW314" s="40"/>
      <c r="BX314" s="40"/>
      <c r="BY314" s="40"/>
      <c r="BZ314" s="40"/>
      <c r="CA314" s="40"/>
      <c r="CB314" s="40"/>
      <c r="CC314" s="40"/>
      <c r="CD314" s="40"/>
      <c r="CE314" s="40"/>
      <c r="CF314" s="40"/>
      <c r="CG314" s="40"/>
      <c r="CH314" s="40"/>
      <c r="CI314" s="40"/>
      <c r="CJ314" s="40"/>
      <c r="CK314" s="40"/>
      <c r="CL314" s="40"/>
      <c r="CM314" s="40"/>
      <c r="CN314" s="40"/>
      <c r="CO314" s="40"/>
      <c r="CP314" s="40"/>
      <c r="CQ314" s="40"/>
      <c r="CR314" s="40"/>
      <c r="CS314" s="40"/>
      <c r="CT314" s="40"/>
      <c r="CU314" s="40"/>
      <c r="CV314" s="40"/>
      <c r="CW314" s="40"/>
      <c r="CX314" s="40"/>
      <c r="CY314" s="40"/>
      <c r="CZ314" s="40"/>
      <c r="DA314" s="40"/>
      <c r="DB314" s="40"/>
      <c r="DC314" s="40"/>
      <c r="DD314" s="40"/>
      <c r="DE314" s="40"/>
      <c r="DF314" s="40"/>
      <c r="DG314" s="40"/>
      <c r="DH314" s="40"/>
      <c r="DI314" s="40"/>
      <c r="DJ314" s="40"/>
      <c r="DK314" s="40"/>
      <c r="DL314" s="40"/>
      <c r="DM314" s="40"/>
      <c r="DN314" s="40"/>
      <c r="DO314" s="40"/>
      <c r="DP314" s="40"/>
      <c r="DQ314" s="40"/>
      <c r="DR314" s="40"/>
      <c r="DS314" s="40"/>
      <c r="DT314" s="40"/>
      <c r="DU314" s="40"/>
      <c r="DV314" s="40"/>
      <c r="DW314" s="40"/>
      <c r="DX314" s="40"/>
      <c r="DY314" s="40"/>
      <c r="DZ314" s="40"/>
      <c r="EA314" s="40"/>
      <c r="EB314" s="40"/>
      <c r="EC314" s="40"/>
      <c r="ED314" s="40"/>
      <c r="EE314" s="40"/>
      <c r="EF314" s="40"/>
      <c r="EG314" s="40"/>
      <c r="EH314" s="40"/>
      <c r="EI314" s="40"/>
      <c r="EJ314" s="40"/>
      <c r="EK314" s="40"/>
      <c r="EL314" s="40"/>
      <c r="EM314" s="40"/>
      <c r="EN314" s="40"/>
      <c r="EO314" s="40"/>
      <c r="EP314" s="40"/>
      <c r="EQ314" s="40"/>
      <c r="ER314" s="40"/>
      <c r="ES314" s="40"/>
      <c r="ET314" s="40"/>
      <c r="EU314" s="40"/>
      <c r="EV314" s="40"/>
      <c r="EW314" s="40"/>
      <c r="EX314" s="40"/>
      <c r="EY314" s="40"/>
      <c r="EZ314" s="40"/>
      <c r="FA314" s="40"/>
      <c r="FB314" s="40"/>
      <c r="FC314" s="40"/>
      <c r="FD314" s="40"/>
      <c r="FE314" s="40"/>
      <c r="FF314" s="40"/>
      <c r="FG314" s="40"/>
      <c r="FH314" s="40"/>
      <c r="FI314" s="40"/>
      <c r="FJ314" s="40"/>
      <c r="FK314" s="40"/>
      <c r="FL314" s="40"/>
      <c r="FM314" s="40"/>
      <c r="FN314" s="40"/>
      <c r="FO314" s="40"/>
      <c r="FP314" s="40"/>
      <c r="FQ314" s="40"/>
      <c r="FR314" s="40"/>
      <c r="FS314" s="40"/>
      <c r="FT314" s="40"/>
      <c r="FU314" s="40"/>
      <c r="FV314" s="40"/>
      <c r="FW314" s="40"/>
      <c r="FX314" s="40"/>
      <c r="FY314" s="40"/>
      <c r="FZ314" s="40"/>
      <c r="GA314" s="40"/>
      <c r="GB314" s="40"/>
      <c r="GC314" s="40"/>
      <c r="GD314" s="40"/>
      <c r="GE314" s="40"/>
      <c r="GF314" s="40"/>
      <c r="GG314" s="40"/>
      <c r="GH314" s="40"/>
      <c r="GI314" s="40"/>
      <c r="GJ314" s="40"/>
      <c r="GK314" s="40"/>
      <c r="GL314" s="40"/>
      <c r="GM314" s="40"/>
      <c r="GN314" s="40"/>
      <c r="GO314" s="40"/>
      <c r="GP314" s="40"/>
      <c r="GQ314" s="40"/>
      <c r="GR314" s="40"/>
      <c r="GS314" s="40"/>
      <c r="GT314" s="40"/>
      <c r="GU314" s="40"/>
      <c r="GV314" s="40"/>
      <c r="GW314" s="40"/>
      <c r="GX314" s="40"/>
      <c r="GY314" s="40"/>
      <c r="GZ314" s="40"/>
      <c r="HA314" s="40"/>
      <c r="HB314" s="40"/>
      <c r="HC314" s="40"/>
      <c r="HD314" s="40"/>
      <c r="HE314" s="40"/>
      <c r="HF314" s="40"/>
      <c r="HG314" s="40"/>
      <c r="HH314" s="40"/>
      <c r="HI314" s="40"/>
      <c r="HJ314" s="40"/>
      <c r="HK314" s="40"/>
      <c r="HL314" s="40"/>
      <c r="HM314" s="40"/>
      <c r="HN314" s="40"/>
      <c r="HO314" s="40"/>
      <c r="HP314" s="40"/>
      <c r="HQ314" s="40"/>
      <c r="HR314" s="40"/>
      <c r="HS314" s="40"/>
      <c r="HT314" s="40"/>
      <c r="HU314" s="40"/>
      <c r="HV314" s="40"/>
      <c r="HW314" s="40"/>
      <c r="HX314" s="40"/>
      <c r="HY314" s="40"/>
      <c r="HZ314" s="40"/>
      <c r="IA314" s="40"/>
      <c r="IB314" s="40"/>
      <c r="IC314" s="40"/>
      <c r="ID314" s="40"/>
      <c r="IE314" s="40"/>
    </row>
    <row r="315" spans="1:239" s="24" customFormat="1" ht="31.5" x14ac:dyDescent="0.25">
      <c r="A315" s="22"/>
      <c r="B315" s="64"/>
      <c r="C315" s="74"/>
      <c r="D315" s="60"/>
      <c r="E315" s="110" t="s">
        <v>827</v>
      </c>
      <c r="F315" s="111">
        <f t="shared" ref="F315:O315" si="35">SUM(F10:F37,F38:F62,F68:F72,F78:F131,F137:F146,F152:F180,F186:F199,F205:F212,F218:F226,F232:F255,F261:F268,F274:F305)</f>
        <v>287511.18048421951</v>
      </c>
      <c r="G315" s="111">
        <f t="shared" si="35"/>
        <v>214109.89192080832</v>
      </c>
      <c r="H315" s="111">
        <f t="shared" si="35"/>
        <v>53325.51952050985</v>
      </c>
      <c r="I315" s="111">
        <f t="shared" si="35"/>
        <v>2819.05262533418</v>
      </c>
      <c r="J315" s="111">
        <f t="shared" si="35"/>
        <v>50506.466895175683</v>
      </c>
      <c r="K315" s="111">
        <f t="shared" si="35"/>
        <v>62998.998436004011</v>
      </c>
      <c r="L315" s="111">
        <f t="shared" si="35"/>
        <v>9673.4789154941536</v>
      </c>
      <c r="M315" s="111">
        <f t="shared" si="35"/>
        <v>23862.400628226638</v>
      </c>
      <c r="N315" s="111">
        <f t="shared" si="35"/>
        <v>23876.871081886638</v>
      </c>
      <c r="O315" s="112">
        <f t="shared" si="35"/>
        <v>14.470453659999999</v>
      </c>
    </row>
    <row r="316" spans="1:239" s="24" customFormat="1" ht="32.25" thickBot="1" x14ac:dyDescent="0.3">
      <c r="A316" s="22"/>
      <c r="B316" s="65"/>
      <c r="C316" s="74"/>
      <c r="D316" s="128"/>
      <c r="E316" s="129" t="s">
        <v>828</v>
      </c>
      <c r="F316" s="130">
        <f t="shared" ref="F316:O316" si="36">IF(COUNTA(F10:F37,F38:F63,F68:F73,F78:F132,F137:F147,F152:F181,F186:F200,F205:F213,F218:F227,F232:F256,F261:F269,F274:F306,F311)&gt;0,SUM(F314:F315),"")</f>
        <v>290038.552430688</v>
      </c>
      <c r="G316" s="130">
        <f t="shared" si="36"/>
        <v>235688.81712758198</v>
      </c>
      <c r="H316" s="130">
        <f t="shared" si="36"/>
        <v>54349.735303105896</v>
      </c>
      <c r="I316" s="130">
        <f t="shared" si="36"/>
        <v>2743.4132964930805</v>
      </c>
      <c r="J316" s="130">
        <f t="shared" si="36"/>
        <v>51606.322006612805</v>
      </c>
      <c r="K316" s="130">
        <f t="shared" si="36"/>
        <v>64312.853746302295</v>
      </c>
      <c r="L316" s="130">
        <f t="shared" si="36"/>
        <v>9963.1184431964011</v>
      </c>
      <c r="M316" s="130">
        <f t="shared" si="36"/>
        <v>23862.431081976643</v>
      </c>
      <c r="N316" s="130">
        <f t="shared" si="36"/>
        <v>23876.871081886642</v>
      </c>
      <c r="O316" s="131">
        <f t="shared" si="36"/>
        <v>14.439999909999999</v>
      </c>
    </row>
    <row r="317" spans="1:239" x14ac:dyDescent="0.15">
      <c r="A317" s="1"/>
      <c r="B317" s="42"/>
      <c r="C317" s="43"/>
      <c r="D317" s="42"/>
      <c r="E317" s="44"/>
      <c r="F317" s="45"/>
      <c r="G317" s="45"/>
      <c r="H317" s="45"/>
      <c r="I317" s="45"/>
      <c r="J317" s="45"/>
      <c r="K317" s="45"/>
      <c r="L317" s="45"/>
      <c r="M317" s="45"/>
      <c r="N317" s="45"/>
      <c r="O317" s="45"/>
    </row>
    <row r="318" spans="1:239" s="2" customFormat="1" x14ac:dyDescent="0.25">
      <c r="A318" s="46"/>
      <c r="B318" s="47"/>
      <c r="D318" s="47" t="s">
        <v>829</v>
      </c>
      <c r="E318" s="47"/>
      <c r="F318" s="44"/>
      <c r="G318" s="45"/>
      <c r="H318" s="45"/>
      <c r="I318" s="48"/>
      <c r="J318" s="45"/>
      <c r="K318" s="45"/>
      <c r="L318" s="45"/>
      <c r="M318" s="45"/>
      <c r="N318" s="45"/>
      <c r="O318" s="45"/>
    </row>
    <row r="319" spans="1:239" s="2" customFormat="1" ht="15" x14ac:dyDescent="0.25">
      <c r="A319" s="5"/>
      <c r="B319" s="49"/>
      <c r="D319" s="50" t="s">
        <v>830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1:239" s="2" customFormat="1" ht="15" x14ac:dyDescent="0.25">
      <c r="A320" s="5"/>
      <c r="B320" s="49"/>
      <c r="D320" s="50" t="s">
        <v>831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1:15" s="2" customFormat="1" x14ac:dyDescent="0.25">
      <c r="A321" s="5"/>
      <c r="B321" s="51"/>
      <c r="D321" s="51" t="s">
        <v>832</v>
      </c>
      <c r="E321" s="51"/>
      <c r="F321" s="52"/>
      <c r="G321" s="53"/>
      <c r="H321" s="53"/>
      <c r="I321" s="53"/>
      <c r="J321" s="53"/>
      <c r="K321" s="53"/>
      <c r="L321" s="53"/>
      <c r="M321" s="53"/>
      <c r="N321" s="53"/>
      <c r="O321" s="53"/>
    </row>
    <row r="322" spans="1:15" s="2" customFormat="1" x14ac:dyDescent="0.25">
      <c r="A322" s="5"/>
      <c r="B322" s="54"/>
      <c r="D322" s="54" t="s">
        <v>833</v>
      </c>
      <c r="E322" s="54"/>
      <c r="F322" s="52"/>
      <c r="G322" s="53"/>
      <c r="H322" s="53"/>
      <c r="I322" s="53"/>
      <c r="J322" s="53"/>
      <c r="K322" s="53"/>
      <c r="L322" s="53"/>
      <c r="M322" s="53"/>
      <c r="N322" s="53"/>
      <c r="O322" s="53"/>
    </row>
    <row r="323" spans="1:15" s="2" customFormat="1" x14ac:dyDescent="0.25">
      <c r="A323" s="5"/>
      <c r="B323" s="54"/>
      <c r="C323" s="55"/>
      <c r="D323" s="54"/>
      <c r="E323" s="52"/>
      <c r="F323" s="53"/>
      <c r="G323" s="53"/>
      <c r="H323" s="53"/>
      <c r="I323" s="53"/>
      <c r="J323" s="53"/>
      <c r="K323" s="53"/>
      <c r="L323" s="53"/>
      <c r="M323" s="53"/>
      <c r="N323" s="53"/>
      <c r="O323" s="53"/>
    </row>
    <row r="324" spans="1:15" s="2" customFormat="1" x14ac:dyDescent="0.25">
      <c r="A324" s="5"/>
      <c r="B324" s="42"/>
      <c r="C324" s="55"/>
      <c r="D324" s="42"/>
      <c r="E324" s="52"/>
      <c r="F324" s="53"/>
      <c r="G324" s="53"/>
      <c r="H324" s="53"/>
      <c r="I324" s="53"/>
      <c r="J324" s="53"/>
      <c r="K324" s="53"/>
      <c r="L324" s="53"/>
      <c r="M324" s="53"/>
      <c r="N324" s="53"/>
      <c r="O324" s="53"/>
    </row>
  </sheetData>
  <mergeCells count="50">
    <mergeCell ref="B74:B75"/>
    <mergeCell ref="C74:C75"/>
    <mergeCell ref="D74:D75"/>
    <mergeCell ref="B4:B7"/>
    <mergeCell ref="C4:C7"/>
    <mergeCell ref="D4:D7"/>
    <mergeCell ref="M6:M7"/>
    <mergeCell ref="N6:O6"/>
    <mergeCell ref="B64:B65"/>
    <mergeCell ref="C64:C65"/>
    <mergeCell ref="D64:D65"/>
    <mergeCell ref="E4:E7"/>
    <mergeCell ref="F4:F7"/>
    <mergeCell ref="M4:O5"/>
    <mergeCell ref="G5:G7"/>
    <mergeCell ref="H6:H7"/>
    <mergeCell ref="I6:J6"/>
    <mergeCell ref="K6:L6"/>
    <mergeCell ref="D201:D202"/>
    <mergeCell ref="B133:B134"/>
    <mergeCell ref="C133:C134"/>
    <mergeCell ref="D133:D134"/>
    <mergeCell ref="B148:B149"/>
    <mergeCell ref="C148:C149"/>
    <mergeCell ref="D148:D149"/>
    <mergeCell ref="B314:B316"/>
    <mergeCell ref="C314:C316"/>
    <mergeCell ref="D314:D316"/>
    <mergeCell ref="B257:B258"/>
    <mergeCell ref="C257:C258"/>
    <mergeCell ref="D257:D258"/>
    <mergeCell ref="B270:B271"/>
    <mergeCell ref="C270:C271"/>
    <mergeCell ref="D270:D271"/>
    <mergeCell ref="D1:O1"/>
    <mergeCell ref="D2:O2"/>
    <mergeCell ref="B307:B308"/>
    <mergeCell ref="C307:C308"/>
    <mergeCell ref="D307:D308"/>
    <mergeCell ref="B214:B215"/>
    <mergeCell ref="C214:C215"/>
    <mergeCell ref="D214:D215"/>
    <mergeCell ref="B228:B229"/>
    <mergeCell ref="C228:C229"/>
    <mergeCell ref="D228:D229"/>
    <mergeCell ref="B182:B183"/>
    <mergeCell ref="C182:C183"/>
    <mergeCell ref="D182:D183"/>
    <mergeCell ref="B201:B202"/>
    <mergeCell ref="C201:C202"/>
  </mergeCells>
  <conditionalFormatting sqref="F314:O314">
    <cfRule type="expression" dxfId="3" priority="4" stopIfTrue="1">
      <formula>AND(F311&lt;&gt;F314,F314&lt;&gt;0)</formula>
    </cfRule>
  </conditionalFormatting>
  <conditionalFormatting sqref="F314:O314">
    <cfRule type="expression" dxfId="2" priority="3" stopIfTrue="1">
      <formula>AND(F311&lt;&gt;F314,F314&lt;&gt;0)</formula>
    </cfRule>
  </conditionalFormatting>
  <conditionalFormatting sqref="E168">
    <cfRule type="expression" dxfId="0" priority="1">
      <formula>AND(#REF!&lt;&gt;"",#REF!&gt;2009)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Входящие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2020-09-07T11:50:52Z</dcterms:created>
  <dcterms:modified xsi:type="dcterms:W3CDTF">2020-09-15T09:46:56Z</dcterms:modified>
</cp:coreProperties>
</file>