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T:\БАЗЫ ДАННЫХ\1. Базы данных (специализация)\3.1 Профиль региона (обновление 2022)\2. Графики\файлы Fullinfo\"/>
    </mc:Choice>
  </mc:AlternateContent>
  <bookViews>
    <workbookView xWindow="-105" yWindow="-105" windowWidth="23250" windowHeight="12570"/>
  </bookViews>
  <sheets>
    <sheet name="Активность МСП" sheetId="2" r:id="rId1"/>
  </sheets>
  <externalReferences>
    <externalReference r:id="rId2"/>
    <externalReference r:id="rId3"/>
  </externalReferences>
  <definedNames>
    <definedName name="_xlnm._FilterDatabase" localSheetId="0" hidden="1">'Активность МСП'!$A$1:$AI$1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2" l="1"/>
  <c r="D3" i="2"/>
  <c r="E3" i="2"/>
  <c r="F3" i="2"/>
  <c r="G3" i="2"/>
  <c r="H3" i="2"/>
  <c r="I3" i="2"/>
  <c r="J3" i="2"/>
  <c r="K3" i="2"/>
  <c r="L3" i="2"/>
  <c r="M3" i="2"/>
  <c r="N3" i="2"/>
  <c r="O3" i="2"/>
  <c r="P3" i="2"/>
  <c r="Q3" i="2"/>
  <c r="R3" i="2"/>
  <c r="S3" i="2"/>
  <c r="T3" i="2"/>
  <c r="U3" i="2"/>
  <c r="V3" i="2"/>
  <c r="W3" i="2"/>
  <c r="X3" i="2"/>
  <c r="Y3" i="2"/>
  <c r="Z3" i="2"/>
  <c r="AA3" i="2"/>
  <c r="AB3" i="2"/>
  <c r="AC3" i="2"/>
  <c r="AD3" i="2"/>
  <c r="AE3" i="2"/>
  <c r="AF3" i="2"/>
  <c r="AG3" i="2"/>
  <c r="AH3" i="2"/>
  <c r="AI3" i="2"/>
  <c r="AJ3" i="2"/>
  <c r="AK3" i="2"/>
  <c r="AL3" i="2"/>
  <c r="AM3" i="2"/>
  <c r="AN3" i="2"/>
  <c r="AO3" i="2"/>
  <c r="AP3" i="2"/>
  <c r="AQ3" i="2"/>
  <c r="AR3" i="2"/>
  <c r="AS3" i="2"/>
  <c r="AT3" i="2"/>
  <c r="AU3" i="2"/>
  <c r="AV3" i="2"/>
  <c r="AW3" i="2"/>
  <c r="AX3" i="2"/>
  <c r="AY3" i="2"/>
  <c r="AZ3" i="2"/>
  <c r="BA3" i="2"/>
  <c r="BB3" i="2"/>
  <c r="BC3" i="2"/>
  <c r="BD3" i="2"/>
  <c r="BE3" i="2"/>
  <c r="BF3" i="2"/>
  <c r="BG3" i="2"/>
  <c r="BH3" i="2"/>
  <c r="BI3" i="2"/>
  <c r="BJ3" i="2"/>
  <c r="BK3" i="2"/>
  <c r="BL3" i="2"/>
  <c r="BM3" i="2"/>
  <c r="BN3" i="2"/>
  <c r="BO3" i="2"/>
  <c r="BP3" i="2"/>
  <c r="BQ3" i="2"/>
  <c r="BR3" i="2"/>
  <c r="BS3" i="2"/>
  <c r="BT3" i="2"/>
  <c r="BU3" i="2"/>
  <c r="BV3" i="2"/>
  <c r="BW3" i="2"/>
  <c r="BX3" i="2"/>
  <c r="BY3" i="2"/>
  <c r="BZ3" i="2"/>
  <c r="CA3" i="2"/>
  <c r="CB3" i="2"/>
  <c r="CC3" i="2"/>
  <c r="CD3" i="2"/>
  <c r="CE3" i="2"/>
  <c r="CF3" i="2"/>
  <c r="CG3" i="2"/>
  <c r="CH3" i="2"/>
  <c r="CI3" i="2"/>
  <c r="CJ3" i="2"/>
  <c r="CK3" i="2"/>
  <c r="CL3" i="2"/>
  <c r="CM3" i="2"/>
  <c r="CN3" i="2"/>
  <c r="CO3" i="2"/>
  <c r="CP3" i="2"/>
  <c r="CQ3" i="2"/>
  <c r="CR3" i="2"/>
  <c r="CS3" i="2"/>
  <c r="CT3" i="2"/>
  <c r="CU3" i="2"/>
  <c r="CV3" i="2"/>
  <c r="CW3" i="2"/>
  <c r="CX3" i="2"/>
  <c r="CY3" i="2"/>
  <c r="CZ3" i="2"/>
  <c r="DA3" i="2"/>
  <c r="DB3" i="2"/>
  <c r="DC3" i="2"/>
  <c r="DD3" i="2"/>
  <c r="DE3" i="2"/>
  <c r="DF3" i="2"/>
  <c r="DG3" i="2"/>
  <c r="DH3" i="2"/>
  <c r="DI3" i="2"/>
  <c r="DJ3" i="2"/>
  <c r="DK3" i="2"/>
  <c r="DL3" i="2"/>
  <c r="DM3" i="2"/>
  <c r="DN3" i="2"/>
  <c r="DO3" i="2"/>
  <c r="DP3" i="2"/>
  <c r="DQ3" i="2"/>
  <c r="DR3" i="2"/>
  <c r="DS3" i="2"/>
  <c r="DT3" i="2"/>
  <c r="DU3" i="2"/>
  <c r="DV3" i="2"/>
  <c r="DW3" i="2"/>
  <c r="DX3" i="2"/>
  <c r="DY3" i="2"/>
  <c r="DZ3" i="2"/>
  <c r="EA3" i="2"/>
  <c r="EB3" i="2"/>
  <c r="EC3" i="2"/>
  <c r="ED3" i="2"/>
  <c r="EE3" i="2"/>
  <c r="EF3" i="2"/>
  <c r="EG3" i="2"/>
  <c r="EH3" i="2"/>
  <c r="EI3" i="2"/>
  <c r="EJ3" i="2"/>
  <c r="EK3" i="2"/>
  <c r="EL3" i="2"/>
  <c r="EM3" i="2"/>
  <c r="EN3" i="2"/>
  <c r="EO3" i="2"/>
  <c r="EP3" i="2"/>
  <c r="EQ3" i="2"/>
  <c r="ER3" i="2"/>
  <c r="ES3" i="2"/>
  <c r="ET3" i="2"/>
  <c r="EU3" i="2"/>
  <c r="EV3" i="2"/>
  <c r="EW3" i="2"/>
  <c r="EX3" i="2"/>
  <c r="EY3" i="2"/>
  <c r="C4" i="2"/>
  <c r="D4" i="2"/>
  <c r="E4" i="2"/>
  <c r="F4" i="2"/>
  <c r="G4" i="2"/>
  <c r="H4" i="2"/>
  <c r="I4" i="2"/>
  <c r="J4" i="2"/>
  <c r="K4" i="2"/>
  <c r="L4" i="2"/>
  <c r="M4" i="2"/>
  <c r="N4" i="2"/>
  <c r="O4" i="2"/>
  <c r="P4" i="2"/>
  <c r="Q4" i="2"/>
  <c r="R4" i="2"/>
  <c r="S4" i="2"/>
  <c r="T4" i="2"/>
  <c r="U4" i="2"/>
  <c r="V4" i="2"/>
  <c r="W4" i="2"/>
  <c r="X4" i="2"/>
  <c r="Y4" i="2"/>
  <c r="Z4" i="2"/>
  <c r="AA4" i="2"/>
  <c r="AB4" i="2"/>
  <c r="AC4" i="2"/>
  <c r="AD4" i="2"/>
  <c r="AE4" i="2"/>
  <c r="AF4" i="2"/>
  <c r="AG4" i="2"/>
  <c r="AH4" i="2"/>
  <c r="AI4" i="2"/>
  <c r="AJ4" i="2"/>
  <c r="AK4" i="2"/>
  <c r="AL4" i="2"/>
  <c r="AM4" i="2"/>
  <c r="AN4" i="2"/>
  <c r="AO4" i="2"/>
  <c r="AP4" i="2"/>
  <c r="AQ4" i="2"/>
  <c r="AR4" i="2"/>
  <c r="AS4" i="2"/>
  <c r="AT4" i="2"/>
  <c r="AU4" i="2"/>
  <c r="AV4" i="2"/>
  <c r="AW4" i="2"/>
  <c r="AX4" i="2"/>
  <c r="AY4" i="2"/>
  <c r="AZ4" i="2"/>
  <c r="BA4" i="2"/>
  <c r="BB4" i="2"/>
  <c r="BC4" i="2"/>
  <c r="BD4" i="2"/>
  <c r="BE4" i="2"/>
  <c r="BF4" i="2"/>
  <c r="BG4" i="2"/>
  <c r="BH4" i="2"/>
  <c r="BI4" i="2"/>
  <c r="BJ4" i="2"/>
  <c r="BK4" i="2"/>
  <c r="BL4" i="2"/>
  <c r="BM4" i="2"/>
  <c r="BN4" i="2"/>
  <c r="BO4" i="2"/>
  <c r="BP4" i="2"/>
  <c r="BQ4" i="2"/>
  <c r="BR4" i="2"/>
  <c r="BS4" i="2"/>
  <c r="BT4" i="2"/>
  <c r="BU4" i="2"/>
  <c r="BV4" i="2"/>
  <c r="BW4" i="2"/>
  <c r="BX4" i="2"/>
  <c r="BY4" i="2"/>
  <c r="BZ4" i="2"/>
  <c r="CA4" i="2"/>
  <c r="CB4" i="2"/>
  <c r="CC4" i="2"/>
  <c r="CD4" i="2"/>
  <c r="CE4" i="2"/>
  <c r="CF4" i="2"/>
  <c r="CG4" i="2"/>
  <c r="CH4" i="2"/>
  <c r="CI4" i="2"/>
  <c r="CJ4" i="2"/>
  <c r="CK4" i="2"/>
  <c r="CL4" i="2"/>
  <c r="CM4" i="2"/>
  <c r="CN4" i="2"/>
  <c r="CO4" i="2"/>
  <c r="CP4" i="2"/>
  <c r="CQ4" i="2"/>
  <c r="CR4" i="2"/>
  <c r="CS4" i="2"/>
  <c r="CT4" i="2"/>
  <c r="CU4" i="2"/>
  <c r="CV4" i="2"/>
  <c r="CW4" i="2"/>
  <c r="CX4" i="2"/>
  <c r="CY4" i="2"/>
  <c r="CZ4" i="2"/>
  <c r="DA4" i="2"/>
  <c r="DB4" i="2"/>
  <c r="DC4" i="2"/>
  <c r="DD4" i="2"/>
  <c r="DE4" i="2"/>
  <c r="DF4" i="2"/>
  <c r="DG4" i="2"/>
  <c r="DH4" i="2"/>
  <c r="DI4" i="2"/>
  <c r="DJ4" i="2"/>
  <c r="DK4" i="2"/>
  <c r="DL4" i="2"/>
  <c r="DM4" i="2"/>
  <c r="DN4" i="2"/>
  <c r="DO4" i="2"/>
  <c r="DP4" i="2"/>
  <c r="DQ4" i="2"/>
  <c r="DR4" i="2"/>
  <c r="DS4" i="2"/>
  <c r="DT4" i="2"/>
  <c r="DU4" i="2"/>
  <c r="DV4" i="2"/>
  <c r="DW4" i="2"/>
  <c r="DX4" i="2"/>
  <c r="DY4" i="2"/>
  <c r="DZ4" i="2"/>
  <c r="EA4" i="2"/>
  <c r="EB4" i="2"/>
  <c r="EC4" i="2"/>
  <c r="ED4" i="2"/>
  <c r="EE4" i="2"/>
  <c r="EF4" i="2"/>
  <c r="EG4" i="2"/>
  <c r="EH4" i="2"/>
  <c r="EI4" i="2"/>
  <c r="EJ4" i="2"/>
  <c r="EK4" i="2"/>
  <c r="EL4" i="2"/>
  <c r="EM4" i="2"/>
  <c r="EN4" i="2"/>
  <c r="EO4" i="2"/>
  <c r="EP4" i="2"/>
  <c r="EQ4" i="2"/>
  <c r="ER4" i="2"/>
  <c r="ES4" i="2"/>
  <c r="ET4" i="2"/>
  <c r="EU4" i="2"/>
  <c r="EV4" i="2"/>
  <c r="EW4" i="2"/>
  <c r="EX4" i="2"/>
  <c r="EY4" i="2"/>
  <c r="C5" i="2"/>
  <c r="D5" i="2"/>
  <c r="E5" i="2"/>
  <c r="F5" i="2"/>
  <c r="G5" i="2"/>
  <c r="H5" i="2"/>
  <c r="I5" i="2"/>
  <c r="J5" i="2"/>
  <c r="K5" i="2"/>
  <c r="L5" i="2"/>
  <c r="M5" i="2"/>
  <c r="N5" i="2"/>
  <c r="O5" i="2"/>
  <c r="P5" i="2"/>
  <c r="Q5" i="2"/>
  <c r="R5" i="2"/>
  <c r="S5" i="2"/>
  <c r="T5" i="2"/>
  <c r="U5" i="2"/>
  <c r="V5" i="2"/>
  <c r="W5" i="2"/>
  <c r="X5" i="2"/>
  <c r="Y5" i="2"/>
  <c r="Z5" i="2"/>
  <c r="AA5" i="2"/>
  <c r="AB5" i="2"/>
  <c r="AC5" i="2"/>
  <c r="AD5" i="2"/>
  <c r="AE5" i="2"/>
  <c r="AF5" i="2"/>
  <c r="AG5" i="2"/>
  <c r="AH5" i="2"/>
  <c r="AI5" i="2"/>
  <c r="AJ5" i="2"/>
  <c r="AK5" i="2"/>
  <c r="AL5" i="2"/>
  <c r="AM5" i="2"/>
  <c r="AN5" i="2"/>
  <c r="AO5" i="2"/>
  <c r="AP5" i="2"/>
  <c r="AQ5" i="2"/>
  <c r="AR5" i="2"/>
  <c r="AS5" i="2"/>
  <c r="AT5" i="2"/>
  <c r="AU5" i="2"/>
  <c r="AV5" i="2"/>
  <c r="AW5" i="2"/>
  <c r="AX5" i="2"/>
  <c r="AY5" i="2"/>
  <c r="AZ5" i="2"/>
  <c r="BA5" i="2"/>
  <c r="BB5" i="2"/>
  <c r="BC5" i="2"/>
  <c r="BD5" i="2"/>
  <c r="BE5" i="2"/>
  <c r="BF5" i="2"/>
  <c r="BG5" i="2"/>
  <c r="BH5" i="2"/>
  <c r="BI5" i="2"/>
  <c r="BJ5" i="2"/>
  <c r="BK5" i="2"/>
  <c r="BL5" i="2"/>
  <c r="BM5" i="2"/>
  <c r="BN5" i="2"/>
  <c r="BO5" i="2"/>
  <c r="BP5" i="2"/>
  <c r="BQ5" i="2"/>
  <c r="BR5" i="2"/>
  <c r="BS5" i="2"/>
  <c r="BT5" i="2"/>
  <c r="BU5" i="2"/>
  <c r="BV5" i="2"/>
  <c r="BW5" i="2"/>
  <c r="BX5" i="2"/>
  <c r="BY5" i="2"/>
  <c r="BZ5" i="2"/>
  <c r="CA5" i="2"/>
  <c r="CB5" i="2"/>
  <c r="CC5" i="2"/>
  <c r="CD5" i="2"/>
  <c r="CE5" i="2"/>
  <c r="CF5" i="2"/>
  <c r="CG5" i="2"/>
  <c r="CH5" i="2"/>
  <c r="CI5" i="2"/>
  <c r="CJ5" i="2"/>
  <c r="CK5" i="2"/>
  <c r="CL5" i="2"/>
  <c r="CM5" i="2"/>
  <c r="CN5" i="2"/>
  <c r="CO5" i="2"/>
  <c r="CP5" i="2"/>
  <c r="CQ5" i="2"/>
  <c r="CR5" i="2"/>
  <c r="CS5" i="2"/>
  <c r="CT5" i="2"/>
  <c r="CU5" i="2"/>
  <c r="CV5" i="2"/>
  <c r="CW5" i="2"/>
  <c r="CX5" i="2"/>
  <c r="CY5" i="2"/>
  <c r="CZ5" i="2"/>
  <c r="DA5" i="2"/>
  <c r="DB5" i="2"/>
  <c r="DC5" i="2"/>
  <c r="DD5" i="2"/>
  <c r="DE5" i="2"/>
  <c r="DF5" i="2"/>
  <c r="DG5" i="2"/>
  <c r="DH5" i="2"/>
  <c r="DI5" i="2"/>
  <c r="DJ5" i="2"/>
  <c r="DK5" i="2"/>
  <c r="DL5" i="2"/>
  <c r="DM5" i="2"/>
  <c r="DN5" i="2"/>
  <c r="DO5" i="2"/>
  <c r="DP5" i="2"/>
  <c r="DQ5" i="2"/>
  <c r="DR5" i="2"/>
  <c r="DS5" i="2"/>
  <c r="DT5" i="2"/>
  <c r="DU5" i="2"/>
  <c r="DV5" i="2"/>
  <c r="DW5" i="2"/>
  <c r="DX5" i="2"/>
  <c r="DY5" i="2"/>
  <c r="DZ5" i="2"/>
  <c r="EA5" i="2"/>
  <c r="EB5" i="2"/>
  <c r="EC5" i="2"/>
  <c r="ED5" i="2"/>
  <c r="EE5" i="2"/>
  <c r="EF5" i="2"/>
  <c r="EG5" i="2"/>
  <c r="EH5" i="2"/>
  <c r="EI5" i="2"/>
  <c r="EJ5" i="2"/>
  <c r="EK5" i="2"/>
  <c r="EL5" i="2"/>
  <c r="EM5" i="2"/>
  <c r="EN5" i="2"/>
  <c r="EO5" i="2"/>
  <c r="EP5" i="2"/>
  <c r="EQ5" i="2"/>
  <c r="ER5" i="2"/>
  <c r="ES5" i="2"/>
  <c r="ET5" i="2"/>
  <c r="EU5" i="2"/>
  <c r="EV5" i="2"/>
  <c r="EW5" i="2"/>
  <c r="EX5" i="2"/>
  <c r="EY5" i="2"/>
  <c r="C6" i="2"/>
  <c r="D6" i="2"/>
  <c r="E6" i="2"/>
  <c r="F6" i="2"/>
  <c r="G6" i="2"/>
  <c r="H6" i="2"/>
  <c r="I6" i="2"/>
  <c r="J6" i="2"/>
  <c r="K6" i="2"/>
  <c r="L6" i="2"/>
  <c r="M6" i="2"/>
  <c r="N6" i="2"/>
  <c r="O6" i="2"/>
  <c r="P6" i="2"/>
  <c r="Q6" i="2"/>
  <c r="R6" i="2"/>
  <c r="S6" i="2"/>
  <c r="T6" i="2"/>
  <c r="U6" i="2"/>
  <c r="V6" i="2"/>
  <c r="W6" i="2"/>
  <c r="X6" i="2"/>
  <c r="Y6" i="2"/>
  <c r="Z6" i="2"/>
  <c r="AA6" i="2"/>
  <c r="AB6" i="2"/>
  <c r="AC6" i="2"/>
  <c r="AD6" i="2"/>
  <c r="AE6" i="2"/>
  <c r="AF6" i="2"/>
  <c r="AG6" i="2"/>
  <c r="AH6" i="2"/>
  <c r="AI6" i="2"/>
  <c r="AJ6" i="2"/>
  <c r="AK6" i="2"/>
  <c r="AL6" i="2"/>
  <c r="AM6" i="2"/>
  <c r="AN6" i="2"/>
  <c r="AO6" i="2"/>
  <c r="AP6" i="2"/>
  <c r="AQ6" i="2"/>
  <c r="AR6" i="2"/>
  <c r="AS6" i="2"/>
  <c r="AT6" i="2"/>
  <c r="AU6" i="2"/>
  <c r="AV6" i="2"/>
  <c r="AW6" i="2"/>
  <c r="AX6" i="2"/>
  <c r="AY6" i="2"/>
  <c r="AZ6" i="2"/>
  <c r="BA6" i="2"/>
  <c r="BB6" i="2"/>
  <c r="BC6" i="2"/>
  <c r="BD6" i="2"/>
  <c r="BE6" i="2"/>
  <c r="BF6" i="2"/>
  <c r="BG6" i="2"/>
  <c r="BH6" i="2"/>
  <c r="BI6" i="2"/>
  <c r="BJ6" i="2"/>
  <c r="BK6" i="2"/>
  <c r="BL6" i="2"/>
  <c r="BM6" i="2"/>
  <c r="BN6" i="2"/>
  <c r="BO6" i="2"/>
  <c r="BP6" i="2"/>
  <c r="BQ6" i="2"/>
  <c r="BR6" i="2"/>
  <c r="BS6" i="2"/>
  <c r="BT6" i="2"/>
  <c r="BU6" i="2"/>
  <c r="BV6" i="2"/>
  <c r="BW6" i="2"/>
  <c r="BX6" i="2"/>
  <c r="BY6" i="2"/>
  <c r="BZ6" i="2"/>
  <c r="CA6" i="2"/>
  <c r="CB6" i="2"/>
  <c r="CC6" i="2"/>
  <c r="CD6" i="2"/>
  <c r="CE6" i="2"/>
  <c r="CF6" i="2"/>
  <c r="CG6" i="2"/>
  <c r="CH6" i="2"/>
  <c r="CI6" i="2"/>
  <c r="CJ6" i="2"/>
  <c r="CK6" i="2"/>
  <c r="CL6" i="2"/>
  <c r="CM6" i="2"/>
  <c r="CN6" i="2"/>
  <c r="CO6" i="2"/>
  <c r="CP6" i="2"/>
  <c r="CQ6" i="2"/>
  <c r="CR6" i="2"/>
  <c r="CS6" i="2"/>
  <c r="CT6" i="2"/>
  <c r="CU6" i="2"/>
  <c r="CV6" i="2"/>
  <c r="CW6" i="2"/>
  <c r="CX6" i="2"/>
  <c r="CY6" i="2"/>
  <c r="CZ6" i="2"/>
  <c r="DA6" i="2"/>
  <c r="DB6" i="2"/>
  <c r="DC6" i="2"/>
  <c r="DD6" i="2"/>
  <c r="DE6" i="2"/>
  <c r="DF6" i="2"/>
  <c r="DG6" i="2"/>
  <c r="DH6" i="2"/>
  <c r="DI6" i="2"/>
  <c r="DJ6" i="2"/>
  <c r="DK6" i="2"/>
  <c r="DL6" i="2"/>
  <c r="DM6" i="2"/>
  <c r="DN6" i="2"/>
  <c r="DO6" i="2"/>
  <c r="DP6" i="2"/>
  <c r="DQ6" i="2"/>
  <c r="DR6" i="2"/>
  <c r="DS6" i="2"/>
  <c r="DT6" i="2"/>
  <c r="DU6" i="2"/>
  <c r="DV6" i="2"/>
  <c r="DW6" i="2"/>
  <c r="DX6" i="2"/>
  <c r="DY6" i="2"/>
  <c r="DZ6" i="2"/>
  <c r="EA6" i="2"/>
  <c r="EB6" i="2"/>
  <c r="EC6" i="2"/>
  <c r="ED6" i="2"/>
  <c r="EE6" i="2"/>
  <c r="EF6" i="2"/>
  <c r="EG6" i="2"/>
  <c r="EH6" i="2"/>
  <c r="EI6" i="2"/>
  <c r="EJ6" i="2"/>
  <c r="EK6" i="2"/>
  <c r="EL6" i="2"/>
  <c r="EM6" i="2"/>
  <c r="EN6" i="2"/>
  <c r="EO6" i="2"/>
  <c r="EP6" i="2"/>
  <c r="EQ6" i="2"/>
  <c r="ER6" i="2"/>
  <c r="ES6" i="2"/>
  <c r="ET6" i="2"/>
  <c r="EU6" i="2"/>
  <c r="EV6" i="2"/>
  <c r="EW6" i="2"/>
  <c r="EX6" i="2"/>
  <c r="EY6" i="2"/>
  <c r="C7" i="2"/>
  <c r="D7" i="2"/>
  <c r="E7" i="2"/>
  <c r="F7" i="2"/>
  <c r="G7" i="2"/>
  <c r="H7" i="2"/>
  <c r="I7" i="2"/>
  <c r="J7" i="2"/>
  <c r="K7" i="2"/>
  <c r="L7" i="2"/>
  <c r="M7" i="2"/>
  <c r="N7" i="2"/>
  <c r="O7" i="2"/>
  <c r="P7" i="2"/>
  <c r="Q7" i="2"/>
  <c r="R7" i="2"/>
  <c r="S7" i="2"/>
  <c r="T7" i="2"/>
  <c r="U7" i="2"/>
  <c r="V7" i="2"/>
  <c r="W7" i="2"/>
  <c r="X7" i="2"/>
  <c r="Y7" i="2"/>
  <c r="Z7" i="2"/>
  <c r="AA7" i="2"/>
  <c r="AB7" i="2"/>
  <c r="AC7" i="2"/>
  <c r="AD7" i="2"/>
  <c r="AE7" i="2"/>
  <c r="AF7" i="2"/>
  <c r="AG7" i="2"/>
  <c r="AH7" i="2"/>
  <c r="AI7" i="2"/>
  <c r="AJ7" i="2"/>
  <c r="AK7" i="2"/>
  <c r="AL7" i="2"/>
  <c r="AM7" i="2"/>
  <c r="AN7" i="2"/>
  <c r="AO7" i="2"/>
  <c r="AP7" i="2"/>
  <c r="AQ7" i="2"/>
  <c r="AR7" i="2"/>
  <c r="AS7" i="2"/>
  <c r="AT7" i="2"/>
  <c r="AU7" i="2"/>
  <c r="AV7" i="2"/>
  <c r="AW7" i="2"/>
  <c r="AX7" i="2"/>
  <c r="AY7" i="2"/>
  <c r="AZ7" i="2"/>
  <c r="BA7" i="2"/>
  <c r="BB7" i="2"/>
  <c r="BC7" i="2"/>
  <c r="BD7" i="2"/>
  <c r="BE7" i="2"/>
  <c r="BF7" i="2"/>
  <c r="BG7" i="2"/>
  <c r="BH7" i="2"/>
  <c r="BI7" i="2"/>
  <c r="BJ7" i="2"/>
  <c r="BK7" i="2"/>
  <c r="BL7" i="2"/>
  <c r="BM7" i="2"/>
  <c r="BN7" i="2"/>
  <c r="BO7" i="2"/>
  <c r="BP7" i="2"/>
  <c r="BQ7" i="2"/>
  <c r="BR7" i="2"/>
  <c r="BS7" i="2"/>
  <c r="BT7" i="2"/>
  <c r="BU7" i="2"/>
  <c r="BV7" i="2"/>
  <c r="BW7" i="2"/>
  <c r="BX7" i="2"/>
  <c r="BY7" i="2"/>
  <c r="BZ7" i="2"/>
  <c r="CA7" i="2"/>
  <c r="CB7" i="2"/>
  <c r="CC7" i="2"/>
  <c r="CD7" i="2"/>
  <c r="CE7" i="2"/>
  <c r="CF7" i="2"/>
  <c r="CG7" i="2"/>
  <c r="CH7" i="2"/>
  <c r="CI7" i="2"/>
  <c r="CJ7" i="2"/>
  <c r="CK7" i="2"/>
  <c r="CL7" i="2"/>
  <c r="CM7" i="2"/>
  <c r="CN7" i="2"/>
  <c r="CO7" i="2"/>
  <c r="CP7" i="2"/>
  <c r="CQ7" i="2"/>
  <c r="CR7" i="2"/>
  <c r="CS7" i="2"/>
  <c r="CT7" i="2"/>
  <c r="CU7" i="2"/>
  <c r="CV7" i="2"/>
  <c r="CW7" i="2"/>
  <c r="CX7" i="2"/>
  <c r="CY7" i="2"/>
  <c r="CZ7" i="2"/>
  <c r="DA7" i="2"/>
  <c r="DB7" i="2"/>
  <c r="DC7" i="2"/>
  <c r="DD7" i="2"/>
  <c r="DE7" i="2"/>
  <c r="DF7" i="2"/>
  <c r="DG7" i="2"/>
  <c r="DH7" i="2"/>
  <c r="DI7" i="2"/>
  <c r="DJ7" i="2"/>
  <c r="DK7" i="2"/>
  <c r="DL7" i="2"/>
  <c r="DM7" i="2"/>
  <c r="DN7" i="2"/>
  <c r="DO7" i="2"/>
  <c r="DP7" i="2"/>
  <c r="DQ7" i="2"/>
  <c r="DR7" i="2"/>
  <c r="DS7" i="2"/>
  <c r="DT7" i="2"/>
  <c r="DU7" i="2"/>
  <c r="DV7" i="2"/>
  <c r="DW7" i="2"/>
  <c r="DX7" i="2"/>
  <c r="DY7" i="2"/>
  <c r="DZ7" i="2"/>
  <c r="EA7" i="2"/>
  <c r="EB7" i="2"/>
  <c r="EC7" i="2"/>
  <c r="ED7" i="2"/>
  <c r="EE7" i="2"/>
  <c r="EF7" i="2"/>
  <c r="EG7" i="2"/>
  <c r="EH7" i="2"/>
  <c r="EI7" i="2"/>
  <c r="EJ7" i="2"/>
  <c r="EK7" i="2"/>
  <c r="EL7" i="2"/>
  <c r="EM7" i="2"/>
  <c r="EN7" i="2"/>
  <c r="EO7" i="2"/>
  <c r="EP7" i="2"/>
  <c r="EQ7" i="2"/>
  <c r="ER7" i="2"/>
  <c r="ES7" i="2"/>
  <c r="ET7" i="2"/>
  <c r="EU7" i="2"/>
  <c r="EV7" i="2"/>
  <c r="EW7" i="2"/>
  <c r="EX7" i="2"/>
  <c r="EY7" i="2"/>
  <c r="C8" i="2"/>
  <c r="D8" i="2"/>
  <c r="E8" i="2"/>
  <c r="F8" i="2"/>
  <c r="G8" i="2"/>
  <c r="H8" i="2"/>
  <c r="I8" i="2"/>
  <c r="J8" i="2"/>
  <c r="K8" i="2"/>
  <c r="L8" i="2"/>
  <c r="M8" i="2"/>
  <c r="N8" i="2"/>
  <c r="O8" i="2"/>
  <c r="P8" i="2"/>
  <c r="Q8" i="2"/>
  <c r="R8" i="2"/>
  <c r="S8" i="2"/>
  <c r="T8" i="2"/>
  <c r="U8" i="2"/>
  <c r="V8" i="2"/>
  <c r="W8" i="2"/>
  <c r="X8" i="2"/>
  <c r="Y8" i="2"/>
  <c r="Z8" i="2"/>
  <c r="AA8" i="2"/>
  <c r="AB8" i="2"/>
  <c r="AC8" i="2"/>
  <c r="AD8" i="2"/>
  <c r="AE8" i="2"/>
  <c r="AF8" i="2"/>
  <c r="AG8" i="2"/>
  <c r="AH8" i="2"/>
  <c r="AI8" i="2"/>
  <c r="AJ8" i="2"/>
  <c r="AK8" i="2"/>
  <c r="AL8" i="2"/>
  <c r="AM8" i="2"/>
  <c r="AN8" i="2"/>
  <c r="AO8" i="2"/>
  <c r="AP8" i="2"/>
  <c r="AQ8" i="2"/>
  <c r="AR8" i="2"/>
  <c r="AS8" i="2"/>
  <c r="AT8" i="2"/>
  <c r="AU8" i="2"/>
  <c r="AV8" i="2"/>
  <c r="AW8" i="2"/>
  <c r="AX8" i="2"/>
  <c r="AY8" i="2"/>
  <c r="AZ8" i="2"/>
  <c r="BA8" i="2"/>
  <c r="BB8" i="2"/>
  <c r="BC8" i="2"/>
  <c r="BD8" i="2"/>
  <c r="BE8" i="2"/>
  <c r="BF8" i="2"/>
  <c r="BG8" i="2"/>
  <c r="BH8" i="2"/>
  <c r="BI8" i="2"/>
  <c r="BJ8" i="2"/>
  <c r="BK8" i="2"/>
  <c r="BL8" i="2"/>
  <c r="BM8" i="2"/>
  <c r="BN8" i="2"/>
  <c r="BO8" i="2"/>
  <c r="BP8" i="2"/>
  <c r="BQ8" i="2"/>
  <c r="BR8" i="2"/>
  <c r="BS8" i="2"/>
  <c r="BT8" i="2"/>
  <c r="BU8" i="2"/>
  <c r="BV8" i="2"/>
  <c r="BW8" i="2"/>
  <c r="BX8" i="2"/>
  <c r="BY8" i="2"/>
  <c r="BZ8" i="2"/>
  <c r="CA8" i="2"/>
  <c r="CB8" i="2"/>
  <c r="CC8" i="2"/>
  <c r="CD8" i="2"/>
  <c r="CE8" i="2"/>
  <c r="CF8" i="2"/>
  <c r="CG8" i="2"/>
  <c r="CH8" i="2"/>
  <c r="CI8" i="2"/>
  <c r="CJ8" i="2"/>
  <c r="CK8" i="2"/>
  <c r="CL8" i="2"/>
  <c r="CM8" i="2"/>
  <c r="CN8" i="2"/>
  <c r="CO8" i="2"/>
  <c r="CP8" i="2"/>
  <c r="CQ8" i="2"/>
  <c r="CR8" i="2"/>
  <c r="CS8" i="2"/>
  <c r="CT8" i="2"/>
  <c r="CU8" i="2"/>
  <c r="CV8" i="2"/>
  <c r="CW8" i="2"/>
  <c r="CX8" i="2"/>
  <c r="CY8" i="2"/>
  <c r="CZ8" i="2"/>
  <c r="DA8" i="2"/>
  <c r="DB8" i="2"/>
  <c r="DC8" i="2"/>
  <c r="DD8" i="2"/>
  <c r="DE8" i="2"/>
  <c r="DF8" i="2"/>
  <c r="DG8" i="2"/>
  <c r="DH8" i="2"/>
  <c r="DI8" i="2"/>
  <c r="DJ8" i="2"/>
  <c r="DK8" i="2"/>
  <c r="DL8" i="2"/>
  <c r="DM8" i="2"/>
  <c r="DN8" i="2"/>
  <c r="DO8" i="2"/>
  <c r="DP8" i="2"/>
  <c r="DQ8" i="2"/>
  <c r="DR8" i="2"/>
  <c r="DS8" i="2"/>
  <c r="DT8" i="2"/>
  <c r="DU8" i="2"/>
  <c r="DV8" i="2"/>
  <c r="DW8" i="2"/>
  <c r="DX8" i="2"/>
  <c r="DY8" i="2"/>
  <c r="DZ8" i="2"/>
  <c r="EA8" i="2"/>
  <c r="EB8" i="2"/>
  <c r="EC8" i="2"/>
  <c r="ED8" i="2"/>
  <c r="EE8" i="2"/>
  <c r="EF8" i="2"/>
  <c r="EG8" i="2"/>
  <c r="EH8" i="2"/>
  <c r="EI8" i="2"/>
  <c r="EJ8" i="2"/>
  <c r="EK8" i="2"/>
  <c r="EL8" i="2"/>
  <c r="EM8" i="2"/>
  <c r="EN8" i="2"/>
  <c r="EO8" i="2"/>
  <c r="EP8" i="2"/>
  <c r="EQ8" i="2"/>
  <c r="ER8" i="2"/>
  <c r="ES8" i="2"/>
  <c r="ET8" i="2"/>
  <c r="EU8" i="2"/>
  <c r="EV8" i="2"/>
  <c r="EW8" i="2"/>
  <c r="EX8" i="2"/>
  <c r="EY8" i="2"/>
  <c r="C9" i="2"/>
  <c r="D9" i="2"/>
  <c r="E9" i="2"/>
  <c r="F9" i="2"/>
  <c r="G9" i="2"/>
  <c r="H9" i="2"/>
  <c r="I9" i="2"/>
  <c r="J9" i="2"/>
  <c r="K9" i="2"/>
  <c r="L9" i="2"/>
  <c r="M9" i="2"/>
  <c r="N9" i="2"/>
  <c r="O9" i="2"/>
  <c r="P9" i="2"/>
  <c r="Q9" i="2"/>
  <c r="R9" i="2"/>
  <c r="S9" i="2"/>
  <c r="T9" i="2"/>
  <c r="U9" i="2"/>
  <c r="V9" i="2"/>
  <c r="W9" i="2"/>
  <c r="X9" i="2"/>
  <c r="Y9" i="2"/>
  <c r="Z9" i="2"/>
  <c r="AA9" i="2"/>
  <c r="AB9" i="2"/>
  <c r="AC9" i="2"/>
  <c r="AD9" i="2"/>
  <c r="AE9" i="2"/>
  <c r="AF9" i="2"/>
  <c r="AG9" i="2"/>
  <c r="AH9" i="2"/>
  <c r="AI9" i="2"/>
  <c r="AJ9" i="2"/>
  <c r="AK9" i="2"/>
  <c r="AL9" i="2"/>
  <c r="AM9" i="2"/>
  <c r="AN9" i="2"/>
  <c r="AO9" i="2"/>
  <c r="AP9" i="2"/>
  <c r="AQ9" i="2"/>
  <c r="AR9" i="2"/>
  <c r="AS9" i="2"/>
  <c r="AT9" i="2"/>
  <c r="AU9" i="2"/>
  <c r="AV9" i="2"/>
  <c r="AW9" i="2"/>
  <c r="AX9" i="2"/>
  <c r="AY9" i="2"/>
  <c r="AZ9" i="2"/>
  <c r="BA9" i="2"/>
  <c r="BB9" i="2"/>
  <c r="BC9" i="2"/>
  <c r="BD9" i="2"/>
  <c r="BE9" i="2"/>
  <c r="BF9" i="2"/>
  <c r="BG9" i="2"/>
  <c r="BH9" i="2"/>
  <c r="BI9" i="2"/>
  <c r="BJ9" i="2"/>
  <c r="BK9" i="2"/>
  <c r="BL9" i="2"/>
  <c r="BM9" i="2"/>
  <c r="BN9" i="2"/>
  <c r="BO9" i="2"/>
  <c r="BP9" i="2"/>
  <c r="BQ9" i="2"/>
  <c r="BR9" i="2"/>
  <c r="BS9" i="2"/>
  <c r="BT9" i="2"/>
  <c r="BU9" i="2"/>
  <c r="BV9" i="2"/>
  <c r="BW9" i="2"/>
  <c r="BX9" i="2"/>
  <c r="BY9" i="2"/>
  <c r="BZ9" i="2"/>
  <c r="CA9" i="2"/>
  <c r="CB9" i="2"/>
  <c r="CC9" i="2"/>
  <c r="CD9" i="2"/>
  <c r="CE9" i="2"/>
  <c r="CF9" i="2"/>
  <c r="CG9" i="2"/>
  <c r="CH9" i="2"/>
  <c r="CI9" i="2"/>
  <c r="CJ9" i="2"/>
  <c r="CK9" i="2"/>
  <c r="CL9" i="2"/>
  <c r="CM9" i="2"/>
  <c r="CN9" i="2"/>
  <c r="CO9" i="2"/>
  <c r="CP9" i="2"/>
  <c r="CQ9" i="2"/>
  <c r="CR9" i="2"/>
  <c r="CS9" i="2"/>
  <c r="CT9" i="2"/>
  <c r="CU9" i="2"/>
  <c r="CV9" i="2"/>
  <c r="CW9" i="2"/>
  <c r="CX9" i="2"/>
  <c r="CY9" i="2"/>
  <c r="CZ9" i="2"/>
  <c r="DA9" i="2"/>
  <c r="DB9" i="2"/>
  <c r="DC9" i="2"/>
  <c r="DD9" i="2"/>
  <c r="DE9" i="2"/>
  <c r="DF9" i="2"/>
  <c r="DG9" i="2"/>
  <c r="DH9" i="2"/>
  <c r="DI9" i="2"/>
  <c r="DJ9" i="2"/>
  <c r="DK9" i="2"/>
  <c r="DL9" i="2"/>
  <c r="DM9" i="2"/>
  <c r="DN9" i="2"/>
  <c r="DO9" i="2"/>
  <c r="DP9" i="2"/>
  <c r="DQ9" i="2"/>
  <c r="DR9" i="2"/>
  <c r="DS9" i="2"/>
  <c r="DT9" i="2"/>
  <c r="DU9" i="2"/>
  <c r="DV9" i="2"/>
  <c r="DW9" i="2"/>
  <c r="DX9" i="2"/>
  <c r="DY9" i="2"/>
  <c r="DZ9" i="2"/>
  <c r="EA9" i="2"/>
  <c r="EB9" i="2"/>
  <c r="EC9" i="2"/>
  <c r="ED9" i="2"/>
  <c r="EE9" i="2"/>
  <c r="EF9" i="2"/>
  <c r="EG9" i="2"/>
  <c r="EH9" i="2"/>
  <c r="EI9" i="2"/>
  <c r="EJ9" i="2"/>
  <c r="EK9" i="2"/>
  <c r="EL9" i="2"/>
  <c r="EM9" i="2"/>
  <c r="EN9" i="2"/>
  <c r="EO9" i="2"/>
  <c r="EP9" i="2"/>
  <c r="EQ9" i="2"/>
  <c r="ER9" i="2"/>
  <c r="ES9" i="2"/>
  <c r="ET9" i="2"/>
  <c r="EU9" i="2"/>
  <c r="EV9" i="2"/>
  <c r="EW9" i="2"/>
  <c r="EX9" i="2"/>
  <c r="EY9" i="2"/>
  <c r="C10" i="2"/>
  <c r="D10" i="2"/>
  <c r="E10" i="2"/>
  <c r="F10" i="2"/>
  <c r="G10" i="2"/>
  <c r="H10" i="2"/>
  <c r="I10" i="2"/>
  <c r="J10" i="2"/>
  <c r="K10" i="2"/>
  <c r="L10" i="2"/>
  <c r="M10" i="2"/>
  <c r="N10" i="2"/>
  <c r="O10" i="2"/>
  <c r="P10" i="2"/>
  <c r="Q10" i="2"/>
  <c r="R10" i="2"/>
  <c r="S10" i="2"/>
  <c r="T10" i="2"/>
  <c r="U10" i="2"/>
  <c r="V10" i="2"/>
  <c r="W10" i="2"/>
  <c r="X10" i="2"/>
  <c r="Y10" i="2"/>
  <c r="Z10" i="2"/>
  <c r="AA10" i="2"/>
  <c r="AB10" i="2"/>
  <c r="AC10" i="2"/>
  <c r="AD10" i="2"/>
  <c r="AE10" i="2"/>
  <c r="AF10" i="2"/>
  <c r="AG10" i="2"/>
  <c r="AH10" i="2"/>
  <c r="AI10" i="2"/>
  <c r="AJ10" i="2"/>
  <c r="AK10" i="2"/>
  <c r="AL10" i="2"/>
  <c r="AM10" i="2"/>
  <c r="AN10" i="2"/>
  <c r="AO10" i="2"/>
  <c r="AP10" i="2"/>
  <c r="AQ10" i="2"/>
  <c r="AR10" i="2"/>
  <c r="AS10" i="2"/>
  <c r="AT10" i="2"/>
  <c r="AU10" i="2"/>
  <c r="AV10" i="2"/>
  <c r="AW10" i="2"/>
  <c r="AX10" i="2"/>
  <c r="AY10" i="2"/>
  <c r="AZ10" i="2"/>
  <c r="BA10" i="2"/>
  <c r="BB10" i="2"/>
  <c r="BC10" i="2"/>
  <c r="BD10" i="2"/>
  <c r="BE10" i="2"/>
  <c r="BF10" i="2"/>
  <c r="BG10" i="2"/>
  <c r="BH10" i="2"/>
  <c r="BI10" i="2"/>
  <c r="BJ10" i="2"/>
  <c r="BK10" i="2"/>
  <c r="BL10" i="2"/>
  <c r="BM10" i="2"/>
  <c r="BN10" i="2"/>
  <c r="BO10" i="2"/>
  <c r="BP10" i="2"/>
  <c r="BQ10" i="2"/>
  <c r="BR10" i="2"/>
  <c r="BS10" i="2"/>
  <c r="BT10" i="2"/>
  <c r="BU10" i="2"/>
  <c r="BV10" i="2"/>
  <c r="BW10" i="2"/>
  <c r="BX10" i="2"/>
  <c r="BY10" i="2"/>
  <c r="BZ10" i="2"/>
  <c r="CA10" i="2"/>
  <c r="CB10" i="2"/>
  <c r="CC10" i="2"/>
  <c r="CD10" i="2"/>
  <c r="CE10" i="2"/>
  <c r="CF10" i="2"/>
  <c r="CG10" i="2"/>
  <c r="CH10" i="2"/>
  <c r="CI10" i="2"/>
  <c r="CJ10" i="2"/>
  <c r="CK10" i="2"/>
  <c r="CL10" i="2"/>
  <c r="CM10" i="2"/>
  <c r="CN10" i="2"/>
  <c r="CO10" i="2"/>
  <c r="CP10" i="2"/>
  <c r="CQ10" i="2"/>
  <c r="CR10" i="2"/>
  <c r="CS10" i="2"/>
  <c r="CT10" i="2"/>
  <c r="CU10" i="2"/>
  <c r="CV10" i="2"/>
  <c r="CW10" i="2"/>
  <c r="CX10" i="2"/>
  <c r="CY10" i="2"/>
  <c r="CZ10" i="2"/>
  <c r="DA10" i="2"/>
  <c r="DB10" i="2"/>
  <c r="DC10" i="2"/>
  <c r="DD10" i="2"/>
  <c r="DE10" i="2"/>
  <c r="DF10" i="2"/>
  <c r="DG10" i="2"/>
  <c r="DH10" i="2"/>
  <c r="DI10" i="2"/>
  <c r="DJ10" i="2"/>
  <c r="DK10" i="2"/>
  <c r="DL10" i="2"/>
  <c r="DM10" i="2"/>
  <c r="DN10" i="2"/>
  <c r="DO10" i="2"/>
  <c r="DP10" i="2"/>
  <c r="DQ10" i="2"/>
  <c r="DR10" i="2"/>
  <c r="DS10" i="2"/>
  <c r="DT10" i="2"/>
  <c r="DU10" i="2"/>
  <c r="DV10" i="2"/>
  <c r="DW10" i="2"/>
  <c r="DX10" i="2"/>
  <c r="DY10" i="2"/>
  <c r="DZ10" i="2"/>
  <c r="EA10" i="2"/>
  <c r="EB10" i="2"/>
  <c r="EC10" i="2"/>
  <c r="ED10" i="2"/>
  <c r="EE10" i="2"/>
  <c r="EF10" i="2"/>
  <c r="EG10" i="2"/>
  <c r="EH10" i="2"/>
  <c r="EI10" i="2"/>
  <c r="EJ10" i="2"/>
  <c r="EK10" i="2"/>
  <c r="EL10" i="2"/>
  <c r="EM10" i="2"/>
  <c r="EN10" i="2"/>
  <c r="EO10" i="2"/>
  <c r="EP10" i="2"/>
  <c r="EQ10" i="2"/>
  <c r="ER10" i="2"/>
  <c r="ES10" i="2"/>
  <c r="ET10" i="2"/>
  <c r="EU10" i="2"/>
  <c r="EV10" i="2"/>
  <c r="EW10" i="2"/>
  <c r="EX10" i="2"/>
  <c r="EY10" i="2"/>
  <c r="C11" i="2"/>
  <c r="D11" i="2"/>
  <c r="E11" i="2"/>
  <c r="F11" i="2"/>
  <c r="G11" i="2"/>
  <c r="H11" i="2"/>
  <c r="I11" i="2"/>
  <c r="J11" i="2"/>
  <c r="K11" i="2"/>
  <c r="L11" i="2"/>
  <c r="M11" i="2"/>
  <c r="N11" i="2"/>
  <c r="O11" i="2"/>
  <c r="P11" i="2"/>
  <c r="Q11" i="2"/>
  <c r="R11" i="2"/>
  <c r="S11" i="2"/>
  <c r="T11" i="2"/>
  <c r="U11" i="2"/>
  <c r="V11" i="2"/>
  <c r="W11" i="2"/>
  <c r="X11" i="2"/>
  <c r="Y11" i="2"/>
  <c r="Z11" i="2"/>
  <c r="AA11" i="2"/>
  <c r="AB11" i="2"/>
  <c r="AC11" i="2"/>
  <c r="AD11" i="2"/>
  <c r="AE11" i="2"/>
  <c r="AF11" i="2"/>
  <c r="AG11" i="2"/>
  <c r="AH11" i="2"/>
  <c r="AI11" i="2"/>
  <c r="AJ11" i="2"/>
  <c r="AK11" i="2"/>
  <c r="AL11" i="2"/>
  <c r="AM11" i="2"/>
  <c r="AN11" i="2"/>
  <c r="AO11" i="2"/>
  <c r="AP11" i="2"/>
  <c r="AQ11" i="2"/>
  <c r="AR11" i="2"/>
  <c r="AS11" i="2"/>
  <c r="AT11" i="2"/>
  <c r="AU11" i="2"/>
  <c r="AV11" i="2"/>
  <c r="AW11" i="2"/>
  <c r="AX11" i="2"/>
  <c r="AY11" i="2"/>
  <c r="AZ11" i="2"/>
  <c r="BA11" i="2"/>
  <c r="BB11" i="2"/>
  <c r="BC11" i="2"/>
  <c r="BD11" i="2"/>
  <c r="BE11" i="2"/>
  <c r="BF11" i="2"/>
  <c r="BG11" i="2"/>
  <c r="BH11" i="2"/>
  <c r="BI11" i="2"/>
  <c r="BJ11" i="2"/>
  <c r="BK11" i="2"/>
  <c r="BL11" i="2"/>
  <c r="BM11" i="2"/>
  <c r="BN11" i="2"/>
  <c r="BO11" i="2"/>
  <c r="BP11" i="2"/>
  <c r="BQ11" i="2"/>
  <c r="BR11" i="2"/>
  <c r="BS11" i="2"/>
  <c r="BT11" i="2"/>
  <c r="BU11" i="2"/>
  <c r="BV11" i="2"/>
  <c r="BW11" i="2"/>
  <c r="BX11" i="2"/>
  <c r="BY11" i="2"/>
  <c r="BZ11" i="2"/>
  <c r="CA11" i="2"/>
  <c r="CB11" i="2"/>
  <c r="CC11" i="2"/>
  <c r="CD11" i="2"/>
  <c r="CE11" i="2"/>
  <c r="CF11" i="2"/>
  <c r="CG11" i="2"/>
  <c r="CH11" i="2"/>
  <c r="CI11" i="2"/>
  <c r="CJ11" i="2"/>
  <c r="CK11" i="2"/>
  <c r="CL11" i="2"/>
  <c r="CM11" i="2"/>
  <c r="CN11" i="2"/>
  <c r="CO11" i="2"/>
  <c r="CP11" i="2"/>
  <c r="CQ11" i="2"/>
  <c r="CR11" i="2"/>
  <c r="CS11" i="2"/>
  <c r="CT11" i="2"/>
  <c r="CU11" i="2"/>
  <c r="CV11" i="2"/>
  <c r="CW11" i="2"/>
  <c r="CX11" i="2"/>
  <c r="CY11" i="2"/>
  <c r="CZ11" i="2"/>
  <c r="DA11" i="2"/>
  <c r="DB11" i="2"/>
  <c r="DC11" i="2"/>
  <c r="DD11" i="2"/>
  <c r="DE11" i="2"/>
  <c r="DF11" i="2"/>
  <c r="DG11" i="2"/>
  <c r="DH11" i="2"/>
  <c r="DI11" i="2"/>
  <c r="DJ11" i="2"/>
  <c r="DK11" i="2"/>
  <c r="DL11" i="2"/>
  <c r="DM11" i="2"/>
  <c r="DN11" i="2"/>
  <c r="DO11" i="2"/>
  <c r="DP11" i="2"/>
  <c r="DQ11" i="2"/>
  <c r="DR11" i="2"/>
  <c r="DS11" i="2"/>
  <c r="DT11" i="2"/>
  <c r="DU11" i="2"/>
  <c r="DV11" i="2"/>
  <c r="DW11" i="2"/>
  <c r="DX11" i="2"/>
  <c r="DY11" i="2"/>
  <c r="DZ11" i="2"/>
  <c r="EA11" i="2"/>
  <c r="EB11" i="2"/>
  <c r="EC11" i="2"/>
  <c r="ED11" i="2"/>
  <c r="EE11" i="2"/>
  <c r="EF11" i="2"/>
  <c r="EG11" i="2"/>
  <c r="EH11" i="2"/>
  <c r="EI11" i="2"/>
  <c r="EJ11" i="2"/>
  <c r="EK11" i="2"/>
  <c r="EL11" i="2"/>
  <c r="EM11" i="2"/>
  <c r="EN11" i="2"/>
  <c r="EO11" i="2"/>
  <c r="EP11" i="2"/>
  <c r="EQ11" i="2"/>
  <c r="ER11" i="2"/>
  <c r="ES11" i="2"/>
  <c r="ET11" i="2"/>
  <c r="EU11" i="2"/>
  <c r="EV11" i="2"/>
  <c r="EW11" i="2"/>
  <c r="EX11" i="2"/>
  <c r="EY11" i="2"/>
  <c r="C12" i="2"/>
  <c r="D12" i="2"/>
  <c r="E12" i="2"/>
  <c r="F12" i="2"/>
  <c r="G12" i="2"/>
  <c r="H12" i="2"/>
  <c r="I12" i="2"/>
  <c r="J12" i="2"/>
  <c r="K12" i="2"/>
  <c r="L12" i="2"/>
  <c r="M12" i="2"/>
  <c r="N12" i="2"/>
  <c r="O12" i="2"/>
  <c r="P12" i="2"/>
  <c r="Q12" i="2"/>
  <c r="R12" i="2"/>
  <c r="S12" i="2"/>
  <c r="T12" i="2"/>
  <c r="U12" i="2"/>
  <c r="V12" i="2"/>
  <c r="W12" i="2"/>
  <c r="X12" i="2"/>
  <c r="Y12" i="2"/>
  <c r="Z12" i="2"/>
  <c r="AA12" i="2"/>
  <c r="AB12" i="2"/>
  <c r="AC12" i="2"/>
  <c r="AD12" i="2"/>
  <c r="AE12" i="2"/>
  <c r="AF12" i="2"/>
  <c r="AG12" i="2"/>
  <c r="AH12" i="2"/>
  <c r="AI12" i="2"/>
  <c r="AJ12" i="2"/>
  <c r="AK12" i="2"/>
  <c r="AL12" i="2"/>
  <c r="AM12" i="2"/>
  <c r="AN12" i="2"/>
  <c r="AO12" i="2"/>
  <c r="AP12" i="2"/>
  <c r="AQ12" i="2"/>
  <c r="AR12" i="2"/>
  <c r="AS12" i="2"/>
  <c r="AT12" i="2"/>
  <c r="AU12" i="2"/>
  <c r="AV12" i="2"/>
  <c r="AW12" i="2"/>
  <c r="AX12" i="2"/>
  <c r="AY12" i="2"/>
  <c r="AZ12" i="2"/>
  <c r="BA12" i="2"/>
  <c r="BB12" i="2"/>
  <c r="BC12" i="2"/>
  <c r="BD12" i="2"/>
  <c r="BE12" i="2"/>
  <c r="BF12" i="2"/>
  <c r="BG12" i="2"/>
  <c r="BH12" i="2"/>
  <c r="BI12" i="2"/>
  <c r="BJ12" i="2"/>
  <c r="BK12" i="2"/>
  <c r="BL12" i="2"/>
  <c r="BM12" i="2"/>
  <c r="BN12" i="2"/>
  <c r="BO12" i="2"/>
  <c r="BP12" i="2"/>
  <c r="BQ12" i="2"/>
  <c r="BR12" i="2"/>
  <c r="BS12" i="2"/>
  <c r="BT12" i="2"/>
  <c r="BU12" i="2"/>
  <c r="BV12" i="2"/>
  <c r="BW12" i="2"/>
  <c r="BX12" i="2"/>
  <c r="BY12" i="2"/>
  <c r="BZ12" i="2"/>
  <c r="CA12" i="2"/>
  <c r="CB12" i="2"/>
  <c r="CC12" i="2"/>
  <c r="CD12" i="2"/>
  <c r="CE12" i="2"/>
  <c r="CF12" i="2"/>
  <c r="CG12" i="2"/>
  <c r="CH12" i="2"/>
  <c r="CI12" i="2"/>
  <c r="CJ12" i="2"/>
  <c r="CK12" i="2"/>
  <c r="CL12" i="2"/>
  <c r="CM12" i="2"/>
  <c r="CN12" i="2"/>
  <c r="CO12" i="2"/>
  <c r="CP12" i="2"/>
  <c r="CQ12" i="2"/>
  <c r="CR12" i="2"/>
  <c r="CS12" i="2"/>
  <c r="CT12" i="2"/>
  <c r="CU12" i="2"/>
  <c r="CV12" i="2"/>
  <c r="CW12" i="2"/>
  <c r="CX12" i="2"/>
  <c r="CY12" i="2"/>
  <c r="CZ12" i="2"/>
  <c r="DA12" i="2"/>
  <c r="DB12" i="2"/>
  <c r="DC12" i="2"/>
  <c r="DD12" i="2"/>
  <c r="DE12" i="2"/>
  <c r="DF12" i="2"/>
  <c r="DG12" i="2"/>
  <c r="DH12" i="2"/>
  <c r="DI12" i="2"/>
  <c r="DJ12" i="2"/>
  <c r="DK12" i="2"/>
  <c r="DL12" i="2"/>
  <c r="DM12" i="2"/>
  <c r="DN12" i="2"/>
  <c r="DO12" i="2"/>
  <c r="DP12" i="2"/>
  <c r="DQ12" i="2"/>
  <c r="DR12" i="2"/>
  <c r="DS12" i="2"/>
  <c r="DT12" i="2"/>
  <c r="DU12" i="2"/>
  <c r="DV12" i="2"/>
  <c r="DW12" i="2"/>
  <c r="DX12" i="2"/>
  <c r="DY12" i="2"/>
  <c r="DZ12" i="2"/>
  <c r="EA12" i="2"/>
  <c r="EB12" i="2"/>
  <c r="EC12" i="2"/>
  <c r="ED12" i="2"/>
  <c r="EE12" i="2"/>
  <c r="EF12" i="2"/>
  <c r="EG12" i="2"/>
  <c r="EH12" i="2"/>
  <c r="EI12" i="2"/>
  <c r="EJ12" i="2"/>
  <c r="EK12" i="2"/>
  <c r="EL12" i="2"/>
  <c r="EM12" i="2"/>
  <c r="EN12" i="2"/>
  <c r="EO12" i="2"/>
  <c r="EP12" i="2"/>
  <c r="EQ12" i="2"/>
  <c r="ER12" i="2"/>
  <c r="ES12" i="2"/>
  <c r="ET12" i="2"/>
  <c r="EU12" i="2"/>
  <c r="EV12" i="2"/>
  <c r="EW12" i="2"/>
  <c r="EX12" i="2"/>
  <c r="EY12" i="2"/>
  <c r="C13" i="2"/>
  <c r="D13" i="2"/>
  <c r="E13" i="2"/>
  <c r="F13" i="2"/>
  <c r="G13" i="2"/>
  <c r="H13" i="2"/>
  <c r="I13" i="2"/>
  <c r="J13" i="2"/>
  <c r="K13" i="2"/>
  <c r="L13" i="2"/>
  <c r="M13" i="2"/>
  <c r="N13" i="2"/>
  <c r="O13" i="2"/>
  <c r="P13" i="2"/>
  <c r="Q13" i="2"/>
  <c r="R13" i="2"/>
  <c r="S13" i="2"/>
  <c r="T13" i="2"/>
  <c r="U13" i="2"/>
  <c r="V13" i="2"/>
  <c r="W13" i="2"/>
  <c r="X13" i="2"/>
  <c r="Y13" i="2"/>
  <c r="Z13" i="2"/>
  <c r="AA13" i="2"/>
  <c r="AB13" i="2"/>
  <c r="AC13" i="2"/>
  <c r="AD13" i="2"/>
  <c r="AE13" i="2"/>
  <c r="AF13" i="2"/>
  <c r="AG13" i="2"/>
  <c r="AH13" i="2"/>
  <c r="AI13" i="2"/>
  <c r="AJ13" i="2"/>
  <c r="AK13" i="2"/>
  <c r="AL13" i="2"/>
  <c r="AM13" i="2"/>
  <c r="AN13" i="2"/>
  <c r="AO13" i="2"/>
  <c r="AP13" i="2"/>
  <c r="AQ13" i="2"/>
  <c r="AR13" i="2"/>
  <c r="AS13" i="2"/>
  <c r="AT13" i="2"/>
  <c r="AU13" i="2"/>
  <c r="AV13" i="2"/>
  <c r="AW13" i="2"/>
  <c r="AX13" i="2"/>
  <c r="AY13" i="2"/>
  <c r="AZ13" i="2"/>
  <c r="BA13" i="2"/>
  <c r="BB13" i="2"/>
  <c r="BC13" i="2"/>
  <c r="BD13" i="2"/>
  <c r="BE13" i="2"/>
  <c r="BF13" i="2"/>
  <c r="BG13" i="2"/>
  <c r="BH13" i="2"/>
  <c r="BI13" i="2"/>
  <c r="BJ13" i="2"/>
  <c r="BK13" i="2"/>
  <c r="BL13" i="2"/>
  <c r="BM13" i="2"/>
  <c r="BN13" i="2"/>
  <c r="BO13" i="2"/>
  <c r="BP13" i="2"/>
  <c r="BQ13" i="2"/>
  <c r="BR13" i="2"/>
  <c r="BS13" i="2"/>
  <c r="BT13" i="2"/>
  <c r="BU13" i="2"/>
  <c r="BV13" i="2"/>
  <c r="BW13" i="2"/>
  <c r="BX13" i="2"/>
  <c r="BY13" i="2"/>
  <c r="BZ13" i="2"/>
  <c r="CA13" i="2"/>
  <c r="CB13" i="2"/>
  <c r="CC13" i="2"/>
  <c r="CD13" i="2"/>
  <c r="CE13" i="2"/>
  <c r="CF13" i="2"/>
  <c r="CG13" i="2"/>
  <c r="CH13" i="2"/>
  <c r="CI13" i="2"/>
  <c r="CJ13" i="2"/>
  <c r="CK13" i="2"/>
  <c r="CL13" i="2"/>
  <c r="CM13" i="2"/>
  <c r="CN13" i="2"/>
  <c r="CO13" i="2"/>
  <c r="CP13" i="2"/>
  <c r="CQ13" i="2"/>
  <c r="CR13" i="2"/>
  <c r="CS13" i="2"/>
  <c r="CT13" i="2"/>
  <c r="CU13" i="2"/>
  <c r="CV13" i="2"/>
  <c r="CW13" i="2"/>
  <c r="CX13" i="2"/>
  <c r="CY13" i="2"/>
  <c r="CZ13" i="2"/>
  <c r="DA13" i="2"/>
  <c r="DB13" i="2"/>
  <c r="DC13" i="2"/>
  <c r="DD13" i="2"/>
  <c r="DE13" i="2"/>
  <c r="DF13" i="2"/>
  <c r="DG13" i="2"/>
  <c r="DH13" i="2"/>
  <c r="DI13" i="2"/>
  <c r="DJ13" i="2"/>
  <c r="DK13" i="2"/>
  <c r="DL13" i="2"/>
  <c r="DM13" i="2"/>
  <c r="DN13" i="2"/>
  <c r="DO13" i="2"/>
  <c r="DP13" i="2"/>
  <c r="DQ13" i="2"/>
  <c r="DR13" i="2"/>
  <c r="DS13" i="2"/>
  <c r="DT13" i="2"/>
  <c r="DU13" i="2"/>
  <c r="DV13" i="2"/>
  <c r="DW13" i="2"/>
  <c r="DX13" i="2"/>
  <c r="DY13" i="2"/>
  <c r="DZ13" i="2"/>
  <c r="EA13" i="2"/>
  <c r="EB13" i="2"/>
  <c r="EC13" i="2"/>
  <c r="ED13" i="2"/>
  <c r="EE13" i="2"/>
  <c r="EF13" i="2"/>
  <c r="EG13" i="2"/>
  <c r="EH13" i="2"/>
  <c r="EI13" i="2"/>
  <c r="EJ13" i="2"/>
  <c r="EK13" i="2"/>
  <c r="EL13" i="2"/>
  <c r="EM13" i="2"/>
  <c r="EN13" i="2"/>
  <c r="EO13" i="2"/>
  <c r="EP13" i="2"/>
  <c r="EQ13" i="2"/>
  <c r="ER13" i="2"/>
  <c r="ES13" i="2"/>
  <c r="ET13" i="2"/>
  <c r="EU13" i="2"/>
  <c r="EV13" i="2"/>
  <c r="EW13" i="2"/>
  <c r="EX13" i="2"/>
  <c r="EY13" i="2"/>
  <c r="C14" i="2"/>
  <c r="D14" i="2"/>
  <c r="E14" i="2"/>
  <c r="F14" i="2"/>
  <c r="G14" i="2"/>
  <c r="H14" i="2"/>
  <c r="I14" i="2"/>
  <c r="J14" i="2"/>
  <c r="K14" i="2"/>
  <c r="L14" i="2"/>
  <c r="M14" i="2"/>
  <c r="N14" i="2"/>
  <c r="O14" i="2"/>
  <c r="P14" i="2"/>
  <c r="Q14" i="2"/>
  <c r="R14" i="2"/>
  <c r="S14" i="2"/>
  <c r="T14" i="2"/>
  <c r="U14" i="2"/>
  <c r="V14" i="2"/>
  <c r="W14" i="2"/>
  <c r="X14" i="2"/>
  <c r="Y14" i="2"/>
  <c r="Z14" i="2"/>
  <c r="AA14" i="2"/>
  <c r="AB14" i="2"/>
  <c r="AC14" i="2"/>
  <c r="AD14" i="2"/>
  <c r="AE14" i="2"/>
  <c r="AF14" i="2"/>
  <c r="AG14" i="2"/>
  <c r="AH14" i="2"/>
  <c r="AI14" i="2"/>
  <c r="AJ14" i="2"/>
  <c r="AK14" i="2"/>
  <c r="AL14" i="2"/>
  <c r="AM14" i="2"/>
  <c r="AN14" i="2"/>
  <c r="AO14" i="2"/>
  <c r="AP14" i="2"/>
  <c r="AQ14" i="2"/>
  <c r="AR14" i="2"/>
  <c r="AS14" i="2"/>
  <c r="AT14" i="2"/>
  <c r="AU14" i="2"/>
  <c r="AV14" i="2"/>
  <c r="AW14" i="2"/>
  <c r="AX14" i="2"/>
  <c r="AY14" i="2"/>
  <c r="AZ14" i="2"/>
  <c r="BA14" i="2"/>
  <c r="BB14" i="2"/>
  <c r="BC14" i="2"/>
  <c r="BD14" i="2"/>
  <c r="BE14" i="2"/>
  <c r="BF14" i="2"/>
  <c r="BG14" i="2"/>
  <c r="BH14" i="2"/>
  <c r="BI14" i="2"/>
  <c r="BJ14" i="2"/>
  <c r="BK14" i="2"/>
  <c r="BL14" i="2"/>
  <c r="BM14" i="2"/>
  <c r="BN14" i="2"/>
  <c r="BO14" i="2"/>
  <c r="BP14" i="2"/>
  <c r="BQ14" i="2"/>
  <c r="BR14" i="2"/>
  <c r="BS14" i="2"/>
  <c r="BT14" i="2"/>
  <c r="BU14" i="2"/>
  <c r="BV14" i="2"/>
  <c r="BW14" i="2"/>
  <c r="BX14" i="2"/>
  <c r="BY14" i="2"/>
  <c r="BZ14" i="2"/>
  <c r="CA14" i="2"/>
  <c r="CB14" i="2"/>
  <c r="CC14" i="2"/>
  <c r="CD14" i="2"/>
  <c r="CE14" i="2"/>
  <c r="CF14" i="2"/>
  <c r="CG14" i="2"/>
  <c r="CH14" i="2"/>
  <c r="CI14" i="2"/>
  <c r="CJ14" i="2"/>
  <c r="CK14" i="2"/>
  <c r="CL14" i="2"/>
  <c r="CM14" i="2"/>
  <c r="CN14" i="2"/>
  <c r="CO14" i="2"/>
  <c r="CP14" i="2"/>
  <c r="CQ14" i="2"/>
  <c r="CR14" i="2"/>
  <c r="CS14" i="2"/>
  <c r="CT14" i="2"/>
  <c r="CU14" i="2"/>
  <c r="CV14" i="2"/>
  <c r="CW14" i="2"/>
  <c r="CX14" i="2"/>
  <c r="CY14" i="2"/>
  <c r="CZ14" i="2"/>
  <c r="DA14" i="2"/>
  <c r="DB14" i="2"/>
  <c r="DC14" i="2"/>
  <c r="DD14" i="2"/>
  <c r="DE14" i="2"/>
  <c r="DF14" i="2"/>
  <c r="DG14" i="2"/>
  <c r="DH14" i="2"/>
  <c r="DI14" i="2"/>
  <c r="DJ14" i="2"/>
  <c r="DK14" i="2"/>
  <c r="DL14" i="2"/>
  <c r="DM14" i="2"/>
  <c r="DN14" i="2"/>
  <c r="DO14" i="2"/>
  <c r="DP14" i="2"/>
  <c r="DQ14" i="2"/>
  <c r="DR14" i="2"/>
  <c r="DS14" i="2"/>
  <c r="DT14" i="2"/>
  <c r="DU14" i="2"/>
  <c r="DV14" i="2"/>
  <c r="DW14" i="2"/>
  <c r="DX14" i="2"/>
  <c r="DY14" i="2"/>
  <c r="DZ14" i="2"/>
  <c r="EA14" i="2"/>
  <c r="EB14" i="2"/>
  <c r="EC14" i="2"/>
  <c r="ED14" i="2"/>
  <c r="EE14" i="2"/>
  <c r="EF14" i="2"/>
  <c r="EG14" i="2"/>
  <c r="EH14" i="2"/>
  <c r="EI14" i="2"/>
  <c r="EJ14" i="2"/>
  <c r="EK14" i="2"/>
  <c r="EL14" i="2"/>
  <c r="EM14" i="2"/>
  <c r="EN14" i="2"/>
  <c r="EO14" i="2"/>
  <c r="EP14" i="2"/>
  <c r="EQ14" i="2"/>
  <c r="ER14" i="2"/>
  <c r="ES14" i="2"/>
  <c r="ET14" i="2"/>
  <c r="EU14" i="2"/>
  <c r="EV14" i="2"/>
  <c r="EW14" i="2"/>
  <c r="EX14" i="2"/>
  <c r="EY14" i="2"/>
  <c r="C15" i="2"/>
  <c r="D15" i="2"/>
  <c r="E15" i="2"/>
  <c r="F15" i="2"/>
  <c r="G15" i="2"/>
  <c r="H15" i="2"/>
  <c r="I15" i="2"/>
  <c r="J15" i="2"/>
  <c r="K15" i="2"/>
  <c r="L15" i="2"/>
  <c r="M15" i="2"/>
  <c r="N15" i="2"/>
  <c r="O15" i="2"/>
  <c r="P15" i="2"/>
  <c r="Q15" i="2"/>
  <c r="R15" i="2"/>
  <c r="S15" i="2"/>
  <c r="T15" i="2"/>
  <c r="U15" i="2"/>
  <c r="V15" i="2"/>
  <c r="W15" i="2"/>
  <c r="X15" i="2"/>
  <c r="Y15" i="2"/>
  <c r="Z15" i="2"/>
  <c r="AA15" i="2"/>
  <c r="AB15" i="2"/>
  <c r="AC15" i="2"/>
  <c r="AD15" i="2"/>
  <c r="AE15" i="2"/>
  <c r="AF15" i="2"/>
  <c r="AG15" i="2"/>
  <c r="AH15" i="2"/>
  <c r="AI15" i="2"/>
  <c r="AJ15" i="2"/>
  <c r="AK15" i="2"/>
  <c r="AL15" i="2"/>
  <c r="AM15" i="2"/>
  <c r="AN15" i="2"/>
  <c r="AO15" i="2"/>
  <c r="AP15" i="2"/>
  <c r="AQ15" i="2"/>
  <c r="AR15" i="2"/>
  <c r="AS15" i="2"/>
  <c r="AT15" i="2"/>
  <c r="AU15" i="2"/>
  <c r="AV15" i="2"/>
  <c r="AW15" i="2"/>
  <c r="AX15" i="2"/>
  <c r="AY15" i="2"/>
  <c r="AZ15" i="2"/>
  <c r="BA15" i="2"/>
  <c r="BB15" i="2"/>
  <c r="BC15" i="2"/>
  <c r="BD15" i="2"/>
  <c r="BE15" i="2"/>
  <c r="BF15" i="2"/>
  <c r="BG15" i="2"/>
  <c r="BH15" i="2"/>
  <c r="BI15" i="2"/>
  <c r="BJ15" i="2"/>
  <c r="BK15" i="2"/>
  <c r="BL15" i="2"/>
  <c r="BM15" i="2"/>
  <c r="BN15" i="2"/>
  <c r="BO15" i="2"/>
  <c r="BP15" i="2"/>
  <c r="BQ15" i="2"/>
  <c r="BR15" i="2"/>
  <c r="BS15" i="2"/>
  <c r="BT15" i="2"/>
  <c r="BU15" i="2"/>
  <c r="BV15" i="2"/>
  <c r="BW15" i="2"/>
  <c r="BX15" i="2"/>
  <c r="BY15" i="2"/>
  <c r="BZ15" i="2"/>
  <c r="CA15" i="2"/>
  <c r="CB15" i="2"/>
  <c r="CC15" i="2"/>
  <c r="CD15" i="2"/>
  <c r="CE15" i="2"/>
  <c r="CF15" i="2"/>
  <c r="CG15" i="2"/>
  <c r="CH15" i="2"/>
  <c r="CI15" i="2"/>
  <c r="CJ15" i="2"/>
  <c r="CK15" i="2"/>
  <c r="CL15" i="2"/>
  <c r="CM15" i="2"/>
  <c r="CN15" i="2"/>
  <c r="CO15" i="2"/>
  <c r="CP15" i="2"/>
  <c r="CQ15" i="2"/>
  <c r="CR15" i="2"/>
  <c r="CS15" i="2"/>
  <c r="CT15" i="2"/>
  <c r="CU15" i="2"/>
  <c r="CV15" i="2"/>
  <c r="CW15" i="2"/>
  <c r="CX15" i="2"/>
  <c r="CY15" i="2"/>
  <c r="CZ15" i="2"/>
  <c r="DA15" i="2"/>
  <c r="DB15" i="2"/>
  <c r="DC15" i="2"/>
  <c r="DD15" i="2"/>
  <c r="DE15" i="2"/>
  <c r="DF15" i="2"/>
  <c r="DG15" i="2"/>
  <c r="DH15" i="2"/>
  <c r="DI15" i="2"/>
  <c r="DJ15" i="2"/>
  <c r="DK15" i="2"/>
  <c r="DL15" i="2"/>
  <c r="DM15" i="2"/>
  <c r="DN15" i="2"/>
  <c r="DO15" i="2"/>
  <c r="DP15" i="2"/>
  <c r="DQ15" i="2"/>
  <c r="DR15" i="2"/>
  <c r="DS15" i="2"/>
  <c r="DT15" i="2"/>
  <c r="DU15" i="2"/>
  <c r="DV15" i="2"/>
  <c r="DW15" i="2"/>
  <c r="DX15" i="2"/>
  <c r="DY15" i="2"/>
  <c r="DZ15" i="2"/>
  <c r="EA15" i="2"/>
  <c r="EB15" i="2"/>
  <c r="EC15" i="2"/>
  <c r="ED15" i="2"/>
  <c r="EE15" i="2"/>
  <c r="EF15" i="2"/>
  <c r="EG15" i="2"/>
  <c r="EH15" i="2"/>
  <c r="EI15" i="2"/>
  <c r="EJ15" i="2"/>
  <c r="EK15" i="2"/>
  <c r="EL15" i="2"/>
  <c r="EM15" i="2"/>
  <c r="EN15" i="2"/>
  <c r="EO15" i="2"/>
  <c r="EP15" i="2"/>
  <c r="EQ15" i="2"/>
  <c r="ER15" i="2"/>
  <c r="ES15" i="2"/>
  <c r="ET15" i="2"/>
  <c r="EU15" i="2"/>
  <c r="EV15" i="2"/>
  <c r="EW15" i="2"/>
  <c r="EX15" i="2"/>
  <c r="EY15" i="2"/>
  <c r="C16" i="2"/>
  <c r="D16" i="2"/>
  <c r="E16" i="2"/>
  <c r="F16" i="2"/>
  <c r="G16" i="2"/>
  <c r="H16" i="2"/>
  <c r="I16" i="2"/>
  <c r="J16" i="2"/>
  <c r="K16" i="2"/>
  <c r="L16" i="2"/>
  <c r="M16" i="2"/>
  <c r="N16" i="2"/>
  <c r="O16" i="2"/>
  <c r="P16" i="2"/>
  <c r="Q16" i="2"/>
  <c r="R16" i="2"/>
  <c r="S16" i="2"/>
  <c r="T16" i="2"/>
  <c r="U16" i="2"/>
  <c r="V16" i="2"/>
  <c r="W16" i="2"/>
  <c r="X16" i="2"/>
  <c r="Y16" i="2"/>
  <c r="Z16" i="2"/>
  <c r="AA16" i="2"/>
  <c r="AB16" i="2"/>
  <c r="AC16" i="2"/>
  <c r="AD16" i="2"/>
  <c r="AE16" i="2"/>
  <c r="AF16" i="2"/>
  <c r="AG16" i="2"/>
  <c r="AH16" i="2"/>
  <c r="AI16" i="2"/>
  <c r="AJ16" i="2"/>
  <c r="AK16" i="2"/>
  <c r="AL16" i="2"/>
  <c r="AM16" i="2"/>
  <c r="AN16" i="2"/>
  <c r="AO16" i="2"/>
  <c r="AP16" i="2"/>
  <c r="AQ16" i="2"/>
  <c r="AR16" i="2"/>
  <c r="AS16" i="2"/>
  <c r="AT16" i="2"/>
  <c r="AU16" i="2"/>
  <c r="AV16" i="2"/>
  <c r="AW16" i="2"/>
  <c r="AX16" i="2"/>
  <c r="AY16" i="2"/>
  <c r="AZ16" i="2"/>
  <c r="BA16" i="2"/>
  <c r="BB16" i="2"/>
  <c r="BC16" i="2"/>
  <c r="BD16" i="2"/>
  <c r="BE16" i="2"/>
  <c r="BF16" i="2"/>
  <c r="BG16" i="2"/>
  <c r="BH16" i="2"/>
  <c r="BI16" i="2"/>
  <c r="BJ16" i="2"/>
  <c r="BK16" i="2"/>
  <c r="BL16" i="2"/>
  <c r="BM16" i="2"/>
  <c r="BN16" i="2"/>
  <c r="BO16" i="2"/>
  <c r="BP16" i="2"/>
  <c r="BQ16" i="2"/>
  <c r="BR16" i="2"/>
  <c r="BS16" i="2"/>
  <c r="BT16" i="2"/>
  <c r="BU16" i="2"/>
  <c r="BV16" i="2"/>
  <c r="BW16" i="2"/>
  <c r="BX16" i="2"/>
  <c r="BY16" i="2"/>
  <c r="BZ16" i="2"/>
  <c r="CA16" i="2"/>
  <c r="CB16" i="2"/>
  <c r="CC16" i="2"/>
  <c r="CD16" i="2"/>
  <c r="CE16" i="2"/>
  <c r="CF16" i="2"/>
  <c r="CG16" i="2"/>
  <c r="CH16" i="2"/>
  <c r="CI16" i="2"/>
  <c r="CJ16" i="2"/>
  <c r="CK16" i="2"/>
  <c r="CL16" i="2"/>
  <c r="CM16" i="2"/>
  <c r="CN16" i="2"/>
  <c r="CO16" i="2"/>
  <c r="CP16" i="2"/>
  <c r="CQ16" i="2"/>
  <c r="CR16" i="2"/>
  <c r="CS16" i="2"/>
  <c r="CT16" i="2"/>
  <c r="CU16" i="2"/>
  <c r="CV16" i="2"/>
  <c r="CW16" i="2"/>
  <c r="CX16" i="2"/>
  <c r="CY16" i="2"/>
  <c r="CZ16" i="2"/>
  <c r="DA16" i="2"/>
  <c r="DB16" i="2"/>
  <c r="DC16" i="2"/>
  <c r="DD16" i="2"/>
  <c r="DE16" i="2"/>
  <c r="DF16" i="2"/>
  <c r="DG16" i="2"/>
  <c r="DH16" i="2"/>
  <c r="DI16" i="2"/>
  <c r="DJ16" i="2"/>
  <c r="DK16" i="2"/>
  <c r="DL16" i="2"/>
  <c r="DM16" i="2"/>
  <c r="DN16" i="2"/>
  <c r="DO16" i="2"/>
  <c r="DP16" i="2"/>
  <c r="DQ16" i="2"/>
  <c r="DR16" i="2"/>
  <c r="DS16" i="2"/>
  <c r="DT16" i="2"/>
  <c r="DU16" i="2"/>
  <c r="DV16" i="2"/>
  <c r="DW16" i="2"/>
  <c r="DX16" i="2"/>
  <c r="DY16" i="2"/>
  <c r="DZ16" i="2"/>
  <c r="EA16" i="2"/>
  <c r="EB16" i="2"/>
  <c r="EC16" i="2"/>
  <c r="ED16" i="2"/>
  <c r="EE16" i="2"/>
  <c r="EF16" i="2"/>
  <c r="EG16" i="2"/>
  <c r="EH16" i="2"/>
  <c r="EI16" i="2"/>
  <c r="EJ16" i="2"/>
  <c r="EK16" i="2"/>
  <c r="EL16" i="2"/>
  <c r="EM16" i="2"/>
  <c r="EN16" i="2"/>
  <c r="EO16" i="2"/>
  <c r="EP16" i="2"/>
  <c r="EQ16" i="2"/>
  <c r="ER16" i="2"/>
  <c r="ES16" i="2"/>
  <c r="ET16" i="2"/>
  <c r="EU16" i="2"/>
  <c r="EV16" i="2"/>
  <c r="EW16" i="2"/>
  <c r="EX16" i="2"/>
  <c r="EY16" i="2"/>
  <c r="C17" i="2"/>
  <c r="D17" i="2"/>
  <c r="E17" i="2"/>
  <c r="F17" i="2"/>
  <c r="G17" i="2"/>
  <c r="H17" i="2"/>
  <c r="I17" i="2"/>
  <c r="J17" i="2"/>
  <c r="K17" i="2"/>
  <c r="L17" i="2"/>
  <c r="M17" i="2"/>
  <c r="N17" i="2"/>
  <c r="O17" i="2"/>
  <c r="P17" i="2"/>
  <c r="Q17" i="2"/>
  <c r="R17" i="2"/>
  <c r="S17" i="2"/>
  <c r="T17" i="2"/>
  <c r="U17" i="2"/>
  <c r="V17" i="2"/>
  <c r="W17" i="2"/>
  <c r="X17" i="2"/>
  <c r="Y17" i="2"/>
  <c r="Z17" i="2"/>
  <c r="AA17" i="2"/>
  <c r="AB17" i="2"/>
  <c r="AC17" i="2"/>
  <c r="AD17" i="2"/>
  <c r="AE17" i="2"/>
  <c r="AF17" i="2"/>
  <c r="AG17" i="2"/>
  <c r="AH17" i="2"/>
  <c r="AI17" i="2"/>
  <c r="AJ17" i="2"/>
  <c r="AK17" i="2"/>
  <c r="AL17" i="2"/>
  <c r="AM17" i="2"/>
  <c r="AN17" i="2"/>
  <c r="AO17" i="2"/>
  <c r="AP17" i="2"/>
  <c r="AQ17" i="2"/>
  <c r="AR17" i="2"/>
  <c r="AS17" i="2"/>
  <c r="AT17" i="2"/>
  <c r="AU17" i="2"/>
  <c r="AV17" i="2"/>
  <c r="AW17" i="2"/>
  <c r="AX17" i="2"/>
  <c r="AY17" i="2"/>
  <c r="AZ17" i="2"/>
  <c r="BA17" i="2"/>
  <c r="BB17" i="2"/>
  <c r="BC17" i="2"/>
  <c r="BD17" i="2"/>
  <c r="BE17" i="2"/>
  <c r="BF17" i="2"/>
  <c r="BG17" i="2"/>
  <c r="BH17" i="2"/>
  <c r="BI17" i="2"/>
  <c r="BJ17" i="2"/>
  <c r="BK17" i="2"/>
  <c r="BL17" i="2"/>
  <c r="BM17" i="2"/>
  <c r="BN17" i="2"/>
  <c r="BO17" i="2"/>
  <c r="BP17" i="2"/>
  <c r="BQ17" i="2"/>
  <c r="BR17" i="2"/>
  <c r="BS17" i="2"/>
  <c r="BT17" i="2"/>
  <c r="BU17" i="2"/>
  <c r="BV17" i="2"/>
  <c r="BW17" i="2"/>
  <c r="BX17" i="2"/>
  <c r="BY17" i="2"/>
  <c r="BZ17" i="2"/>
  <c r="CA17" i="2"/>
  <c r="CB17" i="2"/>
  <c r="CC17" i="2"/>
  <c r="CD17" i="2"/>
  <c r="CE17" i="2"/>
  <c r="CF17" i="2"/>
  <c r="CG17" i="2"/>
  <c r="CH17" i="2"/>
  <c r="CI17" i="2"/>
  <c r="CJ17" i="2"/>
  <c r="CK17" i="2"/>
  <c r="CL17" i="2"/>
  <c r="CM17" i="2"/>
  <c r="CN17" i="2"/>
  <c r="CO17" i="2"/>
  <c r="CP17" i="2"/>
  <c r="CQ17" i="2"/>
  <c r="CR17" i="2"/>
  <c r="CS17" i="2"/>
  <c r="CT17" i="2"/>
  <c r="CU17" i="2"/>
  <c r="CV17" i="2"/>
  <c r="CW17" i="2"/>
  <c r="CX17" i="2"/>
  <c r="CY17" i="2"/>
  <c r="CZ17" i="2"/>
  <c r="DA17" i="2"/>
  <c r="DB17" i="2"/>
  <c r="DC17" i="2"/>
  <c r="DD17" i="2"/>
  <c r="DE17" i="2"/>
  <c r="DF17" i="2"/>
  <c r="DG17" i="2"/>
  <c r="DH17" i="2"/>
  <c r="DI17" i="2"/>
  <c r="DJ17" i="2"/>
  <c r="DK17" i="2"/>
  <c r="DL17" i="2"/>
  <c r="DM17" i="2"/>
  <c r="DN17" i="2"/>
  <c r="DO17" i="2"/>
  <c r="DP17" i="2"/>
  <c r="DQ17" i="2"/>
  <c r="DR17" i="2"/>
  <c r="DS17" i="2"/>
  <c r="DT17" i="2"/>
  <c r="DU17" i="2"/>
  <c r="DV17" i="2"/>
  <c r="DW17" i="2"/>
  <c r="DX17" i="2"/>
  <c r="DY17" i="2"/>
  <c r="DZ17" i="2"/>
  <c r="EA17" i="2"/>
  <c r="EB17" i="2"/>
  <c r="EC17" i="2"/>
  <c r="ED17" i="2"/>
  <c r="EE17" i="2"/>
  <c r="EF17" i="2"/>
  <c r="EG17" i="2"/>
  <c r="EH17" i="2"/>
  <c r="EI17" i="2"/>
  <c r="EJ17" i="2"/>
  <c r="EK17" i="2"/>
  <c r="EL17" i="2"/>
  <c r="EM17" i="2"/>
  <c r="EN17" i="2"/>
  <c r="EO17" i="2"/>
  <c r="EP17" i="2"/>
  <c r="EQ17" i="2"/>
  <c r="ER17" i="2"/>
  <c r="ES17" i="2"/>
  <c r="ET17" i="2"/>
  <c r="EU17" i="2"/>
  <c r="EV17" i="2"/>
  <c r="EW17" i="2"/>
  <c r="EX17" i="2"/>
  <c r="EY17" i="2"/>
  <c r="C18" i="2"/>
  <c r="D18" i="2"/>
  <c r="E18" i="2"/>
  <c r="F18" i="2"/>
  <c r="G18" i="2"/>
  <c r="H18" i="2"/>
  <c r="I18" i="2"/>
  <c r="J18" i="2"/>
  <c r="K18" i="2"/>
  <c r="L18" i="2"/>
  <c r="M18" i="2"/>
  <c r="N18" i="2"/>
  <c r="O18" i="2"/>
  <c r="P18" i="2"/>
  <c r="Q18" i="2"/>
  <c r="R18" i="2"/>
  <c r="S18" i="2"/>
  <c r="T18" i="2"/>
  <c r="U18" i="2"/>
  <c r="V18" i="2"/>
  <c r="W18" i="2"/>
  <c r="X18" i="2"/>
  <c r="Y18" i="2"/>
  <c r="Z18" i="2"/>
  <c r="AA18" i="2"/>
  <c r="AB18" i="2"/>
  <c r="AC18" i="2"/>
  <c r="AD18" i="2"/>
  <c r="AE18" i="2"/>
  <c r="AF18" i="2"/>
  <c r="AG18" i="2"/>
  <c r="AH18" i="2"/>
  <c r="AI18" i="2"/>
  <c r="AJ18" i="2"/>
  <c r="AK18" i="2"/>
  <c r="AL18" i="2"/>
  <c r="AM18" i="2"/>
  <c r="AN18" i="2"/>
  <c r="AO18" i="2"/>
  <c r="AP18" i="2"/>
  <c r="AQ18" i="2"/>
  <c r="AR18" i="2"/>
  <c r="AS18" i="2"/>
  <c r="AT18" i="2"/>
  <c r="AU18" i="2"/>
  <c r="AV18" i="2"/>
  <c r="AW18" i="2"/>
  <c r="AX18" i="2"/>
  <c r="AY18" i="2"/>
  <c r="AZ18" i="2"/>
  <c r="BA18" i="2"/>
  <c r="BB18" i="2"/>
  <c r="BC18" i="2"/>
  <c r="BD18" i="2"/>
  <c r="BE18" i="2"/>
  <c r="BF18" i="2"/>
  <c r="BG18" i="2"/>
  <c r="BH18" i="2"/>
  <c r="BI18" i="2"/>
  <c r="BJ18" i="2"/>
  <c r="BK18" i="2"/>
  <c r="BL18" i="2"/>
  <c r="BM18" i="2"/>
  <c r="BN18" i="2"/>
  <c r="BO18" i="2"/>
  <c r="BP18" i="2"/>
  <c r="BQ18" i="2"/>
  <c r="BR18" i="2"/>
  <c r="BS18" i="2"/>
  <c r="BT18" i="2"/>
  <c r="BU18" i="2"/>
  <c r="BV18" i="2"/>
  <c r="BW18" i="2"/>
  <c r="BX18" i="2"/>
  <c r="BY18" i="2"/>
  <c r="BZ18" i="2"/>
  <c r="CA18" i="2"/>
  <c r="CB18" i="2"/>
  <c r="CC18" i="2"/>
  <c r="CD18" i="2"/>
  <c r="CE18" i="2"/>
  <c r="CF18" i="2"/>
  <c r="CG18" i="2"/>
  <c r="CH18" i="2"/>
  <c r="CI18" i="2"/>
  <c r="CJ18" i="2"/>
  <c r="CK18" i="2"/>
  <c r="CL18" i="2"/>
  <c r="CM18" i="2"/>
  <c r="CN18" i="2"/>
  <c r="CO18" i="2"/>
  <c r="CP18" i="2"/>
  <c r="CQ18" i="2"/>
  <c r="CR18" i="2"/>
  <c r="CS18" i="2"/>
  <c r="CT18" i="2"/>
  <c r="CU18" i="2"/>
  <c r="CV18" i="2"/>
  <c r="CW18" i="2"/>
  <c r="CX18" i="2"/>
  <c r="CY18" i="2"/>
  <c r="CZ18" i="2"/>
  <c r="DA18" i="2"/>
  <c r="DB18" i="2"/>
  <c r="DC18" i="2"/>
  <c r="DD18" i="2"/>
  <c r="DE18" i="2"/>
  <c r="DF18" i="2"/>
  <c r="DG18" i="2"/>
  <c r="DH18" i="2"/>
  <c r="DI18" i="2"/>
  <c r="DJ18" i="2"/>
  <c r="DK18" i="2"/>
  <c r="DL18" i="2"/>
  <c r="DM18" i="2"/>
  <c r="DN18" i="2"/>
  <c r="DO18" i="2"/>
  <c r="DP18" i="2"/>
  <c r="DQ18" i="2"/>
  <c r="DR18" i="2"/>
  <c r="DS18" i="2"/>
  <c r="DT18" i="2"/>
  <c r="DU18" i="2"/>
  <c r="DV18" i="2"/>
  <c r="DW18" i="2"/>
  <c r="DX18" i="2"/>
  <c r="DY18" i="2"/>
  <c r="DZ18" i="2"/>
  <c r="EA18" i="2"/>
  <c r="EB18" i="2"/>
  <c r="EC18" i="2"/>
  <c r="ED18" i="2"/>
  <c r="EE18" i="2"/>
  <c r="EF18" i="2"/>
  <c r="EG18" i="2"/>
  <c r="EH18" i="2"/>
  <c r="EI18" i="2"/>
  <c r="EJ18" i="2"/>
  <c r="EK18" i="2"/>
  <c r="EL18" i="2"/>
  <c r="EM18" i="2"/>
  <c r="EN18" i="2"/>
  <c r="EO18" i="2"/>
  <c r="EP18" i="2"/>
  <c r="EQ18" i="2"/>
  <c r="ER18" i="2"/>
  <c r="ES18" i="2"/>
  <c r="ET18" i="2"/>
  <c r="EU18" i="2"/>
  <c r="EV18" i="2"/>
  <c r="EW18" i="2"/>
  <c r="EX18" i="2"/>
  <c r="EY18" i="2"/>
  <c r="C19" i="2"/>
  <c r="D19" i="2"/>
  <c r="E19" i="2"/>
  <c r="F19" i="2"/>
  <c r="G19" i="2"/>
  <c r="H19" i="2"/>
  <c r="I19" i="2"/>
  <c r="J19" i="2"/>
  <c r="K19" i="2"/>
  <c r="L19" i="2"/>
  <c r="M19" i="2"/>
  <c r="N19" i="2"/>
  <c r="O19" i="2"/>
  <c r="P19" i="2"/>
  <c r="Q19" i="2"/>
  <c r="R19" i="2"/>
  <c r="S19" i="2"/>
  <c r="T19" i="2"/>
  <c r="U19" i="2"/>
  <c r="V19" i="2"/>
  <c r="W19" i="2"/>
  <c r="X19" i="2"/>
  <c r="Y19" i="2"/>
  <c r="Z19" i="2"/>
  <c r="AA19" i="2"/>
  <c r="AB19" i="2"/>
  <c r="AC19" i="2"/>
  <c r="AD19" i="2"/>
  <c r="AE19" i="2"/>
  <c r="AF19" i="2"/>
  <c r="AG19" i="2"/>
  <c r="AH19" i="2"/>
  <c r="AI19" i="2"/>
  <c r="AJ19" i="2"/>
  <c r="AK19" i="2"/>
  <c r="AL19" i="2"/>
  <c r="AM19" i="2"/>
  <c r="AN19" i="2"/>
  <c r="AO19" i="2"/>
  <c r="AP19" i="2"/>
  <c r="AQ19" i="2"/>
  <c r="AR19" i="2"/>
  <c r="AS19" i="2"/>
  <c r="AT19" i="2"/>
  <c r="AU19" i="2"/>
  <c r="AV19" i="2"/>
  <c r="AW19" i="2"/>
  <c r="AX19" i="2"/>
  <c r="AY19" i="2"/>
  <c r="AZ19" i="2"/>
  <c r="BA19" i="2"/>
  <c r="BB19" i="2"/>
  <c r="BC19" i="2"/>
  <c r="BD19" i="2"/>
  <c r="BE19" i="2"/>
  <c r="BF19" i="2"/>
  <c r="BG19" i="2"/>
  <c r="BH19" i="2"/>
  <c r="BI19" i="2"/>
  <c r="BJ19" i="2"/>
  <c r="BK19" i="2"/>
  <c r="BL19" i="2"/>
  <c r="BM19" i="2"/>
  <c r="BN19" i="2"/>
  <c r="BO19" i="2"/>
  <c r="BP19" i="2"/>
  <c r="BQ19" i="2"/>
  <c r="BR19" i="2"/>
  <c r="BS19" i="2"/>
  <c r="BT19" i="2"/>
  <c r="BU19" i="2"/>
  <c r="BV19" i="2"/>
  <c r="BW19" i="2"/>
  <c r="BX19" i="2"/>
  <c r="BY19" i="2"/>
  <c r="BZ19" i="2"/>
  <c r="CA19" i="2"/>
  <c r="CB19" i="2"/>
  <c r="CC19" i="2"/>
  <c r="CD19" i="2"/>
  <c r="CE19" i="2"/>
  <c r="CF19" i="2"/>
  <c r="CG19" i="2"/>
  <c r="CH19" i="2"/>
  <c r="CI19" i="2"/>
  <c r="CJ19" i="2"/>
  <c r="CK19" i="2"/>
  <c r="CL19" i="2"/>
  <c r="CM19" i="2"/>
  <c r="CN19" i="2"/>
  <c r="CO19" i="2"/>
  <c r="CP19" i="2"/>
  <c r="CQ19" i="2"/>
  <c r="CR19" i="2"/>
  <c r="CS19" i="2"/>
  <c r="CT19" i="2"/>
  <c r="CU19" i="2"/>
  <c r="CV19" i="2"/>
  <c r="CW19" i="2"/>
  <c r="CX19" i="2"/>
  <c r="CY19" i="2"/>
  <c r="CZ19" i="2"/>
  <c r="DA19" i="2"/>
  <c r="DB19" i="2"/>
  <c r="DC19" i="2"/>
  <c r="DD19" i="2"/>
  <c r="DE19" i="2"/>
  <c r="DF19" i="2"/>
  <c r="DG19" i="2"/>
  <c r="DH19" i="2"/>
  <c r="DI19" i="2"/>
  <c r="DJ19" i="2"/>
  <c r="DK19" i="2"/>
  <c r="DL19" i="2"/>
  <c r="DM19" i="2"/>
  <c r="DN19" i="2"/>
  <c r="DO19" i="2"/>
  <c r="DP19" i="2"/>
  <c r="DQ19" i="2"/>
  <c r="DR19" i="2"/>
  <c r="DS19" i="2"/>
  <c r="DT19" i="2"/>
  <c r="DU19" i="2"/>
  <c r="DV19" i="2"/>
  <c r="DW19" i="2"/>
  <c r="DX19" i="2"/>
  <c r="DY19" i="2"/>
  <c r="DZ19" i="2"/>
  <c r="EA19" i="2"/>
  <c r="EB19" i="2"/>
  <c r="EC19" i="2"/>
  <c r="ED19" i="2"/>
  <c r="EE19" i="2"/>
  <c r="EF19" i="2"/>
  <c r="EG19" i="2"/>
  <c r="EH19" i="2"/>
  <c r="EI19" i="2"/>
  <c r="EJ19" i="2"/>
  <c r="EK19" i="2"/>
  <c r="EL19" i="2"/>
  <c r="EM19" i="2"/>
  <c r="EN19" i="2"/>
  <c r="EO19" i="2"/>
  <c r="EP19" i="2"/>
  <c r="EQ19" i="2"/>
  <c r="ER19" i="2"/>
  <c r="ES19" i="2"/>
  <c r="ET19" i="2"/>
  <c r="EU19" i="2"/>
  <c r="EV19" i="2"/>
  <c r="EW19" i="2"/>
  <c r="EX19" i="2"/>
  <c r="EY19" i="2"/>
  <c r="C20" i="2"/>
  <c r="D20" i="2"/>
  <c r="E20" i="2"/>
  <c r="F20" i="2"/>
  <c r="G20" i="2"/>
  <c r="H20" i="2"/>
  <c r="I20" i="2"/>
  <c r="J20" i="2"/>
  <c r="K20" i="2"/>
  <c r="L20" i="2"/>
  <c r="M20" i="2"/>
  <c r="N20" i="2"/>
  <c r="O20" i="2"/>
  <c r="P20" i="2"/>
  <c r="Q20" i="2"/>
  <c r="R20" i="2"/>
  <c r="S20" i="2"/>
  <c r="T20" i="2"/>
  <c r="U20" i="2"/>
  <c r="V20" i="2"/>
  <c r="W20" i="2"/>
  <c r="X20" i="2"/>
  <c r="Y20" i="2"/>
  <c r="Z20" i="2"/>
  <c r="AA20" i="2"/>
  <c r="AB20" i="2"/>
  <c r="AC20" i="2"/>
  <c r="AD20" i="2"/>
  <c r="AE20" i="2"/>
  <c r="AF20" i="2"/>
  <c r="AG20" i="2"/>
  <c r="AH20" i="2"/>
  <c r="AI20" i="2"/>
  <c r="AJ20" i="2"/>
  <c r="AK20" i="2"/>
  <c r="AL20" i="2"/>
  <c r="AM20" i="2"/>
  <c r="AN20" i="2"/>
  <c r="AO20" i="2"/>
  <c r="AP20" i="2"/>
  <c r="AQ20" i="2"/>
  <c r="AR20" i="2"/>
  <c r="AS20" i="2"/>
  <c r="AT20" i="2"/>
  <c r="AU20" i="2"/>
  <c r="AV20" i="2"/>
  <c r="AW20" i="2"/>
  <c r="AX20" i="2"/>
  <c r="AY20" i="2"/>
  <c r="AZ20" i="2"/>
  <c r="BA20" i="2"/>
  <c r="BB20" i="2"/>
  <c r="BC20" i="2"/>
  <c r="BD20" i="2"/>
  <c r="BE20" i="2"/>
  <c r="BF20" i="2"/>
  <c r="BG20" i="2"/>
  <c r="BH20" i="2"/>
  <c r="BI20" i="2"/>
  <c r="BJ20" i="2"/>
  <c r="BK20" i="2"/>
  <c r="BL20" i="2"/>
  <c r="BM20" i="2"/>
  <c r="BN20" i="2"/>
  <c r="BO20" i="2"/>
  <c r="BP20" i="2"/>
  <c r="BQ20" i="2"/>
  <c r="BR20" i="2"/>
  <c r="BS20" i="2"/>
  <c r="BT20" i="2"/>
  <c r="BU20" i="2"/>
  <c r="BV20" i="2"/>
  <c r="BW20" i="2"/>
  <c r="BX20" i="2"/>
  <c r="BY20" i="2"/>
  <c r="BZ20" i="2"/>
  <c r="CA20" i="2"/>
  <c r="CB20" i="2"/>
  <c r="CC20" i="2"/>
  <c r="CD20" i="2"/>
  <c r="CE20" i="2"/>
  <c r="CF20" i="2"/>
  <c r="CG20" i="2"/>
  <c r="CH20" i="2"/>
  <c r="CI20" i="2"/>
  <c r="CJ20" i="2"/>
  <c r="CK20" i="2"/>
  <c r="CL20" i="2"/>
  <c r="CM20" i="2"/>
  <c r="CN20" i="2"/>
  <c r="CO20" i="2"/>
  <c r="CP20" i="2"/>
  <c r="CQ20" i="2"/>
  <c r="CR20" i="2"/>
  <c r="CS20" i="2"/>
  <c r="CT20" i="2"/>
  <c r="CU20" i="2"/>
  <c r="CV20" i="2"/>
  <c r="CW20" i="2"/>
  <c r="CX20" i="2"/>
  <c r="CY20" i="2"/>
  <c r="CZ20" i="2"/>
  <c r="DA20" i="2"/>
  <c r="DB20" i="2"/>
  <c r="DC20" i="2"/>
  <c r="DD20" i="2"/>
  <c r="DE20" i="2"/>
  <c r="DF20" i="2"/>
  <c r="DG20" i="2"/>
  <c r="DH20" i="2"/>
  <c r="DI20" i="2"/>
  <c r="DJ20" i="2"/>
  <c r="DK20" i="2"/>
  <c r="DL20" i="2"/>
  <c r="DM20" i="2"/>
  <c r="DN20" i="2"/>
  <c r="DO20" i="2"/>
  <c r="DP20" i="2"/>
  <c r="DQ20" i="2"/>
  <c r="DR20" i="2"/>
  <c r="DS20" i="2"/>
  <c r="DT20" i="2"/>
  <c r="DU20" i="2"/>
  <c r="DV20" i="2"/>
  <c r="DW20" i="2"/>
  <c r="DX20" i="2"/>
  <c r="DY20" i="2"/>
  <c r="DZ20" i="2"/>
  <c r="EA20" i="2"/>
  <c r="EB20" i="2"/>
  <c r="EC20" i="2"/>
  <c r="ED20" i="2"/>
  <c r="EE20" i="2"/>
  <c r="EF20" i="2"/>
  <c r="EG20" i="2"/>
  <c r="EH20" i="2"/>
  <c r="EI20" i="2"/>
  <c r="EJ20" i="2"/>
  <c r="EK20" i="2"/>
  <c r="EL20" i="2"/>
  <c r="EM20" i="2"/>
  <c r="EN20" i="2"/>
  <c r="EO20" i="2"/>
  <c r="EP20" i="2"/>
  <c r="EQ20" i="2"/>
  <c r="ER20" i="2"/>
  <c r="ES20" i="2"/>
  <c r="ET20" i="2"/>
  <c r="EU20" i="2"/>
  <c r="EV20" i="2"/>
  <c r="EW20" i="2"/>
  <c r="EX20" i="2"/>
  <c r="EY20" i="2"/>
  <c r="C21" i="2"/>
  <c r="D21" i="2"/>
  <c r="E21" i="2"/>
  <c r="F21" i="2"/>
  <c r="G21" i="2"/>
  <c r="H21" i="2"/>
  <c r="I21" i="2"/>
  <c r="J21" i="2"/>
  <c r="K21" i="2"/>
  <c r="L21" i="2"/>
  <c r="M21" i="2"/>
  <c r="N21" i="2"/>
  <c r="O21" i="2"/>
  <c r="P21" i="2"/>
  <c r="Q21" i="2"/>
  <c r="R21" i="2"/>
  <c r="S21" i="2"/>
  <c r="T21" i="2"/>
  <c r="U21" i="2"/>
  <c r="V21" i="2"/>
  <c r="W21" i="2"/>
  <c r="X21" i="2"/>
  <c r="Y21" i="2"/>
  <c r="Z21" i="2"/>
  <c r="AA21" i="2"/>
  <c r="AB21" i="2"/>
  <c r="AC21" i="2"/>
  <c r="AD21" i="2"/>
  <c r="AE21" i="2"/>
  <c r="AF21" i="2"/>
  <c r="AG21" i="2"/>
  <c r="AH21" i="2"/>
  <c r="AI21" i="2"/>
  <c r="AJ21" i="2"/>
  <c r="AK21" i="2"/>
  <c r="AL21" i="2"/>
  <c r="AM21" i="2"/>
  <c r="AN21" i="2"/>
  <c r="AO21" i="2"/>
  <c r="AP21" i="2"/>
  <c r="AQ21" i="2"/>
  <c r="AR21" i="2"/>
  <c r="AS21" i="2"/>
  <c r="AT21" i="2"/>
  <c r="AU21" i="2"/>
  <c r="AV21" i="2"/>
  <c r="AW21" i="2"/>
  <c r="AX21" i="2"/>
  <c r="AY21" i="2"/>
  <c r="AZ21" i="2"/>
  <c r="BA21" i="2"/>
  <c r="BB21" i="2"/>
  <c r="BC21" i="2"/>
  <c r="BD21" i="2"/>
  <c r="BE21" i="2"/>
  <c r="BF21" i="2"/>
  <c r="BG21" i="2"/>
  <c r="BH21" i="2"/>
  <c r="BI21" i="2"/>
  <c r="BJ21" i="2"/>
  <c r="BK21" i="2"/>
  <c r="BL21" i="2"/>
  <c r="BM21" i="2"/>
  <c r="BN21" i="2"/>
  <c r="BO21" i="2"/>
  <c r="BP21" i="2"/>
  <c r="BQ21" i="2"/>
  <c r="BR21" i="2"/>
  <c r="BS21" i="2"/>
  <c r="BT21" i="2"/>
  <c r="BU21" i="2"/>
  <c r="BV21" i="2"/>
  <c r="BW21" i="2"/>
  <c r="BX21" i="2"/>
  <c r="BY21" i="2"/>
  <c r="BZ21" i="2"/>
  <c r="CA21" i="2"/>
  <c r="CB21" i="2"/>
  <c r="CC21" i="2"/>
  <c r="CD21" i="2"/>
  <c r="CE21" i="2"/>
  <c r="CF21" i="2"/>
  <c r="CG21" i="2"/>
  <c r="CH21" i="2"/>
  <c r="CI21" i="2"/>
  <c r="CJ21" i="2"/>
  <c r="CK21" i="2"/>
  <c r="CL21" i="2"/>
  <c r="CM21" i="2"/>
  <c r="CN21" i="2"/>
  <c r="CO21" i="2"/>
  <c r="CP21" i="2"/>
  <c r="CQ21" i="2"/>
  <c r="CR21" i="2"/>
  <c r="CS21" i="2"/>
  <c r="CT21" i="2"/>
  <c r="CU21" i="2"/>
  <c r="CV21" i="2"/>
  <c r="CW21" i="2"/>
  <c r="CX21" i="2"/>
  <c r="CY21" i="2"/>
  <c r="CZ21" i="2"/>
  <c r="DA21" i="2"/>
  <c r="DB21" i="2"/>
  <c r="DC21" i="2"/>
  <c r="DD21" i="2"/>
  <c r="DE21" i="2"/>
  <c r="DF21" i="2"/>
  <c r="DG21" i="2"/>
  <c r="DH21" i="2"/>
  <c r="DI21" i="2"/>
  <c r="DJ21" i="2"/>
  <c r="DK21" i="2"/>
  <c r="DL21" i="2"/>
  <c r="DM21" i="2"/>
  <c r="DN21" i="2"/>
  <c r="DO21" i="2"/>
  <c r="DP21" i="2"/>
  <c r="DQ21" i="2"/>
  <c r="DR21" i="2"/>
  <c r="DS21" i="2"/>
  <c r="DT21" i="2"/>
  <c r="DU21" i="2"/>
  <c r="DV21" i="2"/>
  <c r="DW21" i="2"/>
  <c r="DX21" i="2"/>
  <c r="DY21" i="2"/>
  <c r="DZ21" i="2"/>
  <c r="EA21" i="2"/>
  <c r="EB21" i="2"/>
  <c r="EC21" i="2"/>
  <c r="ED21" i="2"/>
  <c r="EE21" i="2"/>
  <c r="EF21" i="2"/>
  <c r="EG21" i="2"/>
  <c r="EH21" i="2"/>
  <c r="EI21" i="2"/>
  <c r="EJ21" i="2"/>
  <c r="EK21" i="2"/>
  <c r="EL21" i="2"/>
  <c r="EM21" i="2"/>
  <c r="EN21" i="2"/>
  <c r="EO21" i="2"/>
  <c r="EP21" i="2"/>
  <c r="EQ21" i="2"/>
  <c r="ER21" i="2"/>
  <c r="ES21" i="2"/>
  <c r="ET21" i="2"/>
  <c r="EU21" i="2"/>
  <c r="EV21" i="2"/>
  <c r="EW21" i="2"/>
  <c r="EX21" i="2"/>
  <c r="EY21" i="2"/>
  <c r="C22" i="2"/>
  <c r="D22" i="2"/>
  <c r="E22" i="2"/>
  <c r="F22" i="2"/>
  <c r="G22" i="2"/>
  <c r="H22" i="2"/>
  <c r="I22" i="2"/>
  <c r="J22" i="2"/>
  <c r="K22" i="2"/>
  <c r="L22" i="2"/>
  <c r="M22" i="2"/>
  <c r="N22" i="2"/>
  <c r="O22" i="2"/>
  <c r="P22" i="2"/>
  <c r="Q22" i="2"/>
  <c r="R22" i="2"/>
  <c r="S22" i="2"/>
  <c r="T22" i="2"/>
  <c r="U22" i="2"/>
  <c r="V22" i="2"/>
  <c r="W22" i="2"/>
  <c r="X22" i="2"/>
  <c r="Y22" i="2"/>
  <c r="Z22" i="2"/>
  <c r="AA22" i="2"/>
  <c r="AB22" i="2"/>
  <c r="AC22" i="2"/>
  <c r="AD22" i="2"/>
  <c r="AE22" i="2"/>
  <c r="AF22" i="2"/>
  <c r="AG22" i="2"/>
  <c r="AH22" i="2"/>
  <c r="AI22" i="2"/>
  <c r="AJ22" i="2"/>
  <c r="AK22" i="2"/>
  <c r="AL22" i="2"/>
  <c r="AM22" i="2"/>
  <c r="AN22" i="2"/>
  <c r="AO22" i="2"/>
  <c r="AP22" i="2"/>
  <c r="AQ22" i="2"/>
  <c r="AR22" i="2"/>
  <c r="AS22" i="2"/>
  <c r="AT22" i="2"/>
  <c r="AU22" i="2"/>
  <c r="AV22" i="2"/>
  <c r="AW22" i="2"/>
  <c r="AX22" i="2"/>
  <c r="AY22" i="2"/>
  <c r="AZ22" i="2"/>
  <c r="BA22" i="2"/>
  <c r="BB22" i="2"/>
  <c r="BC22" i="2"/>
  <c r="BD22" i="2"/>
  <c r="BE22" i="2"/>
  <c r="BF22" i="2"/>
  <c r="BG22" i="2"/>
  <c r="BH22" i="2"/>
  <c r="BI22" i="2"/>
  <c r="BJ22" i="2"/>
  <c r="BK22" i="2"/>
  <c r="BL22" i="2"/>
  <c r="BM22" i="2"/>
  <c r="BN22" i="2"/>
  <c r="BO22" i="2"/>
  <c r="BP22" i="2"/>
  <c r="BQ22" i="2"/>
  <c r="BR22" i="2"/>
  <c r="BS22" i="2"/>
  <c r="BT22" i="2"/>
  <c r="BU22" i="2"/>
  <c r="BV22" i="2"/>
  <c r="BW22" i="2"/>
  <c r="BX22" i="2"/>
  <c r="BY22" i="2"/>
  <c r="BZ22" i="2"/>
  <c r="CA22" i="2"/>
  <c r="CB22" i="2"/>
  <c r="CC22" i="2"/>
  <c r="CD22" i="2"/>
  <c r="CE22" i="2"/>
  <c r="CF22" i="2"/>
  <c r="CG22" i="2"/>
  <c r="CH22" i="2"/>
  <c r="CI22" i="2"/>
  <c r="CJ22" i="2"/>
  <c r="CK22" i="2"/>
  <c r="CL22" i="2"/>
  <c r="CM22" i="2"/>
  <c r="CN22" i="2"/>
  <c r="CO22" i="2"/>
  <c r="CP22" i="2"/>
  <c r="CQ22" i="2"/>
  <c r="CR22" i="2"/>
  <c r="CS22" i="2"/>
  <c r="CT22" i="2"/>
  <c r="CU22" i="2"/>
  <c r="CV22" i="2"/>
  <c r="CW22" i="2"/>
  <c r="CX22" i="2"/>
  <c r="CY22" i="2"/>
  <c r="CZ22" i="2"/>
  <c r="DA22" i="2"/>
  <c r="DB22" i="2"/>
  <c r="DC22" i="2"/>
  <c r="DD22" i="2"/>
  <c r="DE22" i="2"/>
  <c r="DF22" i="2"/>
  <c r="DG22" i="2"/>
  <c r="DH22" i="2"/>
  <c r="DI22" i="2"/>
  <c r="DJ22" i="2"/>
  <c r="DK22" i="2"/>
  <c r="DL22" i="2"/>
  <c r="DM22" i="2"/>
  <c r="DN22" i="2"/>
  <c r="DO22" i="2"/>
  <c r="DP22" i="2"/>
  <c r="DQ22" i="2"/>
  <c r="DR22" i="2"/>
  <c r="DS22" i="2"/>
  <c r="DT22" i="2"/>
  <c r="DU22" i="2"/>
  <c r="DV22" i="2"/>
  <c r="DW22" i="2"/>
  <c r="DX22" i="2"/>
  <c r="DY22" i="2"/>
  <c r="DZ22" i="2"/>
  <c r="EA22" i="2"/>
  <c r="EB22" i="2"/>
  <c r="EC22" i="2"/>
  <c r="ED22" i="2"/>
  <c r="EE22" i="2"/>
  <c r="EF22" i="2"/>
  <c r="EG22" i="2"/>
  <c r="EH22" i="2"/>
  <c r="EI22" i="2"/>
  <c r="EJ22" i="2"/>
  <c r="EK22" i="2"/>
  <c r="EL22" i="2"/>
  <c r="EM22" i="2"/>
  <c r="EN22" i="2"/>
  <c r="EO22" i="2"/>
  <c r="EP22" i="2"/>
  <c r="EQ22" i="2"/>
  <c r="ER22" i="2"/>
  <c r="ES22" i="2"/>
  <c r="ET22" i="2"/>
  <c r="EU22" i="2"/>
  <c r="EV22" i="2"/>
  <c r="EW22" i="2"/>
  <c r="EX22" i="2"/>
  <c r="EY22" i="2"/>
  <c r="C23" i="2"/>
  <c r="D23" i="2"/>
  <c r="E23" i="2"/>
  <c r="F23" i="2"/>
  <c r="G23" i="2"/>
  <c r="H23" i="2"/>
  <c r="I23" i="2"/>
  <c r="J23" i="2"/>
  <c r="K23" i="2"/>
  <c r="L23" i="2"/>
  <c r="M23" i="2"/>
  <c r="N23" i="2"/>
  <c r="O23" i="2"/>
  <c r="P23" i="2"/>
  <c r="Q23" i="2"/>
  <c r="R23" i="2"/>
  <c r="S23" i="2"/>
  <c r="T23" i="2"/>
  <c r="U23" i="2"/>
  <c r="V23" i="2"/>
  <c r="W23" i="2"/>
  <c r="X23" i="2"/>
  <c r="Y23" i="2"/>
  <c r="Z23" i="2"/>
  <c r="AA23" i="2"/>
  <c r="AB23" i="2"/>
  <c r="AC23" i="2"/>
  <c r="AD23" i="2"/>
  <c r="AE23" i="2"/>
  <c r="AF23" i="2"/>
  <c r="AG23" i="2"/>
  <c r="AH23" i="2"/>
  <c r="AI23" i="2"/>
  <c r="AJ23" i="2"/>
  <c r="AK23" i="2"/>
  <c r="AL23" i="2"/>
  <c r="AM23" i="2"/>
  <c r="AN23" i="2"/>
  <c r="AO23" i="2"/>
  <c r="AP23" i="2"/>
  <c r="AQ23" i="2"/>
  <c r="AR23" i="2"/>
  <c r="AS23" i="2"/>
  <c r="AT23" i="2"/>
  <c r="AU23" i="2"/>
  <c r="AV23" i="2"/>
  <c r="AW23" i="2"/>
  <c r="AX23" i="2"/>
  <c r="AY23" i="2"/>
  <c r="AZ23" i="2"/>
  <c r="BA23" i="2"/>
  <c r="BB23" i="2"/>
  <c r="BC23" i="2"/>
  <c r="BD23" i="2"/>
  <c r="BE23" i="2"/>
  <c r="BF23" i="2"/>
  <c r="BG23" i="2"/>
  <c r="BH23" i="2"/>
  <c r="BI23" i="2"/>
  <c r="BJ23" i="2"/>
  <c r="BK23" i="2"/>
  <c r="BL23" i="2"/>
  <c r="BM23" i="2"/>
  <c r="BN23" i="2"/>
  <c r="BO23" i="2"/>
  <c r="BP23" i="2"/>
  <c r="BQ23" i="2"/>
  <c r="BR23" i="2"/>
  <c r="BS23" i="2"/>
  <c r="BT23" i="2"/>
  <c r="BU23" i="2"/>
  <c r="BV23" i="2"/>
  <c r="BW23" i="2"/>
  <c r="BX23" i="2"/>
  <c r="BY23" i="2"/>
  <c r="BZ23" i="2"/>
  <c r="CA23" i="2"/>
  <c r="CB23" i="2"/>
  <c r="CC23" i="2"/>
  <c r="CD23" i="2"/>
  <c r="CE23" i="2"/>
  <c r="CF23" i="2"/>
  <c r="CG23" i="2"/>
  <c r="CH23" i="2"/>
  <c r="CI23" i="2"/>
  <c r="CJ23" i="2"/>
  <c r="CK23" i="2"/>
  <c r="CL23" i="2"/>
  <c r="CM23" i="2"/>
  <c r="CN23" i="2"/>
  <c r="CO23" i="2"/>
  <c r="CP23" i="2"/>
  <c r="CQ23" i="2"/>
  <c r="CR23" i="2"/>
  <c r="CS23" i="2"/>
  <c r="CT23" i="2"/>
  <c r="CU23" i="2"/>
  <c r="CV23" i="2"/>
  <c r="CW23" i="2"/>
  <c r="CX23" i="2"/>
  <c r="CY23" i="2"/>
  <c r="CZ23" i="2"/>
  <c r="DA23" i="2"/>
  <c r="DB23" i="2"/>
  <c r="DC23" i="2"/>
  <c r="DD23" i="2"/>
  <c r="DE23" i="2"/>
  <c r="DF23" i="2"/>
  <c r="DG23" i="2"/>
  <c r="DH23" i="2"/>
  <c r="DI23" i="2"/>
  <c r="DJ23" i="2"/>
  <c r="DK23" i="2"/>
  <c r="DL23" i="2"/>
  <c r="DM23" i="2"/>
  <c r="DN23" i="2"/>
  <c r="DO23" i="2"/>
  <c r="DP23" i="2"/>
  <c r="DQ23" i="2"/>
  <c r="DR23" i="2"/>
  <c r="DS23" i="2"/>
  <c r="DT23" i="2"/>
  <c r="DU23" i="2"/>
  <c r="DV23" i="2"/>
  <c r="DW23" i="2"/>
  <c r="DX23" i="2"/>
  <c r="DY23" i="2"/>
  <c r="DZ23" i="2"/>
  <c r="EA23" i="2"/>
  <c r="EB23" i="2"/>
  <c r="EC23" i="2"/>
  <c r="ED23" i="2"/>
  <c r="EE23" i="2"/>
  <c r="EF23" i="2"/>
  <c r="EG23" i="2"/>
  <c r="EH23" i="2"/>
  <c r="EI23" i="2"/>
  <c r="EJ23" i="2"/>
  <c r="EK23" i="2"/>
  <c r="EL23" i="2"/>
  <c r="EM23" i="2"/>
  <c r="EN23" i="2"/>
  <c r="EO23" i="2"/>
  <c r="EP23" i="2"/>
  <c r="EQ23" i="2"/>
  <c r="ER23" i="2"/>
  <c r="ES23" i="2"/>
  <c r="ET23" i="2"/>
  <c r="EU23" i="2"/>
  <c r="EV23" i="2"/>
  <c r="EW23" i="2"/>
  <c r="EX23" i="2"/>
  <c r="EY23" i="2"/>
  <c r="C24" i="2"/>
  <c r="D24" i="2"/>
  <c r="E24" i="2"/>
  <c r="F24" i="2"/>
  <c r="G24" i="2"/>
  <c r="H24" i="2"/>
  <c r="I24" i="2"/>
  <c r="J24" i="2"/>
  <c r="K24" i="2"/>
  <c r="L24" i="2"/>
  <c r="M24" i="2"/>
  <c r="N24" i="2"/>
  <c r="O24" i="2"/>
  <c r="P24" i="2"/>
  <c r="Q24" i="2"/>
  <c r="R24" i="2"/>
  <c r="S24" i="2"/>
  <c r="T24" i="2"/>
  <c r="U24" i="2"/>
  <c r="V24" i="2"/>
  <c r="W24" i="2"/>
  <c r="X24" i="2"/>
  <c r="Y24" i="2"/>
  <c r="Z24" i="2"/>
  <c r="AA24" i="2"/>
  <c r="AB24" i="2"/>
  <c r="AC24" i="2"/>
  <c r="AD24" i="2"/>
  <c r="AE24" i="2"/>
  <c r="AF24" i="2"/>
  <c r="AG24" i="2"/>
  <c r="AH24" i="2"/>
  <c r="AI24" i="2"/>
  <c r="AJ24" i="2"/>
  <c r="AK24" i="2"/>
  <c r="AL24" i="2"/>
  <c r="AM24" i="2"/>
  <c r="AN24" i="2"/>
  <c r="AO24" i="2"/>
  <c r="AP24" i="2"/>
  <c r="AQ24" i="2"/>
  <c r="AR24" i="2"/>
  <c r="AS24" i="2"/>
  <c r="AT24" i="2"/>
  <c r="AU24" i="2"/>
  <c r="AV24" i="2"/>
  <c r="AW24" i="2"/>
  <c r="AX24" i="2"/>
  <c r="AY24" i="2"/>
  <c r="AZ24" i="2"/>
  <c r="BA24" i="2"/>
  <c r="BB24" i="2"/>
  <c r="BC24" i="2"/>
  <c r="BD24" i="2"/>
  <c r="BE24" i="2"/>
  <c r="BF24" i="2"/>
  <c r="BG24" i="2"/>
  <c r="BH24" i="2"/>
  <c r="BI24" i="2"/>
  <c r="BJ24" i="2"/>
  <c r="BK24" i="2"/>
  <c r="BL24" i="2"/>
  <c r="BM24" i="2"/>
  <c r="BN24" i="2"/>
  <c r="BO24" i="2"/>
  <c r="BP24" i="2"/>
  <c r="BQ24" i="2"/>
  <c r="BR24" i="2"/>
  <c r="BS24" i="2"/>
  <c r="BT24" i="2"/>
  <c r="BU24" i="2"/>
  <c r="BV24" i="2"/>
  <c r="BW24" i="2"/>
  <c r="BX24" i="2"/>
  <c r="BY24" i="2"/>
  <c r="BZ24" i="2"/>
  <c r="CA24" i="2"/>
  <c r="CB24" i="2"/>
  <c r="CC24" i="2"/>
  <c r="CD24" i="2"/>
  <c r="CE24" i="2"/>
  <c r="CF24" i="2"/>
  <c r="CG24" i="2"/>
  <c r="CH24" i="2"/>
  <c r="CI24" i="2"/>
  <c r="CJ24" i="2"/>
  <c r="CK24" i="2"/>
  <c r="CL24" i="2"/>
  <c r="CM24" i="2"/>
  <c r="CN24" i="2"/>
  <c r="CO24" i="2"/>
  <c r="CP24" i="2"/>
  <c r="CQ24" i="2"/>
  <c r="CR24" i="2"/>
  <c r="CS24" i="2"/>
  <c r="CT24" i="2"/>
  <c r="CU24" i="2"/>
  <c r="CV24" i="2"/>
  <c r="CW24" i="2"/>
  <c r="CX24" i="2"/>
  <c r="CY24" i="2"/>
  <c r="CZ24" i="2"/>
  <c r="DA24" i="2"/>
  <c r="DB24" i="2"/>
  <c r="DC24" i="2"/>
  <c r="DD24" i="2"/>
  <c r="DE24" i="2"/>
  <c r="DF24" i="2"/>
  <c r="DG24" i="2"/>
  <c r="DH24" i="2"/>
  <c r="DI24" i="2"/>
  <c r="DJ24" i="2"/>
  <c r="DK24" i="2"/>
  <c r="DL24" i="2"/>
  <c r="DM24" i="2"/>
  <c r="DN24" i="2"/>
  <c r="DO24" i="2"/>
  <c r="DP24" i="2"/>
  <c r="DQ24" i="2"/>
  <c r="DR24" i="2"/>
  <c r="DS24" i="2"/>
  <c r="DT24" i="2"/>
  <c r="DU24" i="2"/>
  <c r="DV24" i="2"/>
  <c r="DW24" i="2"/>
  <c r="DX24" i="2"/>
  <c r="DY24" i="2"/>
  <c r="DZ24" i="2"/>
  <c r="EA24" i="2"/>
  <c r="EB24" i="2"/>
  <c r="EC24" i="2"/>
  <c r="ED24" i="2"/>
  <c r="EE24" i="2"/>
  <c r="EF24" i="2"/>
  <c r="EG24" i="2"/>
  <c r="EH24" i="2"/>
  <c r="EI24" i="2"/>
  <c r="EJ24" i="2"/>
  <c r="EK24" i="2"/>
  <c r="EL24" i="2"/>
  <c r="EM24" i="2"/>
  <c r="EN24" i="2"/>
  <c r="EO24" i="2"/>
  <c r="EP24" i="2"/>
  <c r="EQ24" i="2"/>
  <c r="ER24" i="2"/>
  <c r="ES24" i="2"/>
  <c r="ET24" i="2"/>
  <c r="EU24" i="2"/>
  <c r="EV24" i="2"/>
  <c r="EW24" i="2"/>
  <c r="EX24" i="2"/>
  <c r="EY24" i="2"/>
  <c r="C25" i="2"/>
  <c r="D25" i="2"/>
  <c r="E25" i="2"/>
  <c r="F25" i="2"/>
  <c r="G25" i="2"/>
  <c r="H25" i="2"/>
  <c r="I25" i="2"/>
  <c r="J25" i="2"/>
  <c r="K25" i="2"/>
  <c r="L25" i="2"/>
  <c r="M25" i="2"/>
  <c r="N25" i="2"/>
  <c r="O25" i="2"/>
  <c r="P25" i="2"/>
  <c r="Q25" i="2"/>
  <c r="R25" i="2"/>
  <c r="S25" i="2"/>
  <c r="T25" i="2"/>
  <c r="U25" i="2"/>
  <c r="V25" i="2"/>
  <c r="W25" i="2"/>
  <c r="X25" i="2"/>
  <c r="Y25" i="2"/>
  <c r="Z25" i="2"/>
  <c r="AA25" i="2"/>
  <c r="AB25" i="2"/>
  <c r="AC25" i="2"/>
  <c r="AD25" i="2"/>
  <c r="AE25" i="2"/>
  <c r="AF25" i="2"/>
  <c r="AG25" i="2"/>
  <c r="AH25" i="2"/>
  <c r="AI25" i="2"/>
  <c r="AJ25" i="2"/>
  <c r="AK25" i="2"/>
  <c r="AL25" i="2"/>
  <c r="AM25" i="2"/>
  <c r="AN25" i="2"/>
  <c r="AO25" i="2"/>
  <c r="AP25" i="2"/>
  <c r="AQ25" i="2"/>
  <c r="AR25" i="2"/>
  <c r="AS25" i="2"/>
  <c r="AT25" i="2"/>
  <c r="AU25" i="2"/>
  <c r="AV25" i="2"/>
  <c r="AW25" i="2"/>
  <c r="AX25" i="2"/>
  <c r="AY25" i="2"/>
  <c r="AZ25" i="2"/>
  <c r="BA25" i="2"/>
  <c r="BB25" i="2"/>
  <c r="BC25" i="2"/>
  <c r="BD25" i="2"/>
  <c r="BE25" i="2"/>
  <c r="BF25" i="2"/>
  <c r="BG25" i="2"/>
  <c r="BH25" i="2"/>
  <c r="BI25" i="2"/>
  <c r="BJ25" i="2"/>
  <c r="BK25" i="2"/>
  <c r="BL25" i="2"/>
  <c r="BM25" i="2"/>
  <c r="BN25" i="2"/>
  <c r="BO25" i="2"/>
  <c r="BP25" i="2"/>
  <c r="BQ25" i="2"/>
  <c r="BR25" i="2"/>
  <c r="BS25" i="2"/>
  <c r="BT25" i="2"/>
  <c r="BU25" i="2"/>
  <c r="BV25" i="2"/>
  <c r="BW25" i="2"/>
  <c r="BX25" i="2"/>
  <c r="BY25" i="2"/>
  <c r="BZ25" i="2"/>
  <c r="CA25" i="2"/>
  <c r="CB25" i="2"/>
  <c r="CC25" i="2"/>
  <c r="CD25" i="2"/>
  <c r="CE25" i="2"/>
  <c r="CF25" i="2"/>
  <c r="CG25" i="2"/>
  <c r="CH25" i="2"/>
  <c r="CI25" i="2"/>
  <c r="CJ25" i="2"/>
  <c r="CK25" i="2"/>
  <c r="CL25" i="2"/>
  <c r="CM25" i="2"/>
  <c r="CN25" i="2"/>
  <c r="CO25" i="2"/>
  <c r="CP25" i="2"/>
  <c r="CQ25" i="2"/>
  <c r="CR25" i="2"/>
  <c r="CS25" i="2"/>
  <c r="CT25" i="2"/>
  <c r="CU25" i="2"/>
  <c r="CV25" i="2"/>
  <c r="CW25" i="2"/>
  <c r="CX25" i="2"/>
  <c r="CY25" i="2"/>
  <c r="CZ25" i="2"/>
  <c r="DA25" i="2"/>
  <c r="DB25" i="2"/>
  <c r="DC25" i="2"/>
  <c r="DD25" i="2"/>
  <c r="DE25" i="2"/>
  <c r="DF25" i="2"/>
  <c r="DG25" i="2"/>
  <c r="DH25" i="2"/>
  <c r="DI25" i="2"/>
  <c r="DJ25" i="2"/>
  <c r="DK25" i="2"/>
  <c r="DL25" i="2"/>
  <c r="DM25" i="2"/>
  <c r="DN25" i="2"/>
  <c r="DO25" i="2"/>
  <c r="DP25" i="2"/>
  <c r="DQ25" i="2"/>
  <c r="DR25" i="2"/>
  <c r="DS25" i="2"/>
  <c r="DT25" i="2"/>
  <c r="DU25" i="2"/>
  <c r="DV25" i="2"/>
  <c r="DW25" i="2"/>
  <c r="DX25" i="2"/>
  <c r="DY25" i="2"/>
  <c r="DZ25" i="2"/>
  <c r="EA25" i="2"/>
  <c r="EB25" i="2"/>
  <c r="EC25" i="2"/>
  <c r="ED25" i="2"/>
  <c r="EE25" i="2"/>
  <c r="EF25" i="2"/>
  <c r="EG25" i="2"/>
  <c r="EH25" i="2"/>
  <c r="EI25" i="2"/>
  <c r="EJ25" i="2"/>
  <c r="EK25" i="2"/>
  <c r="EL25" i="2"/>
  <c r="EM25" i="2"/>
  <c r="EN25" i="2"/>
  <c r="EO25" i="2"/>
  <c r="EP25" i="2"/>
  <c r="EQ25" i="2"/>
  <c r="ER25" i="2"/>
  <c r="ES25" i="2"/>
  <c r="ET25" i="2"/>
  <c r="EU25" i="2"/>
  <c r="EV25" i="2"/>
  <c r="EW25" i="2"/>
  <c r="EX25" i="2"/>
  <c r="EY25" i="2"/>
  <c r="C26" i="2"/>
  <c r="D26" i="2"/>
  <c r="E26" i="2"/>
  <c r="F26" i="2"/>
  <c r="G26" i="2"/>
  <c r="H26" i="2"/>
  <c r="I26" i="2"/>
  <c r="J26" i="2"/>
  <c r="K26" i="2"/>
  <c r="L26" i="2"/>
  <c r="M26" i="2"/>
  <c r="N26" i="2"/>
  <c r="O26" i="2"/>
  <c r="P26" i="2"/>
  <c r="Q26" i="2"/>
  <c r="R26" i="2"/>
  <c r="S26" i="2"/>
  <c r="T26" i="2"/>
  <c r="U26" i="2"/>
  <c r="V26" i="2"/>
  <c r="W26" i="2"/>
  <c r="X26" i="2"/>
  <c r="Y26" i="2"/>
  <c r="Z26" i="2"/>
  <c r="AA26" i="2"/>
  <c r="AB26" i="2"/>
  <c r="AC26" i="2"/>
  <c r="AD26" i="2"/>
  <c r="AE26" i="2"/>
  <c r="AF26" i="2"/>
  <c r="AG26" i="2"/>
  <c r="AH26" i="2"/>
  <c r="AI26" i="2"/>
  <c r="AJ26" i="2"/>
  <c r="AK26" i="2"/>
  <c r="AL26" i="2"/>
  <c r="AM26" i="2"/>
  <c r="AN26" i="2"/>
  <c r="AO26" i="2"/>
  <c r="AP26" i="2"/>
  <c r="AQ26" i="2"/>
  <c r="AR26" i="2"/>
  <c r="AS26" i="2"/>
  <c r="AT26" i="2"/>
  <c r="AU26" i="2"/>
  <c r="AV26" i="2"/>
  <c r="AW26" i="2"/>
  <c r="AX26" i="2"/>
  <c r="AY26" i="2"/>
  <c r="AZ26" i="2"/>
  <c r="BA26" i="2"/>
  <c r="BB26" i="2"/>
  <c r="BC26" i="2"/>
  <c r="BD26" i="2"/>
  <c r="BE26" i="2"/>
  <c r="BF26" i="2"/>
  <c r="BG26" i="2"/>
  <c r="BH26" i="2"/>
  <c r="BI26" i="2"/>
  <c r="BJ26" i="2"/>
  <c r="BK26" i="2"/>
  <c r="BL26" i="2"/>
  <c r="BM26" i="2"/>
  <c r="BN26" i="2"/>
  <c r="BO26" i="2"/>
  <c r="BP26" i="2"/>
  <c r="BQ26" i="2"/>
  <c r="BR26" i="2"/>
  <c r="BS26" i="2"/>
  <c r="BT26" i="2"/>
  <c r="BU26" i="2"/>
  <c r="BV26" i="2"/>
  <c r="BW26" i="2"/>
  <c r="BX26" i="2"/>
  <c r="BY26" i="2"/>
  <c r="BZ26" i="2"/>
  <c r="CA26" i="2"/>
  <c r="CB26" i="2"/>
  <c r="CC26" i="2"/>
  <c r="CD26" i="2"/>
  <c r="CE26" i="2"/>
  <c r="CF26" i="2"/>
  <c r="CG26" i="2"/>
  <c r="CH26" i="2"/>
  <c r="CI26" i="2"/>
  <c r="CJ26" i="2"/>
  <c r="CK26" i="2"/>
  <c r="CL26" i="2"/>
  <c r="CM26" i="2"/>
  <c r="CN26" i="2"/>
  <c r="CO26" i="2"/>
  <c r="CP26" i="2"/>
  <c r="CQ26" i="2"/>
  <c r="CR26" i="2"/>
  <c r="CS26" i="2"/>
  <c r="CT26" i="2"/>
  <c r="CU26" i="2"/>
  <c r="CV26" i="2"/>
  <c r="CW26" i="2"/>
  <c r="CX26" i="2"/>
  <c r="CY26" i="2"/>
  <c r="CZ26" i="2"/>
  <c r="DA26" i="2"/>
  <c r="DB26" i="2"/>
  <c r="DC26" i="2"/>
  <c r="DD26" i="2"/>
  <c r="DE26" i="2"/>
  <c r="DF26" i="2"/>
  <c r="DG26" i="2"/>
  <c r="DH26" i="2"/>
  <c r="DI26" i="2"/>
  <c r="DJ26" i="2"/>
  <c r="DK26" i="2"/>
  <c r="DL26" i="2"/>
  <c r="DM26" i="2"/>
  <c r="DN26" i="2"/>
  <c r="DO26" i="2"/>
  <c r="DP26" i="2"/>
  <c r="DQ26" i="2"/>
  <c r="DR26" i="2"/>
  <c r="DS26" i="2"/>
  <c r="DT26" i="2"/>
  <c r="DU26" i="2"/>
  <c r="DV26" i="2"/>
  <c r="DW26" i="2"/>
  <c r="DX26" i="2"/>
  <c r="DY26" i="2"/>
  <c r="DZ26" i="2"/>
  <c r="EA26" i="2"/>
  <c r="EB26" i="2"/>
  <c r="EC26" i="2"/>
  <c r="ED26" i="2"/>
  <c r="EE26" i="2"/>
  <c r="EF26" i="2"/>
  <c r="EG26" i="2"/>
  <c r="EH26" i="2"/>
  <c r="EI26" i="2"/>
  <c r="EJ26" i="2"/>
  <c r="EK26" i="2"/>
  <c r="EL26" i="2"/>
  <c r="EM26" i="2"/>
  <c r="EN26" i="2"/>
  <c r="EO26" i="2"/>
  <c r="EP26" i="2"/>
  <c r="EQ26" i="2"/>
  <c r="ER26" i="2"/>
  <c r="ES26" i="2"/>
  <c r="ET26" i="2"/>
  <c r="EU26" i="2"/>
  <c r="EV26" i="2"/>
  <c r="EW26" i="2"/>
  <c r="EX26" i="2"/>
  <c r="EY26" i="2"/>
  <c r="C27" i="2"/>
  <c r="D27" i="2"/>
  <c r="E27" i="2"/>
  <c r="F27" i="2"/>
  <c r="G27" i="2"/>
  <c r="H27" i="2"/>
  <c r="I27" i="2"/>
  <c r="J27" i="2"/>
  <c r="K27" i="2"/>
  <c r="L27" i="2"/>
  <c r="M27" i="2"/>
  <c r="N27" i="2"/>
  <c r="O27" i="2"/>
  <c r="P27" i="2"/>
  <c r="Q27" i="2"/>
  <c r="R27" i="2"/>
  <c r="S27" i="2"/>
  <c r="T27" i="2"/>
  <c r="U27" i="2"/>
  <c r="V27" i="2"/>
  <c r="W27" i="2"/>
  <c r="X27" i="2"/>
  <c r="Y27" i="2"/>
  <c r="Z27" i="2"/>
  <c r="AA27" i="2"/>
  <c r="AB27" i="2"/>
  <c r="AC27" i="2"/>
  <c r="AD27" i="2"/>
  <c r="AE27" i="2"/>
  <c r="AF27" i="2"/>
  <c r="AG27" i="2"/>
  <c r="AH27" i="2"/>
  <c r="AI27" i="2"/>
  <c r="AJ27" i="2"/>
  <c r="AK27" i="2"/>
  <c r="AL27" i="2"/>
  <c r="AM27" i="2"/>
  <c r="AN27" i="2"/>
  <c r="AO27" i="2"/>
  <c r="AP27" i="2"/>
  <c r="AQ27" i="2"/>
  <c r="AR27" i="2"/>
  <c r="AS27" i="2"/>
  <c r="AT27" i="2"/>
  <c r="AU27" i="2"/>
  <c r="AV27" i="2"/>
  <c r="AW27" i="2"/>
  <c r="AX27" i="2"/>
  <c r="AY27" i="2"/>
  <c r="AZ27" i="2"/>
  <c r="BA27" i="2"/>
  <c r="BB27" i="2"/>
  <c r="BC27" i="2"/>
  <c r="BD27" i="2"/>
  <c r="BE27" i="2"/>
  <c r="BF27" i="2"/>
  <c r="BG27" i="2"/>
  <c r="BH27" i="2"/>
  <c r="BI27" i="2"/>
  <c r="BJ27" i="2"/>
  <c r="BK27" i="2"/>
  <c r="BL27" i="2"/>
  <c r="BM27" i="2"/>
  <c r="BN27" i="2"/>
  <c r="BO27" i="2"/>
  <c r="BP27" i="2"/>
  <c r="BQ27" i="2"/>
  <c r="BR27" i="2"/>
  <c r="BS27" i="2"/>
  <c r="BT27" i="2"/>
  <c r="BU27" i="2"/>
  <c r="BV27" i="2"/>
  <c r="BW27" i="2"/>
  <c r="BX27" i="2"/>
  <c r="BY27" i="2"/>
  <c r="BZ27" i="2"/>
  <c r="CA27" i="2"/>
  <c r="CB27" i="2"/>
  <c r="CC27" i="2"/>
  <c r="CD27" i="2"/>
  <c r="CE27" i="2"/>
  <c r="CF27" i="2"/>
  <c r="CG27" i="2"/>
  <c r="CH27" i="2"/>
  <c r="CI27" i="2"/>
  <c r="CJ27" i="2"/>
  <c r="CK27" i="2"/>
  <c r="CL27" i="2"/>
  <c r="CM27" i="2"/>
  <c r="CN27" i="2"/>
  <c r="CO27" i="2"/>
  <c r="CP27" i="2"/>
  <c r="CQ27" i="2"/>
  <c r="CR27" i="2"/>
  <c r="CS27" i="2"/>
  <c r="CT27" i="2"/>
  <c r="CU27" i="2"/>
  <c r="CV27" i="2"/>
  <c r="CW27" i="2"/>
  <c r="CX27" i="2"/>
  <c r="CY27" i="2"/>
  <c r="CZ27" i="2"/>
  <c r="DA27" i="2"/>
  <c r="DB27" i="2"/>
  <c r="DC27" i="2"/>
  <c r="DD27" i="2"/>
  <c r="DE27" i="2"/>
  <c r="DF27" i="2"/>
  <c r="DG27" i="2"/>
  <c r="DH27" i="2"/>
  <c r="DI27" i="2"/>
  <c r="DJ27" i="2"/>
  <c r="DK27" i="2"/>
  <c r="DL27" i="2"/>
  <c r="DM27" i="2"/>
  <c r="DN27" i="2"/>
  <c r="DO27" i="2"/>
  <c r="DP27" i="2"/>
  <c r="DQ27" i="2"/>
  <c r="DR27" i="2"/>
  <c r="DS27" i="2"/>
  <c r="DT27" i="2"/>
  <c r="DU27" i="2"/>
  <c r="DV27" i="2"/>
  <c r="DW27" i="2"/>
  <c r="DX27" i="2"/>
  <c r="DY27" i="2"/>
  <c r="DZ27" i="2"/>
  <c r="EA27" i="2"/>
  <c r="EB27" i="2"/>
  <c r="EC27" i="2"/>
  <c r="ED27" i="2"/>
  <c r="EE27" i="2"/>
  <c r="EF27" i="2"/>
  <c r="EG27" i="2"/>
  <c r="EH27" i="2"/>
  <c r="EI27" i="2"/>
  <c r="EJ27" i="2"/>
  <c r="EK27" i="2"/>
  <c r="EL27" i="2"/>
  <c r="EM27" i="2"/>
  <c r="EN27" i="2"/>
  <c r="EO27" i="2"/>
  <c r="EP27" i="2"/>
  <c r="EQ27" i="2"/>
  <c r="ER27" i="2"/>
  <c r="ES27" i="2"/>
  <c r="ET27" i="2"/>
  <c r="EU27" i="2"/>
  <c r="EV27" i="2"/>
  <c r="EW27" i="2"/>
  <c r="EX27" i="2"/>
  <c r="EY27" i="2"/>
  <c r="C28" i="2"/>
  <c r="D28" i="2"/>
  <c r="E28" i="2"/>
  <c r="F28" i="2"/>
  <c r="G28" i="2"/>
  <c r="H28" i="2"/>
  <c r="I28" i="2"/>
  <c r="J28" i="2"/>
  <c r="K28" i="2"/>
  <c r="L28" i="2"/>
  <c r="M28" i="2"/>
  <c r="N28" i="2"/>
  <c r="O28" i="2"/>
  <c r="P28" i="2"/>
  <c r="Q28" i="2"/>
  <c r="R28" i="2"/>
  <c r="S28" i="2"/>
  <c r="T28" i="2"/>
  <c r="U28" i="2"/>
  <c r="V28" i="2"/>
  <c r="W28" i="2"/>
  <c r="X28" i="2"/>
  <c r="Y28" i="2"/>
  <c r="Z28" i="2"/>
  <c r="AA28" i="2"/>
  <c r="AB28" i="2"/>
  <c r="AC28" i="2"/>
  <c r="AD28" i="2"/>
  <c r="AE28" i="2"/>
  <c r="AF28" i="2"/>
  <c r="AG28" i="2"/>
  <c r="AH28" i="2"/>
  <c r="AI28" i="2"/>
  <c r="AJ28" i="2"/>
  <c r="AK28" i="2"/>
  <c r="AL28" i="2"/>
  <c r="AM28" i="2"/>
  <c r="AN28" i="2"/>
  <c r="AO28" i="2"/>
  <c r="AP28" i="2"/>
  <c r="AQ28" i="2"/>
  <c r="AR28" i="2"/>
  <c r="AS28" i="2"/>
  <c r="AT28" i="2"/>
  <c r="AU28" i="2"/>
  <c r="AV28" i="2"/>
  <c r="AW28" i="2"/>
  <c r="AX28" i="2"/>
  <c r="AY28" i="2"/>
  <c r="AZ28" i="2"/>
  <c r="BA28" i="2"/>
  <c r="BB28" i="2"/>
  <c r="BC28" i="2"/>
  <c r="BD28" i="2"/>
  <c r="BE28" i="2"/>
  <c r="BF28" i="2"/>
  <c r="BG28" i="2"/>
  <c r="BH28" i="2"/>
  <c r="BI28" i="2"/>
  <c r="BJ28" i="2"/>
  <c r="BK28" i="2"/>
  <c r="BL28" i="2"/>
  <c r="BM28" i="2"/>
  <c r="BN28" i="2"/>
  <c r="BO28" i="2"/>
  <c r="BP28" i="2"/>
  <c r="BQ28" i="2"/>
  <c r="BR28" i="2"/>
  <c r="BS28" i="2"/>
  <c r="BT28" i="2"/>
  <c r="BU28" i="2"/>
  <c r="BV28" i="2"/>
  <c r="BW28" i="2"/>
  <c r="BX28" i="2"/>
  <c r="BY28" i="2"/>
  <c r="BZ28" i="2"/>
  <c r="CA28" i="2"/>
  <c r="CB28" i="2"/>
  <c r="CC28" i="2"/>
  <c r="CD28" i="2"/>
  <c r="CE28" i="2"/>
  <c r="CF28" i="2"/>
  <c r="CG28" i="2"/>
  <c r="CH28" i="2"/>
  <c r="CI28" i="2"/>
  <c r="CJ28" i="2"/>
  <c r="CK28" i="2"/>
  <c r="CL28" i="2"/>
  <c r="CM28" i="2"/>
  <c r="CN28" i="2"/>
  <c r="CO28" i="2"/>
  <c r="CP28" i="2"/>
  <c r="CQ28" i="2"/>
  <c r="CR28" i="2"/>
  <c r="CS28" i="2"/>
  <c r="CT28" i="2"/>
  <c r="CU28" i="2"/>
  <c r="CV28" i="2"/>
  <c r="CW28" i="2"/>
  <c r="CX28" i="2"/>
  <c r="CY28" i="2"/>
  <c r="CZ28" i="2"/>
  <c r="DA28" i="2"/>
  <c r="DB28" i="2"/>
  <c r="DC28" i="2"/>
  <c r="DD28" i="2"/>
  <c r="DE28" i="2"/>
  <c r="DF28" i="2"/>
  <c r="DG28" i="2"/>
  <c r="DH28" i="2"/>
  <c r="DI28" i="2"/>
  <c r="DJ28" i="2"/>
  <c r="DK28" i="2"/>
  <c r="DL28" i="2"/>
  <c r="DM28" i="2"/>
  <c r="DN28" i="2"/>
  <c r="DO28" i="2"/>
  <c r="DP28" i="2"/>
  <c r="DQ28" i="2"/>
  <c r="DR28" i="2"/>
  <c r="DS28" i="2"/>
  <c r="DT28" i="2"/>
  <c r="DU28" i="2"/>
  <c r="DV28" i="2"/>
  <c r="DW28" i="2"/>
  <c r="DX28" i="2"/>
  <c r="DY28" i="2"/>
  <c r="DZ28" i="2"/>
  <c r="EA28" i="2"/>
  <c r="EB28" i="2"/>
  <c r="EC28" i="2"/>
  <c r="ED28" i="2"/>
  <c r="EE28" i="2"/>
  <c r="EF28" i="2"/>
  <c r="EG28" i="2"/>
  <c r="EH28" i="2"/>
  <c r="EI28" i="2"/>
  <c r="EJ28" i="2"/>
  <c r="EK28" i="2"/>
  <c r="EL28" i="2"/>
  <c r="EM28" i="2"/>
  <c r="EN28" i="2"/>
  <c r="EO28" i="2"/>
  <c r="EP28" i="2"/>
  <c r="EQ28" i="2"/>
  <c r="ER28" i="2"/>
  <c r="ES28" i="2"/>
  <c r="ET28" i="2"/>
  <c r="EU28" i="2"/>
  <c r="EV28" i="2"/>
  <c r="EW28" i="2"/>
  <c r="EX28" i="2"/>
  <c r="EY28" i="2"/>
  <c r="C29" i="2"/>
  <c r="D29" i="2"/>
  <c r="E29" i="2"/>
  <c r="F29" i="2"/>
  <c r="G29" i="2"/>
  <c r="H29" i="2"/>
  <c r="I29" i="2"/>
  <c r="J29" i="2"/>
  <c r="K29" i="2"/>
  <c r="L29" i="2"/>
  <c r="M29" i="2"/>
  <c r="N29" i="2"/>
  <c r="O29" i="2"/>
  <c r="P29" i="2"/>
  <c r="Q29" i="2"/>
  <c r="R29" i="2"/>
  <c r="S29" i="2"/>
  <c r="T29" i="2"/>
  <c r="U29" i="2"/>
  <c r="V29" i="2"/>
  <c r="W29" i="2"/>
  <c r="X29" i="2"/>
  <c r="Y29" i="2"/>
  <c r="Z29" i="2"/>
  <c r="AA29" i="2"/>
  <c r="AB29" i="2"/>
  <c r="AC29" i="2"/>
  <c r="AD29" i="2"/>
  <c r="AE29" i="2"/>
  <c r="AF29" i="2"/>
  <c r="AG29" i="2"/>
  <c r="AH29" i="2"/>
  <c r="AI29" i="2"/>
  <c r="AJ29" i="2"/>
  <c r="AK29" i="2"/>
  <c r="AL29" i="2"/>
  <c r="AM29" i="2"/>
  <c r="AN29" i="2"/>
  <c r="AO29" i="2"/>
  <c r="AP29" i="2"/>
  <c r="AQ29" i="2"/>
  <c r="AR29" i="2"/>
  <c r="AS29" i="2"/>
  <c r="AT29" i="2"/>
  <c r="AU29" i="2"/>
  <c r="AV29" i="2"/>
  <c r="AW29" i="2"/>
  <c r="AX29" i="2"/>
  <c r="AY29" i="2"/>
  <c r="AZ29" i="2"/>
  <c r="BA29" i="2"/>
  <c r="BB29" i="2"/>
  <c r="BC29" i="2"/>
  <c r="BD29" i="2"/>
  <c r="BE29" i="2"/>
  <c r="BF29" i="2"/>
  <c r="BG29" i="2"/>
  <c r="BH29" i="2"/>
  <c r="BI29" i="2"/>
  <c r="BJ29" i="2"/>
  <c r="BK29" i="2"/>
  <c r="BL29" i="2"/>
  <c r="BM29" i="2"/>
  <c r="BN29" i="2"/>
  <c r="BO29" i="2"/>
  <c r="BP29" i="2"/>
  <c r="BQ29" i="2"/>
  <c r="BR29" i="2"/>
  <c r="BS29" i="2"/>
  <c r="BT29" i="2"/>
  <c r="BU29" i="2"/>
  <c r="BV29" i="2"/>
  <c r="BW29" i="2"/>
  <c r="BX29" i="2"/>
  <c r="BY29" i="2"/>
  <c r="BZ29" i="2"/>
  <c r="CA29" i="2"/>
  <c r="CB29" i="2"/>
  <c r="CC29" i="2"/>
  <c r="CD29" i="2"/>
  <c r="CE29" i="2"/>
  <c r="CF29" i="2"/>
  <c r="CG29" i="2"/>
  <c r="CH29" i="2"/>
  <c r="CI29" i="2"/>
  <c r="CJ29" i="2"/>
  <c r="CK29" i="2"/>
  <c r="CL29" i="2"/>
  <c r="CM29" i="2"/>
  <c r="CN29" i="2"/>
  <c r="CO29" i="2"/>
  <c r="CP29" i="2"/>
  <c r="CQ29" i="2"/>
  <c r="CR29" i="2"/>
  <c r="CS29" i="2"/>
  <c r="CT29" i="2"/>
  <c r="CU29" i="2"/>
  <c r="CV29" i="2"/>
  <c r="CW29" i="2"/>
  <c r="CX29" i="2"/>
  <c r="CY29" i="2"/>
  <c r="CZ29" i="2"/>
  <c r="DA29" i="2"/>
  <c r="DB29" i="2"/>
  <c r="DC29" i="2"/>
  <c r="DD29" i="2"/>
  <c r="DE29" i="2"/>
  <c r="DF29" i="2"/>
  <c r="DG29" i="2"/>
  <c r="DH29" i="2"/>
  <c r="DI29" i="2"/>
  <c r="DJ29" i="2"/>
  <c r="DK29" i="2"/>
  <c r="DL29" i="2"/>
  <c r="DM29" i="2"/>
  <c r="DN29" i="2"/>
  <c r="DO29" i="2"/>
  <c r="DP29" i="2"/>
  <c r="DQ29" i="2"/>
  <c r="DR29" i="2"/>
  <c r="DS29" i="2"/>
  <c r="DT29" i="2"/>
  <c r="DU29" i="2"/>
  <c r="DV29" i="2"/>
  <c r="DW29" i="2"/>
  <c r="DX29" i="2"/>
  <c r="DY29" i="2"/>
  <c r="DZ29" i="2"/>
  <c r="EA29" i="2"/>
  <c r="EB29" i="2"/>
  <c r="EC29" i="2"/>
  <c r="ED29" i="2"/>
  <c r="EE29" i="2"/>
  <c r="EF29" i="2"/>
  <c r="EG29" i="2"/>
  <c r="EH29" i="2"/>
  <c r="EI29" i="2"/>
  <c r="EJ29" i="2"/>
  <c r="EK29" i="2"/>
  <c r="EL29" i="2"/>
  <c r="EM29" i="2"/>
  <c r="EN29" i="2"/>
  <c r="EO29" i="2"/>
  <c r="EP29" i="2"/>
  <c r="EQ29" i="2"/>
  <c r="ER29" i="2"/>
  <c r="ES29" i="2"/>
  <c r="ET29" i="2"/>
  <c r="EU29" i="2"/>
  <c r="EV29" i="2"/>
  <c r="EW29" i="2"/>
  <c r="EX29" i="2"/>
  <c r="EY29" i="2"/>
  <c r="C30" i="2"/>
  <c r="D30" i="2"/>
  <c r="E30" i="2"/>
  <c r="F30" i="2"/>
  <c r="G30" i="2"/>
  <c r="H30" i="2"/>
  <c r="I30" i="2"/>
  <c r="J30" i="2"/>
  <c r="K30" i="2"/>
  <c r="L30" i="2"/>
  <c r="M30" i="2"/>
  <c r="N30" i="2"/>
  <c r="O30" i="2"/>
  <c r="P30" i="2"/>
  <c r="Q30" i="2"/>
  <c r="R30" i="2"/>
  <c r="S30" i="2"/>
  <c r="T30" i="2"/>
  <c r="U30" i="2"/>
  <c r="V30" i="2"/>
  <c r="W30" i="2"/>
  <c r="X30" i="2"/>
  <c r="Y30" i="2"/>
  <c r="Z30" i="2"/>
  <c r="AA30" i="2"/>
  <c r="AB30" i="2"/>
  <c r="AC30" i="2"/>
  <c r="AD30" i="2"/>
  <c r="AE30" i="2"/>
  <c r="AF30" i="2"/>
  <c r="AG30" i="2"/>
  <c r="AH30" i="2"/>
  <c r="AI30" i="2"/>
  <c r="AJ30" i="2"/>
  <c r="AK30" i="2"/>
  <c r="AL30" i="2"/>
  <c r="AM30" i="2"/>
  <c r="AN30" i="2"/>
  <c r="AO30" i="2"/>
  <c r="AP30" i="2"/>
  <c r="AQ30" i="2"/>
  <c r="AR30" i="2"/>
  <c r="AS30" i="2"/>
  <c r="AT30" i="2"/>
  <c r="AU30" i="2"/>
  <c r="AV30" i="2"/>
  <c r="AW30" i="2"/>
  <c r="AX30" i="2"/>
  <c r="AY30" i="2"/>
  <c r="AZ30" i="2"/>
  <c r="BA30" i="2"/>
  <c r="BB30" i="2"/>
  <c r="BC30" i="2"/>
  <c r="BD30" i="2"/>
  <c r="BE30" i="2"/>
  <c r="BF30" i="2"/>
  <c r="BG30" i="2"/>
  <c r="BH30" i="2"/>
  <c r="BI30" i="2"/>
  <c r="BJ30" i="2"/>
  <c r="BK30" i="2"/>
  <c r="BL30" i="2"/>
  <c r="BM30" i="2"/>
  <c r="BN30" i="2"/>
  <c r="BO30" i="2"/>
  <c r="BP30" i="2"/>
  <c r="BQ30" i="2"/>
  <c r="BR30" i="2"/>
  <c r="BS30" i="2"/>
  <c r="BT30" i="2"/>
  <c r="BU30" i="2"/>
  <c r="BV30" i="2"/>
  <c r="BW30" i="2"/>
  <c r="BX30" i="2"/>
  <c r="BY30" i="2"/>
  <c r="BZ30" i="2"/>
  <c r="CA30" i="2"/>
  <c r="CB30" i="2"/>
  <c r="CC30" i="2"/>
  <c r="CD30" i="2"/>
  <c r="CE30" i="2"/>
  <c r="CF30" i="2"/>
  <c r="CG30" i="2"/>
  <c r="CH30" i="2"/>
  <c r="CI30" i="2"/>
  <c r="CJ30" i="2"/>
  <c r="CK30" i="2"/>
  <c r="CL30" i="2"/>
  <c r="CM30" i="2"/>
  <c r="CN30" i="2"/>
  <c r="CO30" i="2"/>
  <c r="CP30" i="2"/>
  <c r="CQ30" i="2"/>
  <c r="CR30" i="2"/>
  <c r="CS30" i="2"/>
  <c r="CT30" i="2"/>
  <c r="CU30" i="2"/>
  <c r="CV30" i="2"/>
  <c r="CW30" i="2"/>
  <c r="CX30" i="2"/>
  <c r="CY30" i="2"/>
  <c r="CZ30" i="2"/>
  <c r="DA30" i="2"/>
  <c r="DB30" i="2"/>
  <c r="DC30" i="2"/>
  <c r="DD30" i="2"/>
  <c r="DE30" i="2"/>
  <c r="DF30" i="2"/>
  <c r="DG30" i="2"/>
  <c r="DH30" i="2"/>
  <c r="DI30" i="2"/>
  <c r="DJ30" i="2"/>
  <c r="DK30" i="2"/>
  <c r="DL30" i="2"/>
  <c r="DM30" i="2"/>
  <c r="DN30" i="2"/>
  <c r="DO30" i="2"/>
  <c r="DP30" i="2"/>
  <c r="DQ30" i="2"/>
  <c r="DR30" i="2"/>
  <c r="DS30" i="2"/>
  <c r="DT30" i="2"/>
  <c r="DU30" i="2"/>
  <c r="DV30" i="2"/>
  <c r="DW30" i="2"/>
  <c r="DX30" i="2"/>
  <c r="DY30" i="2"/>
  <c r="DZ30" i="2"/>
  <c r="EA30" i="2"/>
  <c r="EB30" i="2"/>
  <c r="EC30" i="2"/>
  <c r="ED30" i="2"/>
  <c r="EE30" i="2"/>
  <c r="EF30" i="2"/>
  <c r="EG30" i="2"/>
  <c r="EH30" i="2"/>
  <c r="EI30" i="2"/>
  <c r="EJ30" i="2"/>
  <c r="EK30" i="2"/>
  <c r="EL30" i="2"/>
  <c r="EM30" i="2"/>
  <c r="EN30" i="2"/>
  <c r="EO30" i="2"/>
  <c r="EP30" i="2"/>
  <c r="EQ30" i="2"/>
  <c r="ER30" i="2"/>
  <c r="ES30" i="2"/>
  <c r="ET30" i="2"/>
  <c r="EU30" i="2"/>
  <c r="EV30" i="2"/>
  <c r="EW30" i="2"/>
  <c r="EX30" i="2"/>
  <c r="EY30" i="2"/>
  <c r="C31" i="2"/>
  <c r="D31" i="2"/>
  <c r="E31" i="2"/>
  <c r="F31" i="2"/>
  <c r="G31" i="2"/>
  <c r="H31" i="2"/>
  <c r="I31" i="2"/>
  <c r="J31" i="2"/>
  <c r="K31" i="2"/>
  <c r="L31" i="2"/>
  <c r="M31" i="2"/>
  <c r="N31" i="2"/>
  <c r="O31" i="2"/>
  <c r="P31" i="2"/>
  <c r="Q31" i="2"/>
  <c r="R31" i="2"/>
  <c r="S31" i="2"/>
  <c r="T31" i="2"/>
  <c r="U31" i="2"/>
  <c r="V31" i="2"/>
  <c r="W31" i="2"/>
  <c r="X31" i="2"/>
  <c r="Y31" i="2"/>
  <c r="Z31" i="2"/>
  <c r="AA31" i="2"/>
  <c r="AB31" i="2"/>
  <c r="AC31" i="2"/>
  <c r="AD31" i="2"/>
  <c r="AE31" i="2"/>
  <c r="AF31" i="2"/>
  <c r="AG31" i="2"/>
  <c r="AH31" i="2"/>
  <c r="AI31" i="2"/>
  <c r="AJ31" i="2"/>
  <c r="AK31" i="2"/>
  <c r="AL31" i="2"/>
  <c r="AM31" i="2"/>
  <c r="AN31" i="2"/>
  <c r="AO31" i="2"/>
  <c r="AP31" i="2"/>
  <c r="AQ31" i="2"/>
  <c r="AR31" i="2"/>
  <c r="AS31" i="2"/>
  <c r="AT31" i="2"/>
  <c r="AU31" i="2"/>
  <c r="AV31" i="2"/>
  <c r="AW31" i="2"/>
  <c r="AX31" i="2"/>
  <c r="AY31" i="2"/>
  <c r="AZ31" i="2"/>
  <c r="BA31" i="2"/>
  <c r="BB31" i="2"/>
  <c r="BC31" i="2"/>
  <c r="BD31" i="2"/>
  <c r="BE31" i="2"/>
  <c r="BF31" i="2"/>
  <c r="BG31" i="2"/>
  <c r="BH31" i="2"/>
  <c r="BI31" i="2"/>
  <c r="BJ31" i="2"/>
  <c r="BK31" i="2"/>
  <c r="BL31" i="2"/>
  <c r="BM31" i="2"/>
  <c r="BN31" i="2"/>
  <c r="BO31" i="2"/>
  <c r="BP31" i="2"/>
  <c r="BQ31" i="2"/>
  <c r="BR31" i="2"/>
  <c r="BS31" i="2"/>
  <c r="BT31" i="2"/>
  <c r="BU31" i="2"/>
  <c r="BV31" i="2"/>
  <c r="BW31" i="2"/>
  <c r="BX31" i="2"/>
  <c r="BY31" i="2"/>
  <c r="BZ31" i="2"/>
  <c r="CA31" i="2"/>
  <c r="CB31" i="2"/>
  <c r="CC31" i="2"/>
  <c r="CD31" i="2"/>
  <c r="CE31" i="2"/>
  <c r="CF31" i="2"/>
  <c r="CG31" i="2"/>
  <c r="CH31" i="2"/>
  <c r="CI31" i="2"/>
  <c r="CJ31" i="2"/>
  <c r="CK31" i="2"/>
  <c r="CL31" i="2"/>
  <c r="CM31" i="2"/>
  <c r="CN31" i="2"/>
  <c r="CO31" i="2"/>
  <c r="CP31" i="2"/>
  <c r="CQ31" i="2"/>
  <c r="CR31" i="2"/>
  <c r="CS31" i="2"/>
  <c r="CT31" i="2"/>
  <c r="CU31" i="2"/>
  <c r="CV31" i="2"/>
  <c r="CW31" i="2"/>
  <c r="CX31" i="2"/>
  <c r="CY31" i="2"/>
  <c r="CZ31" i="2"/>
  <c r="DA31" i="2"/>
  <c r="DB31" i="2"/>
  <c r="DC31" i="2"/>
  <c r="DD31" i="2"/>
  <c r="DE31" i="2"/>
  <c r="DF31" i="2"/>
  <c r="DG31" i="2"/>
  <c r="DH31" i="2"/>
  <c r="DI31" i="2"/>
  <c r="DJ31" i="2"/>
  <c r="DK31" i="2"/>
  <c r="DL31" i="2"/>
  <c r="DM31" i="2"/>
  <c r="DN31" i="2"/>
  <c r="DO31" i="2"/>
  <c r="DP31" i="2"/>
  <c r="DQ31" i="2"/>
  <c r="DR31" i="2"/>
  <c r="DS31" i="2"/>
  <c r="DT31" i="2"/>
  <c r="DU31" i="2"/>
  <c r="DV31" i="2"/>
  <c r="DW31" i="2"/>
  <c r="DX31" i="2"/>
  <c r="DY31" i="2"/>
  <c r="DZ31" i="2"/>
  <c r="EA31" i="2"/>
  <c r="EB31" i="2"/>
  <c r="EC31" i="2"/>
  <c r="ED31" i="2"/>
  <c r="EE31" i="2"/>
  <c r="EF31" i="2"/>
  <c r="EG31" i="2"/>
  <c r="EH31" i="2"/>
  <c r="EI31" i="2"/>
  <c r="EJ31" i="2"/>
  <c r="EK31" i="2"/>
  <c r="EL31" i="2"/>
  <c r="EM31" i="2"/>
  <c r="EN31" i="2"/>
  <c r="EO31" i="2"/>
  <c r="EP31" i="2"/>
  <c r="EQ31" i="2"/>
  <c r="ER31" i="2"/>
  <c r="ES31" i="2"/>
  <c r="ET31" i="2"/>
  <c r="EU31" i="2"/>
  <c r="EV31" i="2"/>
  <c r="EW31" i="2"/>
  <c r="EX31" i="2"/>
  <c r="EY31" i="2"/>
  <c r="C32" i="2"/>
  <c r="D32" i="2"/>
  <c r="E32" i="2"/>
  <c r="F32" i="2"/>
  <c r="G32" i="2"/>
  <c r="H32" i="2"/>
  <c r="I32" i="2"/>
  <c r="J32" i="2"/>
  <c r="K32" i="2"/>
  <c r="L32" i="2"/>
  <c r="M32" i="2"/>
  <c r="N32" i="2"/>
  <c r="O32" i="2"/>
  <c r="P32" i="2"/>
  <c r="Q32" i="2"/>
  <c r="R32" i="2"/>
  <c r="S32" i="2"/>
  <c r="T32" i="2"/>
  <c r="U32" i="2"/>
  <c r="V32" i="2"/>
  <c r="W32" i="2"/>
  <c r="X32" i="2"/>
  <c r="Y32" i="2"/>
  <c r="Z32" i="2"/>
  <c r="AA32" i="2"/>
  <c r="AB32" i="2"/>
  <c r="AC32" i="2"/>
  <c r="AD32" i="2"/>
  <c r="AE32" i="2"/>
  <c r="AF32" i="2"/>
  <c r="AG32" i="2"/>
  <c r="AH32" i="2"/>
  <c r="AI32" i="2"/>
  <c r="AJ32" i="2"/>
  <c r="AK32" i="2"/>
  <c r="AL32" i="2"/>
  <c r="AM32" i="2"/>
  <c r="AN32" i="2"/>
  <c r="AO32" i="2"/>
  <c r="AP32" i="2"/>
  <c r="AQ32" i="2"/>
  <c r="AR32" i="2"/>
  <c r="AS32" i="2"/>
  <c r="AT32" i="2"/>
  <c r="AU32" i="2"/>
  <c r="AV32" i="2"/>
  <c r="AW32" i="2"/>
  <c r="AX32" i="2"/>
  <c r="AY32" i="2"/>
  <c r="AZ32" i="2"/>
  <c r="BA32" i="2"/>
  <c r="BB32" i="2"/>
  <c r="BC32" i="2"/>
  <c r="BD32" i="2"/>
  <c r="BE32" i="2"/>
  <c r="BF32" i="2"/>
  <c r="BG32" i="2"/>
  <c r="BH32" i="2"/>
  <c r="BI32" i="2"/>
  <c r="BJ32" i="2"/>
  <c r="BK32" i="2"/>
  <c r="BL32" i="2"/>
  <c r="BM32" i="2"/>
  <c r="BN32" i="2"/>
  <c r="BO32" i="2"/>
  <c r="BP32" i="2"/>
  <c r="BQ32" i="2"/>
  <c r="BR32" i="2"/>
  <c r="BS32" i="2"/>
  <c r="BT32" i="2"/>
  <c r="BU32" i="2"/>
  <c r="BV32" i="2"/>
  <c r="BW32" i="2"/>
  <c r="BX32" i="2"/>
  <c r="BY32" i="2"/>
  <c r="BZ32" i="2"/>
  <c r="CA32" i="2"/>
  <c r="CB32" i="2"/>
  <c r="CC32" i="2"/>
  <c r="CD32" i="2"/>
  <c r="CE32" i="2"/>
  <c r="CF32" i="2"/>
  <c r="CG32" i="2"/>
  <c r="CH32" i="2"/>
  <c r="CI32" i="2"/>
  <c r="CJ32" i="2"/>
  <c r="CK32" i="2"/>
  <c r="CL32" i="2"/>
  <c r="CM32" i="2"/>
  <c r="CN32" i="2"/>
  <c r="CO32" i="2"/>
  <c r="CP32" i="2"/>
  <c r="CQ32" i="2"/>
  <c r="CR32" i="2"/>
  <c r="CS32" i="2"/>
  <c r="CT32" i="2"/>
  <c r="CU32" i="2"/>
  <c r="CV32" i="2"/>
  <c r="CW32" i="2"/>
  <c r="CX32" i="2"/>
  <c r="CY32" i="2"/>
  <c r="CZ32" i="2"/>
  <c r="DA32" i="2"/>
  <c r="DB32" i="2"/>
  <c r="DC32" i="2"/>
  <c r="DD32" i="2"/>
  <c r="DE32" i="2"/>
  <c r="DF32" i="2"/>
  <c r="DG32" i="2"/>
  <c r="DH32" i="2"/>
  <c r="DI32" i="2"/>
  <c r="DJ32" i="2"/>
  <c r="DK32" i="2"/>
  <c r="DL32" i="2"/>
  <c r="DM32" i="2"/>
  <c r="DN32" i="2"/>
  <c r="DO32" i="2"/>
  <c r="DP32" i="2"/>
  <c r="DQ32" i="2"/>
  <c r="DR32" i="2"/>
  <c r="DS32" i="2"/>
  <c r="DT32" i="2"/>
  <c r="DU32" i="2"/>
  <c r="DV32" i="2"/>
  <c r="DW32" i="2"/>
  <c r="DX32" i="2"/>
  <c r="DY32" i="2"/>
  <c r="DZ32" i="2"/>
  <c r="EA32" i="2"/>
  <c r="EB32" i="2"/>
  <c r="EC32" i="2"/>
  <c r="ED32" i="2"/>
  <c r="EE32" i="2"/>
  <c r="EF32" i="2"/>
  <c r="EG32" i="2"/>
  <c r="EH32" i="2"/>
  <c r="EI32" i="2"/>
  <c r="EJ32" i="2"/>
  <c r="EK32" i="2"/>
  <c r="EL32" i="2"/>
  <c r="EM32" i="2"/>
  <c r="EN32" i="2"/>
  <c r="EO32" i="2"/>
  <c r="EP32" i="2"/>
  <c r="EQ32" i="2"/>
  <c r="ER32" i="2"/>
  <c r="ES32" i="2"/>
  <c r="ET32" i="2"/>
  <c r="EU32" i="2"/>
  <c r="EV32" i="2"/>
  <c r="EW32" i="2"/>
  <c r="EX32" i="2"/>
  <c r="EY32" i="2"/>
  <c r="C33" i="2"/>
  <c r="D33" i="2"/>
  <c r="E33" i="2"/>
  <c r="F33" i="2"/>
  <c r="G33" i="2"/>
  <c r="H33" i="2"/>
  <c r="I33" i="2"/>
  <c r="J33" i="2"/>
  <c r="K33" i="2"/>
  <c r="L33" i="2"/>
  <c r="M33" i="2"/>
  <c r="N33" i="2"/>
  <c r="O33" i="2"/>
  <c r="P33" i="2"/>
  <c r="Q33" i="2"/>
  <c r="R33" i="2"/>
  <c r="S33" i="2"/>
  <c r="T33" i="2"/>
  <c r="U33" i="2"/>
  <c r="V33" i="2"/>
  <c r="W33" i="2"/>
  <c r="X33" i="2"/>
  <c r="Y33" i="2"/>
  <c r="Z33" i="2"/>
  <c r="AA33" i="2"/>
  <c r="AB33" i="2"/>
  <c r="AC33" i="2"/>
  <c r="AD33" i="2"/>
  <c r="AE33" i="2"/>
  <c r="AF33" i="2"/>
  <c r="AG33" i="2"/>
  <c r="AH33" i="2"/>
  <c r="AI33" i="2"/>
  <c r="AJ33" i="2"/>
  <c r="AK33" i="2"/>
  <c r="AL33" i="2"/>
  <c r="AM33" i="2"/>
  <c r="AN33" i="2"/>
  <c r="AO33" i="2"/>
  <c r="AP33" i="2"/>
  <c r="AQ33" i="2"/>
  <c r="AR33" i="2"/>
  <c r="AS33" i="2"/>
  <c r="AT33" i="2"/>
  <c r="AU33" i="2"/>
  <c r="AV33" i="2"/>
  <c r="AW33" i="2"/>
  <c r="AX33" i="2"/>
  <c r="AY33" i="2"/>
  <c r="AZ33" i="2"/>
  <c r="BA33" i="2"/>
  <c r="BB33" i="2"/>
  <c r="BC33" i="2"/>
  <c r="BD33" i="2"/>
  <c r="BE33" i="2"/>
  <c r="BF33" i="2"/>
  <c r="BG33" i="2"/>
  <c r="BH33" i="2"/>
  <c r="BI33" i="2"/>
  <c r="BJ33" i="2"/>
  <c r="BK33" i="2"/>
  <c r="BL33" i="2"/>
  <c r="BM33" i="2"/>
  <c r="BN33" i="2"/>
  <c r="BO33" i="2"/>
  <c r="BP33" i="2"/>
  <c r="BQ33" i="2"/>
  <c r="BR33" i="2"/>
  <c r="BS33" i="2"/>
  <c r="BT33" i="2"/>
  <c r="BU33" i="2"/>
  <c r="BV33" i="2"/>
  <c r="BW33" i="2"/>
  <c r="BX33" i="2"/>
  <c r="BY33" i="2"/>
  <c r="BZ33" i="2"/>
  <c r="CA33" i="2"/>
  <c r="CB33" i="2"/>
  <c r="CC33" i="2"/>
  <c r="CD33" i="2"/>
  <c r="CE33" i="2"/>
  <c r="CF33" i="2"/>
  <c r="CG33" i="2"/>
  <c r="CH33" i="2"/>
  <c r="CI33" i="2"/>
  <c r="CJ33" i="2"/>
  <c r="CK33" i="2"/>
  <c r="CL33" i="2"/>
  <c r="CM33" i="2"/>
  <c r="CN33" i="2"/>
  <c r="CO33" i="2"/>
  <c r="CP33" i="2"/>
  <c r="CQ33" i="2"/>
  <c r="CR33" i="2"/>
  <c r="CS33" i="2"/>
  <c r="CT33" i="2"/>
  <c r="CU33" i="2"/>
  <c r="CV33" i="2"/>
  <c r="CW33" i="2"/>
  <c r="CX33" i="2"/>
  <c r="CY33" i="2"/>
  <c r="CZ33" i="2"/>
  <c r="DA33" i="2"/>
  <c r="DB33" i="2"/>
  <c r="DC33" i="2"/>
  <c r="DD33" i="2"/>
  <c r="DE33" i="2"/>
  <c r="DF33" i="2"/>
  <c r="DG33" i="2"/>
  <c r="DH33" i="2"/>
  <c r="DI33" i="2"/>
  <c r="DJ33" i="2"/>
  <c r="DK33" i="2"/>
  <c r="DL33" i="2"/>
  <c r="DM33" i="2"/>
  <c r="DN33" i="2"/>
  <c r="DO33" i="2"/>
  <c r="DP33" i="2"/>
  <c r="DQ33" i="2"/>
  <c r="DR33" i="2"/>
  <c r="DS33" i="2"/>
  <c r="DT33" i="2"/>
  <c r="DU33" i="2"/>
  <c r="DV33" i="2"/>
  <c r="DW33" i="2"/>
  <c r="DX33" i="2"/>
  <c r="DY33" i="2"/>
  <c r="DZ33" i="2"/>
  <c r="EA33" i="2"/>
  <c r="EB33" i="2"/>
  <c r="EC33" i="2"/>
  <c r="ED33" i="2"/>
  <c r="EE33" i="2"/>
  <c r="EF33" i="2"/>
  <c r="EG33" i="2"/>
  <c r="EH33" i="2"/>
  <c r="EI33" i="2"/>
  <c r="EJ33" i="2"/>
  <c r="EK33" i="2"/>
  <c r="EL33" i="2"/>
  <c r="EM33" i="2"/>
  <c r="EN33" i="2"/>
  <c r="EO33" i="2"/>
  <c r="EP33" i="2"/>
  <c r="EQ33" i="2"/>
  <c r="ER33" i="2"/>
  <c r="ES33" i="2"/>
  <c r="ET33" i="2"/>
  <c r="EU33" i="2"/>
  <c r="EV33" i="2"/>
  <c r="EW33" i="2"/>
  <c r="EX33" i="2"/>
  <c r="EY33" i="2"/>
  <c r="C34" i="2"/>
  <c r="D34" i="2"/>
  <c r="E34" i="2"/>
  <c r="F34" i="2"/>
  <c r="G34" i="2"/>
  <c r="H34" i="2"/>
  <c r="I34" i="2"/>
  <c r="J34" i="2"/>
  <c r="K34" i="2"/>
  <c r="L34" i="2"/>
  <c r="M34" i="2"/>
  <c r="N34" i="2"/>
  <c r="O34" i="2"/>
  <c r="P34" i="2"/>
  <c r="Q34" i="2"/>
  <c r="R34" i="2"/>
  <c r="S34" i="2"/>
  <c r="T34" i="2"/>
  <c r="U34" i="2"/>
  <c r="V34" i="2"/>
  <c r="W34" i="2"/>
  <c r="X34" i="2"/>
  <c r="Y34" i="2"/>
  <c r="Z34" i="2"/>
  <c r="AA34" i="2"/>
  <c r="AB34" i="2"/>
  <c r="AC34" i="2"/>
  <c r="AD34" i="2"/>
  <c r="AE34" i="2"/>
  <c r="AF34" i="2"/>
  <c r="AG34" i="2"/>
  <c r="AH34" i="2"/>
  <c r="AI34" i="2"/>
  <c r="AJ34" i="2"/>
  <c r="AK34" i="2"/>
  <c r="AL34" i="2"/>
  <c r="AM34" i="2"/>
  <c r="AN34" i="2"/>
  <c r="AO34" i="2"/>
  <c r="AP34" i="2"/>
  <c r="AQ34" i="2"/>
  <c r="AR34" i="2"/>
  <c r="AS34" i="2"/>
  <c r="AT34" i="2"/>
  <c r="AU34" i="2"/>
  <c r="AV34" i="2"/>
  <c r="AW34" i="2"/>
  <c r="AX34" i="2"/>
  <c r="AY34" i="2"/>
  <c r="AZ34" i="2"/>
  <c r="BA34" i="2"/>
  <c r="BB34" i="2"/>
  <c r="BC34" i="2"/>
  <c r="BD34" i="2"/>
  <c r="BE34" i="2"/>
  <c r="BF34" i="2"/>
  <c r="BG34" i="2"/>
  <c r="BH34" i="2"/>
  <c r="BI34" i="2"/>
  <c r="BJ34" i="2"/>
  <c r="BK34" i="2"/>
  <c r="BL34" i="2"/>
  <c r="BM34" i="2"/>
  <c r="BN34" i="2"/>
  <c r="BO34" i="2"/>
  <c r="BP34" i="2"/>
  <c r="BQ34" i="2"/>
  <c r="BR34" i="2"/>
  <c r="BS34" i="2"/>
  <c r="BT34" i="2"/>
  <c r="BU34" i="2"/>
  <c r="BV34" i="2"/>
  <c r="BW34" i="2"/>
  <c r="BX34" i="2"/>
  <c r="BY34" i="2"/>
  <c r="BZ34" i="2"/>
  <c r="CA34" i="2"/>
  <c r="CB34" i="2"/>
  <c r="CC34" i="2"/>
  <c r="CD34" i="2"/>
  <c r="CE34" i="2"/>
  <c r="CF34" i="2"/>
  <c r="CG34" i="2"/>
  <c r="CH34" i="2"/>
  <c r="CI34" i="2"/>
  <c r="CJ34" i="2"/>
  <c r="CK34" i="2"/>
  <c r="CL34" i="2"/>
  <c r="CM34" i="2"/>
  <c r="CN34" i="2"/>
  <c r="CO34" i="2"/>
  <c r="CP34" i="2"/>
  <c r="CQ34" i="2"/>
  <c r="CR34" i="2"/>
  <c r="CS34" i="2"/>
  <c r="CT34" i="2"/>
  <c r="CU34" i="2"/>
  <c r="CV34" i="2"/>
  <c r="CW34" i="2"/>
  <c r="CX34" i="2"/>
  <c r="CY34" i="2"/>
  <c r="CZ34" i="2"/>
  <c r="DA34" i="2"/>
  <c r="DB34" i="2"/>
  <c r="DC34" i="2"/>
  <c r="DD34" i="2"/>
  <c r="DE34" i="2"/>
  <c r="DF34" i="2"/>
  <c r="DG34" i="2"/>
  <c r="DH34" i="2"/>
  <c r="DI34" i="2"/>
  <c r="DJ34" i="2"/>
  <c r="DK34" i="2"/>
  <c r="DL34" i="2"/>
  <c r="DM34" i="2"/>
  <c r="DN34" i="2"/>
  <c r="DO34" i="2"/>
  <c r="DP34" i="2"/>
  <c r="DQ34" i="2"/>
  <c r="DR34" i="2"/>
  <c r="DS34" i="2"/>
  <c r="DT34" i="2"/>
  <c r="DU34" i="2"/>
  <c r="DV34" i="2"/>
  <c r="DW34" i="2"/>
  <c r="DX34" i="2"/>
  <c r="DY34" i="2"/>
  <c r="DZ34" i="2"/>
  <c r="EA34" i="2"/>
  <c r="EB34" i="2"/>
  <c r="EC34" i="2"/>
  <c r="ED34" i="2"/>
  <c r="EE34" i="2"/>
  <c r="EF34" i="2"/>
  <c r="EG34" i="2"/>
  <c r="EH34" i="2"/>
  <c r="EI34" i="2"/>
  <c r="EJ34" i="2"/>
  <c r="EK34" i="2"/>
  <c r="EL34" i="2"/>
  <c r="EM34" i="2"/>
  <c r="EN34" i="2"/>
  <c r="EO34" i="2"/>
  <c r="EP34" i="2"/>
  <c r="EQ34" i="2"/>
  <c r="ER34" i="2"/>
  <c r="ES34" i="2"/>
  <c r="ET34" i="2"/>
  <c r="EU34" i="2"/>
  <c r="EV34" i="2"/>
  <c r="EW34" i="2"/>
  <c r="EX34" i="2"/>
  <c r="EY34" i="2"/>
  <c r="C35" i="2"/>
  <c r="D35" i="2"/>
  <c r="E35" i="2"/>
  <c r="F35" i="2"/>
  <c r="G35" i="2"/>
  <c r="H35" i="2"/>
  <c r="I35" i="2"/>
  <c r="J35" i="2"/>
  <c r="K35" i="2"/>
  <c r="L35" i="2"/>
  <c r="M35" i="2"/>
  <c r="N35" i="2"/>
  <c r="O35" i="2"/>
  <c r="P35" i="2"/>
  <c r="Q35" i="2"/>
  <c r="R35" i="2"/>
  <c r="S35" i="2"/>
  <c r="T35" i="2"/>
  <c r="U35" i="2"/>
  <c r="V35" i="2"/>
  <c r="W35" i="2"/>
  <c r="X35" i="2"/>
  <c r="Y35" i="2"/>
  <c r="Z35" i="2"/>
  <c r="AA35" i="2"/>
  <c r="AB35" i="2"/>
  <c r="AC35" i="2"/>
  <c r="AD35" i="2"/>
  <c r="AE35" i="2"/>
  <c r="AF35" i="2"/>
  <c r="AG35" i="2"/>
  <c r="AH35" i="2"/>
  <c r="AI35" i="2"/>
  <c r="AJ35" i="2"/>
  <c r="AK35" i="2"/>
  <c r="AL35" i="2"/>
  <c r="AM35" i="2"/>
  <c r="AN35" i="2"/>
  <c r="AO35" i="2"/>
  <c r="AP35" i="2"/>
  <c r="AQ35" i="2"/>
  <c r="AR35" i="2"/>
  <c r="AS35" i="2"/>
  <c r="AT35" i="2"/>
  <c r="AU35" i="2"/>
  <c r="AV35" i="2"/>
  <c r="AW35" i="2"/>
  <c r="AX35" i="2"/>
  <c r="AY35" i="2"/>
  <c r="AZ35" i="2"/>
  <c r="BA35" i="2"/>
  <c r="BB35" i="2"/>
  <c r="BC35" i="2"/>
  <c r="BD35" i="2"/>
  <c r="BE35" i="2"/>
  <c r="BF35" i="2"/>
  <c r="BG35" i="2"/>
  <c r="BH35" i="2"/>
  <c r="BI35" i="2"/>
  <c r="BJ35" i="2"/>
  <c r="BK35" i="2"/>
  <c r="BL35" i="2"/>
  <c r="BM35" i="2"/>
  <c r="BN35" i="2"/>
  <c r="BO35" i="2"/>
  <c r="BP35" i="2"/>
  <c r="BQ35" i="2"/>
  <c r="BR35" i="2"/>
  <c r="BS35" i="2"/>
  <c r="BT35" i="2"/>
  <c r="BU35" i="2"/>
  <c r="BV35" i="2"/>
  <c r="BW35" i="2"/>
  <c r="BX35" i="2"/>
  <c r="BY35" i="2"/>
  <c r="BZ35" i="2"/>
  <c r="CA35" i="2"/>
  <c r="CB35" i="2"/>
  <c r="CC35" i="2"/>
  <c r="CD35" i="2"/>
  <c r="CE35" i="2"/>
  <c r="CF35" i="2"/>
  <c r="CG35" i="2"/>
  <c r="CH35" i="2"/>
  <c r="CI35" i="2"/>
  <c r="CJ35" i="2"/>
  <c r="CK35" i="2"/>
  <c r="CL35" i="2"/>
  <c r="CM35" i="2"/>
  <c r="CN35" i="2"/>
  <c r="CO35" i="2"/>
  <c r="CP35" i="2"/>
  <c r="CQ35" i="2"/>
  <c r="CR35" i="2"/>
  <c r="CS35" i="2"/>
  <c r="CT35" i="2"/>
  <c r="CU35" i="2"/>
  <c r="CV35" i="2"/>
  <c r="CW35" i="2"/>
  <c r="CX35" i="2"/>
  <c r="CY35" i="2"/>
  <c r="CZ35" i="2"/>
  <c r="DA35" i="2"/>
  <c r="DB35" i="2"/>
  <c r="DC35" i="2"/>
  <c r="DD35" i="2"/>
  <c r="DE35" i="2"/>
  <c r="DF35" i="2"/>
  <c r="DG35" i="2"/>
  <c r="DH35" i="2"/>
  <c r="DI35" i="2"/>
  <c r="DJ35" i="2"/>
  <c r="DK35" i="2"/>
  <c r="DL35" i="2"/>
  <c r="DM35" i="2"/>
  <c r="DN35" i="2"/>
  <c r="DO35" i="2"/>
  <c r="DP35" i="2"/>
  <c r="DQ35" i="2"/>
  <c r="DR35" i="2"/>
  <c r="DS35" i="2"/>
  <c r="DT35" i="2"/>
  <c r="DU35" i="2"/>
  <c r="DV35" i="2"/>
  <c r="DW35" i="2"/>
  <c r="DX35" i="2"/>
  <c r="DY35" i="2"/>
  <c r="DZ35" i="2"/>
  <c r="EA35" i="2"/>
  <c r="EB35" i="2"/>
  <c r="EC35" i="2"/>
  <c r="ED35" i="2"/>
  <c r="EE35" i="2"/>
  <c r="EF35" i="2"/>
  <c r="EG35" i="2"/>
  <c r="EH35" i="2"/>
  <c r="EI35" i="2"/>
  <c r="EJ35" i="2"/>
  <c r="EK35" i="2"/>
  <c r="EL35" i="2"/>
  <c r="EM35" i="2"/>
  <c r="EN35" i="2"/>
  <c r="EO35" i="2"/>
  <c r="EP35" i="2"/>
  <c r="EQ35" i="2"/>
  <c r="ER35" i="2"/>
  <c r="ES35" i="2"/>
  <c r="ET35" i="2"/>
  <c r="EU35" i="2"/>
  <c r="EV35" i="2"/>
  <c r="EW35" i="2"/>
  <c r="EX35" i="2"/>
  <c r="EY35" i="2"/>
  <c r="C36" i="2"/>
  <c r="D36" i="2"/>
  <c r="E36" i="2"/>
  <c r="F36" i="2"/>
  <c r="G36" i="2"/>
  <c r="H36" i="2"/>
  <c r="I36" i="2"/>
  <c r="J36" i="2"/>
  <c r="K36" i="2"/>
  <c r="L36" i="2"/>
  <c r="M36" i="2"/>
  <c r="N36" i="2"/>
  <c r="O36" i="2"/>
  <c r="P36" i="2"/>
  <c r="Q36" i="2"/>
  <c r="R36" i="2"/>
  <c r="S36" i="2"/>
  <c r="T36" i="2"/>
  <c r="U36" i="2"/>
  <c r="V36" i="2"/>
  <c r="W36" i="2"/>
  <c r="X36" i="2"/>
  <c r="Y36" i="2"/>
  <c r="Z36" i="2"/>
  <c r="AA36" i="2"/>
  <c r="AB36" i="2"/>
  <c r="AC36" i="2"/>
  <c r="AD36" i="2"/>
  <c r="AE36" i="2"/>
  <c r="AF36" i="2"/>
  <c r="AG36" i="2"/>
  <c r="AH36" i="2"/>
  <c r="AI36" i="2"/>
  <c r="AJ36" i="2"/>
  <c r="AK36" i="2"/>
  <c r="AL36" i="2"/>
  <c r="AM36" i="2"/>
  <c r="AN36" i="2"/>
  <c r="AO36" i="2"/>
  <c r="AP36" i="2"/>
  <c r="AQ36" i="2"/>
  <c r="AR36" i="2"/>
  <c r="AS36" i="2"/>
  <c r="AT36" i="2"/>
  <c r="AU36" i="2"/>
  <c r="AV36" i="2"/>
  <c r="AW36" i="2"/>
  <c r="AX36" i="2"/>
  <c r="AY36" i="2"/>
  <c r="AZ36" i="2"/>
  <c r="BA36" i="2"/>
  <c r="BB36" i="2"/>
  <c r="BC36" i="2"/>
  <c r="BD36" i="2"/>
  <c r="BE36" i="2"/>
  <c r="BF36" i="2"/>
  <c r="BG36" i="2"/>
  <c r="BH36" i="2"/>
  <c r="BI36" i="2"/>
  <c r="BJ36" i="2"/>
  <c r="BK36" i="2"/>
  <c r="BL36" i="2"/>
  <c r="BM36" i="2"/>
  <c r="BN36" i="2"/>
  <c r="BO36" i="2"/>
  <c r="BP36" i="2"/>
  <c r="BQ36" i="2"/>
  <c r="BR36" i="2"/>
  <c r="BS36" i="2"/>
  <c r="BT36" i="2"/>
  <c r="BU36" i="2"/>
  <c r="BV36" i="2"/>
  <c r="BW36" i="2"/>
  <c r="BX36" i="2"/>
  <c r="BY36" i="2"/>
  <c r="BZ36" i="2"/>
  <c r="CA36" i="2"/>
  <c r="CB36" i="2"/>
  <c r="CC36" i="2"/>
  <c r="CD36" i="2"/>
  <c r="CE36" i="2"/>
  <c r="CF36" i="2"/>
  <c r="CG36" i="2"/>
  <c r="CH36" i="2"/>
  <c r="CI36" i="2"/>
  <c r="CJ36" i="2"/>
  <c r="CK36" i="2"/>
  <c r="CL36" i="2"/>
  <c r="CM36" i="2"/>
  <c r="CN36" i="2"/>
  <c r="CO36" i="2"/>
  <c r="CP36" i="2"/>
  <c r="CQ36" i="2"/>
  <c r="CR36" i="2"/>
  <c r="CS36" i="2"/>
  <c r="CT36" i="2"/>
  <c r="CU36" i="2"/>
  <c r="CV36" i="2"/>
  <c r="CW36" i="2"/>
  <c r="CX36" i="2"/>
  <c r="CY36" i="2"/>
  <c r="CZ36" i="2"/>
  <c r="DA36" i="2"/>
  <c r="DB36" i="2"/>
  <c r="DC36" i="2"/>
  <c r="DD36" i="2"/>
  <c r="DE36" i="2"/>
  <c r="DF36" i="2"/>
  <c r="DG36" i="2"/>
  <c r="DH36" i="2"/>
  <c r="DI36" i="2"/>
  <c r="DJ36" i="2"/>
  <c r="DK36" i="2"/>
  <c r="DL36" i="2"/>
  <c r="DM36" i="2"/>
  <c r="DN36" i="2"/>
  <c r="DO36" i="2"/>
  <c r="DP36" i="2"/>
  <c r="DQ36" i="2"/>
  <c r="DR36" i="2"/>
  <c r="DS36" i="2"/>
  <c r="DT36" i="2"/>
  <c r="DU36" i="2"/>
  <c r="DV36" i="2"/>
  <c r="DW36" i="2"/>
  <c r="DX36" i="2"/>
  <c r="DY36" i="2"/>
  <c r="DZ36" i="2"/>
  <c r="EA36" i="2"/>
  <c r="EB36" i="2"/>
  <c r="EC36" i="2"/>
  <c r="ED36" i="2"/>
  <c r="EE36" i="2"/>
  <c r="EF36" i="2"/>
  <c r="EG36" i="2"/>
  <c r="EH36" i="2"/>
  <c r="EI36" i="2"/>
  <c r="EJ36" i="2"/>
  <c r="EK36" i="2"/>
  <c r="EL36" i="2"/>
  <c r="EM36" i="2"/>
  <c r="EN36" i="2"/>
  <c r="EO36" i="2"/>
  <c r="EP36" i="2"/>
  <c r="EQ36" i="2"/>
  <c r="ER36" i="2"/>
  <c r="ES36" i="2"/>
  <c r="ET36" i="2"/>
  <c r="EU36" i="2"/>
  <c r="EV36" i="2"/>
  <c r="EW36" i="2"/>
  <c r="EX36" i="2"/>
  <c r="EY36" i="2"/>
  <c r="C37" i="2"/>
  <c r="D37" i="2"/>
  <c r="E37" i="2"/>
  <c r="F37" i="2"/>
  <c r="G37" i="2"/>
  <c r="H37" i="2"/>
  <c r="I37" i="2"/>
  <c r="J37" i="2"/>
  <c r="K37" i="2"/>
  <c r="L37" i="2"/>
  <c r="M37" i="2"/>
  <c r="N37" i="2"/>
  <c r="O37" i="2"/>
  <c r="P37" i="2"/>
  <c r="Q37" i="2"/>
  <c r="R37" i="2"/>
  <c r="S37" i="2"/>
  <c r="T37" i="2"/>
  <c r="U37" i="2"/>
  <c r="V37" i="2"/>
  <c r="W37" i="2"/>
  <c r="X37" i="2"/>
  <c r="Y37" i="2"/>
  <c r="Z37" i="2"/>
  <c r="AA37" i="2"/>
  <c r="AB37" i="2"/>
  <c r="AC37" i="2"/>
  <c r="AD37" i="2"/>
  <c r="AE37" i="2"/>
  <c r="AF37" i="2"/>
  <c r="AG37" i="2"/>
  <c r="AH37" i="2"/>
  <c r="AI37" i="2"/>
  <c r="AJ37" i="2"/>
  <c r="AK37" i="2"/>
  <c r="AL37" i="2"/>
  <c r="AM37" i="2"/>
  <c r="AN37" i="2"/>
  <c r="AO37" i="2"/>
  <c r="AP37" i="2"/>
  <c r="AQ37" i="2"/>
  <c r="AR37" i="2"/>
  <c r="AS37" i="2"/>
  <c r="AT37" i="2"/>
  <c r="AU37" i="2"/>
  <c r="AV37" i="2"/>
  <c r="AW37" i="2"/>
  <c r="AX37" i="2"/>
  <c r="AY37" i="2"/>
  <c r="AZ37" i="2"/>
  <c r="BA37" i="2"/>
  <c r="BB37" i="2"/>
  <c r="BC37" i="2"/>
  <c r="BD37" i="2"/>
  <c r="BE37" i="2"/>
  <c r="BF37" i="2"/>
  <c r="BG37" i="2"/>
  <c r="BH37" i="2"/>
  <c r="BI37" i="2"/>
  <c r="BJ37" i="2"/>
  <c r="BK37" i="2"/>
  <c r="BL37" i="2"/>
  <c r="BM37" i="2"/>
  <c r="BN37" i="2"/>
  <c r="BO37" i="2"/>
  <c r="BP37" i="2"/>
  <c r="BQ37" i="2"/>
  <c r="BR37" i="2"/>
  <c r="BS37" i="2"/>
  <c r="BT37" i="2"/>
  <c r="BU37" i="2"/>
  <c r="BV37" i="2"/>
  <c r="BW37" i="2"/>
  <c r="BX37" i="2"/>
  <c r="BY37" i="2"/>
  <c r="BZ37" i="2"/>
  <c r="CA37" i="2"/>
  <c r="CB37" i="2"/>
  <c r="CC37" i="2"/>
  <c r="CD37" i="2"/>
  <c r="CE37" i="2"/>
  <c r="CF37" i="2"/>
  <c r="CG37" i="2"/>
  <c r="CH37" i="2"/>
  <c r="CI37" i="2"/>
  <c r="CJ37" i="2"/>
  <c r="CK37" i="2"/>
  <c r="CL37" i="2"/>
  <c r="CM37" i="2"/>
  <c r="CN37" i="2"/>
  <c r="CO37" i="2"/>
  <c r="CP37" i="2"/>
  <c r="CQ37" i="2"/>
  <c r="CR37" i="2"/>
  <c r="CS37" i="2"/>
  <c r="CT37" i="2"/>
  <c r="CU37" i="2"/>
  <c r="CV37" i="2"/>
  <c r="CW37" i="2"/>
  <c r="CX37" i="2"/>
  <c r="CY37" i="2"/>
  <c r="CZ37" i="2"/>
  <c r="DA37" i="2"/>
  <c r="DB37" i="2"/>
  <c r="DC37" i="2"/>
  <c r="DD37" i="2"/>
  <c r="DE37" i="2"/>
  <c r="DF37" i="2"/>
  <c r="DG37" i="2"/>
  <c r="DH37" i="2"/>
  <c r="DI37" i="2"/>
  <c r="DJ37" i="2"/>
  <c r="DK37" i="2"/>
  <c r="DL37" i="2"/>
  <c r="DM37" i="2"/>
  <c r="DN37" i="2"/>
  <c r="DO37" i="2"/>
  <c r="DP37" i="2"/>
  <c r="DQ37" i="2"/>
  <c r="DR37" i="2"/>
  <c r="DS37" i="2"/>
  <c r="DT37" i="2"/>
  <c r="DU37" i="2"/>
  <c r="DV37" i="2"/>
  <c r="DW37" i="2"/>
  <c r="DX37" i="2"/>
  <c r="DY37" i="2"/>
  <c r="DZ37" i="2"/>
  <c r="EA37" i="2"/>
  <c r="EB37" i="2"/>
  <c r="EC37" i="2"/>
  <c r="ED37" i="2"/>
  <c r="EE37" i="2"/>
  <c r="EF37" i="2"/>
  <c r="EG37" i="2"/>
  <c r="EH37" i="2"/>
  <c r="EI37" i="2"/>
  <c r="EJ37" i="2"/>
  <c r="EK37" i="2"/>
  <c r="EL37" i="2"/>
  <c r="EM37" i="2"/>
  <c r="EN37" i="2"/>
  <c r="EO37" i="2"/>
  <c r="EP37" i="2"/>
  <c r="EQ37" i="2"/>
  <c r="ER37" i="2"/>
  <c r="ES37" i="2"/>
  <c r="ET37" i="2"/>
  <c r="EU37" i="2"/>
  <c r="EV37" i="2"/>
  <c r="EW37" i="2"/>
  <c r="EX37" i="2"/>
  <c r="EY37" i="2"/>
  <c r="C38" i="2"/>
  <c r="D38" i="2"/>
  <c r="E38" i="2"/>
  <c r="F38" i="2"/>
  <c r="G38" i="2"/>
  <c r="H38" i="2"/>
  <c r="I38" i="2"/>
  <c r="J38" i="2"/>
  <c r="K38" i="2"/>
  <c r="L38" i="2"/>
  <c r="M38" i="2"/>
  <c r="N38" i="2"/>
  <c r="O38" i="2"/>
  <c r="P38" i="2"/>
  <c r="Q38" i="2"/>
  <c r="R38" i="2"/>
  <c r="S38" i="2"/>
  <c r="T38" i="2"/>
  <c r="U38" i="2"/>
  <c r="V38" i="2"/>
  <c r="W38" i="2"/>
  <c r="X38" i="2"/>
  <c r="Y38" i="2"/>
  <c r="Z38" i="2"/>
  <c r="AA38" i="2"/>
  <c r="AB38" i="2"/>
  <c r="AC38" i="2"/>
  <c r="AD38" i="2"/>
  <c r="AE38" i="2"/>
  <c r="AF38" i="2"/>
  <c r="AG38" i="2"/>
  <c r="AH38" i="2"/>
  <c r="AI38" i="2"/>
  <c r="AJ38" i="2"/>
  <c r="AK38" i="2"/>
  <c r="AL38" i="2"/>
  <c r="AM38" i="2"/>
  <c r="AN38" i="2"/>
  <c r="AO38" i="2"/>
  <c r="AP38" i="2"/>
  <c r="AQ38" i="2"/>
  <c r="AR38" i="2"/>
  <c r="AS38" i="2"/>
  <c r="AT38" i="2"/>
  <c r="AU38" i="2"/>
  <c r="AV38" i="2"/>
  <c r="AW38" i="2"/>
  <c r="AX38" i="2"/>
  <c r="AY38" i="2"/>
  <c r="AZ38" i="2"/>
  <c r="BA38" i="2"/>
  <c r="BB38" i="2"/>
  <c r="BC38" i="2"/>
  <c r="BD38" i="2"/>
  <c r="BE38" i="2"/>
  <c r="BF38" i="2"/>
  <c r="BG38" i="2"/>
  <c r="BH38" i="2"/>
  <c r="BI38" i="2"/>
  <c r="BJ38" i="2"/>
  <c r="BK38" i="2"/>
  <c r="BL38" i="2"/>
  <c r="BM38" i="2"/>
  <c r="BN38" i="2"/>
  <c r="BO38" i="2"/>
  <c r="BP38" i="2"/>
  <c r="BQ38" i="2"/>
  <c r="BR38" i="2"/>
  <c r="BS38" i="2"/>
  <c r="BT38" i="2"/>
  <c r="BU38" i="2"/>
  <c r="BV38" i="2"/>
  <c r="BW38" i="2"/>
  <c r="BX38" i="2"/>
  <c r="BY38" i="2"/>
  <c r="BZ38" i="2"/>
  <c r="CA38" i="2"/>
  <c r="CB38" i="2"/>
  <c r="CC38" i="2"/>
  <c r="CD38" i="2"/>
  <c r="CE38" i="2"/>
  <c r="CF38" i="2"/>
  <c r="CG38" i="2"/>
  <c r="CH38" i="2"/>
  <c r="CI38" i="2"/>
  <c r="CJ38" i="2"/>
  <c r="CK38" i="2"/>
  <c r="CL38" i="2"/>
  <c r="CM38" i="2"/>
  <c r="CN38" i="2"/>
  <c r="CO38" i="2"/>
  <c r="CP38" i="2"/>
  <c r="CQ38" i="2"/>
  <c r="CR38" i="2"/>
  <c r="CS38" i="2"/>
  <c r="CT38" i="2"/>
  <c r="CU38" i="2"/>
  <c r="CV38" i="2"/>
  <c r="CW38" i="2"/>
  <c r="CX38" i="2"/>
  <c r="CY38" i="2"/>
  <c r="CZ38" i="2"/>
  <c r="DA38" i="2"/>
  <c r="DB38" i="2"/>
  <c r="DC38" i="2"/>
  <c r="DD38" i="2"/>
  <c r="DE38" i="2"/>
  <c r="DF38" i="2"/>
  <c r="DG38" i="2"/>
  <c r="DH38" i="2"/>
  <c r="DI38" i="2"/>
  <c r="DJ38" i="2"/>
  <c r="DK38" i="2"/>
  <c r="DL38" i="2"/>
  <c r="DM38" i="2"/>
  <c r="DN38" i="2"/>
  <c r="DO38" i="2"/>
  <c r="DP38" i="2"/>
  <c r="DQ38" i="2"/>
  <c r="DR38" i="2"/>
  <c r="DS38" i="2"/>
  <c r="DT38" i="2"/>
  <c r="DU38" i="2"/>
  <c r="DV38" i="2"/>
  <c r="DW38" i="2"/>
  <c r="DX38" i="2"/>
  <c r="DY38" i="2"/>
  <c r="DZ38" i="2"/>
  <c r="EA38" i="2"/>
  <c r="EB38" i="2"/>
  <c r="EC38" i="2"/>
  <c r="ED38" i="2"/>
  <c r="EE38" i="2"/>
  <c r="EF38" i="2"/>
  <c r="EG38" i="2"/>
  <c r="EH38" i="2"/>
  <c r="EI38" i="2"/>
  <c r="EJ38" i="2"/>
  <c r="EK38" i="2"/>
  <c r="EL38" i="2"/>
  <c r="EM38" i="2"/>
  <c r="EN38" i="2"/>
  <c r="EO38" i="2"/>
  <c r="EP38" i="2"/>
  <c r="EQ38" i="2"/>
  <c r="ER38" i="2"/>
  <c r="ES38" i="2"/>
  <c r="ET38" i="2"/>
  <c r="EU38" i="2"/>
  <c r="EV38" i="2"/>
  <c r="EW38" i="2"/>
  <c r="EX38" i="2"/>
  <c r="EY38" i="2"/>
  <c r="C39" i="2"/>
  <c r="D39" i="2"/>
  <c r="E39" i="2"/>
  <c r="F39" i="2"/>
  <c r="G39" i="2"/>
  <c r="H39" i="2"/>
  <c r="I39" i="2"/>
  <c r="J39" i="2"/>
  <c r="K39" i="2"/>
  <c r="L39" i="2"/>
  <c r="M39" i="2"/>
  <c r="N39" i="2"/>
  <c r="O39" i="2"/>
  <c r="P39" i="2"/>
  <c r="Q39" i="2"/>
  <c r="R39" i="2"/>
  <c r="S39" i="2"/>
  <c r="T39" i="2"/>
  <c r="U39" i="2"/>
  <c r="V39" i="2"/>
  <c r="W39" i="2"/>
  <c r="X39" i="2"/>
  <c r="Y39" i="2"/>
  <c r="Z39" i="2"/>
  <c r="AA39" i="2"/>
  <c r="AB39" i="2"/>
  <c r="AC39" i="2"/>
  <c r="AD39" i="2"/>
  <c r="AE39" i="2"/>
  <c r="AF39" i="2"/>
  <c r="AG39" i="2"/>
  <c r="AH39" i="2"/>
  <c r="AI39" i="2"/>
  <c r="AJ39" i="2"/>
  <c r="AK39" i="2"/>
  <c r="AL39" i="2"/>
  <c r="AM39" i="2"/>
  <c r="AN39" i="2"/>
  <c r="AO39" i="2"/>
  <c r="AP39" i="2"/>
  <c r="AQ39" i="2"/>
  <c r="AR39" i="2"/>
  <c r="AS39" i="2"/>
  <c r="AT39" i="2"/>
  <c r="AU39" i="2"/>
  <c r="AV39" i="2"/>
  <c r="AW39" i="2"/>
  <c r="AX39" i="2"/>
  <c r="AY39" i="2"/>
  <c r="AZ39" i="2"/>
  <c r="BA39" i="2"/>
  <c r="BB39" i="2"/>
  <c r="BC39" i="2"/>
  <c r="BD39" i="2"/>
  <c r="BE39" i="2"/>
  <c r="BF39" i="2"/>
  <c r="BG39" i="2"/>
  <c r="BH39" i="2"/>
  <c r="BI39" i="2"/>
  <c r="BJ39" i="2"/>
  <c r="BK39" i="2"/>
  <c r="BL39" i="2"/>
  <c r="BM39" i="2"/>
  <c r="BN39" i="2"/>
  <c r="BO39" i="2"/>
  <c r="BP39" i="2"/>
  <c r="BQ39" i="2"/>
  <c r="BR39" i="2"/>
  <c r="BS39" i="2"/>
  <c r="BT39" i="2"/>
  <c r="BU39" i="2"/>
  <c r="BV39" i="2"/>
  <c r="BW39" i="2"/>
  <c r="BX39" i="2"/>
  <c r="BY39" i="2"/>
  <c r="BZ39" i="2"/>
  <c r="CA39" i="2"/>
  <c r="CB39" i="2"/>
  <c r="CC39" i="2"/>
  <c r="CD39" i="2"/>
  <c r="CE39" i="2"/>
  <c r="CF39" i="2"/>
  <c r="CG39" i="2"/>
  <c r="CH39" i="2"/>
  <c r="CI39" i="2"/>
  <c r="CJ39" i="2"/>
  <c r="CK39" i="2"/>
  <c r="CL39" i="2"/>
  <c r="CM39" i="2"/>
  <c r="CN39" i="2"/>
  <c r="CO39" i="2"/>
  <c r="CP39" i="2"/>
  <c r="CQ39" i="2"/>
  <c r="CR39" i="2"/>
  <c r="CS39" i="2"/>
  <c r="CT39" i="2"/>
  <c r="CU39" i="2"/>
  <c r="CV39" i="2"/>
  <c r="CW39" i="2"/>
  <c r="CX39" i="2"/>
  <c r="CY39" i="2"/>
  <c r="CZ39" i="2"/>
  <c r="DA39" i="2"/>
  <c r="DB39" i="2"/>
  <c r="DC39" i="2"/>
  <c r="DD39" i="2"/>
  <c r="DE39" i="2"/>
  <c r="DF39" i="2"/>
  <c r="DG39" i="2"/>
  <c r="DH39" i="2"/>
  <c r="DI39" i="2"/>
  <c r="DJ39" i="2"/>
  <c r="DK39" i="2"/>
  <c r="DL39" i="2"/>
  <c r="DM39" i="2"/>
  <c r="DN39" i="2"/>
  <c r="DO39" i="2"/>
  <c r="DP39" i="2"/>
  <c r="DQ39" i="2"/>
  <c r="DR39" i="2"/>
  <c r="DS39" i="2"/>
  <c r="DT39" i="2"/>
  <c r="DU39" i="2"/>
  <c r="DV39" i="2"/>
  <c r="DW39" i="2"/>
  <c r="DX39" i="2"/>
  <c r="DY39" i="2"/>
  <c r="DZ39" i="2"/>
  <c r="EA39" i="2"/>
  <c r="EB39" i="2"/>
  <c r="EC39" i="2"/>
  <c r="ED39" i="2"/>
  <c r="EE39" i="2"/>
  <c r="EF39" i="2"/>
  <c r="EG39" i="2"/>
  <c r="EH39" i="2"/>
  <c r="EI39" i="2"/>
  <c r="EJ39" i="2"/>
  <c r="EK39" i="2"/>
  <c r="EL39" i="2"/>
  <c r="EM39" i="2"/>
  <c r="EN39" i="2"/>
  <c r="EO39" i="2"/>
  <c r="EP39" i="2"/>
  <c r="EQ39" i="2"/>
  <c r="ER39" i="2"/>
  <c r="ES39" i="2"/>
  <c r="ET39" i="2"/>
  <c r="EU39" i="2"/>
  <c r="EV39" i="2"/>
  <c r="EW39" i="2"/>
  <c r="EX39" i="2"/>
  <c r="EY39" i="2"/>
  <c r="C40" i="2"/>
  <c r="D40" i="2"/>
  <c r="E40" i="2"/>
  <c r="F40" i="2"/>
  <c r="G40" i="2"/>
  <c r="H40" i="2"/>
  <c r="I40" i="2"/>
  <c r="J40" i="2"/>
  <c r="K40" i="2"/>
  <c r="L40" i="2"/>
  <c r="M40" i="2"/>
  <c r="N40" i="2"/>
  <c r="O40" i="2"/>
  <c r="P40" i="2"/>
  <c r="Q40" i="2"/>
  <c r="R40" i="2"/>
  <c r="S40" i="2"/>
  <c r="T40" i="2"/>
  <c r="U40" i="2"/>
  <c r="V40" i="2"/>
  <c r="W40" i="2"/>
  <c r="X40" i="2"/>
  <c r="Y40" i="2"/>
  <c r="Z40" i="2"/>
  <c r="AA40" i="2"/>
  <c r="AB40" i="2"/>
  <c r="AC40" i="2"/>
  <c r="AD40" i="2"/>
  <c r="AE40" i="2"/>
  <c r="AF40" i="2"/>
  <c r="AG40" i="2"/>
  <c r="AH40" i="2"/>
  <c r="AI40" i="2"/>
  <c r="AJ40" i="2"/>
  <c r="AK40" i="2"/>
  <c r="AL40" i="2"/>
  <c r="AM40" i="2"/>
  <c r="AN40" i="2"/>
  <c r="AO40" i="2"/>
  <c r="AP40" i="2"/>
  <c r="AQ40" i="2"/>
  <c r="AR40" i="2"/>
  <c r="AS40" i="2"/>
  <c r="AT40" i="2"/>
  <c r="AU40" i="2"/>
  <c r="AV40" i="2"/>
  <c r="AW40" i="2"/>
  <c r="AX40" i="2"/>
  <c r="AY40" i="2"/>
  <c r="AZ40" i="2"/>
  <c r="BA40" i="2"/>
  <c r="BB40" i="2"/>
  <c r="BC40" i="2"/>
  <c r="BD40" i="2"/>
  <c r="BE40" i="2"/>
  <c r="BF40" i="2"/>
  <c r="BG40" i="2"/>
  <c r="BH40" i="2"/>
  <c r="BI40" i="2"/>
  <c r="BJ40" i="2"/>
  <c r="BK40" i="2"/>
  <c r="BL40" i="2"/>
  <c r="BM40" i="2"/>
  <c r="BN40" i="2"/>
  <c r="BO40" i="2"/>
  <c r="BP40" i="2"/>
  <c r="BQ40" i="2"/>
  <c r="BR40" i="2"/>
  <c r="BS40" i="2"/>
  <c r="BT40" i="2"/>
  <c r="BU40" i="2"/>
  <c r="BV40" i="2"/>
  <c r="BW40" i="2"/>
  <c r="BX40" i="2"/>
  <c r="BY40" i="2"/>
  <c r="BZ40" i="2"/>
  <c r="CA40" i="2"/>
  <c r="CB40" i="2"/>
  <c r="CC40" i="2"/>
  <c r="CD40" i="2"/>
  <c r="CE40" i="2"/>
  <c r="CF40" i="2"/>
  <c r="CG40" i="2"/>
  <c r="CH40" i="2"/>
  <c r="CI40" i="2"/>
  <c r="CJ40" i="2"/>
  <c r="CK40" i="2"/>
  <c r="CL40" i="2"/>
  <c r="CM40" i="2"/>
  <c r="CN40" i="2"/>
  <c r="CO40" i="2"/>
  <c r="CP40" i="2"/>
  <c r="CQ40" i="2"/>
  <c r="CR40" i="2"/>
  <c r="CS40" i="2"/>
  <c r="CT40" i="2"/>
  <c r="CU40" i="2"/>
  <c r="CV40" i="2"/>
  <c r="CW40" i="2"/>
  <c r="CX40" i="2"/>
  <c r="CY40" i="2"/>
  <c r="CZ40" i="2"/>
  <c r="DA40" i="2"/>
  <c r="DB40" i="2"/>
  <c r="DC40" i="2"/>
  <c r="DD40" i="2"/>
  <c r="DE40" i="2"/>
  <c r="DF40" i="2"/>
  <c r="DG40" i="2"/>
  <c r="DH40" i="2"/>
  <c r="DI40" i="2"/>
  <c r="DJ40" i="2"/>
  <c r="DK40" i="2"/>
  <c r="DL40" i="2"/>
  <c r="DM40" i="2"/>
  <c r="DN40" i="2"/>
  <c r="DO40" i="2"/>
  <c r="DP40" i="2"/>
  <c r="DQ40" i="2"/>
  <c r="DR40" i="2"/>
  <c r="DS40" i="2"/>
  <c r="DT40" i="2"/>
  <c r="DU40" i="2"/>
  <c r="DV40" i="2"/>
  <c r="DW40" i="2"/>
  <c r="DX40" i="2"/>
  <c r="DY40" i="2"/>
  <c r="DZ40" i="2"/>
  <c r="EA40" i="2"/>
  <c r="EB40" i="2"/>
  <c r="EC40" i="2"/>
  <c r="ED40" i="2"/>
  <c r="EE40" i="2"/>
  <c r="EF40" i="2"/>
  <c r="EG40" i="2"/>
  <c r="EH40" i="2"/>
  <c r="EI40" i="2"/>
  <c r="EJ40" i="2"/>
  <c r="EK40" i="2"/>
  <c r="EL40" i="2"/>
  <c r="EM40" i="2"/>
  <c r="EN40" i="2"/>
  <c r="EO40" i="2"/>
  <c r="EP40" i="2"/>
  <c r="EQ40" i="2"/>
  <c r="ER40" i="2"/>
  <c r="ES40" i="2"/>
  <c r="ET40" i="2"/>
  <c r="EU40" i="2"/>
  <c r="EV40" i="2"/>
  <c r="EW40" i="2"/>
  <c r="EX40" i="2"/>
  <c r="EY40" i="2"/>
  <c r="C41" i="2"/>
  <c r="D41" i="2"/>
  <c r="E41" i="2"/>
  <c r="F41" i="2"/>
  <c r="G41" i="2"/>
  <c r="H41" i="2"/>
  <c r="I41" i="2"/>
  <c r="J41" i="2"/>
  <c r="K41" i="2"/>
  <c r="L41" i="2"/>
  <c r="M41" i="2"/>
  <c r="N41" i="2"/>
  <c r="O41" i="2"/>
  <c r="P41" i="2"/>
  <c r="Q41" i="2"/>
  <c r="R41" i="2"/>
  <c r="S41" i="2"/>
  <c r="T41" i="2"/>
  <c r="U41" i="2"/>
  <c r="V41" i="2"/>
  <c r="W41" i="2"/>
  <c r="X41" i="2"/>
  <c r="Y41" i="2"/>
  <c r="Z41" i="2"/>
  <c r="AA41" i="2"/>
  <c r="AB41" i="2"/>
  <c r="AC41" i="2"/>
  <c r="AD41" i="2"/>
  <c r="AE41" i="2"/>
  <c r="AF41" i="2"/>
  <c r="AG41" i="2"/>
  <c r="AH41" i="2"/>
  <c r="AI41" i="2"/>
  <c r="AJ41" i="2"/>
  <c r="AK41" i="2"/>
  <c r="AL41" i="2"/>
  <c r="AM41" i="2"/>
  <c r="AN41" i="2"/>
  <c r="AO41" i="2"/>
  <c r="AP41" i="2"/>
  <c r="AQ41" i="2"/>
  <c r="AR41" i="2"/>
  <c r="AS41" i="2"/>
  <c r="AT41" i="2"/>
  <c r="AU41" i="2"/>
  <c r="AV41" i="2"/>
  <c r="AW41" i="2"/>
  <c r="AX41" i="2"/>
  <c r="AY41" i="2"/>
  <c r="AZ41" i="2"/>
  <c r="BA41" i="2"/>
  <c r="BB41" i="2"/>
  <c r="BC41" i="2"/>
  <c r="BD41" i="2"/>
  <c r="BE41" i="2"/>
  <c r="BF41" i="2"/>
  <c r="BG41" i="2"/>
  <c r="BH41" i="2"/>
  <c r="BI41" i="2"/>
  <c r="BJ41" i="2"/>
  <c r="BK41" i="2"/>
  <c r="BL41" i="2"/>
  <c r="BM41" i="2"/>
  <c r="BN41" i="2"/>
  <c r="BO41" i="2"/>
  <c r="BP41" i="2"/>
  <c r="BQ41" i="2"/>
  <c r="BR41" i="2"/>
  <c r="BS41" i="2"/>
  <c r="BT41" i="2"/>
  <c r="BU41" i="2"/>
  <c r="BV41" i="2"/>
  <c r="BW41" i="2"/>
  <c r="BX41" i="2"/>
  <c r="BY41" i="2"/>
  <c r="BZ41" i="2"/>
  <c r="CA41" i="2"/>
  <c r="CB41" i="2"/>
  <c r="CC41" i="2"/>
  <c r="CD41" i="2"/>
  <c r="CE41" i="2"/>
  <c r="CF41" i="2"/>
  <c r="CG41" i="2"/>
  <c r="CH41" i="2"/>
  <c r="CI41" i="2"/>
  <c r="CJ41" i="2"/>
  <c r="CK41" i="2"/>
  <c r="CL41" i="2"/>
  <c r="CM41" i="2"/>
  <c r="CN41" i="2"/>
  <c r="CO41" i="2"/>
  <c r="CP41" i="2"/>
  <c r="CQ41" i="2"/>
  <c r="CR41" i="2"/>
  <c r="CS41" i="2"/>
  <c r="CT41" i="2"/>
  <c r="CU41" i="2"/>
  <c r="CV41" i="2"/>
  <c r="CW41" i="2"/>
  <c r="CX41" i="2"/>
  <c r="CY41" i="2"/>
  <c r="CZ41" i="2"/>
  <c r="DA41" i="2"/>
  <c r="DB41" i="2"/>
  <c r="DC41" i="2"/>
  <c r="DD41" i="2"/>
  <c r="DE41" i="2"/>
  <c r="DF41" i="2"/>
  <c r="DG41" i="2"/>
  <c r="DH41" i="2"/>
  <c r="DI41" i="2"/>
  <c r="DJ41" i="2"/>
  <c r="DK41" i="2"/>
  <c r="DL41" i="2"/>
  <c r="DM41" i="2"/>
  <c r="DN41" i="2"/>
  <c r="DO41" i="2"/>
  <c r="DP41" i="2"/>
  <c r="DQ41" i="2"/>
  <c r="DR41" i="2"/>
  <c r="DS41" i="2"/>
  <c r="DT41" i="2"/>
  <c r="DU41" i="2"/>
  <c r="DV41" i="2"/>
  <c r="DW41" i="2"/>
  <c r="DX41" i="2"/>
  <c r="DY41" i="2"/>
  <c r="DZ41" i="2"/>
  <c r="EA41" i="2"/>
  <c r="EB41" i="2"/>
  <c r="EC41" i="2"/>
  <c r="ED41" i="2"/>
  <c r="EE41" i="2"/>
  <c r="EF41" i="2"/>
  <c r="EG41" i="2"/>
  <c r="EH41" i="2"/>
  <c r="EI41" i="2"/>
  <c r="EJ41" i="2"/>
  <c r="EK41" i="2"/>
  <c r="EL41" i="2"/>
  <c r="EM41" i="2"/>
  <c r="EN41" i="2"/>
  <c r="EO41" i="2"/>
  <c r="EP41" i="2"/>
  <c r="EQ41" i="2"/>
  <c r="ER41" i="2"/>
  <c r="ES41" i="2"/>
  <c r="ET41" i="2"/>
  <c r="EU41" i="2"/>
  <c r="EV41" i="2"/>
  <c r="EW41" i="2"/>
  <c r="EX41" i="2"/>
  <c r="EY41" i="2"/>
  <c r="C42" i="2"/>
  <c r="D42" i="2"/>
  <c r="E42" i="2"/>
  <c r="F42" i="2"/>
  <c r="G42" i="2"/>
  <c r="H42" i="2"/>
  <c r="I42" i="2"/>
  <c r="J42" i="2"/>
  <c r="K42" i="2"/>
  <c r="L42" i="2"/>
  <c r="M42" i="2"/>
  <c r="N42" i="2"/>
  <c r="O42" i="2"/>
  <c r="P42" i="2"/>
  <c r="Q42" i="2"/>
  <c r="R42" i="2"/>
  <c r="S42" i="2"/>
  <c r="T42" i="2"/>
  <c r="U42" i="2"/>
  <c r="V42" i="2"/>
  <c r="W42" i="2"/>
  <c r="X42" i="2"/>
  <c r="Y42" i="2"/>
  <c r="Z42" i="2"/>
  <c r="AA42" i="2"/>
  <c r="AB42" i="2"/>
  <c r="AC42" i="2"/>
  <c r="AD42" i="2"/>
  <c r="AE42" i="2"/>
  <c r="AF42" i="2"/>
  <c r="AG42" i="2"/>
  <c r="AH42" i="2"/>
  <c r="AI42" i="2"/>
  <c r="AJ42" i="2"/>
  <c r="AK42" i="2"/>
  <c r="AL42" i="2"/>
  <c r="AM42" i="2"/>
  <c r="AN42" i="2"/>
  <c r="AO42" i="2"/>
  <c r="AP42" i="2"/>
  <c r="AQ42" i="2"/>
  <c r="AR42" i="2"/>
  <c r="AS42" i="2"/>
  <c r="AT42" i="2"/>
  <c r="AU42" i="2"/>
  <c r="AV42" i="2"/>
  <c r="AW42" i="2"/>
  <c r="AX42" i="2"/>
  <c r="AY42" i="2"/>
  <c r="AZ42" i="2"/>
  <c r="BA42" i="2"/>
  <c r="BB42" i="2"/>
  <c r="BC42" i="2"/>
  <c r="BD42" i="2"/>
  <c r="BE42" i="2"/>
  <c r="BF42" i="2"/>
  <c r="BG42" i="2"/>
  <c r="BH42" i="2"/>
  <c r="BI42" i="2"/>
  <c r="BJ42" i="2"/>
  <c r="BK42" i="2"/>
  <c r="BL42" i="2"/>
  <c r="BM42" i="2"/>
  <c r="BN42" i="2"/>
  <c r="BO42" i="2"/>
  <c r="BP42" i="2"/>
  <c r="BQ42" i="2"/>
  <c r="BR42" i="2"/>
  <c r="BS42" i="2"/>
  <c r="BT42" i="2"/>
  <c r="BU42" i="2"/>
  <c r="BV42" i="2"/>
  <c r="BW42" i="2"/>
  <c r="BX42" i="2"/>
  <c r="BY42" i="2"/>
  <c r="BZ42" i="2"/>
  <c r="CA42" i="2"/>
  <c r="CB42" i="2"/>
  <c r="CC42" i="2"/>
  <c r="CD42" i="2"/>
  <c r="CE42" i="2"/>
  <c r="CF42" i="2"/>
  <c r="CG42" i="2"/>
  <c r="CH42" i="2"/>
  <c r="CI42" i="2"/>
  <c r="CJ42" i="2"/>
  <c r="CK42" i="2"/>
  <c r="CL42" i="2"/>
  <c r="CM42" i="2"/>
  <c r="CN42" i="2"/>
  <c r="CO42" i="2"/>
  <c r="CP42" i="2"/>
  <c r="CQ42" i="2"/>
  <c r="CR42" i="2"/>
  <c r="CS42" i="2"/>
  <c r="CT42" i="2"/>
  <c r="CU42" i="2"/>
  <c r="CV42" i="2"/>
  <c r="CW42" i="2"/>
  <c r="CX42" i="2"/>
  <c r="CY42" i="2"/>
  <c r="CZ42" i="2"/>
  <c r="DA42" i="2"/>
  <c r="DB42" i="2"/>
  <c r="DC42" i="2"/>
  <c r="DD42" i="2"/>
  <c r="DE42" i="2"/>
  <c r="DF42" i="2"/>
  <c r="DG42" i="2"/>
  <c r="DH42" i="2"/>
  <c r="DI42" i="2"/>
  <c r="DJ42" i="2"/>
  <c r="DK42" i="2"/>
  <c r="DL42" i="2"/>
  <c r="DM42" i="2"/>
  <c r="DN42" i="2"/>
  <c r="DO42" i="2"/>
  <c r="DP42" i="2"/>
  <c r="DQ42" i="2"/>
  <c r="DR42" i="2"/>
  <c r="DS42" i="2"/>
  <c r="DT42" i="2"/>
  <c r="DU42" i="2"/>
  <c r="DV42" i="2"/>
  <c r="DW42" i="2"/>
  <c r="DX42" i="2"/>
  <c r="DY42" i="2"/>
  <c r="DZ42" i="2"/>
  <c r="EA42" i="2"/>
  <c r="EB42" i="2"/>
  <c r="EC42" i="2"/>
  <c r="ED42" i="2"/>
  <c r="EE42" i="2"/>
  <c r="EF42" i="2"/>
  <c r="EG42" i="2"/>
  <c r="EH42" i="2"/>
  <c r="EI42" i="2"/>
  <c r="EJ42" i="2"/>
  <c r="EK42" i="2"/>
  <c r="EL42" i="2"/>
  <c r="EM42" i="2"/>
  <c r="EN42" i="2"/>
  <c r="EO42" i="2"/>
  <c r="EP42" i="2"/>
  <c r="EQ42" i="2"/>
  <c r="ER42" i="2"/>
  <c r="ES42" i="2"/>
  <c r="ET42" i="2"/>
  <c r="EU42" i="2"/>
  <c r="EV42" i="2"/>
  <c r="EW42" i="2"/>
  <c r="EX42" i="2"/>
  <c r="EY42" i="2"/>
  <c r="C43" i="2"/>
  <c r="D43" i="2"/>
  <c r="E43" i="2"/>
  <c r="F43" i="2"/>
  <c r="G43" i="2"/>
  <c r="H43" i="2"/>
  <c r="I43" i="2"/>
  <c r="J43" i="2"/>
  <c r="K43" i="2"/>
  <c r="L43" i="2"/>
  <c r="M43" i="2"/>
  <c r="N43" i="2"/>
  <c r="O43" i="2"/>
  <c r="P43" i="2"/>
  <c r="Q43" i="2"/>
  <c r="R43" i="2"/>
  <c r="S43" i="2"/>
  <c r="T43" i="2"/>
  <c r="U43" i="2"/>
  <c r="V43" i="2"/>
  <c r="W43" i="2"/>
  <c r="X43" i="2"/>
  <c r="Y43" i="2"/>
  <c r="Z43" i="2"/>
  <c r="AA43" i="2"/>
  <c r="AB43" i="2"/>
  <c r="AC43" i="2"/>
  <c r="AD43" i="2"/>
  <c r="AE43" i="2"/>
  <c r="AF43" i="2"/>
  <c r="AG43" i="2"/>
  <c r="AH43" i="2"/>
  <c r="AI43" i="2"/>
  <c r="AJ43" i="2"/>
  <c r="AK43" i="2"/>
  <c r="AL43" i="2"/>
  <c r="AM43" i="2"/>
  <c r="AN43" i="2"/>
  <c r="AO43" i="2"/>
  <c r="AP43" i="2"/>
  <c r="AQ43" i="2"/>
  <c r="AR43" i="2"/>
  <c r="AS43" i="2"/>
  <c r="AT43" i="2"/>
  <c r="AU43" i="2"/>
  <c r="AV43" i="2"/>
  <c r="AW43" i="2"/>
  <c r="AX43" i="2"/>
  <c r="AY43" i="2"/>
  <c r="AZ43" i="2"/>
  <c r="BA43" i="2"/>
  <c r="BB43" i="2"/>
  <c r="BC43" i="2"/>
  <c r="BD43" i="2"/>
  <c r="BE43" i="2"/>
  <c r="BF43" i="2"/>
  <c r="BG43" i="2"/>
  <c r="BH43" i="2"/>
  <c r="BI43" i="2"/>
  <c r="BJ43" i="2"/>
  <c r="BK43" i="2"/>
  <c r="BL43" i="2"/>
  <c r="BM43" i="2"/>
  <c r="BN43" i="2"/>
  <c r="BO43" i="2"/>
  <c r="BP43" i="2"/>
  <c r="BQ43" i="2"/>
  <c r="BR43" i="2"/>
  <c r="BS43" i="2"/>
  <c r="BT43" i="2"/>
  <c r="BU43" i="2"/>
  <c r="BV43" i="2"/>
  <c r="BW43" i="2"/>
  <c r="BX43" i="2"/>
  <c r="BY43" i="2"/>
  <c r="BZ43" i="2"/>
  <c r="CA43" i="2"/>
  <c r="CB43" i="2"/>
  <c r="CC43" i="2"/>
  <c r="CD43" i="2"/>
  <c r="CE43" i="2"/>
  <c r="CF43" i="2"/>
  <c r="CG43" i="2"/>
  <c r="CH43" i="2"/>
  <c r="CI43" i="2"/>
  <c r="CJ43" i="2"/>
  <c r="CK43" i="2"/>
  <c r="CL43" i="2"/>
  <c r="CM43" i="2"/>
  <c r="CN43" i="2"/>
  <c r="CO43" i="2"/>
  <c r="CP43" i="2"/>
  <c r="CQ43" i="2"/>
  <c r="CR43" i="2"/>
  <c r="CS43" i="2"/>
  <c r="CT43" i="2"/>
  <c r="CU43" i="2"/>
  <c r="CV43" i="2"/>
  <c r="CW43" i="2"/>
  <c r="CX43" i="2"/>
  <c r="CY43" i="2"/>
  <c r="CZ43" i="2"/>
  <c r="DA43" i="2"/>
  <c r="DB43" i="2"/>
  <c r="DC43" i="2"/>
  <c r="DD43" i="2"/>
  <c r="DE43" i="2"/>
  <c r="DF43" i="2"/>
  <c r="DG43" i="2"/>
  <c r="DH43" i="2"/>
  <c r="DI43" i="2"/>
  <c r="DJ43" i="2"/>
  <c r="DK43" i="2"/>
  <c r="DL43" i="2"/>
  <c r="DM43" i="2"/>
  <c r="DN43" i="2"/>
  <c r="DO43" i="2"/>
  <c r="DP43" i="2"/>
  <c r="DQ43" i="2"/>
  <c r="DR43" i="2"/>
  <c r="DS43" i="2"/>
  <c r="DT43" i="2"/>
  <c r="DU43" i="2"/>
  <c r="DV43" i="2"/>
  <c r="DW43" i="2"/>
  <c r="DX43" i="2"/>
  <c r="DY43" i="2"/>
  <c r="DZ43" i="2"/>
  <c r="EA43" i="2"/>
  <c r="EB43" i="2"/>
  <c r="EC43" i="2"/>
  <c r="ED43" i="2"/>
  <c r="EE43" i="2"/>
  <c r="EF43" i="2"/>
  <c r="EG43" i="2"/>
  <c r="EH43" i="2"/>
  <c r="EI43" i="2"/>
  <c r="EJ43" i="2"/>
  <c r="EK43" i="2"/>
  <c r="EL43" i="2"/>
  <c r="EM43" i="2"/>
  <c r="EN43" i="2"/>
  <c r="EO43" i="2"/>
  <c r="EP43" i="2"/>
  <c r="EQ43" i="2"/>
  <c r="ER43" i="2"/>
  <c r="ES43" i="2"/>
  <c r="ET43" i="2"/>
  <c r="EU43" i="2"/>
  <c r="EV43" i="2"/>
  <c r="EW43" i="2"/>
  <c r="EX43" i="2"/>
  <c r="EY43" i="2"/>
  <c r="C44" i="2"/>
  <c r="D44" i="2"/>
  <c r="E44" i="2"/>
  <c r="F44" i="2"/>
  <c r="G44" i="2"/>
  <c r="H44" i="2"/>
  <c r="I44" i="2"/>
  <c r="J44" i="2"/>
  <c r="K44" i="2"/>
  <c r="L44" i="2"/>
  <c r="M44" i="2"/>
  <c r="N44" i="2"/>
  <c r="O44" i="2"/>
  <c r="P44" i="2"/>
  <c r="Q44" i="2"/>
  <c r="R44" i="2"/>
  <c r="S44" i="2"/>
  <c r="T44" i="2"/>
  <c r="U44" i="2"/>
  <c r="V44" i="2"/>
  <c r="W44" i="2"/>
  <c r="X44" i="2"/>
  <c r="Y44" i="2"/>
  <c r="Z44" i="2"/>
  <c r="AA44" i="2"/>
  <c r="AB44" i="2"/>
  <c r="AC44" i="2"/>
  <c r="AD44" i="2"/>
  <c r="AE44" i="2"/>
  <c r="AF44" i="2"/>
  <c r="AG44" i="2"/>
  <c r="AH44" i="2"/>
  <c r="AI44" i="2"/>
  <c r="AJ44" i="2"/>
  <c r="AK44" i="2"/>
  <c r="AL44" i="2"/>
  <c r="AM44" i="2"/>
  <c r="AN44" i="2"/>
  <c r="AO44" i="2"/>
  <c r="AP44" i="2"/>
  <c r="AQ44" i="2"/>
  <c r="AR44" i="2"/>
  <c r="AS44" i="2"/>
  <c r="AT44" i="2"/>
  <c r="AU44" i="2"/>
  <c r="AV44" i="2"/>
  <c r="AW44" i="2"/>
  <c r="AX44" i="2"/>
  <c r="AY44" i="2"/>
  <c r="AZ44" i="2"/>
  <c r="BA44" i="2"/>
  <c r="BB44" i="2"/>
  <c r="BC44" i="2"/>
  <c r="BD44" i="2"/>
  <c r="BE44" i="2"/>
  <c r="BF44" i="2"/>
  <c r="BG44" i="2"/>
  <c r="BH44" i="2"/>
  <c r="BI44" i="2"/>
  <c r="BJ44" i="2"/>
  <c r="BK44" i="2"/>
  <c r="BL44" i="2"/>
  <c r="BM44" i="2"/>
  <c r="BN44" i="2"/>
  <c r="BO44" i="2"/>
  <c r="BP44" i="2"/>
  <c r="BQ44" i="2"/>
  <c r="BR44" i="2"/>
  <c r="BS44" i="2"/>
  <c r="BT44" i="2"/>
  <c r="BU44" i="2"/>
  <c r="BV44" i="2"/>
  <c r="BW44" i="2"/>
  <c r="BX44" i="2"/>
  <c r="BY44" i="2"/>
  <c r="BZ44" i="2"/>
  <c r="CA44" i="2"/>
  <c r="CB44" i="2"/>
  <c r="CC44" i="2"/>
  <c r="CD44" i="2"/>
  <c r="CE44" i="2"/>
  <c r="CF44" i="2"/>
  <c r="CG44" i="2"/>
  <c r="CH44" i="2"/>
  <c r="CI44" i="2"/>
  <c r="CJ44" i="2"/>
  <c r="CK44" i="2"/>
  <c r="CL44" i="2"/>
  <c r="CM44" i="2"/>
  <c r="CN44" i="2"/>
  <c r="CO44" i="2"/>
  <c r="CP44" i="2"/>
  <c r="CQ44" i="2"/>
  <c r="CR44" i="2"/>
  <c r="CS44" i="2"/>
  <c r="CT44" i="2"/>
  <c r="CU44" i="2"/>
  <c r="CV44" i="2"/>
  <c r="CW44" i="2"/>
  <c r="CX44" i="2"/>
  <c r="CY44" i="2"/>
  <c r="CZ44" i="2"/>
  <c r="DA44" i="2"/>
  <c r="DB44" i="2"/>
  <c r="DC44" i="2"/>
  <c r="DD44" i="2"/>
  <c r="DE44" i="2"/>
  <c r="DF44" i="2"/>
  <c r="DG44" i="2"/>
  <c r="DH44" i="2"/>
  <c r="DI44" i="2"/>
  <c r="DJ44" i="2"/>
  <c r="DK44" i="2"/>
  <c r="DL44" i="2"/>
  <c r="DM44" i="2"/>
  <c r="DN44" i="2"/>
  <c r="DO44" i="2"/>
  <c r="DP44" i="2"/>
  <c r="DQ44" i="2"/>
  <c r="DR44" i="2"/>
  <c r="DS44" i="2"/>
  <c r="DT44" i="2"/>
  <c r="DU44" i="2"/>
  <c r="DV44" i="2"/>
  <c r="DW44" i="2"/>
  <c r="DX44" i="2"/>
  <c r="DY44" i="2"/>
  <c r="DZ44" i="2"/>
  <c r="EA44" i="2"/>
  <c r="EB44" i="2"/>
  <c r="EC44" i="2"/>
  <c r="ED44" i="2"/>
  <c r="EE44" i="2"/>
  <c r="EF44" i="2"/>
  <c r="EG44" i="2"/>
  <c r="EH44" i="2"/>
  <c r="EI44" i="2"/>
  <c r="EJ44" i="2"/>
  <c r="EK44" i="2"/>
  <c r="EL44" i="2"/>
  <c r="EM44" i="2"/>
  <c r="EN44" i="2"/>
  <c r="EO44" i="2"/>
  <c r="EP44" i="2"/>
  <c r="EQ44" i="2"/>
  <c r="ER44" i="2"/>
  <c r="ES44" i="2"/>
  <c r="ET44" i="2"/>
  <c r="EU44" i="2"/>
  <c r="EV44" i="2"/>
  <c r="EW44" i="2"/>
  <c r="EX44" i="2"/>
  <c r="EY44" i="2"/>
  <c r="C45" i="2"/>
  <c r="D45" i="2"/>
  <c r="E45" i="2"/>
  <c r="F45" i="2"/>
  <c r="G45" i="2"/>
  <c r="H45" i="2"/>
  <c r="I45" i="2"/>
  <c r="J45" i="2"/>
  <c r="K45" i="2"/>
  <c r="L45" i="2"/>
  <c r="M45" i="2"/>
  <c r="N45" i="2"/>
  <c r="O45" i="2"/>
  <c r="P45" i="2"/>
  <c r="Q45" i="2"/>
  <c r="R45" i="2"/>
  <c r="S45" i="2"/>
  <c r="T45" i="2"/>
  <c r="U45" i="2"/>
  <c r="V45" i="2"/>
  <c r="W45" i="2"/>
  <c r="X45" i="2"/>
  <c r="Y45" i="2"/>
  <c r="Z45" i="2"/>
  <c r="AA45" i="2"/>
  <c r="AB45" i="2"/>
  <c r="AC45" i="2"/>
  <c r="AD45" i="2"/>
  <c r="AE45" i="2"/>
  <c r="AF45" i="2"/>
  <c r="AG45" i="2"/>
  <c r="AH45" i="2"/>
  <c r="AI45" i="2"/>
  <c r="AJ45" i="2"/>
  <c r="AK45" i="2"/>
  <c r="AL45" i="2"/>
  <c r="AM45" i="2"/>
  <c r="AN45" i="2"/>
  <c r="AO45" i="2"/>
  <c r="AP45" i="2"/>
  <c r="AQ45" i="2"/>
  <c r="AR45" i="2"/>
  <c r="AS45" i="2"/>
  <c r="AT45" i="2"/>
  <c r="AU45" i="2"/>
  <c r="AV45" i="2"/>
  <c r="AW45" i="2"/>
  <c r="AX45" i="2"/>
  <c r="AY45" i="2"/>
  <c r="AZ45" i="2"/>
  <c r="BA45" i="2"/>
  <c r="BB45" i="2"/>
  <c r="BC45" i="2"/>
  <c r="BD45" i="2"/>
  <c r="BE45" i="2"/>
  <c r="BF45" i="2"/>
  <c r="BG45" i="2"/>
  <c r="BH45" i="2"/>
  <c r="BI45" i="2"/>
  <c r="BJ45" i="2"/>
  <c r="BK45" i="2"/>
  <c r="BL45" i="2"/>
  <c r="BM45" i="2"/>
  <c r="BN45" i="2"/>
  <c r="BO45" i="2"/>
  <c r="BP45" i="2"/>
  <c r="BQ45" i="2"/>
  <c r="BR45" i="2"/>
  <c r="BS45" i="2"/>
  <c r="BT45" i="2"/>
  <c r="BU45" i="2"/>
  <c r="BV45" i="2"/>
  <c r="BW45" i="2"/>
  <c r="BX45" i="2"/>
  <c r="BY45" i="2"/>
  <c r="BZ45" i="2"/>
  <c r="CA45" i="2"/>
  <c r="CB45" i="2"/>
  <c r="CC45" i="2"/>
  <c r="CD45" i="2"/>
  <c r="CE45" i="2"/>
  <c r="CF45" i="2"/>
  <c r="CG45" i="2"/>
  <c r="CH45" i="2"/>
  <c r="CI45" i="2"/>
  <c r="CJ45" i="2"/>
  <c r="CK45" i="2"/>
  <c r="CL45" i="2"/>
  <c r="CM45" i="2"/>
  <c r="CN45" i="2"/>
  <c r="CO45" i="2"/>
  <c r="CP45" i="2"/>
  <c r="CQ45" i="2"/>
  <c r="CR45" i="2"/>
  <c r="CS45" i="2"/>
  <c r="CT45" i="2"/>
  <c r="CU45" i="2"/>
  <c r="CV45" i="2"/>
  <c r="CW45" i="2"/>
  <c r="CX45" i="2"/>
  <c r="CY45" i="2"/>
  <c r="CZ45" i="2"/>
  <c r="DA45" i="2"/>
  <c r="DB45" i="2"/>
  <c r="DC45" i="2"/>
  <c r="DD45" i="2"/>
  <c r="DE45" i="2"/>
  <c r="DF45" i="2"/>
  <c r="DG45" i="2"/>
  <c r="DH45" i="2"/>
  <c r="DI45" i="2"/>
  <c r="DJ45" i="2"/>
  <c r="DK45" i="2"/>
  <c r="DL45" i="2"/>
  <c r="DM45" i="2"/>
  <c r="DN45" i="2"/>
  <c r="DO45" i="2"/>
  <c r="DP45" i="2"/>
  <c r="DQ45" i="2"/>
  <c r="DR45" i="2"/>
  <c r="DS45" i="2"/>
  <c r="DT45" i="2"/>
  <c r="DU45" i="2"/>
  <c r="DV45" i="2"/>
  <c r="DW45" i="2"/>
  <c r="DX45" i="2"/>
  <c r="DY45" i="2"/>
  <c r="DZ45" i="2"/>
  <c r="EA45" i="2"/>
  <c r="EB45" i="2"/>
  <c r="EC45" i="2"/>
  <c r="ED45" i="2"/>
  <c r="EE45" i="2"/>
  <c r="EF45" i="2"/>
  <c r="EG45" i="2"/>
  <c r="EH45" i="2"/>
  <c r="EI45" i="2"/>
  <c r="EJ45" i="2"/>
  <c r="EK45" i="2"/>
  <c r="EL45" i="2"/>
  <c r="EM45" i="2"/>
  <c r="EN45" i="2"/>
  <c r="EO45" i="2"/>
  <c r="EP45" i="2"/>
  <c r="EQ45" i="2"/>
  <c r="ER45" i="2"/>
  <c r="ES45" i="2"/>
  <c r="ET45" i="2"/>
  <c r="EU45" i="2"/>
  <c r="EV45" i="2"/>
  <c r="EW45" i="2"/>
  <c r="EX45" i="2"/>
  <c r="EY45" i="2"/>
  <c r="C46" i="2"/>
  <c r="D46" i="2"/>
  <c r="E46" i="2"/>
  <c r="F46" i="2"/>
  <c r="G46" i="2"/>
  <c r="H46" i="2"/>
  <c r="I46" i="2"/>
  <c r="J46" i="2"/>
  <c r="K46" i="2"/>
  <c r="L46" i="2"/>
  <c r="M46" i="2"/>
  <c r="N46" i="2"/>
  <c r="O46" i="2"/>
  <c r="P46" i="2"/>
  <c r="Q46" i="2"/>
  <c r="R46" i="2"/>
  <c r="S46" i="2"/>
  <c r="T46" i="2"/>
  <c r="U46" i="2"/>
  <c r="V46" i="2"/>
  <c r="W46" i="2"/>
  <c r="X46" i="2"/>
  <c r="Y46" i="2"/>
  <c r="Z46" i="2"/>
  <c r="AA46" i="2"/>
  <c r="AB46" i="2"/>
  <c r="AC46" i="2"/>
  <c r="AD46" i="2"/>
  <c r="AE46" i="2"/>
  <c r="AF46" i="2"/>
  <c r="AG46" i="2"/>
  <c r="AH46" i="2"/>
  <c r="AI46" i="2"/>
  <c r="AJ46" i="2"/>
  <c r="AK46" i="2"/>
  <c r="AL46" i="2"/>
  <c r="AM46" i="2"/>
  <c r="AN46" i="2"/>
  <c r="AO46" i="2"/>
  <c r="AP46" i="2"/>
  <c r="AQ46" i="2"/>
  <c r="AR46" i="2"/>
  <c r="AS46" i="2"/>
  <c r="AT46" i="2"/>
  <c r="AU46" i="2"/>
  <c r="AV46" i="2"/>
  <c r="AW46" i="2"/>
  <c r="AX46" i="2"/>
  <c r="AY46" i="2"/>
  <c r="AZ46" i="2"/>
  <c r="BA46" i="2"/>
  <c r="BB46" i="2"/>
  <c r="BC46" i="2"/>
  <c r="BD46" i="2"/>
  <c r="BE46" i="2"/>
  <c r="BF46" i="2"/>
  <c r="BG46" i="2"/>
  <c r="BH46" i="2"/>
  <c r="BI46" i="2"/>
  <c r="BJ46" i="2"/>
  <c r="BK46" i="2"/>
  <c r="BL46" i="2"/>
  <c r="BM46" i="2"/>
  <c r="BN46" i="2"/>
  <c r="BO46" i="2"/>
  <c r="BP46" i="2"/>
  <c r="BQ46" i="2"/>
  <c r="BR46" i="2"/>
  <c r="BS46" i="2"/>
  <c r="BT46" i="2"/>
  <c r="BU46" i="2"/>
  <c r="BV46" i="2"/>
  <c r="BW46" i="2"/>
  <c r="BX46" i="2"/>
  <c r="BY46" i="2"/>
  <c r="BZ46" i="2"/>
  <c r="CA46" i="2"/>
  <c r="CB46" i="2"/>
  <c r="CC46" i="2"/>
  <c r="CD46" i="2"/>
  <c r="CE46" i="2"/>
  <c r="CF46" i="2"/>
  <c r="CG46" i="2"/>
  <c r="CH46" i="2"/>
  <c r="CI46" i="2"/>
  <c r="CJ46" i="2"/>
  <c r="CK46" i="2"/>
  <c r="CL46" i="2"/>
  <c r="CM46" i="2"/>
  <c r="CN46" i="2"/>
  <c r="CO46" i="2"/>
  <c r="CP46" i="2"/>
  <c r="CQ46" i="2"/>
  <c r="CR46" i="2"/>
  <c r="CS46" i="2"/>
  <c r="CT46" i="2"/>
  <c r="CU46" i="2"/>
  <c r="CV46" i="2"/>
  <c r="CW46" i="2"/>
  <c r="CX46" i="2"/>
  <c r="CY46" i="2"/>
  <c r="CZ46" i="2"/>
  <c r="DA46" i="2"/>
  <c r="DB46" i="2"/>
  <c r="DC46" i="2"/>
  <c r="DD46" i="2"/>
  <c r="DE46" i="2"/>
  <c r="DF46" i="2"/>
  <c r="DG46" i="2"/>
  <c r="DH46" i="2"/>
  <c r="DI46" i="2"/>
  <c r="DJ46" i="2"/>
  <c r="DK46" i="2"/>
  <c r="DL46" i="2"/>
  <c r="DM46" i="2"/>
  <c r="DN46" i="2"/>
  <c r="DO46" i="2"/>
  <c r="DP46" i="2"/>
  <c r="DQ46" i="2"/>
  <c r="DR46" i="2"/>
  <c r="DS46" i="2"/>
  <c r="DT46" i="2"/>
  <c r="DU46" i="2"/>
  <c r="DV46" i="2"/>
  <c r="DW46" i="2"/>
  <c r="DX46" i="2"/>
  <c r="DY46" i="2"/>
  <c r="DZ46" i="2"/>
  <c r="EA46" i="2"/>
  <c r="EB46" i="2"/>
  <c r="EC46" i="2"/>
  <c r="ED46" i="2"/>
  <c r="EE46" i="2"/>
  <c r="EF46" i="2"/>
  <c r="EG46" i="2"/>
  <c r="EH46" i="2"/>
  <c r="EI46" i="2"/>
  <c r="EJ46" i="2"/>
  <c r="EK46" i="2"/>
  <c r="EL46" i="2"/>
  <c r="EM46" i="2"/>
  <c r="EN46" i="2"/>
  <c r="EO46" i="2"/>
  <c r="EP46" i="2"/>
  <c r="EQ46" i="2"/>
  <c r="ER46" i="2"/>
  <c r="ES46" i="2"/>
  <c r="ET46" i="2"/>
  <c r="EU46" i="2"/>
  <c r="EV46" i="2"/>
  <c r="EW46" i="2"/>
  <c r="EX46" i="2"/>
  <c r="EY46" i="2"/>
  <c r="C47" i="2"/>
  <c r="D47" i="2"/>
  <c r="E47" i="2"/>
  <c r="F47" i="2"/>
  <c r="G47" i="2"/>
  <c r="H47" i="2"/>
  <c r="I47" i="2"/>
  <c r="J47" i="2"/>
  <c r="K47" i="2"/>
  <c r="L47" i="2"/>
  <c r="M47" i="2"/>
  <c r="N47" i="2"/>
  <c r="O47" i="2"/>
  <c r="P47" i="2"/>
  <c r="Q47" i="2"/>
  <c r="R47" i="2"/>
  <c r="S47" i="2"/>
  <c r="T47" i="2"/>
  <c r="U47" i="2"/>
  <c r="V47" i="2"/>
  <c r="W47" i="2"/>
  <c r="X47" i="2"/>
  <c r="Y47" i="2"/>
  <c r="Z47" i="2"/>
  <c r="AA47" i="2"/>
  <c r="AB47" i="2"/>
  <c r="AC47" i="2"/>
  <c r="AD47" i="2"/>
  <c r="AE47" i="2"/>
  <c r="AF47" i="2"/>
  <c r="AG47" i="2"/>
  <c r="AH47" i="2"/>
  <c r="AI47" i="2"/>
  <c r="AJ47" i="2"/>
  <c r="AK47" i="2"/>
  <c r="AL47" i="2"/>
  <c r="AM47" i="2"/>
  <c r="AN47" i="2"/>
  <c r="AO47" i="2"/>
  <c r="AP47" i="2"/>
  <c r="AQ47" i="2"/>
  <c r="AR47" i="2"/>
  <c r="AS47" i="2"/>
  <c r="AT47" i="2"/>
  <c r="AU47" i="2"/>
  <c r="AV47" i="2"/>
  <c r="AW47" i="2"/>
  <c r="AX47" i="2"/>
  <c r="AY47" i="2"/>
  <c r="AZ47" i="2"/>
  <c r="BA47" i="2"/>
  <c r="BB47" i="2"/>
  <c r="BC47" i="2"/>
  <c r="BD47" i="2"/>
  <c r="BE47" i="2"/>
  <c r="BF47" i="2"/>
  <c r="BG47" i="2"/>
  <c r="BH47" i="2"/>
  <c r="BI47" i="2"/>
  <c r="BJ47" i="2"/>
  <c r="BK47" i="2"/>
  <c r="BL47" i="2"/>
  <c r="BM47" i="2"/>
  <c r="BN47" i="2"/>
  <c r="BO47" i="2"/>
  <c r="BP47" i="2"/>
  <c r="BQ47" i="2"/>
  <c r="BR47" i="2"/>
  <c r="BS47" i="2"/>
  <c r="BT47" i="2"/>
  <c r="BU47" i="2"/>
  <c r="BV47" i="2"/>
  <c r="BW47" i="2"/>
  <c r="BX47" i="2"/>
  <c r="BY47" i="2"/>
  <c r="BZ47" i="2"/>
  <c r="CA47" i="2"/>
  <c r="CB47" i="2"/>
  <c r="CC47" i="2"/>
  <c r="CD47" i="2"/>
  <c r="CE47" i="2"/>
  <c r="CF47" i="2"/>
  <c r="CG47" i="2"/>
  <c r="CH47" i="2"/>
  <c r="CI47" i="2"/>
  <c r="CJ47" i="2"/>
  <c r="CK47" i="2"/>
  <c r="CL47" i="2"/>
  <c r="CM47" i="2"/>
  <c r="CN47" i="2"/>
  <c r="CO47" i="2"/>
  <c r="CP47" i="2"/>
  <c r="CQ47" i="2"/>
  <c r="CR47" i="2"/>
  <c r="CS47" i="2"/>
  <c r="CT47" i="2"/>
  <c r="CU47" i="2"/>
  <c r="CV47" i="2"/>
  <c r="CW47" i="2"/>
  <c r="CX47" i="2"/>
  <c r="CY47" i="2"/>
  <c r="CZ47" i="2"/>
  <c r="DA47" i="2"/>
  <c r="DB47" i="2"/>
  <c r="DC47" i="2"/>
  <c r="DD47" i="2"/>
  <c r="DE47" i="2"/>
  <c r="DF47" i="2"/>
  <c r="DG47" i="2"/>
  <c r="DH47" i="2"/>
  <c r="DI47" i="2"/>
  <c r="DJ47" i="2"/>
  <c r="DK47" i="2"/>
  <c r="DL47" i="2"/>
  <c r="DM47" i="2"/>
  <c r="DN47" i="2"/>
  <c r="DO47" i="2"/>
  <c r="DP47" i="2"/>
  <c r="DQ47" i="2"/>
  <c r="DR47" i="2"/>
  <c r="DS47" i="2"/>
  <c r="DT47" i="2"/>
  <c r="DU47" i="2"/>
  <c r="DV47" i="2"/>
  <c r="DW47" i="2"/>
  <c r="DX47" i="2"/>
  <c r="DY47" i="2"/>
  <c r="DZ47" i="2"/>
  <c r="EA47" i="2"/>
  <c r="EB47" i="2"/>
  <c r="EC47" i="2"/>
  <c r="ED47" i="2"/>
  <c r="EE47" i="2"/>
  <c r="EF47" i="2"/>
  <c r="EG47" i="2"/>
  <c r="EH47" i="2"/>
  <c r="EI47" i="2"/>
  <c r="EJ47" i="2"/>
  <c r="EK47" i="2"/>
  <c r="EL47" i="2"/>
  <c r="EM47" i="2"/>
  <c r="EN47" i="2"/>
  <c r="EO47" i="2"/>
  <c r="EP47" i="2"/>
  <c r="EQ47" i="2"/>
  <c r="ER47" i="2"/>
  <c r="ES47" i="2"/>
  <c r="ET47" i="2"/>
  <c r="EU47" i="2"/>
  <c r="EV47" i="2"/>
  <c r="EW47" i="2"/>
  <c r="EX47" i="2"/>
  <c r="EY47" i="2"/>
  <c r="C48" i="2"/>
  <c r="D48" i="2"/>
  <c r="E48" i="2"/>
  <c r="F48" i="2"/>
  <c r="G48" i="2"/>
  <c r="H48" i="2"/>
  <c r="I48" i="2"/>
  <c r="J48" i="2"/>
  <c r="K48" i="2"/>
  <c r="L48" i="2"/>
  <c r="M48" i="2"/>
  <c r="N48" i="2"/>
  <c r="O48" i="2"/>
  <c r="P48" i="2"/>
  <c r="Q48" i="2"/>
  <c r="R48" i="2"/>
  <c r="S48" i="2"/>
  <c r="T48" i="2"/>
  <c r="U48" i="2"/>
  <c r="V48" i="2"/>
  <c r="W48" i="2"/>
  <c r="X48" i="2"/>
  <c r="Y48" i="2"/>
  <c r="Z48" i="2"/>
  <c r="AA48" i="2"/>
  <c r="AB48" i="2"/>
  <c r="AC48" i="2"/>
  <c r="AD48" i="2"/>
  <c r="AE48" i="2"/>
  <c r="AF48" i="2"/>
  <c r="AG48" i="2"/>
  <c r="AH48" i="2"/>
  <c r="AI48" i="2"/>
  <c r="AJ48" i="2"/>
  <c r="AK48" i="2"/>
  <c r="AL48" i="2"/>
  <c r="AM48" i="2"/>
  <c r="AN48" i="2"/>
  <c r="AO48" i="2"/>
  <c r="AP48" i="2"/>
  <c r="AQ48" i="2"/>
  <c r="AR48" i="2"/>
  <c r="AS48" i="2"/>
  <c r="AT48" i="2"/>
  <c r="AU48" i="2"/>
  <c r="AV48" i="2"/>
  <c r="AW48" i="2"/>
  <c r="AX48" i="2"/>
  <c r="AY48" i="2"/>
  <c r="AZ48" i="2"/>
  <c r="BA48" i="2"/>
  <c r="BB48" i="2"/>
  <c r="BC48" i="2"/>
  <c r="BD48" i="2"/>
  <c r="BE48" i="2"/>
  <c r="BF48" i="2"/>
  <c r="BG48" i="2"/>
  <c r="BH48" i="2"/>
  <c r="BI48" i="2"/>
  <c r="BJ48" i="2"/>
  <c r="BK48" i="2"/>
  <c r="BL48" i="2"/>
  <c r="BM48" i="2"/>
  <c r="BN48" i="2"/>
  <c r="BO48" i="2"/>
  <c r="BP48" i="2"/>
  <c r="BQ48" i="2"/>
  <c r="BR48" i="2"/>
  <c r="BS48" i="2"/>
  <c r="BT48" i="2"/>
  <c r="BU48" i="2"/>
  <c r="BV48" i="2"/>
  <c r="BW48" i="2"/>
  <c r="BX48" i="2"/>
  <c r="BY48" i="2"/>
  <c r="BZ48" i="2"/>
  <c r="CA48" i="2"/>
  <c r="CB48" i="2"/>
  <c r="CC48" i="2"/>
  <c r="CD48" i="2"/>
  <c r="CE48" i="2"/>
  <c r="CF48" i="2"/>
  <c r="CG48" i="2"/>
  <c r="CH48" i="2"/>
  <c r="CI48" i="2"/>
  <c r="CJ48" i="2"/>
  <c r="CK48" i="2"/>
  <c r="CL48" i="2"/>
  <c r="CM48" i="2"/>
  <c r="CN48" i="2"/>
  <c r="CO48" i="2"/>
  <c r="CP48" i="2"/>
  <c r="CQ48" i="2"/>
  <c r="CR48" i="2"/>
  <c r="CS48" i="2"/>
  <c r="CT48" i="2"/>
  <c r="CU48" i="2"/>
  <c r="CV48" i="2"/>
  <c r="CW48" i="2"/>
  <c r="CX48" i="2"/>
  <c r="CY48" i="2"/>
  <c r="CZ48" i="2"/>
  <c r="DA48" i="2"/>
  <c r="DB48" i="2"/>
  <c r="DC48" i="2"/>
  <c r="DD48" i="2"/>
  <c r="DE48" i="2"/>
  <c r="DF48" i="2"/>
  <c r="DG48" i="2"/>
  <c r="DH48" i="2"/>
  <c r="DI48" i="2"/>
  <c r="DJ48" i="2"/>
  <c r="DK48" i="2"/>
  <c r="DL48" i="2"/>
  <c r="DM48" i="2"/>
  <c r="DN48" i="2"/>
  <c r="DO48" i="2"/>
  <c r="DP48" i="2"/>
  <c r="DQ48" i="2"/>
  <c r="DR48" i="2"/>
  <c r="DS48" i="2"/>
  <c r="DT48" i="2"/>
  <c r="DU48" i="2"/>
  <c r="DV48" i="2"/>
  <c r="DW48" i="2"/>
  <c r="DX48" i="2"/>
  <c r="DY48" i="2"/>
  <c r="DZ48" i="2"/>
  <c r="EA48" i="2"/>
  <c r="EB48" i="2"/>
  <c r="EC48" i="2"/>
  <c r="ED48" i="2"/>
  <c r="EE48" i="2"/>
  <c r="EF48" i="2"/>
  <c r="EG48" i="2"/>
  <c r="EH48" i="2"/>
  <c r="EI48" i="2"/>
  <c r="EJ48" i="2"/>
  <c r="EK48" i="2"/>
  <c r="EL48" i="2"/>
  <c r="EM48" i="2"/>
  <c r="EN48" i="2"/>
  <c r="EO48" i="2"/>
  <c r="EP48" i="2"/>
  <c r="EQ48" i="2"/>
  <c r="ER48" i="2"/>
  <c r="ES48" i="2"/>
  <c r="ET48" i="2"/>
  <c r="EU48" i="2"/>
  <c r="EV48" i="2"/>
  <c r="EW48" i="2"/>
  <c r="EX48" i="2"/>
  <c r="EY48" i="2"/>
  <c r="C49" i="2"/>
  <c r="D49" i="2"/>
  <c r="E49" i="2"/>
  <c r="F49" i="2"/>
  <c r="G49" i="2"/>
  <c r="H49" i="2"/>
  <c r="I49" i="2"/>
  <c r="J49" i="2"/>
  <c r="K49" i="2"/>
  <c r="L49" i="2"/>
  <c r="M49" i="2"/>
  <c r="N49" i="2"/>
  <c r="O49" i="2"/>
  <c r="P49" i="2"/>
  <c r="Q49" i="2"/>
  <c r="R49" i="2"/>
  <c r="S49" i="2"/>
  <c r="T49" i="2"/>
  <c r="U49" i="2"/>
  <c r="V49" i="2"/>
  <c r="W49" i="2"/>
  <c r="X49" i="2"/>
  <c r="Y49" i="2"/>
  <c r="Z49" i="2"/>
  <c r="AA49" i="2"/>
  <c r="AB49" i="2"/>
  <c r="AC49" i="2"/>
  <c r="AD49" i="2"/>
  <c r="AE49" i="2"/>
  <c r="AF49" i="2"/>
  <c r="AG49" i="2"/>
  <c r="AH49" i="2"/>
  <c r="AI49" i="2"/>
  <c r="AJ49" i="2"/>
  <c r="AK49" i="2"/>
  <c r="AL49" i="2"/>
  <c r="AM49" i="2"/>
  <c r="AN49" i="2"/>
  <c r="AO49" i="2"/>
  <c r="AP49" i="2"/>
  <c r="AQ49" i="2"/>
  <c r="AR49" i="2"/>
  <c r="AS49" i="2"/>
  <c r="AT49" i="2"/>
  <c r="AU49" i="2"/>
  <c r="AV49" i="2"/>
  <c r="AW49" i="2"/>
  <c r="AX49" i="2"/>
  <c r="AY49" i="2"/>
  <c r="AZ49" i="2"/>
  <c r="BA49" i="2"/>
  <c r="BB49" i="2"/>
  <c r="BC49" i="2"/>
  <c r="BD49" i="2"/>
  <c r="BE49" i="2"/>
  <c r="BF49" i="2"/>
  <c r="BG49" i="2"/>
  <c r="BH49" i="2"/>
  <c r="BI49" i="2"/>
  <c r="BJ49" i="2"/>
  <c r="BK49" i="2"/>
  <c r="BL49" i="2"/>
  <c r="BM49" i="2"/>
  <c r="BN49" i="2"/>
  <c r="BO49" i="2"/>
  <c r="BP49" i="2"/>
  <c r="BQ49" i="2"/>
  <c r="BR49" i="2"/>
  <c r="BS49" i="2"/>
  <c r="BT49" i="2"/>
  <c r="BU49" i="2"/>
  <c r="BV49" i="2"/>
  <c r="BW49" i="2"/>
  <c r="BX49" i="2"/>
  <c r="BY49" i="2"/>
  <c r="BZ49" i="2"/>
  <c r="CA49" i="2"/>
  <c r="CB49" i="2"/>
  <c r="CC49" i="2"/>
  <c r="CD49" i="2"/>
  <c r="CE49" i="2"/>
  <c r="CF49" i="2"/>
  <c r="CG49" i="2"/>
  <c r="CH49" i="2"/>
  <c r="CI49" i="2"/>
  <c r="CJ49" i="2"/>
  <c r="CK49" i="2"/>
  <c r="CL49" i="2"/>
  <c r="CM49" i="2"/>
  <c r="CN49" i="2"/>
  <c r="CO49" i="2"/>
  <c r="CP49" i="2"/>
  <c r="CQ49" i="2"/>
  <c r="CR49" i="2"/>
  <c r="CS49" i="2"/>
  <c r="CT49" i="2"/>
  <c r="CU49" i="2"/>
  <c r="CV49" i="2"/>
  <c r="CW49" i="2"/>
  <c r="CX49" i="2"/>
  <c r="CY49" i="2"/>
  <c r="CZ49" i="2"/>
  <c r="DA49" i="2"/>
  <c r="DB49" i="2"/>
  <c r="DC49" i="2"/>
  <c r="DD49" i="2"/>
  <c r="DE49" i="2"/>
  <c r="DF49" i="2"/>
  <c r="DG49" i="2"/>
  <c r="DH49" i="2"/>
  <c r="DI49" i="2"/>
  <c r="DJ49" i="2"/>
  <c r="DK49" i="2"/>
  <c r="DL49" i="2"/>
  <c r="DM49" i="2"/>
  <c r="DN49" i="2"/>
  <c r="DO49" i="2"/>
  <c r="DP49" i="2"/>
  <c r="DQ49" i="2"/>
  <c r="DR49" i="2"/>
  <c r="DS49" i="2"/>
  <c r="DT49" i="2"/>
  <c r="DU49" i="2"/>
  <c r="DV49" i="2"/>
  <c r="DW49" i="2"/>
  <c r="DX49" i="2"/>
  <c r="DY49" i="2"/>
  <c r="DZ49" i="2"/>
  <c r="EA49" i="2"/>
  <c r="EB49" i="2"/>
  <c r="EC49" i="2"/>
  <c r="ED49" i="2"/>
  <c r="EE49" i="2"/>
  <c r="EF49" i="2"/>
  <c r="EG49" i="2"/>
  <c r="EH49" i="2"/>
  <c r="EI49" i="2"/>
  <c r="EJ49" i="2"/>
  <c r="EK49" i="2"/>
  <c r="EL49" i="2"/>
  <c r="EM49" i="2"/>
  <c r="EN49" i="2"/>
  <c r="EO49" i="2"/>
  <c r="EP49" i="2"/>
  <c r="EQ49" i="2"/>
  <c r="ER49" i="2"/>
  <c r="ES49" i="2"/>
  <c r="ET49" i="2"/>
  <c r="EU49" i="2"/>
  <c r="EV49" i="2"/>
  <c r="EW49" i="2"/>
  <c r="EX49" i="2"/>
  <c r="EY49" i="2"/>
  <c r="C50" i="2"/>
  <c r="D50" i="2"/>
  <c r="E50" i="2"/>
  <c r="F50" i="2"/>
  <c r="G50" i="2"/>
  <c r="H50" i="2"/>
  <c r="I50" i="2"/>
  <c r="J50" i="2"/>
  <c r="K50" i="2"/>
  <c r="L50" i="2"/>
  <c r="M50" i="2"/>
  <c r="N50" i="2"/>
  <c r="O50" i="2"/>
  <c r="P50" i="2"/>
  <c r="Q50" i="2"/>
  <c r="R50" i="2"/>
  <c r="S50" i="2"/>
  <c r="T50" i="2"/>
  <c r="U50" i="2"/>
  <c r="V50" i="2"/>
  <c r="W50" i="2"/>
  <c r="X50" i="2"/>
  <c r="Y50" i="2"/>
  <c r="Z50" i="2"/>
  <c r="AA50" i="2"/>
  <c r="AB50" i="2"/>
  <c r="AC50" i="2"/>
  <c r="AD50" i="2"/>
  <c r="AE50" i="2"/>
  <c r="AF50" i="2"/>
  <c r="AG50" i="2"/>
  <c r="AH50" i="2"/>
  <c r="AI50" i="2"/>
  <c r="AJ50" i="2"/>
  <c r="AK50" i="2"/>
  <c r="AL50" i="2"/>
  <c r="AM50" i="2"/>
  <c r="AN50" i="2"/>
  <c r="AO50" i="2"/>
  <c r="AP50" i="2"/>
  <c r="AQ50" i="2"/>
  <c r="AR50" i="2"/>
  <c r="AS50" i="2"/>
  <c r="AT50" i="2"/>
  <c r="AU50" i="2"/>
  <c r="AV50" i="2"/>
  <c r="AW50" i="2"/>
  <c r="AX50" i="2"/>
  <c r="AY50" i="2"/>
  <c r="AZ50" i="2"/>
  <c r="BA50" i="2"/>
  <c r="BB50" i="2"/>
  <c r="BC50" i="2"/>
  <c r="BD50" i="2"/>
  <c r="BE50" i="2"/>
  <c r="BF50" i="2"/>
  <c r="BG50" i="2"/>
  <c r="BH50" i="2"/>
  <c r="BI50" i="2"/>
  <c r="BJ50" i="2"/>
  <c r="BK50" i="2"/>
  <c r="BL50" i="2"/>
  <c r="BM50" i="2"/>
  <c r="BN50" i="2"/>
  <c r="BO50" i="2"/>
  <c r="BP50" i="2"/>
  <c r="BQ50" i="2"/>
  <c r="BR50" i="2"/>
  <c r="BS50" i="2"/>
  <c r="BT50" i="2"/>
  <c r="BU50" i="2"/>
  <c r="BV50" i="2"/>
  <c r="BW50" i="2"/>
  <c r="BX50" i="2"/>
  <c r="BY50" i="2"/>
  <c r="BZ50" i="2"/>
  <c r="CA50" i="2"/>
  <c r="CB50" i="2"/>
  <c r="CC50" i="2"/>
  <c r="CD50" i="2"/>
  <c r="CE50" i="2"/>
  <c r="CF50" i="2"/>
  <c r="CG50" i="2"/>
  <c r="CH50" i="2"/>
  <c r="CI50" i="2"/>
  <c r="CJ50" i="2"/>
  <c r="CK50" i="2"/>
  <c r="CL50" i="2"/>
  <c r="CM50" i="2"/>
  <c r="CN50" i="2"/>
  <c r="CO50" i="2"/>
  <c r="CP50" i="2"/>
  <c r="CQ50" i="2"/>
  <c r="CR50" i="2"/>
  <c r="CS50" i="2"/>
  <c r="CT50" i="2"/>
  <c r="CU50" i="2"/>
  <c r="CV50" i="2"/>
  <c r="CW50" i="2"/>
  <c r="CX50" i="2"/>
  <c r="CY50" i="2"/>
  <c r="CZ50" i="2"/>
  <c r="DA50" i="2"/>
  <c r="DB50" i="2"/>
  <c r="DC50" i="2"/>
  <c r="DD50" i="2"/>
  <c r="DE50" i="2"/>
  <c r="DF50" i="2"/>
  <c r="DG50" i="2"/>
  <c r="DH50" i="2"/>
  <c r="DI50" i="2"/>
  <c r="DJ50" i="2"/>
  <c r="DK50" i="2"/>
  <c r="DL50" i="2"/>
  <c r="DM50" i="2"/>
  <c r="DN50" i="2"/>
  <c r="DO50" i="2"/>
  <c r="DP50" i="2"/>
  <c r="DQ50" i="2"/>
  <c r="DR50" i="2"/>
  <c r="DS50" i="2"/>
  <c r="DT50" i="2"/>
  <c r="DU50" i="2"/>
  <c r="DV50" i="2"/>
  <c r="DW50" i="2"/>
  <c r="DX50" i="2"/>
  <c r="DY50" i="2"/>
  <c r="DZ50" i="2"/>
  <c r="EA50" i="2"/>
  <c r="EB50" i="2"/>
  <c r="EC50" i="2"/>
  <c r="ED50" i="2"/>
  <c r="EE50" i="2"/>
  <c r="EF50" i="2"/>
  <c r="EG50" i="2"/>
  <c r="EH50" i="2"/>
  <c r="EI50" i="2"/>
  <c r="EJ50" i="2"/>
  <c r="EK50" i="2"/>
  <c r="EL50" i="2"/>
  <c r="EM50" i="2"/>
  <c r="EN50" i="2"/>
  <c r="EO50" i="2"/>
  <c r="EP50" i="2"/>
  <c r="EQ50" i="2"/>
  <c r="ER50" i="2"/>
  <c r="ES50" i="2"/>
  <c r="ET50" i="2"/>
  <c r="EU50" i="2"/>
  <c r="EV50" i="2"/>
  <c r="EW50" i="2"/>
  <c r="EX50" i="2"/>
  <c r="EY50" i="2"/>
  <c r="C51" i="2"/>
  <c r="D51" i="2"/>
  <c r="E51" i="2"/>
  <c r="F51" i="2"/>
  <c r="G51" i="2"/>
  <c r="H51" i="2"/>
  <c r="I51" i="2"/>
  <c r="J51" i="2"/>
  <c r="K51" i="2"/>
  <c r="L51" i="2"/>
  <c r="M51" i="2"/>
  <c r="N51" i="2"/>
  <c r="O51" i="2"/>
  <c r="P51" i="2"/>
  <c r="Q51" i="2"/>
  <c r="R51" i="2"/>
  <c r="S51" i="2"/>
  <c r="T51" i="2"/>
  <c r="U51" i="2"/>
  <c r="V51" i="2"/>
  <c r="W51" i="2"/>
  <c r="X51" i="2"/>
  <c r="Y51" i="2"/>
  <c r="Z51" i="2"/>
  <c r="AA51" i="2"/>
  <c r="AB51" i="2"/>
  <c r="AC51" i="2"/>
  <c r="AD51" i="2"/>
  <c r="AE51" i="2"/>
  <c r="AF51" i="2"/>
  <c r="AG51" i="2"/>
  <c r="AH51" i="2"/>
  <c r="AI51" i="2"/>
  <c r="AJ51" i="2"/>
  <c r="AK51" i="2"/>
  <c r="AL51" i="2"/>
  <c r="AM51" i="2"/>
  <c r="AN51" i="2"/>
  <c r="AO51" i="2"/>
  <c r="AP51" i="2"/>
  <c r="AQ51" i="2"/>
  <c r="AR51" i="2"/>
  <c r="AS51" i="2"/>
  <c r="AT51" i="2"/>
  <c r="AU51" i="2"/>
  <c r="AV51" i="2"/>
  <c r="AW51" i="2"/>
  <c r="AX51" i="2"/>
  <c r="AY51" i="2"/>
  <c r="AZ51" i="2"/>
  <c r="BA51" i="2"/>
  <c r="BB51" i="2"/>
  <c r="BC51" i="2"/>
  <c r="BD51" i="2"/>
  <c r="BE51" i="2"/>
  <c r="BF51" i="2"/>
  <c r="BG51" i="2"/>
  <c r="BH51" i="2"/>
  <c r="BI51" i="2"/>
  <c r="BJ51" i="2"/>
  <c r="BK51" i="2"/>
  <c r="BL51" i="2"/>
  <c r="BM51" i="2"/>
  <c r="BN51" i="2"/>
  <c r="BO51" i="2"/>
  <c r="BP51" i="2"/>
  <c r="BQ51" i="2"/>
  <c r="BR51" i="2"/>
  <c r="BS51" i="2"/>
  <c r="BT51" i="2"/>
  <c r="BU51" i="2"/>
  <c r="BV51" i="2"/>
  <c r="BW51" i="2"/>
  <c r="BX51" i="2"/>
  <c r="BY51" i="2"/>
  <c r="BZ51" i="2"/>
  <c r="CA51" i="2"/>
  <c r="CB51" i="2"/>
  <c r="CC51" i="2"/>
  <c r="CD51" i="2"/>
  <c r="CE51" i="2"/>
  <c r="CF51" i="2"/>
  <c r="CG51" i="2"/>
  <c r="CH51" i="2"/>
  <c r="CI51" i="2"/>
  <c r="CJ51" i="2"/>
  <c r="CK51" i="2"/>
  <c r="CL51" i="2"/>
  <c r="CM51" i="2"/>
  <c r="CN51" i="2"/>
  <c r="CO51" i="2"/>
  <c r="CP51" i="2"/>
  <c r="CQ51" i="2"/>
  <c r="CR51" i="2"/>
  <c r="CS51" i="2"/>
  <c r="CT51" i="2"/>
  <c r="CU51" i="2"/>
  <c r="CV51" i="2"/>
  <c r="CW51" i="2"/>
  <c r="CX51" i="2"/>
  <c r="CY51" i="2"/>
  <c r="CZ51" i="2"/>
  <c r="DA51" i="2"/>
  <c r="DB51" i="2"/>
  <c r="DC51" i="2"/>
  <c r="DD51" i="2"/>
  <c r="DE51" i="2"/>
  <c r="DF51" i="2"/>
  <c r="DG51" i="2"/>
  <c r="DH51" i="2"/>
  <c r="DI51" i="2"/>
  <c r="DJ51" i="2"/>
  <c r="DK51" i="2"/>
  <c r="DL51" i="2"/>
  <c r="DM51" i="2"/>
  <c r="DN51" i="2"/>
  <c r="DO51" i="2"/>
  <c r="DP51" i="2"/>
  <c r="DQ51" i="2"/>
  <c r="DR51" i="2"/>
  <c r="DS51" i="2"/>
  <c r="DT51" i="2"/>
  <c r="DU51" i="2"/>
  <c r="DV51" i="2"/>
  <c r="DW51" i="2"/>
  <c r="DX51" i="2"/>
  <c r="DY51" i="2"/>
  <c r="DZ51" i="2"/>
  <c r="EA51" i="2"/>
  <c r="EB51" i="2"/>
  <c r="EC51" i="2"/>
  <c r="ED51" i="2"/>
  <c r="EE51" i="2"/>
  <c r="EF51" i="2"/>
  <c r="EG51" i="2"/>
  <c r="EH51" i="2"/>
  <c r="EI51" i="2"/>
  <c r="EJ51" i="2"/>
  <c r="EK51" i="2"/>
  <c r="EL51" i="2"/>
  <c r="EM51" i="2"/>
  <c r="EN51" i="2"/>
  <c r="EO51" i="2"/>
  <c r="EP51" i="2"/>
  <c r="EQ51" i="2"/>
  <c r="ER51" i="2"/>
  <c r="ES51" i="2"/>
  <c r="ET51" i="2"/>
  <c r="EU51" i="2"/>
  <c r="EV51" i="2"/>
  <c r="EW51" i="2"/>
  <c r="EX51" i="2"/>
  <c r="EY51" i="2"/>
  <c r="C52" i="2"/>
  <c r="D52" i="2"/>
  <c r="E52" i="2"/>
  <c r="F52" i="2"/>
  <c r="G52" i="2"/>
  <c r="H52" i="2"/>
  <c r="I52" i="2"/>
  <c r="J52" i="2"/>
  <c r="K52" i="2"/>
  <c r="L52" i="2"/>
  <c r="M52" i="2"/>
  <c r="N52" i="2"/>
  <c r="O52" i="2"/>
  <c r="P52" i="2"/>
  <c r="Q52" i="2"/>
  <c r="R52" i="2"/>
  <c r="S52" i="2"/>
  <c r="T52" i="2"/>
  <c r="U52" i="2"/>
  <c r="V52" i="2"/>
  <c r="W52" i="2"/>
  <c r="X52" i="2"/>
  <c r="Y52" i="2"/>
  <c r="Z52" i="2"/>
  <c r="AA52" i="2"/>
  <c r="AB52" i="2"/>
  <c r="AC52" i="2"/>
  <c r="AD52" i="2"/>
  <c r="AE52" i="2"/>
  <c r="AF52" i="2"/>
  <c r="AG52" i="2"/>
  <c r="AH52" i="2"/>
  <c r="AI52" i="2"/>
  <c r="AJ52" i="2"/>
  <c r="AK52" i="2"/>
  <c r="AL52" i="2"/>
  <c r="AM52" i="2"/>
  <c r="AN52" i="2"/>
  <c r="AO52" i="2"/>
  <c r="AP52" i="2"/>
  <c r="AQ52" i="2"/>
  <c r="AR52" i="2"/>
  <c r="AS52" i="2"/>
  <c r="AT52" i="2"/>
  <c r="AU52" i="2"/>
  <c r="AV52" i="2"/>
  <c r="AW52" i="2"/>
  <c r="AX52" i="2"/>
  <c r="AY52" i="2"/>
  <c r="AZ52" i="2"/>
  <c r="BA52" i="2"/>
  <c r="BB52" i="2"/>
  <c r="BC52" i="2"/>
  <c r="BD52" i="2"/>
  <c r="BE52" i="2"/>
  <c r="BF52" i="2"/>
  <c r="BG52" i="2"/>
  <c r="BH52" i="2"/>
  <c r="BI52" i="2"/>
  <c r="BJ52" i="2"/>
  <c r="BK52" i="2"/>
  <c r="BL52" i="2"/>
  <c r="BM52" i="2"/>
  <c r="BN52" i="2"/>
  <c r="BO52" i="2"/>
  <c r="BP52" i="2"/>
  <c r="BQ52" i="2"/>
  <c r="BR52" i="2"/>
  <c r="BS52" i="2"/>
  <c r="BT52" i="2"/>
  <c r="BU52" i="2"/>
  <c r="BV52" i="2"/>
  <c r="BW52" i="2"/>
  <c r="BX52" i="2"/>
  <c r="BY52" i="2"/>
  <c r="BZ52" i="2"/>
  <c r="CA52" i="2"/>
  <c r="CB52" i="2"/>
  <c r="CC52" i="2"/>
  <c r="CD52" i="2"/>
  <c r="CE52" i="2"/>
  <c r="CF52" i="2"/>
  <c r="CG52" i="2"/>
  <c r="CH52" i="2"/>
  <c r="CI52" i="2"/>
  <c r="CJ52" i="2"/>
  <c r="CK52" i="2"/>
  <c r="CL52" i="2"/>
  <c r="CM52" i="2"/>
  <c r="CN52" i="2"/>
  <c r="CO52" i="2"/>
  <c r="CP52" i="2"/>
  <c r="CQ52" i="2"/>
  <c r="CR52" i="2"/>
  <c r="CS52" i="2"/>
  <c r="CT52" i="2"/>
  <c r="CU52" i="2"/>
  <c r="CV52" i="2"/>
  <c r="CW52" i="2"/>
  <c r="CX52" i="2"/>
  <c r="CY52" i="2"/>
  <c r="CZ52" i="2"/>
  <c r="DA52" i="2"/>
  <c r="DB52" i="2"/>
  <c r="DC52" i="2"/>
  <c r="DD52" i="2"/>
  <c r="DE52" i="2"/>
  <c r="DF52" i="2"/>
  <c r="DG52" i="2"/>
  <c r="DH52" i="2"/>
  <c r="DI52" i="2"/>
  <c r="DJ52" i="2"/>
  <c r="DK52" i="2"/>
  <c r="DL52" i="2"/>
  <c r="DM52" i="2"/>
  <c r="DN52" i="2"/>
  <c r="DO52" i="2"/>
  <c r="DP52" i="2"/>
  <c r="DQ52" i="2"/>
  <c r="DR52" i="2"/>
  <c r="DS52" i="2"/>
  <c r="DT52" i="2"/>
  <c r="DU52" i="2"/>
  <c r="DV52" i="2"/>
  <c r="DW52" i="2"/>
  <c r="DX52" i="2"/>
  <c r="DY52" i="2"/>
  <c r="DZ52" i="2"/>
  <c r="EA52" i="2"/>
  <c r="EB52" i="2"/>
  <c r="EC52" i="2"/>
  <c r="ED52" i="2"/>
  <c r="EE52" i="2"/>
  <c r="EF52" i="2"/>
  <c r="EG52" i="2"/>
  <c r="EH52" i="2"/>
  <c r="EI52" i="2"/>
  <c r="EJ52" i="2"/>
  <c r="EK52" i="2"/>
  <c r="EL52" i="2"/>
  <c r="EM52" i="2"/>
  <c r="EN52" i="2"/>
  <c r="EO52" i="2"/>
  <c r="EP52" i="2"/>
  <c r="EQ52" i="2"/>
  <c r="ER52" i="2"/>
  <c r="ES52" i="2"/>
  <c r="ET52" i="2"/>
  <c r="EU52" i="2"/>
  <c r="EV52" i="2"/>
  <c r="EW52" i="2"/>
  <c r="EX52" i="2"/>
  <c r="EY52" i="2"/>
  <c r="C53" i="2"/>
  <c r="D53" i="2"/>
  <c r="E53" i="2"/>
  <c r="F53" i="2"/>
  <c r="G53" i="2"/>
  <c r="H53" i="2"/>
  <c r="I53" i="2"/>
  <c r="J53" i="2"/>
  <c r="K53" i="2"/>
  <c r="L53" i="2"/>
  <c r="M53" i="2"/>
  <c r="N53" i="2"/>
  <c r="O53" i="2"/>
  <c r="P53" i="2"/>
  <c r="Q53" i="2"/>
  <c r="R53" i="2"/>
  <c r="S53" i="2"/>
  <c r="T53" i="2"/>
  <c r="U53" i="2"/>
  <c r="V53" i="2"/>
  <c r="W53" i="2"/>
  <c r="X53" i="2"/>
  <c r="Y53" i="2"/>
  <c r="Z53" i="2"/>
  <c r="AA53" i="2"/>
  <c r="AB53" i="2"/>
  <c r="AC53" i="2"/>
  <c r="AD53" i="2"/>
  <c r="AE53" i="2"/>
  <c r="AF53" i="2"/>
  <c r="AG53" i="2"/>
  <c r="AH53" i="2"/>
  <c r="AI53" i="2"/>
  <c r="AJ53" i="2"/>
  <c r="AK53" i="2"/>
  <c r="AL53" i="2"/>
  <c r="AM53" i="2"/>
  <c r="AN53" i="2"/>
  <c r="AO53" i="2"/>
  <c r="AP53" i="2"/>
  <c r="AQ53" i="2"/>
  <c r="AR53" i="2"/>
  <c r="AS53" i="2"/>
  <c r="AT53" i="2"/>
  <c r="AU53" i="2"/>
  <c r="AV53" i="2"/>
  <c r="AW53" i="2"/>
  <c r="AX53" i="2"/>
  <c r="AY53" i="2"/>
  <c r="AZ53" i="2"/>
  <c r="BA53" i="2"/>
  <c r="BB53" i="2"/>
  <c r="BC53" i="2"/>
  <c r="BD53" i="2"/>
  <c r="BE53" i="2"/>
  <c r="BF53" i="2"/>
  <c r="BG53" i="2"/>
  <c r="BH53" i="2"/>
  <c r="BI53" i="2"/>
  <c r="BJ53" i="2"/>
  <c r="BK53" i="2"/>
  <c r="BL53" i="2"/>
  <c r="BM53" i="2"/>
  <c r="BN53" i="2"/>
  <c r="BO53" i="2"/>
  <c r="BP53" i="2"/>
  <c r="BQ53" i="2"/>
  <c r="BR53" i="2"/>
  <c r="BS53" i="2"/>
  <c r="BT53" i="2"/>
  <c r="BU53" i="2"/>
  <c r="BV53" i="2"/>
  <c r="BW53" i="2"/>
  <c r="BX53" i="2"/>
  <c r="BY53" i="2"/>
  <c r="BZ53" i="2"/>
  <c r="CA53" i="2"/>
  <c r="CB53" i="2"/>
  <c r="CC53" i="2"/>
  <c r="CD53" i="2"/>
  <c r="CE53" i="2"/>
  <c r="CF53" i="2"/>
  <c r="CG53" i="2"/>
  <c r="CH53" i="2"/>
  <c r="CI53" i="2"/>
  <c r="CJ53" i="2"/>
  <c r="CK53" i="2"/>
  <c r="CL53" i="2"/>
  <c r="CM53" i="2"/>
  <c r="CN53" i="2"/>
  <c r="CO53" i="2"/>
  <c r="CP53" i="2"/>
  <c r="CQ53" i="2"/>
  <c r="CR53" i="2"/>
  <c r="CS53" i="2"/>
  <c r="CT53" i="2"/>
  <c r="CU53" i="2"/>
  <c r="CV53" i="2"/>
  <c r="CW53" i="2"/>
  <c r="CX53" i="2"/>
  <c r="CY53" i="2"/>
  <c r="CZ53" i="2"/>
  <c r="DA53" i="2"/>
  <c r="DB53" i="2"/>
  <c r="DC53" i="2"/>
  <c r="DD53" i="2"/>
  <c r="DE53" i="2"/>
  <c r="DF53" i="2"/>
  <c r="DG53" i="2"/>
  <c r="DH53" i="2"/>
  <c r="DI53" i="2"/>
  <c r="DJ53" i="2"/>
  <c r="DK53" i="2"/>
  <c r="DL53" i="2"/>
  <c r="DM53" i="2"/>
  <c r="DN53" i="2"/>
  <c r="DO53" i="2"/>
  <c r="DP53" i="2"/>
  <c r="DQ53" i="2"/>
  <c r="DR53" i="2"/>
  <c r="DS53" i="2"/>
  <c r="DT53" i="2"/>
  <c r="DU53" i="2"/>
  <c r="DV53" i="2"/>
  <c r="DW53" i="2"/>
  <c r="DX53" i="2"/>
  <c r="DY53" i="2"/>
  <c r="DZ53" i="2"/>
  <c r="EA53" i="2"/>
  <c r="EB53" i="2"/>
  <c r="EC53" i="2"/>
  <c r="ED53" i="2"/>
  <c r="EE53" i="2"/>
  <c r="EF53" i="2"/>
  <c r="EG53" i="2"/>
  <c r="EH53" i="2"/>
  <c r="EI53" i="2"/>
  <c r="EJ53" i="2"/>
  <c r="EK53" i="2"/>
  <c r="EL53" i="2"/>
  <c r="EM53" i="2"/>
  <c r="EN53" i="2"/>
  <c r="EO53" i="2"/>
  <c r="EP53" i="2"/>
  <c r="EQ53" i="2"/>
  <c r="ER53" i="2"/>
  <c r="ES53" i="2"/>
  <c r="ET53" i="2"/>
  <c r="EU53" i="2"/>
  <c r="EV53" i="2"/>
  <c r="EW53" i="2"/>
  <c r="EX53" i="2"/>
  <c r="EY53" i="2"/>
  <c r="C54" i="2"/>
  <c r="D54" i="2"/>
  <c r="E54" i="2"/>
  <c r="F54" i="2"/>
  <c r="G54" i="2"/>
  <c r="H54" i="2"/>
  <c r="I54" i="2"/>
  <c r="J54" i="2"/>
  <c r="K54" i="2"/>
  <c r="L54" i="2"/>
  <c r="M54" i="2"/>
  <c r="N54" i="2"/>
  <c r="O54" i="2"/>
  <c r="P54" i="2"/>
  <c r="Q54" i="2"/>
  <c r="R54" i="2"/>
  <c r="S54" i="2"/>
  <c r="T54" i="2"/>
  <c r="U54" i="2"/>
  <c r="V54" i="2"/>
  <c r="W54" i="2"/>
  <c r="X54" i="2"/>
  <c r="Y54" i="2"/>
  <c r="Z54" i="2"/>
  <c r="AA54" i="2"/>
  <c r="AB54" i="2"/>
  <c r="AC54" i="2"/>
  <c r="AD54" i="2"/>
  <c r="AE54" i="2"/>
  <c r="AF54" i="2"/>
  <c r="AG54" i="2"/>
  <c r="AH54" i="2"/>
  <c r="AI54" i="2"/>
  <c r="AJ54" i="2"/>
  <c r="AK54" i="2"/>
  <c r="AL54" i="2"/>
  <c r="AM54" i="2"/>
  <c r="AN54" i="2"/>
  <c r="AO54" i="2"/>
  <c r="AP54" i="2"/>
  <c r="AQ54" i="2"/>
  <c r="AR54" i="2"/>
  <c r="AS54" i="2"/>
  <c r="AT54" i="2"/>
  <c r="AU54" i="2"/>
  <c r="AV54" i="2"/>
  <c r="AW54" i="2"/>
  <c r="AX54" i="2"/>
  <c r="AY54" i="2"/>
  <c r="AZ54" i="2"/>
  <c r="BA54" i="2"/>
  <c r="BB54" i="2"/>
  <c r="BC54" i="2"/>
  <c r="BD54" i="2"/>
  <c r="BE54" i="2"/>
  <c r="BF54" i="2"/>
  <c r="BG54" i="2"/>
  <c r="BH54" i="2"/>
  <c r="BI54" i="2"/>
  <c r="BJ54" i="2"/>
  <c r="BK54" i="2"/>
  <c r="BL54" i="2"/>
  <c r="BM54" i="2"/>
  <c r="BN54" i="2"/>
  <c r="BO54" i="2"/>
  <c r="BP54" i="2"/>
  <c r="BQ54" i="2"/>
  <c r="BR54" i="2"/>
  <c r="BS54" i="2"/>
  <c r="BT54" i="2"/>
  <c r="BU54" i="2"/>
  <c r="BV54" i="2"/>
  <c r="BW54" i="2"/>
  <c r="BX54" i="2"/>
  <c r="BY54" i="2"/>
  <c r="BZ54" i="2"/>
  <c r="CA54" i="2"/>
  <c r="CB54" i="2"/>
  <c r="CC54" i="2"/>
  <c r="CD54" i="2"/>
  <c r="CE54" i="2"/>
  <c r="CF54" i="2"/>
  <c r="CG54" i="2"/>
  <c r="CH54" i="2"/>
  <c r="CI54" i="2"/>
  <c r="CJ54" i="2"/>
  <c r="CK54" i="2"/>
  <c r="CL54" i="2"/>
  <c r="CM54" i="2"/>
  <c r="CN54" i="2"/>
  <c r="CO54" i="2"/>
  <c r="CP54" i="2"/>
  <c r="CQ54" i="2"/>
  <c r="CR54" i="2"/>
  <c r="CS54" i="2"/>
  <c r="CT54" i="2"/>
  <c r="CU54" i="2"/>
  <c r="CV54" i="2"/>
  <c r="CW54" i="2"/>
  <c r="CX54" i="2"/>
  <c r="CY54" i="2"/>
  <c r="CZ54" i="2"/>
  <c r="DA54" i="2"/>
  <c r="DB54" i="2"/>
  <c r="DC54" i="2"/>
  <c r="DD54" i="2"/>
  <c r="DE54" i="2"/>
  <c r="DF54" i="2"/>
  <c r="DG54" i="2"/>
  <c r="DH54" i="2"/>
  <c r="DI54" i="2"/>
  <c r="DJ54" i="2"/>
  <c r="DK54" i="2"/>
  <c r="DL54" i="2"/>
  <c r="DM54" i="2"/>
  <c r="DN54" i="2"/>
  <c r="DO54" i="2"/>
  <c r="DP54" i="2"/>
  <c r="DQ54" i="2"/>
  <c r="DR54" i="2"/>
  <c r="DS54" i="2"/>
  <c r="DT54" i="2"/>
  <c r="DU54" i="2"/>
  <c r="DV54" i="2"/>
  <c r="DW54" i="2"/>
  <c r="DX54" i="2"/>
  <c r="DY54" i="2"/>
  <c r="DZ54" i="2"/>
  <c r="EA54" i="2"/>
  <c r="EB54" i="2"/>
  <c r="EC54" i="2"/>
  <c r="ED54" i="2"/>
  <c r="EE54" i="2"/>
  <c r="EF54" i="2"/>
  <c r="EG54" i="2"/>
  <c r="EH54" i="2"/>
  <c r="EI54" i="2"/>
  <c r="EJ54" i="2"/>
  <c r="EK54" i="2"/>
  <c r="EL54" i="2"/>
  <c r="EM54" i="2"/>
  <c r="EN54" i="2"/>
  <c r="EO54" i="2"/>
  <c r="EP54" i="2"/>
  <c r="EQ54" i="2"/>
  <c r="ER54" i="2"/>
  <c r="ES54" i="2"/>
  <c r="ET54" i="2"/>
  <c r="EU54" i="2"/>
  <c r="EV54" i="2"/>
  <c r="EW54" i="2"/>
  <c r="EX54" i="2"/>
  <c r="EY54" i="2"/>
  <c r="C55" i="2"/>
  <c r="D55" i="2"/>
  <c r="E55" i="2"/>
  <c r="F55" i="2"/>
  <c r="G55" i="2"/>
  <c r="H55" i="2"/>
  <c r="I55" i="2"/>
  <c r="J55" i="2"/>
  <c r="K55" i="2"/>
  <c r="L55" i="2"/>
  <c r="M55" i="2"/>
  <c r="N55" i="2"/>
  <c r="O55" i="2"/>
  <c r="P55" i="2"/>
  <c r="Q55" i="2"/>
  <c r="R55" i="2"/>
  <c r="S55" i="2"/>
  <c r="T55" i="2"/>
  <c r="U55" i="2"/>
  <c r="V55" i="2"/>
  <c r="W55" i="2"/>
  <c r="X55" i="2"/>
  <c r="Y55" i="2"/>
  <c r="Z55" i="2"/>
  <c r="AA55" i="2"/>
  <c r="AB55" i="2"/>
  <c r="AC55" i="2"/>
  <c r="AD55" i="2"/>
  <c r="AE55" i="2"/>
  <c r="AF55" i="2"/>
  <c r="AG55" i="2"/>
  <c r="AH55" i="2"/>
  <c r="AI55" i="2"/>
  <c r="AJ55" i="2"/>
  <c r="AK55" i="2"/>
  <c r="AL55" i="2"/>
  <c r="AM55" i="2"/>
  <c r="AN55" i="2"/>
  <c r="AO55" i="2"/>
  <c r="AP55" i="2"/>
  <c r="AQ55" i="2"/>
  <c r="AR55" i="2"/>
  <c r="AS55" i="2"/>
  <c r="AT55" i="2"/>
  <c r="AU55" i="2"/>
  <c r="AV55" i="2"/>
  <c r="AW55" i="2"/>
  <c r="AX55" i="2"/>
  <c r="AY55" i="2"/>
  <c r="AZ55" i="2"/>
  <c r="BA55" i="2"/>
  <c r="BB55" i="2"/>
  <c r="BC55" i="2"/>
  <c r="BD55" i="2"/>
  <c r="BE55" i="2"/>
  <c r="BF55" i="2"/>
  <c r="BG55" i="2"/>
  <c r="BH55" i="2"/>
  <c r="BI55" i="2"/>
  <c r="BJ55" i="2"/>
  <c r="BK55" i="2"/>
  <c r="BL55" i="2"/>
  <c r="BM55" i="2"/>
  <c r="BN55" i="2"/>
  <c r="BO55" i="2"/>
  <c r="BP55" i="2"/>
  <c r="BQ55" i="2"/>
  <c r="BR55" i="2"/>
  <c r="BS55" i="2"/>
  <c r="BT55" i="2"/>
  <c r="BU55" i="2"/>
  <c r="BV55" i="2"/>
  <c r="BW55" i="2"/>
  <c r="BX55" i="2"/>
  <c r="BY55" i="2"/>
  <c r="BZ55" i="2"/>
  <c r="CA55" i="2"/>
  <c r="CB55" i="2"/>
  <c r="CC55" i="2"/>
  <c r="CD55" i="2"/>
  <c r="CE55" i="2"/>
  <c r="CF55" i="2"/>
  <c r="CG55" i="2"/>
  <c r="CH55" i="2"/>
  <c r="CI55" i="2"/>
  <c r="CJ55" i="2"/>
  <c r="CK55" i="2"/>
  <c r="CL55" i="2"/>
  <c r="CM55" i="2"/>
  <c r="CN55" i="2"/>
  <c r="CO55" i="2"/>
  <c r="CP55" i="2"/>
  <c r="CQ55" i="2"/>
  <c r="CR55" i="2"/>
  <c r="CS55" i="2"/>
  <c r="CT55" i="2"/>
  <c r="CU55" i="2"/>
  <c r="CV55" i="2"/>
  <c r="CW55" i="2"/>
  <c r="CX55" i="2"/>
  <c r="CY55" i="2"/>
  <c r="CZ55" i="2"/>
  <c r="DA55" i="2"/>
  <c r="DB55" i="2"/>
  <c r="DC55" i="2"/>
  <c r="DD55" i="2"/>
  <c r="DE55" i="2"/>
  <c r="DF55" i="2"/>
  <c r="DG55" i="2"/>
  <c r="DH55" i="2"/>
  <c r="DI55" i="2"/>
  <c r="DJ55" i="2"/>
  <c r="DK55" i="2"/>
  <c r="DL55" i="2"/>
  <c r="DM55" i="2"/>
  <c r="DN55" i="2"/>
  <c r="DO55" i="2"/>
  <c r="DP55" i="2"/>
  <c r="DQ55" i="2"/>
  <c r="DR55" i="2"/>
  <c r="DS55" i="2"/>
  <c r="DT55" i="2"/>
  <c r="DU55" i="2"/>
  <c r="DV55" i="2"/>
  <c r="DW55" i="2"/>
  <c r="DX55" i="2"/>
  <c r="DY55" i="2"/>
  <c r="DZ55" i="2"/>
  <c r="EA55" i="2"/>
  <c r="EB55" i="2"/>
  <c r="EC55" i="2"/>
  <c r="ED55" i="2"/>
  <c r="EE55" i="2"/>
  <c r="EF55" i="2"/>
  <c r="EG55" i="2"/>
  <c r="EH55" i="2"/>
  <c r="EI55" i="2"/>
  <c r="EJ55" i="2"/>
  <c r="EK55" i="2"/>
  <c r="EL55" i="2"/>
  <c r="EM55" i="2"/>
  <c r="EN55" i="2"/>
  <c r="EO55" i="2"/>
  <c r="EP55" i="2"/>
  <c r="EQ55" i="2"/>
  <c r="ER55" i="2"/>
  <c r="ES55" i="2"/>
  <c r="ET55" i="2"/>
  <c r="EU55" i="2"/>
  <c r="EV55" i="2"/>
  <c r="EW55" i="2"/>
  <c r="EX55" i="2"/>
  <c r="EY55" i="2"/>
  <c r="C56" i="2"/>
  <c r="D56" i="2"/>
  <c r="E56" i="2"/>
  <c r="F56" i="2"/>
  <c r="G56" i="2"/>
  <c r="H56" i="2"/>
  <c r="I56" i="2"/>
  <c r="J56" i="2"/>
  <c r="K56" i="2"/>
  <c r="L56" i="2"/>
  <c r="M56" i="2"/>
  <c r="N56" i="2"/>
  <c r="O56" i="2"/>
  <c r="P56" i="2"/>
  <c r="Q56" i="2"/>
  <c r="R56" i="2"/>
  <c r="S56" i="2"/>
  <c r="T56" i="2"/>
  <c r="U56" i="2"/>
  <c r="V56" i="2"/>
  <c r="W56" i="2"/>
  <c r="X56" i="2"/>
  <c r="Y56" i="2"/>
  <c r="Z56" i="2"/>
  <c r="AA56" i="2"/>
  <c r="AB56" i="2"/>
  <c r="AC56" i="2"/>
  <c r="AD56" i="2"/>
  <c r="AE56" i="2"/>
  <c r="AF56" i="2"/>
  <c r="AG56" i="2"/>
  <c r="AH56" i="2"/>
  <c r="AI56" i="2"/>
  <c r="AJ56" i="2"/>
  <c r="AK56" i="2"/>
  <c r="AL56" i="2"/>
  <c r="AM56" i="2"/>
  <c r="AN56" i="2"/>
  <c r="AO56" i="2"/>
  <c r="AP56" i="2"/>
  <c r="AQ56" i="2"/>
  <c r="AR56" i="2"/>
  <c r="AS56" i="2"/>
  <c r="AT56" i="2"/>
  <c r="AU56" i="2"/>
  <c r="AV56" i="2"/>
  <c r="AW56" i="2"/>
  <c r="AX56" i="2"/>
  <c r="AY56" i="2"/>
  <c r="AZ56" i="2"/>
  <c r="BA56" i="2"/>
  <c r="BB56" i="2"/>
  <c r="BC56" i="2"/>
  <c r="BD56" i="2"/>
  <c r="BE56" i="2"/>
  <c r="BF56" i="2"/>
  <c r="BG56" i="2"/>
  <c r="BH56" i="2"/>
  <c r="BI56" i="2"/>
  <c r="BJ56" i="2"/>
  <c r="BK56" i="2"/>
  <c r="BL56" i="2"/>
  <c r="BM56" i="2"/>
  <c r="BN56" i="2"/>
  <c r="BO56" i="2"/>
  <c r="BP56" i="2"/>
  <c r="BQ56" i="2"/>
  <c r="BR56" i="2"/>
  <c r="BS56" i="2"/>
  <c r="BT56" i="2"/>
  <c r="BU56" i="2"/>
  <c r="BV56" i="2"/>
  <c r="BW56" i="2"/>
  <c r="BX56" i="2"/>
  <c r="BY56" i="2"/>
  <c r="BZ56" i="2"/>
  <c r="CA56" i="2"/>
  <c r="CB56" i="2"/>
  <c r="CC56" i="2"/>
  <c r="CD56" i="2"/>
  <c r="CE56" i="2"/>
  <c r="CF56" i="2"/>
  <c r="CG56" i="2"/>
  <c r="CH56" i="2"/>
  <c r="CI56" i="2"/>
  <c r="CJ56" i="2"/>
  <c r="CK56" i="2"/>
  <c r="CL56" i="2"/>
  <c r="CM56" i="2"/>
  <c r="CN56" i="2"/>
  <c r="CO56" i="2"/>
  <c r="CP56" i="2"/>
  <c r="CQ56" i="2"/>
  <c r="CR56" i="2"/>
  <c r="CS56" i="2"/>
  <c r="CT56" i="2"/>
  <c r="CU56" i="2"/>
  <c r="CV56" i="2"/>
  <c r="CW56" i="2"/>
  <c r="CX56" i="2"/>
  <c r="CY56" i="2"/>
  <c r="CZ56" i="2"/>
  <c r="DA56" i="2"/>
  <c r="DB56" i="2"/>
  <c r="DC56" i="2"/>
  <c r="DD56" i="2"/>
  <c r="DE56" i="2"/>
  <c r="DF56" i="2"/>
  <c r="DG56" i="2"/>
  <c r="DH56" i="2"/>
  <c r="DI56" i="2"/>
  <c r="DJ56" i="2"/>
  <c r="DK56" i="2"/>
  <c r="DL56" i="2"/>
  <c r="DM56" i="2"/>
  <c r="DN56" i="2"/>
  <c r="DO56" i="2"/>
  <c r="DP56" i="2"/>
  <c r="DQ56" i="2"/>
  <c r="DR56" i="2"/>
  <c r="DS56" i="2"/>
  <c r="DT56" i="2"/>
  <c r="DU56" i="2"/>
  <c r="DV56" i="2"/>
  <c r="DW56" i="2"/>
  <c r="DX56" i="2"/>
  <c r="DY56" i="2"/>
  <c r="DZ56" i="2"/>
  <c r="EA56" i="2"/>
  <c r="EB56" i="2"/>
  <c r="EC56" i="2"/>
  <c r="ED56" i="2"/>
  <c r="EE56" i="2"/>
  <c r="EF56" i="2"/>
  <c r="EG56" i="2"/>
  <c r="EH56" i="2"/>
  <c r="EI56" i="2"/>
  <c r="EJ56" i="2"/>
  <c r="EK56" i="2"/>
  <c r="EL56" i="2"/>
  <c r="EM56" i="2"/>
  <c r="EN56" i="2"/>
  <c r="EO56" i="2"/>
  <c r="EP56" i="2"/>
  <c r="EQ56" i="2"/>
  <c r="ER56" i="2"/>
  <c r="ES56" i="2"/>
  <c r="ET56" i="2"/>
  <c r="EU56" i="2"/>
  <c r="EV56" i="2"/>
  <c r="EW56" i="2"/>
  <c r="EX56" i="2"/>
  <c r="EY56" i="2"/>
  <c r="C57" i="2"/>
  <c r="D57" i="2"/>
  <c r="E57" i="2"/>
  <c r="F57" i="2"/>
  <c r="G57" i="2"/>
  <c r="H57" i="2"/>
  <c r="I57" i="2"/>
  <c r="J57" i="2"/>
  <c r="K57" i="2"/>
  <c r="L57" i="2"/>
  <c r="M57" i="2"/>
  <c r="N57" i="2"/>
  <c r="O57" i="2"/>
  <c r="P57" i="2"/>
  <c r="Q57" i="2"/>
  <c r="R57" i="2"/>
  <c r="S57" i="2"/>
  <c r="T57" i="2"/>
  <c r="U57" i="2"/>
  <c r="V57" i="2"/>
  <c r="W57" i="2"/>
  <c r="X57" i="2"/>
  <c r="Y57" i="2"/>
  <c r="Z57" i="2"/>
  <c r="AA57" i="2"/>
  <c r="AB57" i="2"/>
  <c r="AC57" i="2"/>
  <c r="AD57" i="2"/>
  <c r="AE57" i="2"/>
  <c r="AF57" i="2"/>
  <c r="AG57" i="2"/>
  <c r="AH57" i="2"/>
  <c r="AI57" i="2"/>
  <c r="AJ57" i="2"/>
  <c r="AK57" i="2"/>
  <c r="AL57" i="2"/>
  <c r="AM57" i="2"/>
  <c r="AN57" i="2"/>
  <c r="AO57" i="2"/>
  <c r="AP57" i="2"/>
  <c r="AQ57" i="2"/>
  <c r="AR57" i="2"/>
  <c r="AS57" i="2"/>
  <c r="AT57" i="2"/>
  <c r="AU57" i="2"/>
  <c r="AV57" i="2"/>
  <c r="AW57" i="2"/>
  <c r="AX57" i="2"/>
  <c r="AY57" i="2"/>
  <c r="AZ57" i="2"/>
  <c r="BA57" i="2"/>
  <c r="BB57" i="2"/>
  <c r="BC57" i="2"/>
  <c r="BD57" i="2"/>
  <c r="BE57" i="2"/>
  <c r="BF57" i="2"/>
  <c r="BG57" i="2"/>
  <c r="BH57" i="2"/>
  <c r="BI57" i="2"/>
  <c r="BJ57" i="2"/>
  <c r="BK57" i="2"/>
  <c r="BL57" i="2"/>
  <c r="BM57" i="2"/>
  <c r="BN57" i="2"/>
  <c r="BO57" i="2"/>
  <c r="BP57" i="2"/>
  <c r="BQ57" i="2"/>
  <c r="BR57" i="2"/>
  <c r="BS57" i="2"/>
  <c r="BT57" i="2"/>
  <c r="BU57" i="2"/>
  <c r="BV57" i="2"/>
  <c r="BW57" i="2"/>
  <c r="BX57" i="2"/>
  <c r="BY57" i="2"/>
  <c r="BZ57" i="2"/>
  <c r="CA57" i="2"/>
  <c r="CB57" i="2"/>
  <c r="CC57" i="2"/>
  <c r="CD57" i="2"/>
  <c r="CE57" i="2"/>
  <c r="CF57" i="2"/>
  <c r="CG57" i="2"/>
  <c r="CH57" i="2"/>
  <c r="CI57" i="2"/>
  <c r="CJ57" i="2"/>
  <c r="CK57" i="2"/>
  <c r="CL57" i="2"/>
  <c r="CM57" i="2"/>
  <c r="CN57" i="2"/>
  <c r="CO57" i="2"/>
  <c r="CP57" i="2"/>
  <c r="CQ57" i="2"/>
  <c r="CR57" i="2"/>
  <c r="CS57" i="2"/>
  <c r="CT57" i="2"/>
  <c r="CU57" i="2"/>
  <c r="CV57" i="2"/>
  <c r="CW57" i="2"/>
  <c r="CX57" i="2"/>
  <c r="CY57" i="2"/>
  <c r="CZ57" i="2"/>
  <c r="DA57" i="2"/>
  <c r="DB57" i="2"/>
  <c r="DC57" i="2"/>
  <c r="DD57" i="2"/>
  <c r="DE57" i="2"/>
  <c r="DF57" i="2"/>
  <c r="DG57" i="2"/>
  <c r="DH57" i="2"/>
  <c r="DI57" i="2"/>
  <c r="DJ57" i="2"/>
  <c r="DK57" i="2"/>
  <c r="DL57" i="2"/>
  <c r="DM57" i="2"/>
  <c r="DN57" i="2"/>
  <c r="DO57" i="2"/>
  <c r="DP57" i="2"/>
  <c r="DQ57" i="2"/>
  <c r="DR57" i="2"/>
  <c r="DS57" i="2"/>
  <c r="DT57" i="2"/>
  <c r="DU57" i="2"/>
  <c r="DV57" i="2"/>
  <c r="DW57" i="2"/>
  <c r="DX57" i="2"/>
  <c r="DY57" i="2"/>
  <c r="DZ57" i="2"/>
  <c r="EA57" i="2"/>
  <c r="EB57" i="2"/>
  <c r="EC57" i="2"/>
  <c r="ED57" i="2"/>
  <c r="EE57" i="2"/>
  <c r="EF57" i="2"/>
  <c r="EG57" i="2"/>
  <c r="EH57" i="2"/>
  <c r="EI57" i="2"/>
  <c r="EJ57" i="2"/>
  <c r="EK57" i="2"/>
  <c r="EL57" i="2"/>
  <c r="EM57" i="2"/>
  <c r="EN57" i="2"/>
  <c r="EO57" i="2"/>
  <c r="EP57" i="2"/>
  <c r="EQ57" i="2"/>
  <c r="ER57" i="2"/>
  <c r="ES57" i="2"/>
  <c r="ET57" i="2"/>
  <c r="EU57" i="2"/>
  <c r="EV57" i="2"/>
  <c r="EW57" i="2"/>
  <c r="EX57" i="2"/>
  <c r="EY57" i="2"/>
  <c r="C58" i="2"/>
  <c r="D58" i="2"/>
  <c r="E58" i="2"/>
  <c r="F58" i="2"/>
  <c r="G58" i="2"/>
  <c r="H58" i="2"/>
  <c r="I58" i="2"/>
  <c r="J58" i="2"/>
  <c r="K58" i="2"/>
  <c r="L58" i="2"/>
  <c r="M58" i="2"/>
  <c r="N58" i="2"/>
  <c r="O58" i="2"/>
  <c r="P58" i="2"/>
  <c r="Q58" i="2"/>
  <c r="R58" i="2"/>
  <c r="S58" i="2"/>
  <c r="T58" i="2"/>
  <c r="U58" i="2"/>
  <c r="V58" i="2"/>
  <c r="W58" i="2"/>
  <c r="X58" i="2"/>
  <c r="Y58" i="2"/>
  <c r="Z58" i="2"/>
  <c r="AA58" i="2"/>
  <c r="AB58" i="2"/>
  <c r="AC58" i="2"/>
  <c r="AD58" i="2"/>
  <c r="AE58" i="2"/>
  <c r="AF58" i="2"/>
  <c r="AG58" i="2"/>
  <c r="AH58" i="2"/>
  <c r="AI58" i="2"/>
  <c r="AJ58" i="2"/>
  <c r="AK58" i="2"/>
  <c r="AL58" i="2"/>
  <c r="AM58" i="2"/>
  <c r="AN58" i="2"/>
  <c r="AO58" i="2"/>
  <c r="AP58" i="2"/>
  <c r="AQ58" i="2"/>
  <c r="AR58" i="2"/>
  <c r="AS58" i="2"/>
  <c r="AT58" i="2"/>
  <c r="AU58" i="2"/>
  <c r="AV58" i="2"/>
  <c r="AW58" i="2"/>
  <c r="AX58" i="2"/>
  <c r="AY58" i="2"/>
  <c r="AZ58" i="2"/>
  <c r="BA58" i="2"/>
  <c r="BB58" i="2"/>
  <c r="BC58" i="2"/>
  <c r="BD58" i="2"/>
  <c r="BE58" i="2"/>
  <c r="BF58" i="2"/>
  <c r="BG58" i="2"/>
  <c r="BH58" i="2"/>
  <c r="BI58" i="2"/>
  <c r="BJ58" i="2"/>
  <c r="BK58" i="2"/>
  <c r="BL58" i="2"/>
  <c r="BM58" i="2"/>
  <c r="BN58" i="2"/>
  <c r="BO58" i="2"/>
  <c r="BP58" i="2"/>
  <c r="BQ58" i="2"/>
  <c r="BR58" i="2"/>
  <c r="BS58" i="2"/>
  <c r="BT58" i="2"/>
  <c r="BU58" i="2"/>
  <c r="BV58" i="2"/>
  <c r="BW58" i="2"/>
  <c r="BX58" i="2"/>
  <c r="BY58" i="2"/>
  <c r="BZ58" i="2"/>
  <c r="CA58" i="2"/>
  <c r="CB58" i="2"/>
  <c r="CC58" i="2"/>
  <c r="CD58" i="2"/>
  <c r="CE58" i="2"/>
  <c r="CF58" i="2"/>
  <c r="CG58" i="2"/>
  <c r="CH58" i="2"/>
  <c r="CI58" i="2"/>
  <c r="CJ58" i="2"/>
  <c r="CK58" i="2"/>
  <c r="CL58" i="2"/>
  <c r="CM58" i="2"/>
  <c r="CN58" i="2"/>
  <c r="CO58" i="2"/>
  <c r="CP58" i="2"/>
  <c r="CQ58" i="2"/>
  <c r="CR58" i="2"/>
  <c r="CS58" i="2"/>
  <c r="CT58" i="2"/>
  <c r="CU58" i="2"/>
  <c r="CV58" i="2"/>
  <c r="CW58" i="2"/>
  <c r="CX58" i="2"/>
  <c r="CY58" i="2"/>
  <c r="CZ58" i="2"/>
  <c r="DA58" i="2"/>
  <c r="DB58" i="2"/>
  <c r="DC58" i="2"/>
  <c r="DD58" i="2"/>
  <c r="DE58" i="2"/>
  <c r="DF58" i="2"/>
  <c r="DG58" i="2"/>
  <c r="DH58" i="2"/>
  <c r="DI58" i="2"/>
  <c r="DJ58" i="2"/>
  <c r="DK58" i="2"/>
  <c r="DL58" i="2"/>
  <c r="DM58" i="2"/>
  <c r="DN58" i="2"/>
  <c r="DO58" i="2"/>
  <c r="DP58" i="2"/>
  <c r="DQ58" i="2"/>
  <c r="DR58" i="2"/>
  <c r="DS58" i="2"/>
  <c r="DT58" i="2"/>
  <c r="DU58" i="2"/>
  <c r="DV58" i="2"/>
  <c r="DW58" i="2"/>
  <c r="DX58" i="2"/>
  <c r="DY58" i="2"/>
  <c r="DZ58" i="2"/>
  <c r="EA58" i="2"/>
  <c r="EB58" i="2"/>
  <c r="EC58" i="2"/>
  <c r="ED58" i="2"/>
  <c r="EE58" i="2"/>
  <c r="EF58" i="2"/>
  <c r="EG58" i="2"/>
  <c r="EH58" i="2"/>
  <c r="EI58" i="2"/>
  <c r="EJ58" i="2"/>
  <c r="EK58" i="2"/>
  <c r="EL58" i="2"/>
  <c r="EM58" i="2"/>
  <c r="EN58" i="2"/>
  <c r="EO58" i="2"/>
  <c r="EP58" i="2"/>
  <c r="EQ58" i="2"/>
  <c r="ER58" i="2"/>
  <c r="ES58" i="2"/>
  <c r="ET58" i="2"/>
  <c r="EU58" i="2"/>
  <c r="EV58" i="2"/>
  <c r="EW58" i="2"/>
  <c r="EX58" i="2"/>
  <c r="EY58" i="2"/>
  <c r="C59" i="2"/>
  <c r="D59" i="2"/>
  <c r="E59" i="2"/>
  <c r="F59" i="2"/>
  <c r="G59" i="2"/>
  <c r="H59" i="2"/>
  <c r="I59" i="2"/>
  <c r="J59" i="2"/>
  <c r="K59" i="2"/>
  <c r="L59" i="2"/>
  <c r="M59" i="2"/>
  <c r="N59" i="2"/>
  <c r="O59" i="2"/>
  <c r="P59" i="2"/>
  <c r="Q59" i="2"/>
  <c r="R59" i="2"/>
  <c r="S59" i="2"/>
  <c r="T59" i="2"/>
  <c r="U59" i="2"/>
  <c r="V59" i="2"/>
  <c r="W59" i="2"/>
  <c r="X59" i="2"/>
  <c r="Y59" i="2"/>
  <c r="Z59" i="2"/>
  <c r="AA59" i="2"/>
  <c r="AB59" i="2"/>
  <c r="AC59" i="2"/>
  <c r="AD59" i="2"/>
  <c r="AE59" i="2"/>
  <c r="AF59" i="2"/>
  <c r="AG59" i="2"/>
  <c r="AH59" i="2"/>
  <c r="AI59" i="2"/>
  <c r="AJ59" i="2"/>
  <c r="AK59" i="2"/>
  <c r="AL59" i="2"/>
  <c r="AM59" i="2"/>
  <c r="AN59" i="2"/>
  <c r="AO59" i="2"/>
  <c r="AP59" i="2"/>
  <c r="AQ59" i="2"/>
  <c r="AR59" i="2"/>
  <c r="AS59" i="2"/>
  <c r="AT59" i="2"/>
  <c r="AU59" i="2"/>
  <c r="AV59" i="2"/>
  <c r="AW59" i="2"/>
  <c r="AX59" i="2"/>
  <c r="AY59" i="2"/>
  <c r="AZ59" i="2"/>
  <c r="BA59" i="2"/>
  <c r="BB59" i="2"/>
  <c r="BC59" i="2"/>
  <c r="BD59" i="2"/>
  <c r="BE59" i="2"/>
  <c r="BF59" i="2"/>
  <c r="BG59" i="2"/>
  <c r="BH59" i="2"/>
  <c r="BI59" i="2"/>
  <c r="BJ59" i="2"/>
  <c r="BK59" i="2"/>
  <c r="BL59" i="2"/>
  <c r="BM59" i="2"/>
  <c r="BN59" i="2"/>
  <c r="BO59" i="2"/>
  <c r="BP59" i="2"/>
  <c r="BQ59" i="2"/>
  <c r="BR59" i="2"/>
  <c r="BS59" i="2"/>
  <c r="BT59" i="2"/>
  <c r="BU59" i="2"/>
  <c r="BV59" i="2"/>
  <c r="BW59" i="2"/>
  <c r="BX59" i="2"/>
  <c r="BY59" i="2"/>
  <c r="BZ59" i="2"/>
  <c r="CA59" i="2"/>
  <c r="CB59" i="2"/>
  <c r="CC59" i="2"/>
  <c r="CD59" i="2"/>
  <c r="CE59" i="2"/>
  <c r="CF59" i="2"/>
  <c r="CG59" i="2"/>
  <c r="CH59" i="2"/>
  <c r="CI59" i="2"/>
  <c r="CJ59" i="2"/>
  <c r="CK59" i="2"/>
  <c r="CL59" i="2"/>
  <c r="CM59" i="2"/>
  <c r="CN59" i="2"/>
  <c r="CO59" i="2"/>
  <c r="CP59" i="2"/>
  <c r="CQ59" i="2"/>
  <c r="CR59" i="2"/>
  <c r="CS59" i="2"/>
  <c r="CT59" i="2"/>
  <c r="CU59" i="2"/>
  <c r="CV59" i="2"/>
  <c r="CW59" i="2"/>
  <c r="CX59" i="2"/>
  <c r="CY59" i="2"/>
  <c r="CZ59" i="2"/>
  <c r="DA59" i="2"/>
  <c r="DB59" i="2"/>
  <c r="DC59" i="2"/>
  <c r="DD59" i="2"/>
  <c r="DE59" i="2"/>
  <c r="DF59" i="2"/>
  <c r="DG59" i="2"/>
  <c r="DH59" i="2"/>
  <c r="DI59" i="2"/>
  <c r="DJ59" i="2"/>
  <c r="DK59" i="2"/>
  <c r="DL59" i="2"/>
  <c r="DM59" i="2"/>
  <c r="DN59" i="2"/>
  <c r="DO59" i="2"/>
  <c r="DP59" i="2"/>
  <c r="DQ59" i="2"/>
  <c r="DR59" i="2"/>
  <c r="DS59" i="2"/>
  <c r="DT59" i="2"/>
  <c r="DU59" i="2"/>
  <c r="DV59" i="2"/>
  <c r="DW59" i="2"/>
  <c r="DX59" i="2"/>
  <c r="DY59" i="2"/>
  <c r="DZ59" i="2"/>
  <c r="EA59" i="2"/>
  <c r="EB59" i="2"/>
  <c r="EC59" i="2"/>
  <c r="ED59" i="2"/>
  <c r="EE59" i="2"/>
  <c r="EF59" i="2"/>
  <c r="EG59" i="2"/>
  <c r="EH59" i="2"/>
  <c r="EI59" i="2"/>
  <c r="EJ59" i="2"/>
  <c r="EK59" i="2"/>
  <c r="EL59" i="2"/>
  <c r="EM59" i="2"/>
  <c r="EN59" i="2"/>
  <c r="EO59" i="2"/>
  <c r="EP59" i="2"/>
  <c r="EQ59" i="2"/>
  <c r="ER59" i="2"/>
  <c r="ES59" i="2"/>
  <c r="ET59" i="2"/>
  <c r="EU59" i="2"/>
  <c r="EV59" i="2"/>
  <c r="EW59" i="2"/>
  <c r="EX59" i="2"/>
  <c r="EY59" i="2"/>
  <c r="C60" i="2"/>
  <c r="D60" i="2"/>
  <c r="E60" i="2"/>
  <c r="F60" i="2"/>
  <c r="G60" i="2"/>
  <c r="H60" i="2"/>
  <c r="I60" i="2"/>
  <c r="J60" i="2"/>
  <c r="K60" i="2"/>
  <c r="L60" i="2"/>
  <c r="M60" i="2"/>
  <c r="N60" i="2"/>
  <c r="O60" i="2"/>
  <c r="P60" i="2"/>
  <c r="Q60" i="2"/>
  <c r="R60" i="2"/>
  <c r="S60" i="2"/>
  <c r="T60" i="2"/>
  <c r="U60" i="2"/>
  <c r="V60" i="2"/>
  <c r="W60" i="2"/>
  <c r="X60" i="2"/>
  <c r="Y60" i="2"/>
  <c r="Z60" i="2"/>
  <c r="AA60" i="2"/>
  <c r="AB60" i="2"/>
  <c r="AC60" i="2"/>
  <c r="AD60" i="2"/>
  <c r="AE60" i="2"/>
  <c r="AF60" i="2"/>
  <c r="AG60" i="2"/>
  <c r="AH60" i="2"/>
  <c r="AI60" i="2"/>
  <c r="AJ60" i="2"/>
  <c r="AK60" i="2"/>
  <c r="AL60" i="2"/>
  <c r="AM60" i="2"/>
  <c r="AN60" i="2"/>
  <c r="AO60" i="2"/>
  <c r="AP60" i="2"/>
  <c r="AQ60" i="2"/>
  <c r="AR60" i="2"/>
  <c r="AS60" i="2"/>
  <c r="AT60" i="2"/>
  <c r="AU60" i="2"/>
  <c r="AV60" i="2"/>
  <c r="AW60" i="2"/>
  <c r="AX60" i="2"/>
  <c r="AY60" i="2"/>
  <c r="AZ60" i="2"/>
  <c r="BA60" i="2"/>
  <c r="BB60" i="2"/>
  <c r="BC60" i="2"/>
  <c r="BD60" i="2"/>
  <c r="BE60" i="2"/>
  <c r="BF60" i="2"/>
  <c r="BG60" i="2"/>
  <c r="BH60" i="2"/>
  <c r="BI60" i="2"/>
  <c r="BJ60" i="2"/>
  <c r="BK60" i="2"/>
  <c r="BL60" i="2"/>
  <c r="BM60" i="2"/>
  <c r="BN60" i="2"/>
  <c r="BO60" i="2"/>
  <c r="BP60" i="2"/>
  <c r="BQ60" i="2"/>
  <c r="BR60" i="2"/>
  <c r="BS60" i="2"/>
  <c r="BT60" i="2"/>
  <c r="BU60" i="2"/>
  <c r="BV60" i="2"/>
  <c r="BW60" i="2"/>
  <c r="BX60" i="2"/>
  <c r="BY60" i="2"/>
  <c r="BZ60" i="2"/>
  <c r="CA60" i="2"/>
  <c r="CB60" i="2"/>
  <c r="CC60" i="2"/>
  <c r="CD60" i="2"/>
  <c r="CE60" i="2"/>
  <c r="CF60" i="2"/>
  <c r="CG60" i="2"/>
  <c r="CH60" i="2"/>
  <c r="CI60" i="2"/>
  <c r="CJ60" i="2"/>
  <c r="CK60" i="2"/>
  <c r="CL60" i="2"/>
  <c r="CM60" i="2"/>
  <c r="CN60" i="2"/>
  <c r="CO60" i="2"/>
  <c r="CP60" i="2"/>
  <c r="CQ60" i="2"/>
  <c r="CR60" i="2"/>
  <c r="CS60" i="2"/>
  <c r="CT60" i="2"/>
  <c r="CU60" i="2"/>
  <c r="CV60" i="2"/>
  <c r="CW60" i="2"/>
  <c r="CX60" i="2"/>
  <c r="CY60" i="2"/>
  <c r="CZ60" i="2"/>
  <c r="DA60" i="2"/>
  <c r="DB60" i="2"/>
  <c r="DC60" i="2"/>
  <c r="DD60" i="2"/>
  <c r="DE60" i="2"/>
  <c r="DF60" i="2"/>
  <c r="DG60" i="2"/>
  <c r="DH60" i="2"/>
  <c r="DI60" i="2"/>
  <c r="DJ60" i="2"/>
  <c r="DK60" i="2"/>
  <c r="DL60" i="2"/>
  <c r="DM60" i="2"/>
  <c r="DN60" i="2"/>
  <c r="DO60" i="2"/>
  <c r="DP60" i="2"/>
  <c r="DQ60" i="2"/>
  <c r="DR60" i="2"/>
  <c r="DS60" i="2"/>
  <c r="DT60" i="2"/>
  <c r="DU60" i="2"/>
  <c r="DV60" i="2"/>
  <c r="DW60" i="2"/>
  <c r="DX60" i="2"/>
  <c r="DY60" i="2"/>
  <c r="DZ60" i="2"/>
  <c r="EA60" i="2"/>
  <c r="EB60" i="2"/>
  <c r="EC60" i="2"/>
  <c r="ED60" i="2"/>
  <c r="EE60" i="2"/>
  <c r="EF60" i="2"/>
  <c r="EG60" i="2"/>
  <c r="EH60" i="2"/>
  <c r="EI60" i="2"/>
  <c r="EJ60" i="2"/>
  <c r="EK60" i="2"/>
  <c r="EL60" i="2"/>
  <c r="EM60" i="2"/>
  <c r="EN60" i="2"/>
  <c r="EO60" i="2"/>
  <c r="EP60" i="2"/>
  <c r="EQ60" i="2"/>
  <c r="ER60" i="2"/>
  <c r="ES60" i="2"/>
  <c r="ET60" i="2"/>
  <c r="EU60" i="2"/>
  <c r="EV60" i="2"/>
  <c r="EW60" i="2"/>
  <c r="EX60" i="2"/>
  <c r="EY60" i="2"/>
  <c r="C61" i="2"/>
  <c r="D61" i="2"/>
  <c r="E61" i="2"/>
  <c r="F61" i="2"/>
  <c r="G61" i="2"/>
  <c r="H61" i="2"/>
  <c r="I61" i="2"/>
  <c r="J61" i="2"/>
  <c r="K61" i="2"/>
  <c r="L61" i="2"/>
  <c r="M61" i="2"/>
  <c r="N61" i="2"/>
  <c r="O61" i="2"/>
  <c r="P61" i="2"/>
  <c r="Q61" i="2"/>
  <c r="R61" i="2"/>
  <c r="S61" i="2"/>
  <c r="T61" i="2"/>
  <c r="U61" i="2"/>
  <c r="V61" i="2"/>
  <c r="W61" i="2"/>
  <c r="X61" i="2"/>
  <c r="Y61" i="2"/>
  <c r="Z61" i="2"/>
  <c r="AA61" i="2"/>
  <c r="AB61" i="2"/>
  <c r="AC61" i="2"/>
  <c r="AD61" i="2"/>
  <c r="AE61" i="2"/>
  <c r="AF61" i="2"/>
  <c r="AG61" i="2"/>
  <c r="AH61" i="2"/>
  <c r="AI61" i="2"/>
  <c r="AJ61" i="2"/>
  <c r="AK61" i="2"/>
  <c r="AL61" i="2"/>
  <c r="AM61" i="2"/>
  <c r="AN61" i="2"/>
  <c r="AO61" i="2"/>
  <c r="AP61" i="2"/>
  <c r="AQ61" i="2"/>
  <c r="AR61" i="2"/>
  <c r="AS61" i="2"/>
  <c r="AT61" i="2"/>
  <c r="AU61" i="2"/>
  <c r="AV61" i="2"/>
  <c r="AW61" i="2"/>
  <c r="AX61" i="2"/>
  <c r="AY61" i="2"/>
  <c r="AZ61" i="2"/>
  <c r="BA61" i="2"/>
  <c r="BB61" i="2"/>
  <c r="BC61" i="2"/>
  <c r="BD61" i="2"/>
  <c r="BE61" i="2"/>
  <c r="BF61" i="2"/>
  <c r="BG61" i="2"/>
  <c r="BH61" i="2"/>
  <c r="BI61" i="2"/>
  <c r="BJ61" i="2"/>
  <c r="BK61" i="2"/>
  <c r="BL61" i="2"/>
  <c r="BM61" i="2"/>
  <c r="BN61" i="2"/>
  <c r="BO61" i="2"/>
  <c r="BP61" i="2"/>
  <c r="BQ61" i="2"/>
  <c r="BR61" i="2"/>
  <c r="BS61" i="2"/>
  <c r="BT61" i="2"/>
  <c r="BU61" i="2"/>
  <c r="BV61" i="2"/>
  <c r="BW61" i="2"/>
  <c r="BX61" i="2"/>
  <c r="BY61" i="2"/>
  <c r="BZ61" i="2"/>
  <c r="CA61" i="2"/>
  <c r="CB61" i="2"/>
  <c r="CC61" i="2"/>
  <c r="CD61" i="2"/>
  <c r="CE61" i="2"/>
  <c r="CF61" i="2"/>
  <c r="CG61" i="2"/>
  <c r="CH61" i="2"/>
  <c r="CI61" i="2"/>
  <c r="CJ61" i="2"/>
  <c r="CK61" i="2"/>
  <c r="CL61" i="2"/>
  <c r="CM61" i="2"/>
  <c r="CN61" i="2"/>
  <c r="CO61" i="2"/>
  <c r="CP61" i="2"/>
  <c r="CQ61" i="2"/>
  <c r="CR61" i="2"/>
  <c r="CS61" i="2"/>
  <c r="CT61" i="2"/>
  <c r="CU61" i="2"/>
  <c r="CV61" i="2"/>
  <c r="CW61" i="2"/>
  <c r="CX61" i="2"/>
  <c r="CY61" i="2"/>
  <c r="CZ61" i="2"/>
  <c r="DA61" i="2"/>
  <c r="DB61" i="2"/>
  <c r="DC61" i="2"/>
  <c r="DD61" i="2"/>
  <c r="DE61" i="2"/>
  <c r="DF61" i="2"/>
  <c r="DG61" i="2"/>
  <c r="DH61" i="2"/>
  <c r="DI61" i="2"/>
  <c r="DJ61" i="2"/>
  <c r="DK61" i="2"/>
  <c r="DL61" i="2"/>
  <c r="DM61" i="2"/>
  <c r="DN61" i="2"/>
  <c r="DO61" i="2"/>
  <c r="DP61" i="2"/>
  <c r="DQ61" i="2"/>
  <c r="DR61" i="2"/>
  <c r="DS61" i="2"/>
  <c r="DT61" i="2"/>
  <c r="DU61" i="2"/>
  <c r="DV61" i="2"/>
  <c r="DW61" i="2"/>
  <c r="DX61" i="2"/>
  <c r="DY61" i="2"/>
  <c r="DZ61" i="2"/>
  <c r="EA61" i="2"/>
  <c r="EB61" i="2"/>
  <c r="EC61" i="2"/>
  <c r="ED61" i="2"/>
  <c r="EE61" i="2"/>
  <c r="EF61" i="2"/>
  <c r="EG61" i="2"/>
  <c r="EH61" i="2"/>
  <c r="EI61" i="2"/>
  <c r="EJ61" i="2"/>
  <c r="EK61" i="2"/>
  <c r="EL61" i="2"/>
  <c r="EM61" i="2"/>
  <c r="EN61" i="2"/>
  <c r="EO61" i="2"/>
  <c r="EP61" i="2"/>
  <c r="EQ61" i="2"/>
  <c r="ER61" i="2"/>
  <c r="ES61" i="2"/>
  <c r="ET61" i="2"/>
  <c r="EU61" i="2"/>
  <c r="EV61" i="2"/>
  <c r="EW61" i="2"/>
  <c r="EX61" i="2"/>
  <c r="EY61" i="2"/>
  <c r="C62" i="2"/>
  <c r="D62" i="2"/>
  <c r="E62" i="2"/>
  <c r="F62" i="2"/>
  <c r="G62" i="2"/>
  <c r="H62" i="2"/>
  <c r="I62" i="2"/>
  <c r="J62" i="2"/>
  <c r="K62" i="2"/>
  <c r="L62" i="2"/>
  <c r="M62" i="2"/>
  <c r="N62" i="2"/>
  <c r="O62" i="2"/>
  <c r="P62" i="2"/>
  <c r="Q62" i="2"/>
  <c r="R62" i="2"/>
  <c r="S62" i="2"/>
  <c r="T62" i="2"/>
  <c r="U62" i="2"/>
  <c r="V62" i="2"/>
  <c r="W62" i="2"/>
  <c r="X62" i="2"/>
  <c r="Y62" i="2"/>
  <c r="Z62" i="2"/>
  <c r="AA62" i="2"/>
  <c r="AB62" i="2"/>
  <c r="AC62" i="2"/>
  <c r="AD62" i="2"/>
  <c r="AE62" i="2"/>
  <c r="AF62" i="2"/>
  <c r="AG62" i="2"/>
  <c r="AH62" i="2"/>
  <c r="AI62" i="2"/>
  <c r="AJ62" i="2"/>
  <c r="AK62" i="2"/>
  <c r="AL62" i="2"/>
  <c r="AM62" i="2"/>
  <c r="AN62" i="2"/>
  <c r="AO62" i="2"/>
  <c r="AP62" i="2"/>
  <c r="AQ62" i="2"/>
  <c r="AR62" i="2"/>
  <c r="AS62" i="2"/>
  <c r="AT62" i="2"/>
  <c r="AU62" i="2"/>
  <c r="AV62" i="2"/>
  <c r="AW62" i="2"/>
  <c r="AX62" i="2"/>
  <c r="AY62" i="2"/>
  <c r="AZ62" i="2"/>
  <c r="BA62" i="2"/>
  <c r="BB62" i="2"/>
  <c r="BC62" i="2"/>
  <c r="BD62" i="2"/>
  <c r="BE62" i="2"/>
  <c r="BF62" i="2"/>
  <c r="BG62" i="2"/>
  <c r="BH62" i="2"/>
  <c r="BI62" i="2"/>
  <c r="BJ62" i="2"/>
  <c r="BK62" i="2"/>
  <c r="BL62" i="2"/>
  <c r="BM62" i="2"/>
  <c r="BN62" i="2"/>
  <c r="BO62" i="2"/>
  <c r="BP62" i="2"/>
  <c r="BQ62" i="2"/>
  <c r="BR62" i="2"/>
  <c r="BS62" i="2"/>
  <c r="BT62" i="2"/>
  <c r="BU62" i="2"/>
  <c r="BV62" i="2"/>
  <c r="BW62" i="2"/>
  <c r="BX62" i="2"/>
  <c r="BY62" i="2"/>
  <c r="BZ62" i="2"/>
  <c r="CA62" i="2"/>
  <c r="CB62" i="2"/>
  <c r="CC62" i="2"/>
  <c r="CD62" i="2"/>
  <c r="CE62" i="2"/>
  <c r="CF62" i="2"/>
  <c r="CG62" i="2"/>
  <c r="CH62" i="2"/>
  <c r="CI62" i="2"/>
  <c r="CJ62" i="2"/>
  <c r="CK62" i="2"/>
  <c r="CL62" i="2"/>
  <c r="CM62" i="2"/>
  <c r="CN62" i="2"/>
  <c r="CO62" i="2"/>
  <c r="CP62" i="2"/>
  <c r="CQ62" i="2"/>
  <c r="CR62" i="2"/>
  <c r="CS62" i="2"/>
  <c r="CT62" i="2"/>
  <c r="CU62" i="2"/>
  <c r="CV62" i="2"/>
  <c r="CW62" i="2"/>
  <c r="CX62" i="2"/>
  <c r="CY62" i="2"/>
  <c r="CZ62" i="2"/>
  <c r="DA62" i="2"/>
  <c r="DB62" i="2"/>
  <c r="DC62" i="2"/>
  <c r="DD62" i="2"/>
  <c r="DE62" i="2"/>
  <c r="DF62" i="2"/>
  <c r="DG62" i="2"/>
  <c r="DH62" i="2"/>
  <c r="DI62" i="2"/>
  <c r="DJ62" i="2"/>
  <c r="DK62" i="2"/>
  <c r="DL62" i="2"/>
  <c r="DM62" i="2"/>
  <c r="DN62" i="2"/>
  <c r="DO62" i="2"/>
  <c r="DP62" i="2"/>
  <c r="DQ62" i="2"/>
  <c r="DR62" i="2"/>
  <c r="DS62" i="2"/>
  <c r="DT62" i="2"/>
  <c r="DU62" i="2"/>
  <c r="DV62" i="2"/>
  <c r="DW62" i="2"/>
  <c r="DX62" i="2"/>
  <c r="DY62" i="2"/>
  <c r="DZ62" i="2"/>
  <c r="EA62" i="2"/>
  <c r="EB62" i="2"/>
  <c r="EC62" i="2"/>
  <c r="ED62" i="2"/>
  <c r="EE62" i="2"/>
  <c r="EF62" i="2"/>
  <c r="EG62" i="2"/>
  <c r="EH62" i="2"/>
  <c r="EI62" i="2"/>
  <c r="EJ62" i="2"/>
  <c r="EK62" i="2"/>
  <c r="EL62" i="2"/>
  <c r="EM62" i="2"/>
  <c r="EN62" i="2"/>
  <c r="EO62" i="2"/>
  <c r="EP62" i="2"/>
  <c r="EQ62" i="2"/>
  <c r="ER62" i="2"/>
  <c r="ES62" i="2"/>
  <c r="ET62" i="2"/>
  <c r="EU62" i="2"/>
  <c r="EV62" i="2"/>
  <c r="EW62" i="2"/>
  <c r="EX62" i="2"/>
  <c r="EY62" i="2"/>
  <c r="C63" i="2"/>
  <c r="D63" i="2"/>
  <c r="E63" i="2"/>
  <c r="F63" i="2"/>
  <c r="G63" i="2"/>
  <c r="H63" i="2"/>
  <c r="I63" i="2"/>
  <c r="J63" i="2"/>
  <c r="K63" i="2"/>
  <c r="L63" i="2"/>
  <c r="M63" i="2"/>
  <c r="N63" i="2"/>
  <c r="O63" i="2"/>
  <c r="P63" i="2"/>
  <c r="Q63" i="2"/>
  <c r="R63" i="2"/>
  <c r="S63" i="2"/>
  <c r="T63" i="2"/>
  <c r="U63" i="2"/>
  <c r="V63" i="2"/>
  <c r="W63" i="2"/>
  <c r="X63" i="2"/>
  <c r="Y63" i="2"/>
  <c r="Z63" i="2"/>
  <c r="AA63" i="2"/>
  <c r="AB63" i="2"/>
  <c r="AC63" i="2"/>
  <c r="AD63" i="2"/>
  <c r="AE63" i="2"/>
  <c r="AF63" i="2"/>
  <c r="AG63" i="2"/>
  <c r="AH63" i="2"/>
  <c r="AI63" i="2"/>
  <c r="AJ63" i="2"/>
  <c r="AK63" i="2"/>
  <c r="AL63" i="2"/>
  <c r="AM63" i="2"/>
  <c r="AN63" i="2"/>
  <c r="AO63" i="2"/>
  <c r="AP63" i="2"/>
  <c r="AQ63" i="2"/>
  <c r="AR63" i="2"/>
  <c r="AS63" i="2"/>
  <c r="AT63" i="2"/>
  <c r="AU63" i="2"/>
  <c r="AV63" i="2"/>
  <c r="AW63" i="2"/>
  <c r="AX63" i="2"/>
  <c r="AY63" i="2"/>
  <c r="AZ63" i="2"/>
  <c r="BA63" i="2"/>
  <c r="BB63" i="2"/>
  <c r="BC63" i="2"/>
  <c r="BD63" i="2"/>
  <c r="BE63" i="2"/>
  <c r="BF63" i="2"/>
  <c r="BG63" i="2"/>
  <c r="BH63" i="2"/>
  <c r="BI63" i="2"/>
  <c r="BJ63" i="2"/>
  <c r="BK63" i="2"/>
  <c r="BL63" i="2"/>
  <c r="BM63" i="2"/>
  <c r="BN63" i="2"/>
  <c r="BO63" i="2"/>
  <c r="BP63" i="2"/>
  <c r="BQ63" i="2"/>
  <c r="BR63" i="2"/>
  <c r="BS63" i="2"/>
  <c r="BT63" i="2"/>
  <c r="BU63" i="2"/>
  <c r="BV63" i="2"/>
  <c r="BW63" i="2"/>
  <c r="BX63" i="2"/>
  <c r="BY63" i="2"/>
  <c r="BZ63" i="2"/>
  <c r="CA63" i="2"/>
  <c r="CB63" i="2"/>
  <c r="CC63" i="2"/>
  <c r="CD63" i="2"/>
  <c r="CE63" i="2"/>
  <c r="CF63" i="2"/>
  <c r="CG63" i="2"/>
  <c r="CH63" i="2"/>
  <c r="CI63" i="2"/>
  <c r="CJ63" i="2"/>
  <c r="CK63" i="2"/>
  <c r="CL63" i="2"/>
  <c r="CM63" i="2"/>
  <c r="CN63" i="2"/>
  <c r="CO63" i="2"/>
  <c r="CP63" i="2"/>
  <c r="CQ63" i="2"/>
  <c r="CR63" i="2"/>
  <c r="CS63" i="2"/>
  <c r="CT63" i="2"/>
  <c r="CU63" i="2"/>
  <c r="CV63" i="2"/>
  <c r="CW63" i="2"/>
  <c r="CX63" i="2"/>
  <c r="CY63" i="2"/>
  <c r="CZ63" i="2"/>
  <c r="DA63" i="2"/>
  <c r="DB63" i="2"/>
  <c r="DC63" i="2"/>
  <c r="DD63" i="2"/>
  <c r="DE63" i="2"/>
  <c r="DF63" i="2"/>
  <c r="DG63" i="2"/>
  <c r="DH63" i="2"/>
  <c r="DI63" i="2"/>
  <c r="DJ63" i="2"/>
  <c r="DK63" i="2"/>
  <c r="DL63" i="2"/>
  <c r="DM63" i="2"/>
  <c r="DN63" i="2"/>
  <c r="DO63" i="2"/>
  <c r="DP63" i="2"/>
  <c r="DQ63" i="2"/>
  <c r="DR63" i="2"/>
  <c r="DS63" i="2"/>
  <c r="DT63" i="2"/>
  <c r="DU63" i="2"/>
  <c r="DV63" i="2"/>
  <c r="DW63" i="2"/>
  <c r="DX63" i="2"/>
  <c r="DY63" i="2"/>
  <c r="DZ63" i="2"/>
  <c r="EA63" i="2"/>
  <c r="EB63" i="2"/>
  <c r="EC63" i="2"/>
  <c r="ED63" i="2"/>
  <c r="EE63" i="2"/>
  <c r="EF63" i="2"/>
  <c r="EG63" i="2"/>
  <c r="EH63" i="2"/>
  <c r="EI63" i="2"/>
  <c r="EJ63" i="2"/>
  <c r="EK63" i="2"/>
  <c r="EL63" i="2"/>
  <c r="EM63" i="2"/>
  <c r="EN63" i="2"/>
  <c r="EO63" i="2"/>
  <c r="EP63" i="2"/>
  <c r="EQ63" i="2"/>
  <c r="ER63" i="2"/>
  <c r="ES63" i="2"/>
  <c r="ET63" i="2"/>
  <c r="EU63" i="2"/>
  <c r="EV63" i="2"/>
  <c r="EW63" i="2"/>
  <c r="EX63" i="2"/>
  <c r="EY63" i="2"/>
  <c r="C64" i="2"/>
  <c r="D64" i="2"/>
  <c r="E64" i="2"/>
  <c r="F64" i="2"/>
  <c r="G64" i="2"/>
  <c r="H64" i="2"/>
  <c r="I64" i="2"/>
  <c r="J64" i="2"/>
  <c r="K64" i="2"/>
  <c r="L64" i="2"/>
  <c r="M64" i="2"/>
  <c r="N64" i="2"/>
  <c r="O64" i="2"/>
  <c r="P64" i="2"/>
  <c r="Q64" i="2"/>
  <c r="R64" i="2"/>
  <c r="S64" i="2"/>
  <c r="T64" i="2"/>
  <c r="U64" i="2"/>
  <c r="V64" i="2"/>
  <c r="W64" i="2"/>
  <c r="X64" i="2"/>
  <c r="Y64" i="2"/>
  <c r="Z64" i="2"/>
  <c r="AA64" i="2"/>
  <c r="AB64" i="2"/>
  <c r="AC64" i="2"/>
  <c r="AD64" i="2"/>
  <c r="AE64" i="2"/>
  <c r="AF64" i="2"/>
  <c r="AG64" i="2"/>
  <c r="AH64" i="2"/>
  <c r="AI64" i="2"/>
  <c r="AJ64" i="2"/>
  <c r="AK64" i="2"/>
  <c r="AL64" i="2"/>
  <c r="AM64" i="2"/>
  <c r="AN64" i="2"/>
  <c r="AO64" i="2"/>
  <c r="AP64" i="2"/>
  <c r="AQ64" i="2"/>
  <c r="AR64" i="2"/>
  <c r="AS64" i="2"/>
  <c r="AT64" i="2"/>
  <c r="AU64" i="2"/>
  <c r="AV64" i="2"/>
  <c r="AW64" i="2"/>
  <c r="AX64" i="2"/>
  <c r="AY64" i="2"/>
  <c r="AZ64" i="2"/>
  <c r="BA64" i="2"/>
  <c r="BB64" i="2"/>
  <c r="BC64" i="2"/>
  <c r="BD64" i="2"/>
  <c r="BE64" i="2"/>
  <c r="BF64" i="2"/>
  <c r="BG64" i="2"/>
  <c r="BH64" i="2"/>
  <c r="BI64" i="2"/>
  <c r="BJ64" i="2"/>
  <c r="BK64" i="2"/>
  <c r="BL64" i="2"/>
  <c r="BM64" i="2"/>
  <c r="BN64" i="2"/>
  <c r="BO64" i="2"/>
  <c r="BP64" i="2"/>
  <c r="BQ64" i="2"/>
  <c r="BR64" i="2"/>
  <c r="BS64" i="2"/>
  <c r="BT64" i="2"/>
  <c r="BU64" i="2"/>
  <c r="BV64" i="2"/>
  <c r="BW64" i="2"/>
  <c r="BX64" i="2"/>
  <c r="BY64" i="2"/>
  <c r="BZ64" i="2"/>
  <c r="CA64" i="2"/>
  <c r="CB64" i="2"/>
  <c r="CC64" i="2"/>
  <c r="CD64" i="2"/>
  <c r="CE64" i="2"/>
  <c r="CF64" i="2"/>
  <c r="CG64" i="2"/>
  <c r="CH64" i="2"/>
  <c r="CI64" i="2"/>
  <c r="CJ64" i="2"/>
  <c r="CK64" i="2"/>
  <c r="CL64" i="2"/>
  <c r="CM64" i="2"/>
  <c r="CN64" i="2"/>
  <c r="CO64" i="2"/>
  <c r="CP64" i="2"/>
  <c r="CQ64" i="2"/>
  <c r="CR64" i="2"/>
  <c r="CS64" i="2"/>
  <c r="CT64" i="2"/>
  <c r="CU64" i="2"/>
  <c r="CV64" i="2"/>
  <c r="CW64" i="2"/>
  <c r="CX64" i="2"/>
  <c r="CY64" i="2"/>
  <c r="CZ64" i="2"/>
  <c r="DA64" i="2"/>
  <c r="DB64" i="2"/>
  <c r="DC64" i="2"/>
  <c r="DD64" i="2"/>
  <c r="DE64" i="2"/>
  <c r="DF64" i="2"/>
  <c r="DG64" i="2"/>
  <c r="DH64" i="2"/>
  <c r="DI64" i="2"/>
  <c r="DJ64" i="2"/>
  <c r="DK64" i="2"/>
  <c r="DL64" i="2"/>
  <c r="DM64" i="2"/>
  <c r="DN64" i="2"/>
  <c r="DO64" i="2"/>
  <c r="DP64" i="2"/>
  <c r="DQ64" i="2"/>
  <c r="DR64" i="2"/>
  <c r="DS64" i="2"/>
  <c r="DT64" i="2"/>
  <c r="DU64" i="2"/>
  <c r="DV64" i="2"/>
  <c r="DW64" i="2"/>
  <c r="DX64" i="2"/>
  <c r="DY64" i="2"/>
  <c r="DZ64" i="2"/>
  <c r="EA64" i="2"/>
  <c r="EB64" i="2"/>
  <c r="EC64" i="2"/>
  <c r="ED64" i="2"/>
  <c r="EE64" i="2"/>
  <c r="EF64" i="2"/>
  <c r="EG64" i="2"/>
  <c r="EH64" i="2"/>
  <c r="EI64" i="2"/>
  <c r="EJ64" i="2"/>
  <c r="EK64" i="2"/>
  <c r="EL64" i="2"/>
  <c r="EM64" i="2"/>
  <c r="EN64" i="2"/>
  <c r="EO64" i="2"/>
  <c r="EP64" i="2"/>
  <c r="EQ64" i="2"/>
  <c r="ER64" i="2"/>
  <c r="ES64" i="2"/>
  <c r="ET64" i="2"/>
  <c r="EU64" i="2"/>
  <c r="EV64" i="2"/>
  <c r="EW64" i="2"/>
  <c r="EX64" i="2"/>
  <c r="EY64" i="2"/>
  <c r="C65" i="2"/>
  <c r="D65" i="2"/>
  <c r="E65" i="2"/>
  <c r="F65" i="2"/>
  <c r="G65" i="2"/>
  <c r="H65" i="2"/>
  <c r="I65" i="2"/>
  <c r="J65" i="2"/>
  <c r="K65" i="2"/>
  <c r="L65" i="2"/>
  <c r="M65" i="2"/>
  <c r="N65" i="2"/>
  <c r="O65" i="2"/>
  <c r="P65" i="2"/>
  <c r="Q65" i="2"/>
  <c r="R65" i="2"/>
  <c r="S65" i="2"/>
  <c r="T65" i="2"/>
  <c r="U65" i="2"/>
  <c r="V65" i="2"/>
  <c r="W65" i="2"/>
  <c r="X65" i="2"/>
  <c r="Y65" i="2"/>
  <c r="Z65" i="2"/>
  <c r="AA65" i="2"/>
  <c r="AB65" i="2"/>
  <c r="AC65" i="2"/>
  <c r="AD65" i="2"/>
  <c r="AE65" i="2"/>
  <c r="AF65" i="2"/>
  <c r="AG65" i="2"/>
  <c r="AH65" i="2"/>
  <c r="AI65" i="2"/>
  <c r="AJ65" i="2"/>
  <c r="AK65" i="2"/>
  <c r="AL65" i="2"/>
  <c r="AM65" i="2"/>
  <c r="AN65" i="2"/>
  <c r="AO65" i="2"/>
  <c r="AP65" i="2"/>
  <c r="AQ65" i="2"/>
  <c r="AR65" i="2"/>
  <c r="AS65" i="2"/>
  <c r="AT65" i="2"/>
  <c r="AU65" i="2"/>
  <c r="AV65" i="2"/>
  <c r="AW65" i="2"/>
  <c r="AX65" i="2"/>
  <c r="AY65" i="2"/>
  <c r="AZ65" i="2"/>
  <c r="BA65" i="2"/>
  <c r="BB65" i="2"/>
  <c r="BC65" i="2"/>
  <c r="BD65" i="2"/>
  <c r="BE65" i="2"/>
  <c r="BF65" i="2"/>
  <c r="BG65" i="2"/>
  <c r="BH65" i="2"/>
  <c r="BI65" i="2"/>
  <c r="BJ65" i="2"/>
  <c r="BK65" i="2"/>
  <c r="BL65" i="2"/>
  <c r="BM65" i="2"/>
  <c r="BN65" i="2"/>
  <c r="BO65" i="2"/>
  <c r="BP65" i="2"/>
  <c r="BQ65" i="2"/>
  <c r="BR65" i="2"/>
  <c r="BS65" i="2"/>
  <c r="BT65" i="2"/>
  <c r="BU65" i="2"/>
  <c r="BV65" i="2"/>
  <c r="BW65" i="2"/>
  <c r="BX65" i="2"/>
  <c r="BY65" i="2"/>
  <c r="BZ65" i="2"/>
  <c r="CA65" i="2"/>
  <c r="CB65" i="2"/>
  <c r="CC65" i="2"/>
  <c r="CD65" i="2"/>
  <c r="CE65" i="2"/>
  <c r="CF65" i="2"/>
  <c r="CG65" i="2"/>
  <c r="CH65" i="2"/>
  <c r="CI65" i="2"/>
  <c r="CJ65" i="2"/>
  <c r="CK65" i="2"/>
  <c r="CL65" i="2"/>
  <c r="CM65" i="2"/>
  <c r="CN65" i="2"/>
  <c r="CO65" i="2"/>
  <c r="CP65" i="2"/>
  <c r="CQ65" i="2"/>
  <c r="CR65" i="2"/>
  <c r="CS65" i="2"/>
  <c r="CT65" i="2"/>
  <c r="CU65" i="2"/>
  <c r="CV65" i="2"/>
  <c r="CW65" i="2"/>
  <c r="CX65" i="2"/>
  <c r="CY65" i="2"/>
  <c r="CZ65" i="2"/>
  <c r="DA65" i="2"/>
  <c r="DB65" i="2"/>
  <c r="DC65" i="2"/>
  <c r="DD65" i="2"/>
  <c r="DE65" i="2"/>
  <c r="DF65" i="2"/>
  <c r="DG65" i="2"/>
  <c r="DH65" i="2"/>
  <c r="DI65" i="2"/>
  <c r="DJ65" i="2"/>
  <c r="DK65" i="2"/>
  <c r="DL65" i="2"/>
  <c r="DM65" i="2"/>
  <c r="DN65" i="2"/>
  <c r="DO65" i="2"/>
  <c r="DP65" i="2"/>
  <c r="DQ65" i="2"/>
  <c r="DR65" i="2"/>
  <c r="DS65" i="2"/>
  <c r="DT65" i="2"/>
  <c r="DU65" i="2"/>
  <c r="DV65" i="2"/>
  <c r="DW65" i="2"/>
  <c r="DX65" i="2"/>
  <c r="DY65" i="2"/>
  <c r="DZ65" i="2"/>
  <c r="EA65" i="2"/>
  <c r="EB65" i="2"/>
  <c r="EC65" i="2"/>
  <c r="ED65" i="2"/>
  <c r="EE65" i="2"/>
  <c r="EF65" i="2"/>
  <c r="EG65" i="2"/>
  <c r="EH65" i="2"/>
  <c r="EI65" i="2"/>
  <c r="EJ65" i="2"/>
  <c r="EK65" i="2"/>
  <c r="EL65" i="2"/>
  <c r="EM65" i="2"/>
  <c r="EN65" i="2"/>
  <c r="EO65" i="2"/>
  <c r="EP65" i="2"/>
  <c r="EQ65" i="2"/>
  <c r="ER65" i="2"/>
  <c r="ES65" i="2"/>
  <c r="ET65" i="2"/>
  <c r="EU65" i="2"/>
  <c r="EV65" i="2"/>
  <c r="EW65" i="2"/>
  <c r="EX65" i="2"/>
  <c r="EY65" i="2"/>
  <c r="C66" i="2"/>
  <c r="D66" i="2"/>
  <c r="E66" i="2"/>
  <c r="F66" i="2"/>
  <c r="G66" i="2"/>
  <c r="H66" i="2"/>
  <c r="I66" i="2"/>
  <c r="J66" i="2"/>
  <c r="K66" i="2"/>
  <c r="L66" i="2"/>
  <c r="M66" i="2"/>
  <c r="N66" i="2"/>
  <c r="O66" i="2"/>
  <c r="P66" i="2"/>
  <c r="Q66" i="2"/>
  <c r="R66" i="2"/>
  <c r="S66" i="2"/>
  <c r="T66" i="2"/>
  <c r="U66" i="2"/>
  <c r="V66" i="2"/>
  <c r="W66" i="2"/>
  <c r="X66" i="2"/>
  <c r="Y66" i="2"/>
  <c r="Z66" i="2"/>
  <c r="AA66" i="2"/>
  <c r="AB66" i="2"/>
  <c r="AC66" i="2"/>
  <c r="AD66" i="2"/>
  <c r="AE66" i="2"/>
  <c r="AF66" i="2"/>
  <c r="AG66" i="2"/>
  <c r="AH66" i="2"/>
  <c r="AI66" i="2"/>
  <c r="AJ66" i="2"/>
  <c r="AK66" i="2"/>
  <c r="AL66" i="2"/>
  <c r="AM66" i="2"/>
  <c r="AN66" i="2"/>
  <c r="AO66" i="2"/>
  <c r="AP66" i="2"/>
  <c r="AQ66" i="2"/>
  <c r="AR66" i="2"/>
  <c r="AS66" i="2"/>
  <c r="AT66" i="2"/>
  <c r="AU66" i="2"/>
  <c r="AV66" i="2"/>
  <c r="AW66" i="2"/>
  <c r="AX66" i="2"/>
  <c r="AY66" i="2"/>
  <c r="AZ66" i="2"/>
  <c r="BA66" i="2"/>
  <c r="BB66" i="2"/>
  <c r="BC66" i="2"/>
  <c r="BD66" i="2"/>
  <c r="BE66" i="2"/>
  <c r="BF66" i="2"/>
  <c r="BG66" i="2"/>
  <c r="BH66" i="2"/>
  <c r="BI66" i="2"/>
  <c r="BJ66" i="2"/>
  <c r="BK66" i="2"/>
  <c r="BL66" i="2"/>
  <c r="BM66" i="2"/>
  <c r="BN66" i="2"/>
  <c r="BO66" i="2"/>
  <c r="BP66" i="2"/>
  <c r="BQ66" i="2"/>
  <c r="BR66" i="2"/>
  <c r="BS66" i="2"/>
  <c r="BT66" i="2"/>
  <c r="BU66" i="2"/>
  <c r="BV66" i="2"/>
  <c r="BW66" i="2"/>
  <c r="BX66" i="2"/>
  <c r="BY66" i="2"/>
  <c r="BZ66" i="2"/>
  <c r="CA66" i="2"/>
  <c r="CB66" i="2"/>
  <c r="CC66" i="2"/>
  <c r="CD66" i="2"/>
  <c r="CE66" i="2"/>
  <c r="CF66" i="2"/>
  <c r="CG66" i="2"/>
  <c r="CH66" i="2"/>
  <c r="CI66" i="2"/>
  <c r="CJ66" i="2"/>
  <c r="CK66" i="2"/>
  <c r="CL66" i="2"/>
  <c r="CM66" i="2"/>
  <c r="CN66" i="2"/>
  <c r="CO66" i="2"/>
  <c r="CP66" i="2"/>
  <c r="CQ66" i="2"/>
  <c r="CR66" i="2"/>
  <c r="CS66" i="2"/>
  <c r="CT66" i="2"/>
  <c r="CU66" i="2"/>
  <c r="CV66" i="2"/>
  <c r="CW66" i="2"/>
  <c r="CX66" i="2"/>
  <c r="CY66" i="2"/>
  <c r="CZ66" i="2"/>
  <c r="DA66" i="2"/>
  <c r="DB66" i="2"/>
  <c r="DC66" i="2"/>
  <c r="DD66" i="2"/>
  <c r="DE66" i="2"/>
  <c r="DF66" i="2"/>
  <c r="DG66" i="2"/>
  <c r="DH66" i="2"/>
  <c r="DI66" i="2"/>
  <c r="DJ66" i="2"/>
  <c r="DK66" i="2"/>
  <c r="DL66" i="2"/>
  <c r="DM66" i="2"/>
  <c r="DN66" i="2"/>
  <c r="DO66" i="2"/>
  <c r="DP66" i="2"/>
  <c r="DQ66" i="2"/>
  <c r="DR66" i="2"/>
  <c r="DS66" i="2"/>
  <c r="DT66" i="2"/>
  <c r="DU66" i="2"/>
  <c r="DV66" i="2"/>
  <c r="DW66" i="2"/>
  <c r="DX66" i="2"/>
  <c r="DY66" i="2"/>
  <c r="DZ66" i="2"/>
  <c r="EA66" i="2"/>
  <c r="EB66" i="2"/>
  <c r="EC66" i="2"/>
  <c r="ED66" i="2"/>
  <c r="EE66" i="2"/>
  <c r="EF66" i="2"/>
  <c r="EG66" i="2"/>
  <c r="EH66" i="2"/>
  <c r="EI66" i="2"/>
  <c r="EJ66" i="2"/>
  <c r="EK66" i="2"/>
  <c r="EL66" i="2"/>
  <c r="EM66" i="2"/>
  <c r="EN66" i="2"/>
  <c r="EO66" i="2"/>
  <c r="EP66" i="2"/>
  <c r="EQ66" i="2"/>
  <c r="ER66" i="2"/>
  <c r="ES66" i="2"/>
  <c r="ET66" i="2"/>
  <c r="EU66" i="2"/>
  <c r="EV66" i="2"/>
  <c r="EW66" i="2"/>
  <c r="EX66" i="2"/>
  <c r="EY66" i="2"/>
  <c r="C67" i="2"/>
  <c r="D67" i="2"/>
  <c r="E67" i="2"/>
  <c r="F67" i="2"/>
  <c r="G67" i="2"/>
  <c r="H67" i="2"/>
  <c r="I67" i="2"/>
  <c r="J67" i="2"/>
  <c r="K67" i="2"/>
  <c r="L67" i="2"/>
  <c r="M67" i="2"/>
  <c r="N67" i="2"/>
  <c r="O67" i="2"/>
  <c r="P67" i="2"/>
  <c r="Q67" i="2"/>
  <c r="R67" i="2"/>
  <c r="S67" i="2"/>
  <c r="T67" i="2"/>
  <c r="U67" i="2"/>
  <c r="V67" i="2"/>
  <c r="W67" i="2"/>
  <c r="X67" i="2"/>
  <c r="Y67" i="2"/>
  <c r="Z67" i="2"/>
  <c r="AA67" i="2"/>
  <c r="AB67" i="2"/>
  <c r="AC67" i="2"/>
  <c r="AD67" i="2"/>
  <c r="AE67" i="2"/>
  <c r="AF67" i="2"/>
  <c r="AG67" i="2"/>
  <c r="AH67" i="2"/>
  <c r="AI67" i="2"/>
  <c r="AJ67" i="2"/>
  <c r="AK67" i="2"/>
  <c r="AL67" i="2"/>
  <c r="AM67" i="2"/>
  <c r="AN67" i="2"/>
  <c r="AO67" i="2"/>
  <c r="AP67" i="2"/>
  <c r="AQ67" i="2"/>
  <c r="AR67" i="2"/>
  <c r="AS67" i="2"/>
  <c r="AT67" i="2"/>
  <c r="AU67" i="2"/>
  <c r="AV67" i="2"/>
  <c r="AW67" i="2"/>
  <c r="AX67" i="2"/>
  <c r="AY67" i="2"/>
  <c r="AZ67" i="2"/>
  <c r="BA67" i="2"/>
  <c r="BB67" i="2"/>
  <c r="BC67" i="2"/>
  <c r="BD67" i="2"/>
  <c r="BE67" i="2"/>
  <c r="BF67" i="2"/>
  <c r="BG67" i="2"/>
  <c r="BH67" i="2"/>
  <c r="BI67" i="2"/>
  <c r="BJ67" i="2"/>
  <c r="BK67" i="2"/>
  <c r="BL67" i="2"/>
  <c r="BM67" i="2"/>
  <c r="BN67" i="2"/>
  <c r="BO67" i="2"/>
  <c r="BP67" i="2"/>
  <c r="BQ67" i="2"/>
  <c r="BR67" i="2"/>
  <c r="BS67" i="2"/>
  <c r="BT67" i="2"/>
  <c r="BU67" i="2"/>
  <c r="BV67" i="2"/>
  <c r="BW67" i="2"/>
  <c r="BX67" i="2"/>
  <c r="BY67" i="2"/>
  <c r="BZ67" i="2"/>
  <c r="CA67" i="2"/>
  <c r="CB67" i="2"/>
  <c r="CC67" i="2"/>
  <c r="CD67" i="2"/>
  <c r="CE67" i="2"/>
  <c r="CF67" i="2"/>
  <c r="CG67" i="2"/>
  <c r="CH67" i="2"/>
  <c r="CI67" i="2"/>
  <c r="CJ67" i="2"/>
  <c r="CK67" i="2"/>
  <c r="CL67" i="2"/>
  <c r="CM67" i="2"/>
  <c r="CN67" i="2"/>
  <c r="CO67" i="2"/>
  <c r="CP67" i="2"/>
  <c r="CQ67" i="2"/>
  <c r="CR67" i="2"/>
  <c r="CS67" i="2"/>
  <c r="CT67" i="2"/>
  <c r="CU67" i="2"/>
  <c r="CV67" i="2"/>
  <c r="CW67" i="2"/>
  <c r="CX67" i="2"/>
  <c r="CY67" i="2"/>
  <c r="CZ67" i="2"/>
  <c r="DA67" i="2"/>
  <c r="DB67" i="2"/>
  <c r="DC67" i="2"/>
  <c r="DD67" i="2"/>
  <c r="DE67" i="2"/>
  <c r="DF67" i="2"/>
  <c r="DG67" i="2"/>
  <c r="DH67" i="2"/>
  <c r="DI67" i="2"/>
  <c r="DJ67" i="2"/>
  <c r="DK67" i="2"/>
  <c r="DL67" i="2"/>
  <c r="DM67" i="2"/>
  <c r="DN67" i="2"/>
  <c r="DO67" i="2"/>
  <c r="DP67" i="2"/>
  <c r="DQ67" i="2"/>
  <c r="DR67" i="2"/>
  <c r="DS67" i="2"/>
  <c r="DT67" i="2"/>
  <c r="DU67" i="2"/>
  <c r="DV67" i="2"/>
  <c r="DW67" i="2"/>
  <c r="DX67" i="2"/>
  <c r="DY67" i="2"/>
  <c r="DZ67" i="2"/>
  <c r="EA67" i="2"/>
  <c r="EB67" i="2"/>
  <c r="EC67" i="2"/>
  <c r="ED67" i="2"/>
  <c r="EE67" i="2"/>
  <c r="EF67" i="2"/>
  <c r="EG67" i="2"/>
  <c r="EH67" i="2"/>
  <c r="EI67" i="2"/>
  <c r="EJ67" i="2"/>
  <c r="EK67" i="2"/>
  <c r="EL67" i="2"/>
  <c r="EM67" i="2"/>
  <c r="EN67" i="2"/>
  <c r="EO67" i="2"/>
  <c r="EP67" i="2"/>
  <c r="EQ67" i="2"/>
  <c r="ER67" i="2"/>
  <c r="ES67" i="2"/>
  <c r="ET67" i="2"/>
  <c r="EU67" i="2"/>
  <c r="EV67" i="2"/>
  <c r="EW67" i="2"/>
  <c r="EX67" i="2"/>
  <c r="EY67" i="2"/>
  <c r="C68" i="2"/>
  <c r="D68" i="2"/>
  <c r="E68" i="2"/>
  <c r="F68" i="2"/>
  <c r="G68" i="2"/>
  <c r="H68" i="2"/>
  <c r="I68" i="2"/>
  <c r="J68" i="2"/>
  <c r="K68" i="2"/>
  <c r="L68" i="2"/>
  <c r="M68" i="2"/>
  <c r="N68" i="2"/>
  <c r="O68" i="2"/>
  <c r="P68" i="2"/>
  <c r="Q68" i="2"/>
  <c r="R68" i="2"/>
  <c r="S68" i="2"/>
  <c r="T68" i="2"/>
  <c r="U68" i="2"/>
  <c r="V68" i="2"/>
  <c r="W68" i="2"/>
  <c r="X68" i="2"/>
  <c r="Y68" i="2"/>
  <c r="Z68" i="2"/>
  <c r="AA68" i="2"/>
  <c r="AB68" i="2"/>
  <c r="AC68" i="2"/>
  <c r="AD68" i="2"/>
  <c r="AE68" i="2"/>
  <c r="AF68" i="2"/>
  <c r="AG68" i="2"/>
  <c r="AH68" i="2"/>
  <c r="AI68" i="2"/>
  <c r="AJ68" i="2"/>
  <c r="AK68" i="2"/>
  <c r="AL68" i="2"/>
  <c r="AM68" i="2"/>
  <c r="AN68" i="2"/>
  <c r="AO68" i="2"/>
  <c r="AP68" i="2"/>
  <c r="AQ68" i="2"/>
  <c r="AR68" i="2"/>
  <c r="AS68" i="2"/>
  <c r="AT68" i="2"/>
  <c r="AU68" i="2"/>
  <c r="AV68" i="2"/>
  <c r="AW68" i="2"/>
  <c r="AX68" i="2"/>
  <c r="AY68" i="2"/>
  <c r="AZ68" i="2"/>
  <c r="BA68" i="2"/>
  <c r="BB68" i="2"/>
  <c r="BC68" i="2"/>
  <c r="BD68" i="2"/>
  <c r="BE68" i="2"/>
  <c r="BF68" i="2"/>
  <c r="BG68" i="2"/>
  <c r="BH68" i="2"/>
  <c r="BI68" i="2"/>
  <c r="BJ68" i="2"/>
  <c r="BK68" i="2"/>
  <c r="BL68" i="2"/>
  <c r="BM68" i="2"/>
  <c r="BN68" i="2"/>
  <c r="BO68" i="2"/>
  <c r="BP68" i="2"/>
  <c r="BQ68" i="2"/>
  <c r="BR68" i="2"/>
  <c r="BS68" i="2"/>
  <c r="BT68" i="2"/>
  <c r="BU68" i="2"/>
  <c r="BV68" i="2"/>
  <c r="BW68" i="2"/>
  <c r="BX68" i="2"/>
  <c r="BY68" i="2"/>
  <c r="BZ68" i="2"/>
  <c r="CA68" i="2"/>
  <c r="CB68" i="2"/>
  <c r="CC68" i="2"/>
  <c r="CD68" i="2"/>
  <c r="CE68" i="2"/>
  <c r="CF68" i="2"/>
  <c r="CG68" i="2"/>
  <c r="CH68" i="2"/>
  <c r="CI68" i="2"/>
  <c r="CJ68" i="2"/>
  <c r="CK68" i="2"/>
  <c r="CL68" i="2"/>
  <c r="CM68" i="2"/>
  <c r="CN68" i="2"/>
  <c r="CO68" i="2"/>
  <c r="CP68" i="2"/>
  <c r="CQ68" i="2"/>
  <c r="CR68" i="2"/>
  <c r="CS68" i="2"/>
  <c r="CT68" i="2"/>
  <c r="CU68" i="2"/>
  <c r="CV68" i="2"/>
  <c r="CW68" i="2"/>
  <c r="CX68" i="2"/>
  <c r="CY68" i="2"/>
  <c r="CZ68" i="2"/>
  <c r="DA68" i="2"/>
  <c r="DB68" i="2"/>
  <c r="DC68" i="2"/>
  <c r="DD68" i="2"/>
  <c r="DE68" i="2"/>
  <c r="DF68" i="2"/>
  <c r="DG68" i="2"/>
  <c r="DH68" i="2"/>
  <c r="DI68" i="2"/>
  <c r="DJ68" i="2"/>
  <c r="DK68" i="2"/>
  <c r="DL68" i="2"/>
  <c r="DM68" i="2"/>
  <c r="DN68" i="2"/>
  <c r="DO68" i="2"/>
  <c r="DP68" i="2"/>
  <c r="DQ68" i="2"/>
  <c r="DR68" i="2"/>
  <c r="DS68" i="2"/>
  <c r="DT68" i="2"/>
  <c r="DU68" i="2"/>
  <c r="DV68" i="2"/>
  <c r="DW68" i="2"/>
  <c r="DX68" i="2"/>
  <c r="DY68" i="2"/>
  <c r="DZ68" i="2"/>
  <c r="EA68" i="2"/>
  <c r="EB68" i="2"/>
  <c r="EC68" i="2"/>
  <c r="ED68" i="2"/>
  <c r="EE68" i="2"/>
  <c r="EF68" i="2"/>
  <c r="EG68" i="2"/>
  <c r="EH68" i="2"/>
  <c r="EI68" i="2"/>
  <c r="EJ68" i="2"/>
  <c r="EK68" i="2"/>
  <c r="EL68" i="2"/>
  <c r="EM68" i="2"/>
  <c r="EN68" i="2"/>
  <c r="EO68" i="2"/>
  <c r="EP68" i="2"/>
  <c r="EQ68" i="2"/>
  <c r="ER68" i="2"/>
  <c r="ES68" i="2"/>
  <c r="ET68" i="2"/>
  <c r="EU68" i="2"/>
  <c r="EV68" i="2"/>
  <c r="EW68" i="2"/>
  <c r="EX68" i="2"/>
  <c r="EY68" i="2"/>
  <c r="C69" i="2"/>
  <c r="D69" i="2"/>
  <c r="E69" i="2"/>
  <c r="F69" i="2"/>
  <c r="G69" i="2"/>
  <c r="H69" i="2"/>
  <c r="I69" i="2"/>
  <c r="J69" i="2"/>
  <c r="K69" i="2"/>
  <c r="L69" i="2"/>
  <c r="M69" i="2"/>
  <c r="N69" i="2"/>
  <c r="O69" i="2"/>
  <c r="P69" i="2"/>
  <c r="Q69" i="2"/>
  <c r="R69" i="2"/>
  <c r="S69" i="2"/>
  <c r="T69" i="2"/>
  <c r="U69" i="2"/>
  <c r="V69" i="2"/>
  <c r="W69" i="2"/>
  <c r="X69" i="2"/>
  <c r="Y69" i="2"/>
  <c r="Z69" i="2"/>
  <c r="AA69" i="2"/>
  <c r="AB69" i="2"/>
  <c r="AC69" i="2"/>
  <c r="AD69" i="2"/>
  <c r="AE69" i="2"/>
  <c r="AF69" i="2"/>
  <c r="AG69" i="2"/>
  <c r="AH69" i="2"/>
  <c r="AI69" i="2"/>
  <c r="AJ69" i="2"/>
  <c r="AK69" i="2"/>
  <c r="AL69" i="2"/>
  <c r="AM69" i="2"/>
  <c r="AN69" i="2"/>
  <c r="AO69" i="2"/>
  <c r="AP69" i="2"/>
  <c r="AQ69" i="2"/>
  <c r="AR69" i="2"/>
  <c r="AS69" i="2"/>
  <c r="AT69" i="2"/>
  <c r="AU69" i="2"/>
  <c r="AV69" i="2"/>
  <c r="AW69" i="2"/>
  <c r="AX69" i="2"/>
  <c r="AY69" i="2"/>
  <c r="AZ69" i="2"/>
  <c r="BA69" i="2"/>
  <c r="BB69" i="2"/>
  <c r="BC69" i="2"/>
  <c r="BD69" i="2"/>
  <c r="BE69" i="2"/>
  <c r="BF69" i="2"/>
  <c r="BG69" i="2"/>
  <c r="BH69" i="2"/>
  <c r="BI69" i="2"/>
  <c r="BJ69" i="2"/>
  <c r="BK69" i="2"/>
  <c r="BL69" i="2"/>
  <c r="BM69" i="2"/>
  <c r="BN69" i="2"/>
  <c r="BO69" i="2"/>
  <c r="BP69" i="2"/>
  <c r="BQ69" i="2"/>
  <c r="BR69" i="2"/>
  <c r="BS69" i="2"/>
  <c r="BT69" i="2"/>
  <c r="BU69" i="2"/>
  <c r="BV69" i="2"/>
  <c r="BW69" i="2"/>
  <c r="BX69" i="2"/>
  <c r="BY69" i="2"/>
  <c r="BZ69" i="2"/>
  <c r="CA69" i="2"/>
  <c r="CB69" i="2"/>
  <c r="CC69" i="2"/>
  <c r="CD69" i="2"/>
  <c r="CE69" i="2"/>
  <c r="CF69" i="2"/>
  <c r="CG69" i="2"/>
  <c r="CH69" i="2"/>
  <c r="CI69" i="2"/>
  <c r="CJ69" i="2"/>
  <c r="CK69" i="2"/>
  <c r="CL69" i="2"/>
  <c r="CM69" i="2"/>
  <c r="CN69" i="2"/>
  <c r="CO69" i="2"/>
  <c r="CP69" i="2"/>
  <c r="CQ69" i="2"/>
  <c r="CR69" i="2"/>
  <c r="CS69" i="2"/>
  <c r="CT69" i="2"/>
  <c r="CU69" i="2"/>
  <c r="CV69" i="2"/>
  <c r="CW69" i="2"/>
  <c r="CX69" i="2"/>
  <c r="CY69" i="2"/>
  <c r="CZ69" i="2"/>
  <c r="DA69" i="2"/>
  <c r="DB69" i="2"/>
  <c r="DC69" i="2"/>
  <c r="DD69" i="2"/>
  <c r="DE69" i="2"/>
  <c r="DF69" i="2"/>
  <c r="DG69" i="2"/>
  <c r="DH69" i="2"/>
  <c r="DI69" i="2"/>
  <c r="DJ69" i="2"/>
  <c r="DK69" i="2"/>
  <c r="DL69" i="2"/>
  <c r="DM69" i="2"/>
  <c r="DN69" i="2"/>
  <c r="DO69" i="2"/>
  <c r="DP69" i="2"/>
  <c r="DQ69" i="2"/>
  <c r="DR69" i="2"/>
  <c r="DS69" i="2"/>
  <c r="DT69" i="2"/>
  <c r="DU69" i="2"/>
  <c r="DV69" i="2"/>
  <c r="DW69" i="2"/>
  <c r="DX69" i="2"/>
  <c r="DY69" i="2"/>
  <c r="DZ69" i="2"/>
  <c r="EA69" i="2"/>
  <c r="EB69" i="2"/>
  <c r="EC69" i="2"/>
  <c r="ED69" i="2"/>
  <c r="EE69" i="2"/>
  <c r="EF69" i="2"/>
  <c r="EG69" i="2"/>
  <c r="EH69" i="2"/>
  <c r="EI69" i="2"/>
  <c r="EJ69" i="2"/>
  <c r="EK69" i="2"/>
  <c r="EL69" i="2"/>
  <c r="EM69" i="2"/>
  <c r="EN69" i="2"/>
  <c r="EO69" i="2"/>
  <c r="EP69" i="2"/>
  <c r="EQ69" i="2"/>
  <c r="ER69" i="2"/>
  <c r="ES69" i="2"/>
  <c r="ET69" i="2"/>
  <c r="EU69" i="2"/>
  <c r="EV69" i="2"/>
  <c r="EW69" i="2"/>
  <c r="EX69" i="2"/>
  <c r="EY69" i="2"/>
  <c r="C70" i="2"/>
  <c r="D70" i="2"/>
  <c r="E70" i="2"/>
  <c r="F70" i="2"/>
  <c r="G70" i="2"/>
  <c r="H70" i="2"/>
  <c r="I70" i="2"/>
  <c r="J70" i="2"/>
  <c r="K70" i="2"/>
  <c r="L70" i="2"/>
  <c r="M70" i="2"/>
  <c r="N70" i="2"/>
  <c r="O70" i="2"/>
  <c r="P70" i="2"/>
  <c r="Q70" i="2"/>
  <c r="R70" i="2"/>
  <c r="S70" i="2"/>
  <c r="T70" i="2"/>
  <c r="U70" i="2"/>
  <c r="V70" i="2"/>
  <c r="W70" i="2"/>
  <c r="X70" i="2"/>
  <c r="Y70" i="2"/>
  <c r="Z70" i="2"/>
  <c r="AA70" i="2"/>
  <c r="AB70" i="2"/>
  <c r="AC70" i="2"/>
  <c r="AD70" i="2"/>
  <c r="AE70" i="2"/>
  <c r="AF70" i="2"/>
  <c r="AG70" i="2"/>
  <c r="AH70" i="2"/>
  <c r="AI70" i="2"/>
  <c r="AJ70" i="2"/>
  <c r="AK70" i="2"/>
  <c r="AL70" i="2"/>
  <c r="AM70" i="2"/>
  <c r="AN70" i="2"/>
  <c r="AO70" i="2"/>
  <c r="AP70" i="2"/>
  <c r="AQ70" i="2"/>
  <c r="AR70" i="2"/>
  <c r="AS70" i="2"/>
  <c r="AT70" i="2"/>
  <c r="AU70" i="2"/>
  <c r="AV70" i="2"/>
  <c r="AW70" i="2"/>
  <c r="AX70" i="2"/>
  <c r="AY70" i="2"/>
  <c r="AZ70" i="2"/>
  <c r="BA70" i="2"/>
  <c r="BB70" i="2"/>
  <c r="BC70" i="2"/>
  <c r="BD70" i="2"/>
  <c r="BE70" i="2"/>
  <c r="BF70" i="2"/>
  <c r="BG70" i="2"/>
  <c r="BH70" i="2"/>
  <c r="BI70" i="2"/>
  <c r="BJ70" i="2"/>
  <c r="BK70" i="2"/>
  <c r="BL70" i="2"/>
  <c r="BM70" i="2"/>
  <c r="BN70" i="2"/>
  <c r="BO70" i="2"/>
  <c r="BP70" i="2"/>
  <c r="BQ70" i="2"/>
  <c r="BR70" i="2"/>
  <c r="BS70" i="2"/>
  <c r="BT70" i="2"/>
  <c r="BU70" i="2"/>
  <c r="BV70" i="2"/>
  <c r="BW70" i="2"/>
  <c r="BX70" i="2"/>
  <c r="BY70" i="2"/>
  <c r="BZ70" i="2"/>
  <c r="CA70" i="2"/>
  <c r="CB70" i="2"/>
  <c r="CC70" i="2"/>
  <c r="CD70" i="2"/>
  <c r="CE70" i="2"/>
  <c r="CF70" i="2"/>
  <c r="CG70" i="2"/>
  <c r="CH70" i="2"/>
  <c r="CI70" i="2"/>
  <c r="CJ70" i="2"/>
  <c r="CK70" i="2"/>
  <c r="CL70" i="2"/>
  <c r="CM70" i="2"/>
  <c r="CN70" i="2"/>
  <c r="CO70" i="2"/>
  <c r="CP70" i="2"/>
  <c r="CQ70" i="2"/>
  <c r="CR70" i="2"/>
  <c r="CS70" i="2"/>
  <c r="CT70" i="2"/>
  <c r="CU70" i="2"/>
  <c r="CV70" i="2"/>
  <c r="CW70" i="2"/>
  <c r="CX70" i="2"/>
  <c r="CY70" i="2"/>
  <c r="CZ70" i="2"/>
  <c r="DA70" i="2"/>
  <c r="DB70" i="2"/>
  <c r="DC70" i="2"/>
  <c r="DD70" i="2"/>
  <c r="DE70" i="2"/>
  <c r="DF70" i="2"/>
  <c r="DG70" i="2"/>
  <c r="DH70" i="2"/>
  <c r="DI70" i="2"/>
  <c r="DJ70" i="2"/>
  <c r="DK70" i="2"/>
  <c r="DL70" i="2"/>
  <c r="DM70" i="2"/>
  <c r="DN70" i="2"/>
  <c r="DO70" i="2"/>
  <c r="DP70" i="2"/>
  <c r="DQ70" i="2"/>
  <c r="DR70" i="2"/>
  <c r="DS70" i="2"/>
  <c r="DT70" i="2"/>
  <c r="DU70" i="2"/>
  <c r="DV70" i="2"/>
  <c r="DW70" i="2"/>
  <c r="DX70" i="2"/>
  <c r="DY70" i="2"/>
  <c r="DZ70" i="2"/>
  <c r="EA70" i="2"/>
  <c r="EB70" i="2"/>
  <c r="EC70" i="2"/>
  <c r="ED70" i="2"/>
  <c r="EE70" i="2"/>
  <c r="EF70" i="2"/>
  <c r="EG70" i="2"/>
  <c r="EH70" i="2"/>
  <c r="EI70" i="2"/>
  <c r="EJ70" i="2"/>
  <c r="EK70" i="2"/>
  <c r="EL70" i="2"/>
  <c r="EM70" i="2"/>
  <c r="EN70" i="2"/>
  <c r="EO70" i="2"/>
  <c r="EP70" i="2"/>
  <c r="EQ70" i="2"/>
  <c r="ER70" i="2"/>
  <c r="ES70" i="2"/>
  <c r="ET70" i="2"/>
  <c r="EU70" i="2"/>
  <c r="EV70" i="2"/>
  <c r="EW70" i="2"/>
  <c r="EX70" i="2"/>
  <c r="EY70" i="2"/>
  <c r="C71" i="2"/>
  <c r="D71" i="2"/>
  <c r="E71" i="2"/>
  <c r="F71" i="2"/>
  <c r="G71" i="2"/>
  <c r="H71" i="2"/>
  <c r="I71" i="2"/>
  <c r="J71" i="2"/>
  <c r="K71" i="2"/>
  <c r="L71" i="2"/>
  <c r="M71" i="2"/>
  <c r="N71" i="2"/>
  <c r="O71" i="2"/>
  <c r="P71" i="2"/>
  <c r="Q71" i="2"/>
  <c r="R71" i="2"/>
  <c r="S71" i="2"/>
  <c r="T71" i="2"/>
  <c r="U71" i="2"/>
  <c r="V71" i="2"/>
  <c r="W71" i="2"/>
  <c r="X71" i="2"/>
  <c r="Y71" i="2"/>
  <c r="Z71" i="2"/>
  <c r="AA71" i="2"/>
  <c r="AB71" i="2"/>
  <c r="AC71" i="2"/>
  <c r="AD71" i="2"/>
  <c r="AE71" i="2"/>
  <c r="AF71" i="2"/>
  <c r="AG71" i="2"/>
  <c r="AH71" i="2"/>
  <c r="AI71" i="2"/>
  <c r="AJ71" i="2"/>
  <c r="AK71" i="2"/>
  <c r="AL71" i="2"/>
  <c r="AM71" i="2"/>
  <c r="AN71" i="2"/>
  <c r="AO71" i="2"/>
  <c r="AP71" i="2"/>
  <c r="AQ71" i="2"/>
  <c r="AR71" i="2"/>
  <c r="AS71" i="2"/>
  <c r="AT71" i="2"/>
  <c r="AU71" i="2"/>
  <c r="AV71" i="2"/>
  <c r="AW71" i="2"/>
  <c r="AX71" i="2"/>
  <c r="AY71" i="2"/>
  <c r="AZ71" i="2"/>
  <c r="BA71" i="2"/>
  <c r="BB71" i="2"/>
  <c r="BC71" i="2"/>
  <c r="BD71" i="2"/>
  <c r="BE71" i="2"/>
  <c r="BF71" i="2"/>
  <c r="BG71" i="2"/>
  <c r="BH71" i="2"/>
  <c r="BI71" i="2"/>
  <c r="BJ71" i="2"/>
  <c r="BK71" i="2"/>
  <c r="BL71" i="2"/>
  <c r="BM71" i="2"/>
  <c r="BN71" i="2"/>
  <c r="BO71" i="2"/>
  <c r="BP71" i="2"/>
  <c r="BQ71" i="2"/>
  <c r="BR71" i="2"/>
  <c r="BS71" i="2"/>
  <c r="BT71" i="2"/>
  <c r="BU71" i="2"/>
  <c r="BV71" i="2"/>
  <c r="BW71" i="2"/>
  <c r="BX71" i="2"/>
  <c r="BY71" i="2"/>
  <c r="BZ71" i="2"/>
  <c r="CA71" i="2"/>
  <c r="CB71" i="2"/>
  <c r="CC71" i="2"/>
  <c r="CD71" i="2"/>
  <c r="CE71" i="2"/>
  <c r="CF71" i="2"/>
  <c r="CG71" i="2"/>
  <c r="CH71" i="2"/>
  <c r="CI71" i="2"/>
  <c r="CJ71" i="2"/>
  <c r="CK71" i="2"/>
  <c r="CL71" i="2"/>
  <c r="CM71" i="2"/>
  <c r="CN71" i="2"/>
  <c r="CO71" i="2"/>
  <c r="CP71" i="2"/>
  <c r="CQ71" i="2"/>
  <c r="CR71" i="2"/>
  <c r="CS71" i="2"/>
  <c r="CT71" i="2"/>
  <c r="CU71" i="2"/>
  <c r="CV71" i="2"/>
  <c r="CW71" i="2"/>
  <c r="CX71" i="2"/>
  <c r="CY71" i="2"/>
  <c r="CZ71" i="2"/>
  <c r="DA71" i="2"/>
  <c r="DB71" i="2"/>
  <c r="DC71" i="2"/>
  <c r="DD71" i="2"/>
  <c r="DE71" i="2"/>
  <c r="DF71" i="2"/>
  <c r="DG71" i="2"/>
  <c r="DH71" i="2"/>
  <c r="DI71" i="2"/>
  <c r="DJ71" i="2"/>
  <c r="DK71" i="2"/>
  <c r="DL71" i="2"/>
  <c r="DM71" i="2"/>
  <c r="DN71" i="2"/>
  <c r="DO71" i="2"/>
  <c r="DP71" i="2"/>
  <c r="DQ71" i="2"/>
  <c r="DR71" i="2"/>
  <c r="DS71" i="2"/>
  <c r="DT71" i="2"/>
  <c r="DU71" i="2"/>
  <c r="DV71" i="2"/>
  <c r="DW71" i="2"/>
  <c r="DX71" i="2"/>
  <c r="DY71" i="2"/>
  <c r="DZ71" i="2"/>
  <c r="EA71" i="2"/>
  <c r="EB71" i="2"/>
  <c r="EC71" i="2"/>
  <c r="ED71" i="2"/>
  <c r="EE71" i="2"/>
  <c r="EF71" i="2"/>
  <c r="EG71" i="2"/>
  <c r="EH71" i="2"/>
  <c r="EI71" i="2"/>
  <c r="EJ71" i="2"/>
  <c r="EK71" i="2"/>
  <c r="EL71" i="2"/>
  <c r="EM71" i="2"/>
  <c r="EN71" i="2"/>
  <c r="EO71" i="2"/>
  <c r="EP71" i="2"/>
  <c r="EQ71" i="2"/>
  <c r="ER71" i="2"/>
  <c r="ES71" i="2"/>
  <c r="ET71" i="2"/>
  <c r="EU71" i="2"/>
  <c r="EV71" i="2"/>
  <c r="EW71" i="2"/>
  <c r="EX71" i="2"/>
  <c r="EY71" i="2"/>
  <c r="C72" i="2"/>
  <c r="D72" i="2"/>
  <c r="E72" i="2"/>
  <c r="F72" i="2"/>
  <c r="G72" i="2"/>
  <c r="H72" i="2"/>
  <c r="I72" i="2"/>
  <c r="J72" i="2"/>
  <c r="K72" i="2"/>
  <c r="L72" i="2"/>
  <c r="M72" i="2"/>
  <c r="N72" i="2"/>
  <c r="O72" i="2"/>
  <c r="P72" i="2"/>
  <c r="Q72" i="2"/>
  <c r="R72" i="2"/>
  <c r="S72" i="2"/>
  <c r="T72" i="2"/>
  <c r="U72" i="2"/>
  <c r="V72" i="2"/>
  <c r="W72" i="2"/>
  <c r="X72" i="2"/>
  <c r="Y72" i="2"/>
  <c r="Z72" i="2"/>
  <c r="AA72" i="2"/>
  <c r="AB72" i="2"/>
  <c r="AC72" i="2"/>
  <c r="AD72" i="2"/>
  <c r="AE72" i="2"/>
  <c r="AF72" i="2"/>
  <c r="AG72" i="2"/>
  <c r="AH72" i="2"/>
  <c r="AI72" i="2"/>
  <c r="AJ72" i="2"/>
  <c r="AK72" i="2"/>
  <c r="AL72" i="2"/>
  <c r="AM72" i="2"/>
  <c r="AN72" i="2"/>
  <c r="AO72" i="2"/>
  <c r="AP72" i="2"/>
  <c r="AQ72" i="2"/>
  <c r="AR72" i="2"/>
  <c r="AS72" i="2"/>
  <c r="AT72" i="2"/>
  <c r="AU72" i="2"/>
  <c r="AV72" i="2"/>
  <c r="AW72" i="2"/>
  <c r="AX72" i="2"/>
  <c r="AY72" i="2"/>
  <c r="AZ72" i="2"/>
  <c r="BA72" i="2"/>
  <c r="BB72" i="2"/>
  <c r="BC72" i="2"/>
  <c r="BD72" i="2"/>
  <c r="BE72" i="2"/>
  <c r="BF72" i="2"/>
  <c r="BG72" i="2"/>
  <c r="BH72" i="2"/>
  <c r="BI72" i="2"/>
  <c r="BJ72" i="2"/>
  <c r="BK72" i="2"/>
  <c r="BL72" i="2"/>
  <c r="BM72" i="2"/>
  <c r="BN72" i="2"/>
  <c r="BO72" i="2"/>
  <c r="BP72" i="2"/>
  <c r="BQ72" i="2"/>
  <c r="BR72" i="2"/>
  <c r="BS72" i="2"/>
  <c r="BT72" i="2"/>
  <c r="BU72" i="2"/>
  <c r="BV72" i="2"/>
  <c r="BW72" i="2"/>
  <c r="BX72" i="2"/>
  <c r="BY72" i="2"/>
  <c r="BZ72" i="2"/>
  <c r="CA72" i="2"/>
  <c r="CB72" i="2"/>
  <c r="CC72" i="2"/>
  <c r="CD72" i="2"/>
  <c r="CE72" i="2"/>
  <c r="CF72" i="2"/>
  <c r="CG72" i="2"/>
  <c r="CH72" i="2"/>
  <c r="CI72" i="2"/>
  <c r="CJ72" i="2"/>
  <c r="CK72" i="2"/>
  <c r="CL72" i="2"/>
  <c r="CM72" i="2"/>
  <c r="CN72" i="2"/>
  <c r="CO72" i="2"/>
  <c r="CP72" i="2"/>
  <c r="CQ72" i="2"/>
  <c r="CR72" i="2"/>
  <c r="CS72" i="2"/>
  <c r="CT72" i="2"/>
  <c r="CU72" i="2"/>
  <c r="CV72" i="2"/>
  <c r="CW72" i="2"/>
  <c r="CX72" i="2"/>
  <c r="CY72" i="2"/>
  <c r="CZ72" i="2"/>
  <c r="DA72" i="2"/>
  <c r="DB72" i="2"/>
  <c r="DC72" i="2"/>
  <c r="DD72" i="2"/>
  <c r="DE72" i="2"/>
  <c r="DF72" i="2"/>
  <c r="DG72" i="2"/>
  <c r="DH72" i="2"/>
  <c r="DI72" i="2"/>
  <c r="DJ72" i="2"/>
  <c r="DK72" i="2"/>
  <c r="DL72" i="2"/>
  <c r="DM72" i="2"/>
  <c r="DN72" i="2"/>
  <c r="DO72" i="2"/>
  <c r="DP72" i="2"/>
  <c r="DQ72" i="2"/>
  <c r="DR72" i="2"/>
  <c r="DS72" i="2"/>
  <c r="DT72" i="2"/>
  <c r="DU72" i="2"/>
  <c r="DV72" i="2"/>
  <c r="DW72" i="2"/>
  <c r="DX72" i="2"/>
  <c r="DY72" i="2"/>
  <c r="DZ72" i="2"/>
  <c r="EA72" i="2"/>
  <c r="EB72" i="2"/>
  <c r="EC72" i="2"/>
  <c r="ED72" i="2"/>
  <c r="EE72" i="2"/>
  <c r="EF72" i="2"/>
  <c r="EG72" i="2"/>
  <c r="EH72" i="2"/>
  <c r="EI72" i="2"/>
  <c r="EJ72" i="2"/>
  <c r="EK72" i="2"/>
  <c r="EL72" i="2"/>
  <c r="EM72" i="2"/>
  <c r="EN72" i="2"/>
  <c r="EO72" i="2"/>
  <c r="EP72" i="2"/>
  <c r="EQ72" i="2"/>
  <c r="ER72" i="2"/>
  <c r="ES72" i="2"/>
  <c r="ET72" i="2"/>
  <c r="EU72" i="2"/>
  <c r="EV72" i="2"/>
  <c r="EW72" i="2"/>
  <c r="EX72" i="2"/>
  <c r="EY72" i="2"/>
  <c r="C73" i="2"/>
  <c r="D73" i="2"/>
  <c r="E73" i="2"/>
  <c r="F73" i="2"/>
  <c r="G73" i="2"/>
  <c r="H73" i="2"/>
  <c r="I73" i="2"/>
  <c r="J73" i="2"/>
  <c r="K73" i="2"/>
  <c r="L73" i="2"/>
  <c r="M73" i="2"/>
  <c r="N73" i="2"/>
  <c r="O73" i="2"/>
  <c r="P73" i="2"/>
  <c r="Q73" i="2"/>
  <c r="R73" i="2"/>
  <c r="S73" i="2"/>
  <c r="T73" i="2"/>
  <c r="U73" i="2"/>
  <c r="V73" i="2"/>
  <c r="W73" i="2"/>
  <c r="X73" i="2"/>
  <c r="Y73" i="2"/>
  <c r="Z73" i="2"/>
  <c r="AA73" i="2"/>
  <c r="AB73" i="2"/>
  <c r="AC73" i="2"/>
  <c r="AD73" i="2"/>
  <c r="AE73" i="2"/>
  <c r="AF73" i="2"/>
  <c r="AG73" i="2"/>
  <c r="AH73" i="2"/>
  <c r="AI73" i="2"/>
  <c r="AJ73" i="2"/>
  <c r="AK73" i="2"/>
  <c r="AL73" i="2"/>
  <c r="AM73" i="2"/>
  <c r="AN73" i="2"/>
  <c r="AO73" i="2"/>
  <c r="AP73" i="2"/>
  <c r="AQ73" i="2"/>
  <c r="AR73" i="2"/>
  <c r="AS73" i="2"/>
  <c r="AT73" i="2"/>
  <c r="AU73" i="2"/>
  <c r="AV73" i="2"/>
  <c r="AW73" i="2"/>
  <c r="AX73" i="2"/>
  <c r="AY73" i="2"/>
  <c r="AZ73" i="2"/>
  <c r="BA73" i="2"/>
  <c r="BB73" i="2"/>
  <c r="BC73" i="2"/>
  <c r="BD73" i="2"/>
  <c r="BE73" i="2"/>
  <c r="BF73" i="2"/>
  <c r="BG73" i="2"/>
  <c r="BH73" i="2"/>
  <c r="BI73" i="2"/>
  <c r="BJ73" i="2"/>
  <c r="BK73" i="2"/>
  <c r="BL73" i="2"/>
  <c r="BM73" i="2"/>
  <c r="BN73" i="2"/>
  <c r="BO73" i="2"/>
  <c r="BP73" i="2"/>
  <c r="BQ73" i="2"/>
  <c r="BR73" i="2"/>
  <c r="BS73" i="2"/>
  <c r="BT73" i="2"/>
  <c r="BU73" i="2"/>
  <c r="BV73" i="2"/>
  <c r="BW73" i="2"/>
  <c r="BX73" i="2"/>
  <c r="BY73" i="2"/>
  <c r="BZ73" i="2"/>
  <c r="CA73" i="2"/>
  <c r="CB73" i="2"/>
  <c r="CC73" i="2"/>
  <c r="CD73" i="2"/>
  <c r="CE73" i="2"/>
  <c r="CF73" i="2"/>
  <c r="CG73" i="2"/>
  <c r="CH73" i="2"/>
  <c r="CI73" i="2"/>
  <c r="CJ73" i="2"/>
  <c r="CK73" i="2"/>
  <c r="CL73" i="2"/>
  <c r="CM73" i="2"/>
  <c r="CN73" i="2"/>
  <c r="CO73" i="2"/>
  <c r="CP73" i="2"/>
  <c r="CQ73" i="2"/>
  <c r="CR73" i="2"/>
  <c r="CS73" i="2"/>
  <c r="CT73" i="2"/>
  <c r="CU73" i="2"/>
  <c r="CV73" i="2"/>
  <c r="CW73" i="2"/>
  <c r="CX73" i="2"/>
  <c r="CY73" i="2"/>
  <c r="CZ73" i="2"/>
  <c r="DA73" i="2"/>
  <c r="DB73" i="2"/>
  <c r="DC73" i="2"/>
  <c r="DD73" i="2"/>
  <c r="DE73" i="2"/>
  <c r="DF73" i="2"/>
  <c r="DG73" i="2"/>
  <c r="DH73" i="2"/>
  <c r="DI73" i="2"/>
  <c r="DJ73" i="2"/>
  <c r="DK73" i="2"/>
  <c r="DL73" i="2"/>
  <c r="DM73" i="2"/>
  <c r="DN73" i="2"/>
  <c r="DO73" i="2"/>
  <c r="DP73" i="2"/>
  <c r="DQ73" i="2"/>
  <c r="DR73" i="2"/>
  <c r="DS73" i="2"/>
  <c r="DT73" i="2"/>
  <c r="DU73" i="2"/>
  <c r="DV73" i="2"/>
  <c r="DW73" i="2"/>
  <c r="DX73" i="2"/>
  <c r="DY73" i="2"/>
  <c r="DZ73" i="2"/>
  <c r="EA73" i="2"/>
  <c r="EB73" i="2"/>
  <c r="EC73" i="2"/>
  <c r="ED73" i="2"/>
  <c r="EE73" i="2"/>
  <c r="EF73" i="2"/>
  <c r="EG73" i="2"/>
  <c r="EH73" i="2"/>
  <c r="EI73" i="2"/>
  <c r="EJ73" i="2"/>
  <c r="EK73" i="2"/>
  <c r="EL73" i="2"/>
  <c r="EM73" i="2"/>
  <c r="EN73" i="2"/>
  <c r="EO73" i="2"/>
  <c r="EP73" i="2"/>
  <c r="EQ73" i="2"/>
  <c r="ER73" i="2"/>
  <c r="ES73" i="2"/>
  <c r="ET73" i="2"/>
  <c r="EU73" i="2"/>
  <c r="EV73" i="2"/>
  <c r="EW73" i="2"/>
  <c r="EX73" i="2"/>
  <c r="EY73" i="2"/>
  <c r="C74" i="2"/>
  <c r="D74" i="2"/>
  <c r="E74" i="2"/>
  <c r="F74" i="2"/>
  <c r="G74" i="2"/>
  <c r="H74" i="2"/>
  <c r="I74" i="2"/>
  <c r="J74" i="2"/>
  <c r="K74" i="2"/>
  <c r="L74" i="2"/>
  <c r="M74" i="2"/>
  <c r="N74" i="2"/>
  <c r="O74" i="2"/>
  <c r="P74" i="2"/>
  <c r="Q74" i="2"/>
  <c r="R74" i="2"/>
  <c r="S74" i="2"/>
  <c r="T74" i="2"/>
  <c r="U74" i="2"/>
  <c r="V74" i="2"/>
  <c r="W74" i="2"/>
  <c r="X74" i="2"/>
  <c r="Y74" i="2"/>
  <c r="Z74" i="2"/>
  <c r="AA74" i="2"/>
  <c r="AB74" i="2"/>
  <c r="AC74" i="2"/>
  <c r="AD74" i="2"/>
  <c r="AE74" i="2"/>
  <c r="AF74" i="2"/>
  <c r="AG74" i="2"/>
  <c r="AH74" i="2"/>
  <c r="AI74" i="2"/>
  <c r="AJ74" i="2"/>
  <c r="AK74" i="2"/>
  <c r="AL74" i="2"/>
  <c r="AM74" i="2"/>
  <c r="AN74" i="2"/>
  <c r="AO74" i="2"/>
  <c r="AP74" i="2"/>
  <c r="AQ74" i="2"/>
  <c r="AR74" i="2"/>
  <c r="AS74" i="2"/>
  <c r="AT74" i="2"/>
  <c r="AU74" i="2"/>
  <c r="AV74" i="2"/>
  <c r="AW74" i="2"/>
  <c r="AX74" i="2"/>
  <c r="AY74" i="2"/>
  <c r="AZ74" i="2"/>
  <c r="BA74" i="2"/>
  <c r="BB74" i="2"/>
  <c r="BC74" i="2"/>
  <c r="BD74" i="2"/>
  <c r="BE74" i="2"/>
  <c r="BF74" i="2"/>
  <c r="BG74" i="2"/>
  <c r="BH74" i="2"/>
  <c r="BI74" i="2"/>
  <c r="BJ74" i="2"/>
  <c r="BK74" i="2"/>
  <c r="BL74" i="2"/>
  <c r="BM74" i="2"/>
  <c r="BN74" i="2"/>
  <c r="BO74" i="2"/>
  <c r="BP74" i="2"/>
  <c r="BQ74" i="2"/>
  <c r="BR74" i="2"/>
  <c r="BS74" i="2"/>
  <c r="BT74" i="2"/>
  <c r="BU74" i="2"/>
  <c r="BV74" i="2"/>
  <c r="BW74" i="2"/>
  <c r="BX74" i="2"/>
  <c r="BY74" i="2"/>
  <c r="BZ74" i="2"/>
  <c r="CA74" i="2"/>
  <c r="CB74" i="2"/>
  <c r="CC74" i="2"/>
  <c r="CD74" i="2"/>
  <c r="CE74" i="2"/>
  <c r="CF74" i="2"/>
  <c r="CG74" i="2"/>
  <c r="CH74" i="2"/>
  <c r="CI74" i="2"/>
  <c r="CJ74" i="2"/>
  <c r="CK74" i="2"/>
  <c r="CL74" i="2"/>
  <c r="CM74" i="2"/>
  <c r="CN74" i="2"/>
  <c r="CO74" i="2"/>
  <c r="CP74" i="2"/>
  <c r="CQ74" i="2"/>
  <c r="CR74" i="2"/>
  <c r="CS74" i="2"/>
  <c r="CT74" i="2"/>
  <c r="CU74" i="2"/>
  <c r="CV74" i="2"/>
  <c r="CW74" i="2"/>
  <c r="CX74" i="2"/>
  <c r="CY74" i="2"/>
  <c r="CZ74" i="2"/>
  <c r="DA74" i="2"/>
  <c r="DB74" i="2"/>
  <c r="DC74" i="2"/>
  <c r="DD74" i="2"/>
  <c r="DE74" i="2"/>
  <c r="DF74" i="2"/>
  <c r="DG74" i="2"/>
  <c r="DH74" i="2"/>
  <c r="DI74" i="2"/>
  <c r="DJ74" i="2"/>
  <c r="DK74" i="2"/>
  <c r="DL74" i="2"/>
  <c r="DM74" i="2"/>
  <c r="DN74" i="2"/>
  <c r="DO74" i="2"/>
  <c r="DP74" i="2"/>
  <c r="DQ74" i="2"/>
  <c r="DR74" i="2"/>
  <c r="DS74" i="2"/>
  <c r="DT74" i="2"/>
  <c r="DU74" i="2"/>
  <c r="DV74" i="2"/>
  <c r="DW74" i="2"/>
  <c r="DX74" i="2"/>
  <c r="DY74" i="2"/>
  <c r="DZ74" i="2"/>
  <c r="EA74" i="2"/>
  <c r="EB74" i="2"/>
  <c r="EC74" i="2"/>
  <c r="ED74" i="2"/>
  <c r="EE74" i="2"/>
  <c r="EF74" i="2"/>
  <c r="EG74" i="2"/>
  <c r="EH74" i="2"/>
  <c r="EI74" i="2"/>
  <c r="EJ74" i="2"/>
  <c r="EK74" i="2"/>
  <c r="EL74" i="2"/>
  <c r="EM74" i="2"/>
  <c r="EN74" i="2"/>
  <c r="EO74" i="2"/>
  <c r="EP74" i="2"/>
  <c r="EQ74" i="2"/>
  <c r="ER74" i="2"/>
  <c r="ES74" i="2"/>
  <c r="ET74" i="2"/>
  <c r="EU74" i="2"/>
  <c r="EV74" i="2"/>
  <c r="EW74" i="2"/>
  <c r="EX74" i="2"/>
  <c r="EY74" i="2"/>
  <c r="C75" i="2"/>
  <c r="D75" i="2"/>
  <c r="E75" i="2"/>
  <c r="F75" i="2"/>
  <c r="G75" i="2"/>
  <c r="H75" i="2"/>
  <c r="I75" i="2"/>
  <c r="J75" i="2"/>
  <c r="K75" i="2"/>
  <c r="L75" i="2"/>
  <c r="M75" i="2"/>
  <c r="N75" i="2"/>
  <c r="O75" i="2"/>
  <c r="P75" i="2"/>
  <c r="Q75" i="2"/>
  <c r="R75" i="2"/>
  <c r="S75" i="2"/>
  <c r="T75" i="2"/>
  <c r="U75" i="2"/>
  <c r="V75" i="2"/>
  <c r="W75" i="2"/>
  <c r="X75" i="2"/>
  <c r="Y75" i="2"/>
  <c r="Z75" i="2"/>
  <c r="AA75" i="2"/>
  <c r="AB75" i="2"/>
  <c r="AC75" i="2"/>
  <c r="AD75" i="2"/>
  <c r="AE75" i="2"/>
  <c r="AF75" i="2"/>
  <c r="AG75" i="2"/>
  <c r="AH75" i="2"/>
  <c r="AI75" i="2"/>
  <c r="AJ75" i="2"/>
  <c r="AK75" i="2"/>
  <c r="AL75" i="2"/>
  <c r="AM75" i="2"/>
  <c r="AN75" i="2"/>
  <c r="AO75" i="2"/>
  <c r="AP75" i="2"/>
  <c r="AQ75" i="2"/>
  <c r="AR75" i="2"/>
  <c r="AS75" i="2"/>
  <c r="AT75" i="2"/>
  <c r="AU75" i="2"/>
  <c r="AV75" i="2"/>
  <c r="AW75" i="2"/>
  <c r="AX75" i="2"/>
  <c r="AY75" i="2"/>
  <c r="AZ75" i="2"/>
  <c r="BA75" i="2"/>
  <c r="BB75" i="2"/>
  <c r="BC75" i="2"/>
  <c r="BD75" i="2"/>
  <c r="BE75" i="2"/>
  <c r="BF75" i="2"/>
  <c r="BG75" i="2"/>
  <c r="BH75" i="2"/>
  <c r="BI75" i="2"/>
  <c r="BJ75" i="2"/>
  <c r="BK75" i="2"/>
  <c r="BL75" i="2"/>
  <c r="BM75" i="2"/>
  <c r="BN75" i="2"/>
  <c r="BO75" i="2"/>
  <c r="BP75" i="2"/>
  <c r="BQ75" i="2"/>
  <c r="BR75" i="2"/>
  <c r="BS75" i="2"/>
  <c r="BT75" i="2"/>
  <c r="BU75" i="2"/>
  <c r="BV75" i="2"/>
  <c r="BW75" i="2"/>
  <c r="BX75" i="2"/>
  <c r="BY75" i="2"/>
  <c r="BZ75" i="2"/>
  <c r="CA75" i="2"/>
  <c r="CB75" i="2"/>
  <c r="CC75" i="2"/>
  <c r="CD75" i="2"/>
  <c r="CE75" i="2"/>
  <c r="CF75" i="2"/>
  <c r="CG75" i="2"/>
  <c r="CH75" i="2"/>
  <c r="CI75" i="2"/>
  <c r="CJ75" i="2"/>
  <c r="CK75" i="2"/>
  <c r="CL75" i="2"/>
  <c r="CM75" i="2"/>
  <c r="CN75" i="2"/>
  <c r="CO75" i="2"/>
  <c r="CP75" i="2"/>
  <c r="CQ75" i="2"/>
  <c r="CR75" i="2"/>
  <c r="CS75" i="2"/>
  <c r="CT75" i="2"/>
  <c r="CU75" i="2"/>
  <c r="CV75" i="2"/>
  <c r="CW75" i="2"/>
  <c r="CX75" i="2"/>
  <c r="CY75" i="2"/>
  <c r="CZ75" i="2"/>
  <c r="DA75" i="2"/>
  <c r="DB75" i="2"/>
  <c r="DC75" i="2"/>
  <c r="DD75" i="2"/>
  <c r="DE75" i="2"/>
  <c r="DF75" i="2"/>
  <c r="DG75" i="2"/>
  <c r="DH75" i="2"/>
  <c r="DI75" i="2"/>
  <c r="DJ75" i="2"/>
  <c r="DK75" i="2"/>
  <c r="DL75" i="2"/>
  <c r="DM75" i="2"/>
  <c r="DN75" i="2"/>
  <c r="DO75" i="2"/>
  <c r="DP75" i="2"/>
  <c r="DQ75" i="2"/>
  <c r="DR75" i="2"/>
  <c r="DS75" i="2"/>
  <c r="DT75" i="2"/>
  <c r="DU75" i="2"/>
  <c r="DV75" i="2"/>
  <c r="DW75" i="2"/>
  <c r="DX75" i="2"/>
  <c r="DY75" i="2"/>
  <c r="DZ75" i="2"/>
  <c r="EA75" i="2"/>
  <c r="EB75" i="2"/>
  <c r="EC75" i="2"/>
  <c r="ED75" i="2"/>
  <c r="EE75" i="2"/>
  <c r="EF75" i="2"/>
  <c r="EG75" i="2"/>
  <c r="EH75" i="2"/>
  <c r="EI75" i="2"/>
  <c r="EJ75" i="2"/>
  <c r="EK75" i="2"/>
  <c r="EL75" i="2"/>
  <c r="EM75" i="2"/>
  <c r="EN75" i="2"/>
  <c r="EO75" i="2"/>
  <c r="EP75" i="2"/>
  <c r="EQ75" i="2"/>
  <c r="ER75" i="2"/>
  <c r="ES75" i="2"/>
  <c r="ET75" i="2"/>
  <c r="EU75" i="2"/>
  <c r="EV75" i="2"/>
  <c r="EW75" i="2"/>
  <c r="EX75" i="2"/>
  <c r="EY75" i="2"/>
  <c r="C76" i="2"/>
  <c r="D76" i="2"/>
  <c r="E76" i="2"/>
  <c r="F76" i="2"/>
  <c r="G76" i="2"/>
  <c r="H76" i="2"/>
  <c r="I76" i="2"/>
  <c r="J76" i="2"/>
  <c r="K76" i="2"/>
  <c r="L76" i="2"/>
  <c r="M76" i="2"/>
  <c r="N76" i="2"/>
  <c r="O76" i="2"/>
  <c r="P76" i="2"/>
  <c r="Q76" i="2"/>
  <c r="R76" i="2"/>
  <c r="S76" i="2"/>
  <c r="T76" i="2"/>
  <c r="U76" i="2"/>
  <c r="V76" i="2"/>
  <c r="W76" i="2"/>
  <c r="X76" i="2"/>
  <c r="Y76" i="2"/>
  <c r="Z76" i="2"/>
  <c r="AA76" i="2"/>
  <c r="AB76" i="2"/>
  <c r="AC76" i="2"/>
  <c r="AD76" i="2"/>
  <c r="AE76" i="2"/>
  <c r="AF76" i="2"/>
  <c r="AG76" i="2"/>
  <c r="AH76" i="2"/>
  <c r="AI76" i="2"/>
  <c r="AJ76" i="2"/>
  <c r="AK76" i="2"/>
  <c r="AL76" i="2"/>
  <c r="AM76" i="2"/>
  <c r="AN76" i="2"/>
  <c r="AO76" i="2"/>
  <c r="AP76" i="2"/>
  <c r="AQ76" i="2"/>
  <c r="AR76" i="2"/>
  <c r="AS76" i="2"/>
  <c r="AT76" i="2"/>
  <c r="AU76" i="2"/>
  <c r="AV76" i="2"/>
  <c r="AW76" i="2"/>
  <c r="AX76" i="2"/>
  <c r="AY76" i="2"/>
  <c r="AZ76" i="2"/>
  <c r="BA76" i="2"/>
  <c r="BB76" i="2"/>
  <c r="BC76" i="2"/>
  <c r="BD76" i="2"/>
  <c r="BE76" i="2"/>
  <c r="BF76" i="2"/>
  <c r="BG76" i="2"/>
  <c r="BH76" i="2"/>
  <c r="BI76" i="2"/>
  <c r="BJ76" i="2"/>
  <c r="BK76" i="2"/>
  <c r="BL76" i="2"/>
  <c r="BM76" i="2"/>
  <c r="BN76" i="2"/>
  <c r="BO76" i="2"/>
  <c r="BP76" i="2"/>
  <c r="BQ76" i="2"/>
  <c r="BR76" i="2"/>
  <c r="BS76" i="2"/>
  <c r="BT76" i="2"/>
  <c r="BU76" i="2"/>
  <c r="BV76" i="2"/>
  <c r="BW76" i="2"/>
  <c r="BX76" i="2"/>
  <c r="BY76" i="2"/>
  <c r="BZ76" i="2"/>
  <c r="CA76" i="2"/>
  <c r="CB76" i="2"/>
  <c r="CC76" i="2"/>
  <c r="CD76" i="2"/>
  <c r="CE76" i="2"/>
  <c r="CF76" i="2"/>
  <c r="CG76" i="2"/>
  <c r="CH76" i="2"/>
  <c r="CI76" i="2"/>
  <c r="CJ76" i="2"/>
  <c r="CK76" i="2"/>
  <c r="CL76" i="2"/>
  <c r="CM76" i="2"/>
  <c r="CN76" i="2"/>
  <c r="CO76" i="2"/>
  <c r="CP76" i="2"/>
  <c r="CQ76" i="2"/>
  <c r="CR76" i="2"/>
  <c r="CS76" i="2"/>
  <c r="CT76" i="2"/>
  <c r="CU76" i="2"/>
  <c r="CV76" i="2"/>
  <c r="CW76" i="2"/>
  <c r="CX76" i="2"/>
  <c r="CY76" i="2"/>
  <c r="CZ76" i="2"/>
  <c r="DA76" i="2"/>
  <c r="DB76" i="2"/>
  <c r="DC76" i="2"/>
  <c r="DD76" i="2"/>
  <c r="DE76" i="2"/>
  <c r="DF76" i="2"/>
  <c r="DG76" i="2"/>
  <c r="DH76" i="2"/>
  <c r="DI76" i="2"/>
  <c r="DJ76" i="2"/>
  <c r="DK76" i="2"/>
  <c r="DL76" i="2"/>
  <c r="DM76" i="2"/>
  <c r="DN76" i="2"/>
  <c r="DO76" i="2"/>
  <c r="DP76" i="2"/>
  <c r="DQ76" i="2"/>
  <c r="DR76" i="2"/>
  <c r="DS76" i="2"/>
  <c r="DT76" i="2"/>
  <c r="DU76" i="2"/>
  <c r="DV76" i="2"/>
  <c r="DW76" i="2"/>
  <c r="DX76" i="2"/>
  <c r="DY76" i="2"/>
  <c r="DZ76" i="2"/>
  <c r="EA76" i="2"/>
  <c r="EB76" i="2"/>
  <c r="EC76" i="2"/>
  <c r="ED76" i="2"/>
  <c r="EE76" i="2"/>
  <c r="EF76" i="2"/>
  <c r="EG76" i="2"/>
  <c r="EH76" i="2"/>
  <c r="EI76" i="2"/>
  <c r="EJ76" i="2"/>
  <c r="EK76" i="2"/>
  <c r="EL76" i="2"/>
  <c r="EM76" i="2"/>
  <c r="EN76" i="2"/>
  <c r="EO76" i="2"/>
  <c r="EP76" i="2"/>
  <c r="EQ76" i="2"/>
  <c r="ER76" i="2"/>
  <c r="ES76" i="2"/>
  <c r="ET76" i="2"/>
  <c r="EU76" i="2"/>
  <c r="EV76" i="2"/>
  <c r="EW76" i="2"/>
  <c r="EX76" i="2"/>
  <c r="EY76" i="2"/>
  <c r="C77" i="2"/>
  <c r="D77" i="2"/>
  <c r="E77" i="2"/>
  <c r="F77" i="2"/>
  <c r="G77" i="2"/>
  <c r="H77" i="2"/>
  <c r="I77" i="2"/>
  <c r="J77" i="2"/>
  <c r="K77" i="2"/>
  <c r="L77" i="2"/>
  <c r="M77" i="2"/>
  <c r="N77" i="2"/>
  <c r="O77" i="2"/>
  <c r="P77" i="2"/>
  <c r="Q77" i="2"/>
  <c r="R77" i="2"/>
  <c r="S77" i="2"/>
  <c r="T77" i="2"/>
  <c r="U77" i="2"/>
  <c r="V77" i="2"/>
  <c r="W77" i="2"/>
  <c r="X77" i="2"/>
  <c r="Y77" i="2"/>
  <c r="Z77" i="2"/>
  <c r="AA77" i="2"/>
  <c r="AB77" i="2"/>
  <c r="AC77" i="2"/>
  <c r="AD77" i="2"/>
  <c r="AE77" i="2"/>
  <c r="AF77" i="2"/>
  <c r="AG77" i="2"/>
  <c r="AH77" i="2"/>
  <c r="AI77" i="2"/>
  <c r="AJ77" i="2"/>
  <c r="AK77" i="2"/>
  <c r="AL77" i="2"/>
  <c r="AM77" i="2"/>
  <c r="AN77" i="2"/>
  <c r="AO77" i="2"/>
  <c r="AP77" i="2"/>
  <c r="AQ77" i="2"/>
  <c r="AR77" i="2"/>
  <c r="AS77" i="2"/>
  <c r="AT77" i="2"/>
  <c r="AU77" i="2"/>
  <c r="AV77" i="2"/>
  <c r="AW77" i="2"/>
  <c r="AX77" i="2"/>
  <c r="AY77" i="2"/>
  <c r="AZ77" i="2"/>
  <c r="BA77" i="2"/>
  <c r="BB77" i="2"/>
  <c r="BC77" i="2"/>
  <c r="BD77" i="2"/>
  <c r="BE77" i="2"/>
  <c r="BF77" i="2"/>
  <c r="BG77" i="2"/>
  <c r="BH77" i="2"/>
  <c r="BI77" i="2"/>
  <c r="BJ77" i="2"/>
  <c r="BK77" i="2"/>
  <c r="BL77" i="2"/>
  <c r="BM77" i="2"/>
  <c r="BN77" i="2"/>
  <c r="BO77" i="2"/>
  <c r="BP77" i="2"/>
  <c r="BQ77" i="2"/>
  <c r="BR77" i="2"/>
  <c r="BS77" i="2"/>
  <c r="BT77" i="2"/>
  <c r="BU77" i="2"/>
  <c r="BV77" i="2"/>
  <c r="BW77" i="2"/>
  <c r="BX77" i="2"/>
  <c r="BY77" i="2"/>
  <c r="BZ77" i="2"/>
  <c r="CA77" i="2"/>
  <c r="CB77" i="2"/>
  <c r="CC77" i="2"/>
  <c r="CD77" i="2"/>
  <c r="CE77" i="2"/>
  <c r="CF77" i="2"/>
  <c r="CG77" i="2"/>
  <c r="CH77" i="2"/>
  <c r="CI77" i="2"/>
  <c r="CJ77" i="2"/>
  <c r="CK77" i="2"/>
  <c r="CL77" i="2"/>
  <c r="CM77" i="2"/>
  <c r="CN77" i="2"/>
  <c r="CO77" i="2"/>
  <c r="CP77" i="2"/>
  <c r="CQ77" i="2"/>
  <c r="CR77" i="2"/>
  <c r="CS77" i="2"/>
  <c r="CT77" i="2"/>
  <c r="CU77" i="2"/>
  <c r="CV77" i="2"/>
  <c r="CW77" i="2"/>
  <c r="CX77" i="2"/>
  <c r="CY77" i="2"/>
  <c r="CZ77" i="2"/>
  <c r="DA77" i="2"/>
  <c r="DB77" i="2"/>
  <c r="DC77" i="2"/>
  <c r="DD77" i="2"/>
  <c r="DE77" i="2"/>
  <c r="DF77" i="2"/>
  <c r="DG77" i="2"/>
  <c r="DH77" i="2"/>
  <c r="DI77" i="2"/>
  <c r="DJ77" i="2"/>
  <c r="DK77" i="2"/>
  <c r="DL77" i="2"/>
  <c r="DM77" i="2"/>
  <c r="DN77" i="2"/>
  <c r="DO77" i="2"/>
  <c r="DP77" i="2"/>
  <c r="DQ77" i="2"/>
  <c r="DR77" i="2"/>
  <c r="DS77" i="2"/>
  <c r="DT77" i="2"/>
  <c r="DU77" i="2"/>
  <c r="DV77" i="2"/>
  <c r="DW77" i="2"/>
  <c r="DX77" i="2"/>
  <c r="DY77" i="2"/>
  <c r="DZ77" i="2"/>
  <c r="EA77" i="2"/>
  <c r="EB77" i="2"/>
  <c r="EC77" i="2"/>
  <c r="ED77" i="2"/>
  <c r="EE77" i="2"/>
  <c r="EF77" i="2"/>
  <c r="EG77" i="2"/>
  <c r="EH77" i="2"/>
  <c r="EI77" i="2"/>
  <c r="EJ77" i="2"/>
  <c r="EK77" i="2"/>
  <c r="EL77" i="2"/>
  <c r="EM77" i="2"/>
  <c r="EN77" i="2"/>
  <c r="EO77" i="2"/>
  <c r="EP77" i="2"/>
  <c r="EQ77" i="2"/>
  <c r="ER77" i="2"/>
  <c r="ES77" i="2"/>
  <c r="ET77" i="2"/>
  <c r="EU77" i="2"/>
  <c r="EV77" i="2"/>
  <c r="EW77" i="2"/>
  <c r="EX77" i="2"/>
  <c r="EY77" i="2"/>
  <c r="C78" i="2"/>
  <c r="D78" i="2"/>
  <c r="E78" i="2"/>
  <c r="F78" i="2"/>
  <c r="G78" i="2"/>
  <c r="H78" i="2"/>
  <c r="I78" i="2"/>
  <c r="J78" i="2"/>
  <c r="K78" i="2"/>
  <c r="L78" i="2"/>
  <c r="M78" i="2"/>
  <c r="N78" i="2"/>
  <c r="O78" i="2"/>
  <c r="P78" i="2"/>
  <c r="Q78" i="2"/>
  <c r="R78" i="2"/>
  <c r="S78" i="2"/>
  <c r="T78" i="2"/>
  <c r="U78" i="2"/>
  <c r="V78" i="2"/>
  <c r="W78" i="2"/>
  <c r="X78" i="2"/>
  <c r="Y78" i="2"/>
  <c r="Z78" i="2"/>
  <c r="AA78" i="2"/>
  <c r="AB78" i="2"/>
  <c r="AC78" i="2"/>
  <c r="AD78" i="2"/>
  <c r="AE78" i="2"/>
  <c r="AF78" i="2"/>
  <c r="AG78" i="2"/>
  <c r="AH78" i="2"/>
  <c r="AI78" i="2"/>
  <c r="AJ78" i="2"/>
  <c r="AK78" i="2"/>
  <c r="AL78" i="2"/>
  <c r="AM78" i="2"/>
  <c r="AN78" i="2"/>
  <c r="AO78" i="2"/>
  <c r="AP78" i="2"/>
  <c r="AQ78" i="2"/>
  <c r="AR78" i="2"/>
  <c r="AS78" i="2"/>
  <c r="AT78" i="2"/>
  <c r="AU78" i="2"/>
  <c r="AV78" i="2"/>
  <c r="AW78" i="2"/>
  <c r="AX78" i="2"/>
  <c r="AY78" i="2"/>
  <c r="AZ78" i="2"/>
  <c r="BA78" i="2"/>
  <c r="BB78" i="2"/>
  <c r="BC78" i="2"/>
  <c r="BD78" i="2"/>
  <c r="BE78" i="2"/>
  <c r="BF78" i="2"/>
  <c r="BG78" i="2"/>
  <c r="BH78" i="2"/>
  <c r="BI78" i="2"/>
  <c r="BJ78" i="2"/>
  <c r="BK78" i="2"/>
  <c r="BL78" i="2"/>
  <c r="BM78" i="2"/>
  <c r="BN78" i="2"/>
  <c r="BO78" i="2"/>
  <c r="BP78" i="2"/>
  <c r="BQ78" i="2"/>
  <c r="BR78" i="2"/>
  <c r="BS78" i="2"/>
  <c r="BT78" i="2"/>
  <c r="BU78" i="2"/>
  <c r="BV78" i="2"/>
  <c r="BW78" i="2"/>
  <c r="BX78" i="2"/>
  <c r="BY78" i="2"/>
  <c r="BZ78" i="2"/>
  <c r="CA78" i="2"/>
  <c r="CB78" i="2"/>
  <c r="CC78" i="2"/>
  <c r="CD78" i="2"/>
  <c r="CE78" i="2"/>
  <c r="CF78" i="2"/>
  <c r="CG78" i="2"/>
  <c r="CH78" i="2"/>
  <c r="CI78" i="2"/>
  <c r="CJ78" i="2"/>
  <c r="CK78" i="2"/>
  <c r="CL78" i="2"/>
  <c r="CM78" i="2"/>
  <c r="CN78" i="2"/>
  <c r="CO78" i="2"/>
  <c r="CP78" i="2"/>
  <c r="CQ78" i="2"/>
  <c r="CR78" i="2"/>
  <c r="CS78" i="2"/>
  <c r="CT78" i="2"/>
  <c r="CU78" i="2"/>
  <c r="CV78" i="2"/>
  <c r="CW78" i="2"/>
  <c r="CX78" i="2"/>
  <c r="CY78" i="2"/>
  <c r="CZ78" i="2"/>
  <c r="DA78" i="2"/>
  <c r="DB78" i="2"/>
  <c r="DC78" i="2"/>
  <c r="DD78" i="2"/>
  <c r="DE78" i="2"/>
  <c r="DF78" i="2"/>
  <c r="DG78" i="2"/>
  <c r="DH78" i="2"/>
  <c r="DI78" i="2"/>
  <c r="DJ78" i="2"/>
  <c r="DK78" i="2"/>
  <c r="DL78" i="2"/>
  <c r="DM78" i="2"/>
  <c r="DN78" i="2"/>
  <c r="DO78" i="2"/>
  <c r="DP78" i="2"/>
  <c r="DQ78" i="2"/>
  <c r="DR78" i="2"/>
  <c r="DS78" i="2"/>
  <c r="DT78" i="2"/>
  <c r="DU78" i="2"/>
  <c r="DV78" i="2"/>
  <c r="DW78" i="2"/>
  <c r="DX78" i="2"/>
  <c r="DY78" i="2"/>
  <c r="DZ78" i="2"/>
  <c r="EA78" i="2"/>
  <c r="EB78" i="2"/>
  <c r="EC78" i="2"/>
  <c r="ED78" i="2"/>
  <c r="EE78" i="2"/>
  <c r="EF78" i="2"/>
  <c r="EG78" i="2"/>
  <c r="EH78" i="2"/>
  <c r="EI78" i="2"/>
  <c r="EJ78" i="2"/>
  <c r="EK78" i="2"/>
  <c r="EL78" i="2"/>
  <c r="EM78" i="2"/>
  <c r="EN78" i="2"/>
  <c r="EO78" i="2"/>
  <c r="EP78" i="2"/>
  <c r="EQ78" i="2"/>
  <c r="ER78" i="2"/>
  <c r="ES78" i="2"/>
  <c r="ET78" i="2"/>
  <c r="EU78" i="2"/>
  <c r="EV78" i="2"/>
  <c r="EW78" i="2"/>
  <c r="EX78" i="2"/>
  <c r="EY78" i="2"/>
  <c r="C79" i="2"/>
  <c r="D79" i="2"/>
  <c r="E79" i="2"/>
  <c r="F79" i="2"/>
  <c r="G79" i="2"/>
  <c r="H79" i="2"/>
  <c r="I79" i="2"/>
  <c r="J79" i="2"/>
  <c r="K79" i="2"/>
  <c r="L79" i="2"/>
  <c r="M79" i="2"/>
  <c r="N79" i="2"/>
  <c r="O79" i="2"/>
  <c r="P79" i="2"/>
  <c r="Q79" i="2"/>
  <c r="R79" i="2"/>
  <c r="S79" i="2"/>
  <c r="T79" i="2"/>
  <c r="U79" i="2"/>
  <c r="V79" i="2"/>
  <c r="W79" i="2"/>
  <c r="X79" i="2"/>
  <c r="Y79" i="2"/>
  <c r="Z79" i="2"/>
  <c r="AA79" i="2"/>
  <c r="AB79" i="2"/>
  <c r="AC79" i="2"/>
  <c r="AD79" i="2"/>
  <c r="AE79" i="2"/>
  <c r="AF79" i="2"/>
  <c r="AG79" i="2"/>
  <c r="AH79" i="2"/>
  <c r="AI79" i="2"/>
  <c r="AJ79" i="2"/>
  <c r="AK79" i="2"/>
  <c r="AL79" i="2"/>
  <c r="AM79" i="2"/>
  <c r="AN79" i="2"/>
  <c r="AO79" i="2"/>
  <c r="AP79" i="2"/>
  <c r="AQ79" i="2"/>
  <c r="AR79" i="2"/>
  <c r="AS79" i="2"/>
  <c r="AT79" i="2"/>
  <c r="AU79" i="2"/>
  <c r="AV79" i="2"/>
  <c r="AW79" i="2"/>
  <c r="AX79" i="2"/>
  <c r="AY79" i="2"/>
  <c r="AZ79" i="2"/>
  <c r="BA79" i="2"/>
  <c r="BB79" i="2"/>
  <c r="BC79" i="2"/>
  <c r="BD79" i="2"/>
  <c r="BE79" i="2"/>
  <c r="BF79" i="2"/>
  <c r="BG79" i="2"/>
  <c r="BH79" i="2"/>
  <c r="BI79" i="2"/>
  <c r="BJ79" i="2"/>
  <c r="BK79" i="2"/>
  <c r="BL79" i="2"/>
  <c r="BM79" i="2"/>
  <c r="BN79" i="2"/>
  <c r="BO79" i="2"/>
  <c r="BP79" i="2"/>
  <c r="BQ79" i="2"/>
  <c r="BR79" i="2"/>
  <c r="BS79" i="2"/>
  <c r="BT79" i="2"/>
  <c r="BU79" i="2"/>
  <c r="BV79" i="2"/>
  <c r="BW79" i="2"/>
  <c r="BX79" i="2"/>
  <c r="BY79" i="2"/>
  <c r="BZ79" i="2"/>
  <c r="CA79" i="2"/>
  <c r="CB79" i="2"/>
  <c r="CC79" i="2"/>
  <c r="CD79" i="2"/>
  <c r="CE79" i="2"/>
  <c r="CF79" i="2"/>
  <c r="CG79" i="2"/>
  <c r="CH79" i="2"/>
  <c r="CI79" i="2"/>
  <c r="CJ79" i="2"/>
  <c r="CK79" i="2"/>
  <c r="CL79" i="2"/>
  <c r="CM79" i="2"/>
  <c r="CN79" i="2"/>
  <c r="CO79" i="2"/>
  <c r="CP79" i="2"/>
  <c r="CQ79" i="2"/>
  <c r="CR79" i="2"/>
  <c r="CS79" i="2"/>
  <c r="CT79" i="2"/>
  <c r="CU79" i="2"/>
  <c r="CV79" i="2"/>
  <c r="CW79" i="2"/>
  <c r="CX79" i="2"/>
  <c r="CY79" i="2"/>
  <c r="CZ79" i="2"/>
  <c r="DA79" i="2"/>
  <c r="DB79" i="2"/>
  <c r="DC79" i="2"/>
  <c r="DD79" i="2"/>
  <c r="DE79" i="2"/>
  <c r="DF79" i="2"/>
  <c r="DG79" i="2"/>
  <c r="DH79" i="2"/>
  <c r="DI79" i="2"/>
  <c r="DJ79" i="2"/>
  <c r="DK79" i="2"/>
  <c r="DL79" i="2"/>
  <c r="DM79" i="2"/>
  <c r="DN79" i="2"/>
  <c r="DO79" i="2"/>
  <c r="DP79" i="2"/>
  <c r="DQ79" i="2"/>
  <c r="DR79" i="2"/>
  <c r="DS79" i="2"/>
  <c r="DT79" i="2"/>
  <c r="DU79" i="2"/>
  <c r="DV79" i="2"/>
  <c r="DW79" i="2"/>
  <c r="DX79" i="2"/>
  <c r="DY79" i="2"/>
  <c r="DZ79" i="2"/>
  <c r="EA79" i="2"/>
  <c r="EB79" i="2"/>
  <c r="EC79" i="2"/>
  <c r="ED79" i="2"/>
  <c r="EE79" i="2"/>
  <c r="EF79" i="2"/>
  <c r="EG79" i="2"/>
  <c r="EH79" i="2"/>
  <c r="EI79" i="2"/>
  <c r="EJ79" i="2"/>
  <c r="EK79" i="2"/>
  <c r="EL79" i="2"/>
  <c r="EM79" i="2"/>
  <c r="EN79" i="2"/>
  <c r="EO79" i="2"/>
  <c r="EP79" i="2"/>
  <c r="EQ79" i="2"/>
  <c r="ER79" i="2"/>
  <c r="ES79" i="2"/>
  <c r="ET79" i="2"/>
  <c r="EU79" i="2"/>
  <c r="EV79" i="2"/>
  <c r="EW79" i="2"/>
  <c r="EX79" i="2"/>
  <c r="EY79" i="2"/>
  <c r="C80" i="2"/>
  <c r="D80" i="2"/>
  <c r="E80" i="2"/>
  <c r="F80" i="2"/>
  <c r="G80" i="2"/>
  <c r="H80" i="2"/>
  <c r="I80" i="2"/>
  <c r="J80" i="2"/>
  <c r="K80" i="2"/>
  <c r="L80" i="2"/>
  <c r="M80" i="2"/>
  <c r="N80" i="2"/>
  <c r="O80" i="2"/>
  <c r="P80" i="2"/>
  <c r="Q80" i="2"/>
  <c r="R80" i="2"/>
  <c r="S80" i="2"/>
  <c r="T80" i="2"/>
  <c r="U80" i="2"/>
  <c r="V80" i="2"/>
  <c r="W80" i="2"/>
  <c r="X80" i="2"/>
  <c r="Y80" i="2"/>
  <c r="Z80" i="2"/>
  <c r="AA80" i="2"/>
  <c r="AB80" i="2"/>
  <c r="AC80" i="2"/>
  <c r="AD80" i="2"/>
  <c r="AE80" i="2"/>
  <c r="AF80" i="2"/>
  <c r="AG80" i="2"/>
  <c r="AH80" i="2"/>
  <c r="AI80" i="2"/>
  <c r="AJ80" i="2"/>
  <c r="AK80" i="2"/>
  <c r="AL80" i="2"/>
  <c r="AM80" i="2"/>
  <c r="AN80" i="2"/>
  <c r="AO80" i="2"/>
  <c r="AP80" i="2"/>
  <c r="AQ80" i="2"/>
  <c r="AR80" i="2"/>
  <c r="AS80" i="2"/>
  <c r="AT80" i="2"/>
  <c r="AU80" i="2"/>
  <c r="AV80" i="2"/>
  <c r="AW80" i="2"/>
  <c r="AX80" i="2"/>
  <c r="AY80" i="2"/>
  <c r="AZ80" i="2"/>
  <c r="BA80" i="2"/>
  <c r="BB80" i="2"/>
  <c r="BC80" i="2"/>
  <c r="BD80" i="2"/>
  <c r="BE80" i="2"/>
  <c r="BF80" i="2"/>
  <c r="BG80" i="2"/>
  <c r="BH80" i="2"/>
  <c r="BI80" i="2"/>
  <c r="BJ80" i="2"/>
  <c r="BK80" i="2"/>
  <c r="BL80" i="2"/>
  <c r="BM80" i="2"/>
  <c r="BN80" i="2"/>
  <c r="BO80" i="2"/>
  <c r="BP80" i="2"/>
  <c r="BQ80" i="2"/>
  <c r="BR80" i="2"/>
  <c r="BS80" i="2"/>
  <c r="BT80" i="2"/>
  <c r="BU80" i="2"/>
  <c r="BV80" i="2"/>
  <c r="BW80" i="2"/>
  <c r="BX80" i="2"/>
  <c r="BY80" i="2"/>
  <c r="BZ80" i="2"/>
  <c r="CA80" i="2"/>
  <c r="CB80" i="2"/>
  <c r="CC80" i="2"/>
  <c r="CD80" i="2"/>
  <c r="CE80" i="2"/>
  <c r="CF80" i="2"/>
  <c r="CG80" i="2"/>
  <c r="CH80" i="2"/>
  <c r="CI80" i="2"/>
  <c r="CJ80" i="2"/>
  <c r="CK80" i="2"/>
  <c r="CL80" i="2"/>
  <c r="CM80" i="2"/>
  <c r="CN80" i="2"/>
  <c r="CO80" i="2"/>
  <c r="CP80" i="2"/>
  <c r="CQ80" i="2"/>
  <c r="CR80" i="2"/>
  <c r="CS80" i="2"/>
  <c r="CT80" i="2"/>
  <c r="CU80" i="2"/>
  <c r="CV80" i="2"/>
  <c r="CW80" i="2"/>
  <c r="CX80" i="2"/>
  <c r="CY80" i="2"/>
  <c r="CZ80" i="2"/>
  <c r="DA80" i="2"/>
  <c r="DB80" i="2"/>
  <c r="DC80" i="2"/>
  <c r="DD80" i="2"/>
  <c r="DE80" i="2"/>
  <c r="DF80" i="2"/>
  <c r="DG80" i="2"/>
  <c r="DH80" i="2"/>
  <c r="DI80" i="2"/>
  <c r="DJ80" i="2"/>
  <c r="DK80" i="2"/>
  <c r="DL80" i="2"/>
  <c r="DM80" i="2"/>
  <c r="DN80" i="2"/>
  <c r="DO80" i="2"/>
  <c r="DP80" i="2"/>
  <c r="DQ80" i="2"/>
  <c r="DR80" i="2"/>
  <c r="DS80" i="2"/>
  <c r="DT80" i="2"/>
  <c r="DU80" i="2"/>
  <c r="DV80" i="2"/>
  <c r="DW80" i="2"/>
  <c r="DX80" i="2"/>
  <c r="DY80" i="2"/>
  <c r="DZ80" i="2"/>
  <c r="EA80" i="2"/>
  <c r="EB80" i="2"/>
  <c r="EC80" i="2"/>
  <c r="ED80" i="2"/>
  <c r="EE80" i="2"/>
  <c r="EF80" i="2"/>
  <c r="EG80" i="2"/>
  <c r="EH80" i="2"/>
  <c r="EI80" i="2"/>
  <c r="EJ80" i="2"/>
  <c r="EK80" i="2"/>
  <c r="EL80" i="2"/>
  <c r="EM80" i="2"/>
  <c r="EN80" i="2"/>
  <c r="EO80" i="2"/>
  <c r="EP80" i="2"/>
  <c r="EQ80" i="2"/>
  <c r="ER80" i="2"/>
  <c r="ES80" i="2"/>
  <c r="ET80" i="2"/>
  <c r="EU80" i="2"/>
  <c r="EV80" i="2"/>
  <c r="EW80" i="2"/>
  <c r="EX80" i="2"/>
  <c r="EY80" i="2"/>
  <c r="C81" i="2"/>
  <c r="D81" i="2"/>
  <c r="E81" i="2"/>
  <c r="F81" i="2"/>
  <c r="G81" i="2"/>
  <c r="H81" i="2"/>
  <c r="I81" i="2"/>
  <c r="J81" i="2"/>
  <c r="K81" i="2"/>
  <c r="L81" i="2"/>
  <c r="M81" i="2"/>
  <c r="N81" i="2"/>
  <c r="O81" i="2"/>
  <c r="P81" i="2"/>
  <c r="Q81" i="2"/>
  <c r="R81" i="2"/>
  <c r="S81" i="2"/>
  <c r="T81" i="2"/>
  <c r="U81" i="2"/>
  <c r="V81" i="2"/>
  <c r="W81" i="2"/>
  <c r="X81" i="2"/>
  <c r="Y81" i="2"/>
  <c r="Z81" i="2"/>
  <c r="AA81" i="2"/>
  <c r="AB81" i="2"/>
  <c r="AC81" i="2"/>
  <c r="AD81" i="2"/>
  <c r="AE81" i="2"/>
  <c r="AF81" i="2"/>
  <c r="AG81" i="2"/>
  <c r="AH81" i="2"/>
  <c r="AI81" i="2"/>
  <c r="AJ81" i="2"/>
  <c r="AK81" i="2"/>
  <c r="AL81" i="2"/>
  <c r="AM81" i="2"/>
  <c r="AN81" i="2"/>
  <c r="AO81" i="2"/>
  <c r="AP81" i="2"/>
  <c r="AQ81" i="2"/>
  <c r="AR81" i="2"/>
  <c r="AS81" i="2"/>
  <c r="AT81" i="2"/>
  <c r="AU81" i="2"/>
  <c r="AV81" i="2"/>
  <c r="AW81" i="2"/>
  <c r="AX81" i="2"/>
  <c r="AY81" i="2"/>
  <c r="AZ81" i="2"/>
  <c r="BA81" i="2"/>
  <c r="BB81" i="2"/>
  <c r="BC81" i="2"/>
  <c r="BD81" i="2"/>
  <c r="BE81" i="2"/>
  <c r="BF81" i="2"/>
  <c r="BG81" i="2"/>
  <c r="BH81" i="2"/>
  <c r="BI81" i="2"/>
  <c r="BJ81" i="2"/>
  <c r="BK81" i="2"/>
  <c r="BL81" i="2"/>
  <c r="BM81" i="2"/>
  <c r="BN81" i="2"/>
  <c r="BO81" i="2"/>
  <c r="BP81" i="2"/>
  <c r="BQ81" i="2"/>
  <c r="BR81" i="2"/>
  <c r="BS81" i="2"/>
  <c r="BT81" i="2"/>
  <c r="BU81" i="2"/>
  <c r="BV81" i="2"/>
  <c r="BW81" i="2"/>
  <c r="BX81" i="2"/>
  <c r="BY81" i="2"/>
  <c r="BZ81" i="2"/>
  <c r="CA81" i="2"/>
  <c r="CB81" i="2"/>
  <c r="CC81" i="2"/>
  <c r="CD81" i="2"/>
  <c r="CE81" i="2"/>
  <c r="CF81" i="2"/>
  <c r="CG81" i="2"/>
  <c r="CH81" i="2"/>
  <c r="CI81" i="2"/>
  <c r="CJ81" i="2"/>
  <c r="CK81" i="2"/>
  <c r="CL81" i="2"/>
  <c r="CM81" i="2"/>
  <c r="CN81" i="2"/>
  <c r="CO81" i="2"/>
  <c r="CP81" i="2"/>
  <c r="CQ81" i="2"/>
  <c r="CR81" i="2"/>
  <c r="CS81" i="2"/>
  <c r="CT81" i="2"/>
  <c r="CU81" i="2"/>
  <c r="CV81" i="2"/>
  <c r="CW81" i="2"/>
  <c r="CX81" i="2"/>
  <c r="CY81" i="2"/>
  <c r="CZ81" i="2"/>
  <c r="DA81" i="2"/>
  <c r="DB81" i="2"/>
  <c r="DC81" i="2"/>
  <c r="DD81" i="2"/>
  <c r="DE81" i="2"/>
  <c r="DF81" i="2"/>
  <c r="DG81" i="2"/>
  <c r="DH81" i="2"/>
  <c r="DI81" i="2"/>
  <c r="DJ81" i="2"/>
  <c r="DK81" i="2"/>
  <c r="DL81" i="2"/>
  <c r="DM81" i="2"/>
  <c r="DN81" i="2"/>
  <c r="DO81" i="2"/>
  <c r="DP81" i="2"/>
  <c r="DQ81" i="2"/>
  <c r="DR81" i="2"/>
  <c r="DS81" i="2"/>
  <c r="DT81" i="2"/>
  <c r="DU81" i="2"/>
  <c r="DV81" i="2"/>
  <c r="DW81" i="2"/>
  <c r="DX81" i="2"/>
  <c r="DY81" i="2"/>
  <c r="DZ81" i="2"/>
  <c r="EA81" i="2"/>
  <c r="EB81" i="2"/>
  <c r="EC81" i="2"/>
  <c r="ED81" i="2"/>
  <c r="EE81" i="2"/>
  <c r="EF81" i="2"/>
  <c r="EG81" i="2"/>
  <c r="EH81" i="2"/>
  <c r="EI81" i="2"/>
  <c r="EJ81" i="2"/>
  <c r="EK81" i="2"/>
  <c r="EL81" i="2"/>
  <c r="EM81" i="2"/>
  <c r="EN81" i="2"/>
  <c r="EO81" i="2"/>
  <c r="EP81" i="2"/>
  <c r="EQ81" i="2"/>
  <c r="ER81" i="2"/>
  <c r="ES81" i="2"/>
  <c r="ET81" i="2"/>
  <c r="EU81" i="2"/>
  <c r="EV81" i="2"/>
  <c r="EW81" i="2"/>
  <c r="EX81" i="2"/>
  <c r="EY81" i="2"/>
  <c r="C82" i="2"/>
  <c r="D82" i="2"/>
  <c r="E82" i="2"/>
  <c r="F82" i="2"/>
  <c r="G82" i="2"/>
  <c r="H82" i="2"/>
  <c r="I82" i="2"/>
  <c r="J82" i="2"/>
  <c r="K82" i="2"/>
  <c r="L82" i="2"/>
  <c r="M82" i="2"/>
  <c r="N82" i="2"/>
  <c r="O82" i="2"/>
  <c r="P82" i="2"/>
  <c r="Q82" i="2"/>
  <c r="R82" i="2"/>
  <c r="S82" i="2"/>
  <c r="T82" i="2"/>
  <c r="U82" i="2"/>
  <c r="V82" i="2"/>
  <c r="W82" i="2"/>
  <c r="X82" i="2"/>
  <c r="Y82" i="2"/>
  <c r="Z82" i="2"/>
  <c r="AA82" i="2"/>
  <c r="AB82" i="2"/>
  <c r="AC82" i="2"/>
  <c r="AD82" i="2"/>
  <c r="AE82" i="2"/>
  <c r="AF82" i="2"/>
  <c r="AG82" i="2"/>
  <c r="AH82" i="2"/>
  <c r="AI82" i="2"/>
  <c r="AJ82" i="2"/>
  <c r="AK82" i="2"/>
  <c r="AL82" i="2"/>
  <c r="AM82" i="2"/>
  <c r="AN82" i="2"/>
  <c r="AO82" i="2"/>
  <c r="AP82" i="2"/>
  <c r="AQ82" i="2"/>
  <c r="AR82" i="2"/>
  <c r="AS82" i="2"/>
  <c r="AT82" i="2"/>
  <c r="AU82" i="2"/>
  <c r="AV82" i="2"/>
  <c r="AW82" i="2"/>
  <c r="AX82" i="2"/>
  <c r="AY82" i="2"/>
  <c r="AZ82" i="2"/>
  <c r="BA82" i="2"/>
  <c r="BB82" i="2"/>
  <c r="BC82" i="2"/>
  <c r="BD82" i="2"/>
  <c r="BE82" i="2"/>
  <c r="BF82" i="2"/>
  <c r="BG82" i="2"/>
  <c r="BH82" i="2"/>
  <c r="BI82" i="2"/>
  <c r="BJ82" i="2"/>
  <c r="BK82" i="2"/>
  <c r="BL82" i="2"/>
  <c r="BM82" i="2"/>
  <c r="BN82" i="2"/>
  <c r="BO82" i="2"/>
  <c r="BP82" i="2"/>
  <c r="BQ82" i="2"/>
  <c r="BR82" i="2"/>
  <c r="BS82" i="2"/>
  <c r="BT82" i="2"/>
  <c r="BU82" i="2"/>
  <c r="BV82" i="2"/>
  <c r="BW82" i="2"/>
  <c r="BX82" i="2"/>
  <c r="BY82" i="2"/>
  <c r="BZ82" i="2"/>
  <c r="CA82" i="2"/>
  <c r="CB82" i="2"/>
  <c r="CC82" i="2"/>
  <c r="CD82" i="2"/>
  <c r="CE82" i="2"/>
  <c r="CF82" i="2"/>
  <c r="CG82" i="2"/>
  <c r="CH82" i="2"/>
  <c r="CI82" i="2"/>
  <c r="CJ82" i="2"/>
  <c r="CK82" i="2"/>
  <c r="CL82" i="2"/>
  <c r="CM82" i="2"/>
  <c r="CN82" i="2"/>
  <c r="CO82" i="2"/>
  <c r="CP82" i="2"/>
  <c r="CQ82" i="2"/>
  <c r="CR82" i="2"/>
  <c r="CS82" i="2"/>
  <c r="CT82" i="2"/>
  <c r="CU82" i="2"/>
  <c r="CV82" i="2"/>
  <c r="CW82" i="2"/>
  <c r="CX82" i="2"/>
  <c r="CY82" i="2"/>
  <c r="CZ82" i="2"/>
  <c r="DA82" i="2"/>
  <c r="DB82" i="2"/>
  <c r="DC82" i="2"/>
  <c r="DD82" i="2"/>
  <c r="DE82" i="2"/>
  <c r="DF82" i="2"/>
  <c r="DG82" i="2"/>
  <c r="DH82" i="2"/>
  <c r="DI82" i="2"/>
  <c r="DJ82" i="2"/>
  <c r="DK82" i="2"/>
  <c r="DL82" i="2"/>
  <c r="DM82" i="2"/>
  <c r="DN82" i="2"/>
  <c r="DO82" i="2"/>
  <c r="DP82" i="2"/>
  <c r="DQ82" i="2"/>
  <c r="DR82" i="2"/>
  <c r="DS82" i="2"/>
  <c r="DT82" i="2"/>
  <c r="DU82" i="2"/>
  <c r="DV82" i="2"/>
  <c r="DW82" i="2"/>
  <c r="DX82" i="2"/>
  <c r="DY82" i="2"/>
  <c r="DZ82" i="2"/>
  <c r="EA82" i="2"/>
  <c r="EB82" i="2"/>
  <c r="EC82" i="2"/>
  <c r="ED82" i="2"/>
  <c r="EE82" i="2"/>
  <c r="EF82" i="2"/>
  <c r="EG82" i="2"/>
  <c r="EH82" i="2"/>
  <c r="EI82" i="2"/>
  <c r="EJ82" i="2"/>
  <c r="EK82" i="2"/>
  <c r="EL82" i="2"/>
  <c r="EM82" i="2"/>
  <c r="EN82" i="2"/>
  <c r="EO82" i="2"/>
  <c r="EP82" i="2"/>
  <c r="EQ82" i="2"/>
  <c r="ER82" i="2"/>
  <c r="ES82" i="2"/>
  <c r="ET82" i="2"/>
  <c r="EU82" i="2"/>
  <c r="EV82" i="2"/>
  <c r="EW82" i="2"/>
  <c r="EX82" i="2"/>
  <c r="EY82" i="2"/>
  <c r="C83" i="2"/>
  <c r="D83" i="2"/>
  <c r="E83" i="2"/>
  <c r="F83" i="2"/>
  <c r="G83" i="2"/>
  <c r="H83" i="2"/>
  <c r="I83" i="2"/>
  <c r="J83" i="2"/>
  <c r="K83" i="2"/>
  <c r="L83" i="2"/>
  <c r="M83" i="2"/>
  <c r="N83" i="2"/>
  <c r="O83" i="2"/>
  <c r="P83" i="2"/>
  <c r="Q83" i="2"/>
  <c r="R83" i="2"/>
  <c r="S83" i="2"/>
  <c r="T83" i="2"/>
  <c r="U83" i="2"/>
  <c r="V83" i="2"/>
  <c r="W83" i="2"/>
  <c r="X83" i="2"/>
  <c r="Y83" i="2"/>
  <c r="Z83" i="2"/>
  <c r="AA83" i="2"/>
  <c r="AB83" i="2"/>
  <c r="AC83" i="2"/>
  <c r="AD83" i="2"/>
  <c r="AE83" i="2"/>
  <c r="AF83" i="2"/>
  <c r="AG83" i="2"/>
  <c r="AH83" i="2"/>
  <c r="AI83" i="2"/>
  <c r="AJ83" i="2"/>
  <c r="AK83" i="2"/>
  <c r="AL83" i="2"/>
  <c r="AM83" i="2"/>
  <c r="AN83" i="2"/>
  <c r="AO83" i="2"/>
  <c r="AP83" i="2"/>
  <c r="AQ83" i="2"/>
  <c r="AR83" i="2"/>
  <c r="AS83" i="2"/>
  <c r="AT83" i="2"/>
  <c r="AU83" i="2"/>
  <c r="AV83" i="2"/>
  <c r="AW83" i="2"/>
  <c r="AX83" i="2"/>
  <c r="AY83" i="2"/>
  <c r="AZ83" i="2"/>
  <c r="BA83" i="2"/>
  <c r="BB83" i="2"/>
  <c r="BC83" i="2"/>
  <c r="BD83" i="2"/>
  <c r="BE83" i="2"/>
  <c r="BF83" i="2"/>
  <c r="BG83" i="2"/>
  <c r="BH83" i="2"/>
  <c r="BI83" i="2"/>
  <c r="BJ83" i="2"/>
  <c r="BK83" i="2"/>
  <c r="BL83" i="2"/>
  <c r="BM83" i="2"/>
  <c r="BN83" i="2"/>
  <c r="BO83" i="2"/>
  <c r="BP83" i="2"/>
  <c r="BQ83" i="2"/>
  <c r="BR83" i="2"/>
  <c r="BS83" i="2"/>
  <c r="BT83" i="2"/>
  <c r="BU83" i="2"/>
  <c r="BV83" i="2"/>
  <c r="BW83" i="2"/>
  <c r="BX83" i="2"/>
  <c r="BY83" i="2"/>
  <c r="BZ83" i="2"/>
  <c r="CA83" i="2"/>
  <c r="CB83" i="2"/>
  <c r="CC83" i="2"/>
  <c r="CD83" i="2"/>
  <c r="CE83" i="2"/>
  <c r="CF83" i="2"/>
  <c r="CG83" i="2"/>
  <c r="CH83" i="2"/>
  <c r="CI83" i="2"/>
  <c r="CJ83" i="2"/>
  <c r="CK83" i="2"/>
  <c r="CL83" i="2"/>
  <c r="CM83" i="2"/>
  <c r="CN83" i="2"/>
  <c r="CO83" i="2"/>
  <c r="CP83" i="2"/>
  <c r="CQ83" i="2"/>
  <c r="CR83" i="2"/>
  <c r="CS83" i="2"/>
  <c r="CT83" i="2"/>
  <c r="CU83" i="2"/>
  <c r="CV83" i="2"/>
  <c r="CW83" i="2"/>
  <c r="CX83" i="2"/>
  <c r="CY83" i="2"/>
  <c r="CZ83" i="2"/>
  <c r="DA83" i="2"/>
  <c r="DB83" i="2"/>
  <c r="DC83" i="2"/>
  <c r="DD83" i="2"/>
  <c r="DE83" i="2"/>
  <c r="DF83" i="2"/>
  <c r="DG83" i="2"/>
  <c r="DH83" i="2"/>
  <c r="DI83" i="2"/>
  <c r="DJ83" i="2"/>
  <c r="DK83" i="2"/>
  <c r="DL83" i="2"/>
  <c r="DM83" i="2"/>
  <c r="DN83" i="2"/>
  <c r="DO83" i="2"/>
  <c r="DP83" i="2"/>
  <c r="DQ83" i="2"/>
  <c r="DR83" i="2"/>
  <c r="DS83" i="2"/>
  <c r="DT83" i="2"/>
  <c r="DU83" i="2"/>
  <c r="DV83" i="2"/>
  <c r="DW83" i="2"/>
  <c r="DX83" i="2"/>
  <c r="DY83" i="2"/>
  <c r="DZ83" i="2"/>
  <c r="EA83" i="2"/>
  <c r="EB83" i="2"/>
  <c r="EC83" i="2"/>
  <c r="ED83" i="2"/>
  <c r="EE83" i="2"/>
  <c r="EF83" i="2"/>
  <c r="EG83" i="2"/>
  <c r="EH83" i="2"/>
  <c r="EI83" i="2"/>
  <c r="EJ83" i="2"/>
  <c r="EK83" i="2"/>
  <c r="EL83" i="2"/>
  <c r="EM83" i="2"/>
  <c r="EN83" i="2"/>
  <c r="EO83" i="2"/>
  <c r="EP83" i="2"/>
  <c r="EQ83" i="2"/>
  <c r="ER83" i="2"/>
  <c r="ES83" i="2"/>
  <c r="ET83" i="2"/>
  <c r="EU83" i="2"/>
  <c r="EV83" i="2"/>
  <c r="EW83" i="2"/>
  <c r="EX83" i="2"/>
  <c r="EY83" i="2"/>
  <c r="C84" i="2"/>
  <c r="D84" i="2"/>
  <c r="E84" i="2"/>
  <c r="F84" i="2"/>
  <c r="G84" i="2"/>
  <c r="H84" i="2"/>
  <c r="I84" i="2"/>
  <c r="J84" i="2"/>
  <c r="K84" i="2"/>
  <c r="L84" i="2"/>
  <c r="M84" i="2"/>
  <c r="N84" i="2"/>
  <c r="O84" i="2"/>
  <c r="P84" i="2"/>
  <c r="Q84" i="2"/>
  <c r="R84" i="2"/>
  <c r="S84" i="2"/>
  <c r="T84" i="2"/>
  <c r="U84" i="2"/>
  <c r="V84" i="2"/>
  <c r="W84" i="2"/>
  <c r="X84" i="2"/>
  <c r="Y84" i="2"/>
  <c r="Z84" i="2"/>
  <c r="AA84" i="2"/>
  <c r="AB84" i="2"/>
  <c r="AC84" i="2"/>
  <c r="AD84" i="2"/>
  <c r="AE84" i="2"/>
  <c r="AF84" i="2"/>
  <c r="AG84" i="2"/>
  <c r="AH84" i="2"/>
  <c r="AI84" i="2"/>
  <c r="AJ84" i="2"/>
  <c r="AK84" i="2"/>
  <c r="AL84" i="2"/>
  <c r="AM84" i="2"/>
  <c r="AN84" i="2"/>
  <c r="AO84" i="2"/>
  <c r="AP84" i="2"/>
  <c r="AQ84" i="2"/>
  <c r="AR84" i="2"/>
  <c r="AS84" i="2"/>
  <c r="AT84" i="2"/>
  <c r="AU84" i="2"/>
  <c r="AV84" i="2"/>
  <c r="AW84" i="2"/>
  <c r="AX84" i="2"/>
  <c r="AY84" i="2"/>
  <c r="AZ84" i="2"/>
  <c r="BA84" i="2"/>
  <c r="BB84" i="2"/>
  <c r="BC84" i="2"/>
  <c r="BD84" i="2"/>
  <c r="BE84" i="2"/>
  <c r="BF84" i="2"/>
  <c r="BG84" i="2"/>
  <c r="BH84" i="2"/>
  <c r="BI84" i="2"/>
  <c r="BJ84" i="2"/>
  <c r="BK84" i="2"/>
  <c r="BL84" i="2"/>
  <c r="BM84" i="2"/>
  <c r="BN84" i="2"/>
  <c r="BO84" i="2"/>
  <c r="BP84" i="2"/>
  <c r="BQ84" i="2"/>
  <c r="BR84" i="2"/>
  <c r="BS84" i="2"/>
  <c r="BT84" i="2"/>
  <c r="BU84" i="2"/>
  <c r="BV84" i="2"/>
  <c r="BW84" i="2"/>
  <c r="BX84" i="2"/>
  <c r="BY84" i="2"/>
  <c r="BZ84" i="2"/>
  <c r="CA84" i="2"/>
  <c r="CB84" i="2"/>
  <c r="CC84" i="2"/>
  <c r="CD84" i="2"/>
  <c r="CE84" i="2"/>
  <c r="CF84" i="2"/>
  <c r="CG84" i="2"/>
  <c r="CH84" i="2"/>
  <c r="CI84" i="2"/>
  <c r="CJ84" i="2"/>
  <c r="CK84" i="2"/>
  <c r="CL84" i="2"/>
  <c r="CM84" i="2"/>
  <c r="CN84" i="2"/>
  <c r="CO84" i="2"/>
  <c r="CP84" i="2"/>
  <c r="CQ84" i="2"/>
  <c r="CR84" i="2"/>
  <c r="CS84" i="2"/>
  <c r="CT84" i="2"/>
  <c r="CU84" i="2"/>
  <c r="CV84" i="2"/>
  <c r="CW84" i="2"/>
  <c r="CX84" i="2"/>
  <c r="CY84" i="2"/>
  <c r="CZ84" i="2"/>
  <c r="DA84" i="2"/>
  <c r="DB84" i="2"/>
  <c r="DC84" i="2"/>
  <c r="DD84" i="2"/>
  <c r="DE84" i="2"/>
  <c r="DF84" i="2"/>
  <c r="DG84" i="2"/>
  <c r="DH84" i="2"/>
  <c r="DI84" i="2"/>
  <c r="DJ84" i="2"/>
  <c r="DK84" i="2"/>
  <c r="DL84" i="2"/>
  <c r="DM84" i="2"/>
  <c r="DN84" i="2"/>
  <c r="DO84" i="2"/>
  <c r="DP84" i="2"/>
  <c r="DQ84" i="2"/>
  <c r="DR84" i="2"/>
  <c r="DS84" i="2"/>
  <c r="DT84" i="2"/>
  <c r="DU84" i="2"/>
  <c r="DV84" i="2"/>
  <c r="DW84" i="2"/>
  <c r="DX84" i="2"/>
  <c r="DY84" i="2"/>
  <c r="DZ84" i="2"/>
  <c r="EA84" i="2"/>
  <c r="EB84" i="2"/>
  <c r="EC84" i="2"/>
  <c r="ED84" i="2"/>
  <c r="EE84" i="2"/>
  <c r="EF84" i="2"/>
  <c r="EG84" i="2"/>
  <c r="EH84" i="2"/>
  <c r="EI84" i="2"/>
  <c r="EJ84" i="2"/>
  <c r="EK84" i="2"/>
  <c r="EL84" i="2"/>
  <c r="EM84" i="2"/>
  <c r="EN84" i="2"/>
  <c r="EO84" i="2"/>
  <c r="EP84" i="2"/>
  <c r="EQ84" i="2"/>
  <c r="ER84" i="2"/>
  <c r="ES84" i="2"/>
  <c r="ET84" i="2"/>
  <c r="EU84" i="2"/>
  <c r="EV84" i="2"/>
  <c r="EW84" i="2"/>
  <c r="EX84" i="2"/>
  <c r="EY84" i="2"/>
  <c r="C85" i="2"/>
  <c r="D85" i="2"/>
  <c r="E85" i="2"/>
  <c r="F85" i="2"/>
  <c r="G85" i="2"/>
  <c r="H85" i="2"/>
  <c r="I85" i="2"/>
  <c r="J85" i="2"/>
  <c r="K85" i="2"/>
  <c r="L85" i="2"/>
  <c r="M85" i="2"/>
  <c r="N85" i="2"/>
  <c r="O85" i="2"/>
  <c r="P85" i="2"/>
  <c r="Q85" i="2"/>
  <c r="R85" i="2"/>
  <c r="S85" i="2"/>
  <c r="T85" i="2"/>
  <c r="U85" i="2"/>
  <c r="V85" i="2"/>
  <c r="W85" i="2"/>
  <c r="X85" i="2"/>
  <c r="Y85" i="2"/>
  <c r="Z85" i="2"/>
  <c r="AA85" i="2"/>
  <c r="AB85" i="2"/>
  <c r="AC85" i="2"/>
  <c r="AD85" i="2"/>
  <c r="AE85" i="2"/>
  <c r="AF85" i="2"/>
  <c r="AG85" i="2"/>
  <c r="AH85" i="2"/>
  <c r="AI85" i="2"/>
  <c r="AJ85" i="2"/>
  <c r="AK85" i="2"/>
  <c r="AL85" i="2"/>
  <c r="AM85" i="2"/>
  <c r="AN85" i="2"/>
  <c r="AO85" i="2"/>
  <c r="AP85" i="2"/>
  <c r="AQ85" i="2"/>
  <c r="AR85" i="2"/>
  <c r="AS85" i="2"/>
  <c r="AT85" i="2"/>
  <c r="AU85" i="2"/>
  <c r="AV85" i="2"/>
  <c r="AW85" i="2"/>
  <c r="AX85" i="2"/>
  <c r="AY85" i="2"/>
  <c r="AZ85" i="2"/>
  <c r="BA85" i="2"/>
  <c r="BB85" i="2"/>
  <c r="BC85" i="2"/>
  <c r="BD85" i="2"/>
  <c r="BE85" i="2"/>
  <c r="BF85" i="2"/>
  <c r="BG85" i="2"/>
  <c r="BH85" i="2"/>
  <c r="BI85" i="2"/>
  <c r="BJ85" i="2"/>
  <c r="BK85" i="2"/>
  <c r="BL85" i="2"/>
  <c r="BM85" i="2"/>
  <c r="BN85" i="2"/>
  <c r="BO85" i="2"/>
  <c r="BP85" i="2"/>
  <c r="BQ85" i="2"/>
  <c r="BR85" i="2"/>
  <c r="BS85" i="2"/>
  <c r="BT85" i="2"/>
  <c r="BU85" i="2"/>
  <c r="BV85" i="2"/>
  <c r="BW85" i="2"/>
  <c r="BX85" i="2"/>
  <c r="BY85" i="2"/>
  <c r="BZ85" i="2"/>
  <c r="CA85" i="2"/>
  <c r="CB85" i="2"/>
  <c r="CC85" i="2"/>
  <c r="CD85" i="2"/>
  <c r="CE85" i="2"/>
  <c r="CF85" i="2"/>
  <c r="CG85" i="2"/>
  <c r="CH85" i="2"/>
  <c r="CI85" i="2"/>
  <c r="CJ85" i="2"/>
  <c r="CK85" i="2"/>
  <c r="CL85" i="2"/>
  <c r="CM85" i="2"/>
  <c r="CN85" i="2"/>
  <c r="CO85" i="2"/>
  <c r="CP85" i="2"/>
  <c r="CQ85" i="2"/>
  <c r="CR85" i="2"/>
  <c r="CS85" i="2"/>
  <c r="CT85" i="2"/>
  <c r="CU85" i="2"/>
  <c r="CV85" i="2"/>
  <c r="CW85" i="2"/>
  <c r="CX85" i="2"/>
  <c r="CY85" i="2"/>
  <c r="CZ85" i="2"/>
  <c r="DA85" i="2"/>
  <c r="DB85" i="2"/>
  <c r="DC85" i="2"/>
  <c r="DD85" i="2"/>
  <c r="DE85" i="2"/>
  <c r="DF85" i="2"/>
  <c r="DG85" i="2"/>
  <c r="DH85" i="2"/>
  <c r="DI85" i="2"/>
  <c r="DJ85" i="2"/>
  <c r="DK85" i="2"/>
  <c r="DL85" i="2"/>
  <c r="DM85" i="2"/>
  <c r="DN85" i="2"/>
  <c r="DO85" i="2"/>
  <c r="DP85" i="2"/>
  <c r="DQ85" i="2"/>
  <c r="DR85" i="2"/>
  <c r="DS85" i="2"/>
  <c r="DT85" i="2"/>
  <c r="DU85" i="2"/>
  <c r="DV85" i="2"/>
  <c r="DW85" i="2"/>
  <c r="DX85" i="2"/>
  <c r="DY85" i="2"/>
  <c r="DZ85" i="2"/>
  <c r="EA85" i="2"/>
  <c r="EB85" i="2"/>
  <c r="EC85" i="2"/>
  <c r="ED85" i="2"/>
  <c r="EE85" i="2"/>
  <c r="EF85" i="2"/>
  <c r="EG85" i="2"/>
  <c r="EH85" i="2"/>
  <c r="EI85" i="2"/>
  <c r="EJ85" i="2"/>
  <c r="EK85" i="2"/>
  <c r="EL85" i="2"/>
  <c r="EM85" i="2"/>
  <c r="EN85" i="2"/>
  <c r="EO85" i="2"/>
  <c r="EP85" i="2"/>
  <c r="EQ85" i="2"/>
  <c r="ER85" i="2"/>
  <c r="ES85" i="2"/>
  <c r="ET85" i="2"/>
  <c r="EU85" i="2"/>
  <c r="EV85" i="2"/>
  <c r="EW85" i="2"/>
  <c r="EX85" i="2"/>
  <c r="EY85" i="2"/>
  <c r="C86" i="2"/>
  <c r="D86" i="2"/>
  <c r="E86" i="2"/>
  <c r="F86" i="2"/>
  <c r="G86" i="2"/>
  <c r="H86" i="2"/>
  <c r="I86" i="2"/>
  <c r="J86" i="2"/>
  <c r="K86" i="2"/>
  <c r="L86" i="2"/>
  <c r="M86" i="2"/>
  <c r="N86" i="2"/>
  <c r="O86" i="2"/>
  <c r="P86" i="2"/>
  <c r="Q86" i="2"/>
  <c r="R86" i="2"/>
  <c r="S86" i="2"/>
  <c r="T86" i="2"/>
  <c r="U86" i="2"/>
  <c r="V86" i="2"/>
  <c r="W86" i="2"/>
  <c r="X86" i="2"/>
  <c r="Y86" i="2"/>
  <c r="Z86" i="2"/>
  <c r="AA86" i="2"/>
  <c r="AB86" i="2"/>
  <c r="AC86" i="2"/>
  <c r="AD86" i="2"/>
  <c r="AE86" i="2"/>
  <c r="AF86" i="2"/>
  <c r="AG86" i="2"/>
  <c r="AH86" i="2"/>
  <c r="AI86" i="2"/>
  <c r="AJ86" i="2"/>
  <c r="AK86" i="2"/>
  <c r="AL86" i="2"/>
  <c r="AM86" i="2"/>
  <c r="AN86" i="2"/>
  <c r="AO86" i="2"/>
  <c r="AP86" i="2"/>
  <c r="AQ86" i="2"/>
  <c r="AR86" i="2"/>
  <c r="AS86" i="2"/>
  <c r="AT86" i="2"/>
  <c r="AU86" i="2"/>
  <c r="AV86" i="2"/>
  <c r="AW86" i="2"/>
  <c r="AX86" i="2"/>
  <c r="AY86" i="2"/>
  <c r="AZ86" i="2"/>
  <c r="BA86" i="2"/>
  <c r="BB86" i="2"/>
  <c r="BC86" i="2"/>
  <c r="BD86" i="2"/>
  <c r="BE86" i="2"/>
  <c r="BF86" i="2"/>
  <c r="BG86" i="2"/>
  <c r="BH86" i="2"/>
  <c r="BI86" i="2"/>
  <c r="BJ86" i="2"/>
  <c r="BK86" i="2"/>
  <c r="BL86" i="2"/>
  <c r="BM86" i="2"/>
  <c r="BN86" i="2"/>
  <c r="BO86" i="2"/>
  <c r="BP86" i="2"/>
  <c r="BQ86" i="2"/>
  <c r="BR86" i="2"/>
  <c r="BS86" i="2"/>
  <c r="BT86" i="2"/>
  <c r="BU86" i="2"/>
  <c r="BV86" i="2"/>
  <c r="BW86" i="2"/>
  <c r="BX86" i="2"/>
  <c r="BY86" i="2"/>
  <c r="BZ86" i="2"/>
  <c r="CA86" i="2"/>
  <c r="CB86" i="2"/>
  <c r="CC86" i="2"/>
  <c r="CD86" i="2"/>
  <c r="CE86" i="2"/>
  <c r="CF86" i="2"/>
  <c r="CG86" i="2"/>
  <c r="CH86" i="2"/>
  <c r="CI86" i="2"/>
  <c r="CJ86" i="2"/>
  <c r="CK86" i="2"/>
  <c r="CL86" i="2"/>
  <c r="CM86" i="2"/>
  <c r="CN86" i="2"/>
  <c r="CO86" i="2"/>
  <c r="CP86" i="2"/>
  <c r="CQ86" i="2"/>
  <c r="CR86" i="2"/>
  <c r="CS86" i="2"/>
  <c r="CT86" i="2"/>
  <c r="CU86" i="2"/>
  <c r="CV86" i="2"/>
  <c r="CW86" i="2"/>
  <c r="CX86" i="2"/>
  <c r="CY86" i="2"/>
  <c r="CZ86" i="2"/>
  <c r="DA86" i="2"/>
  <c r="DB86" i="2"/>
  <c r="DC86" i="2"/>
  <c r="DD86" i="2"/>
  <c r="DE86" i="2"/>
  <c r="DF86" i="2"/>
  <c r="DG86" i="2"/>
  <c r="DH86" i="2"/>
  <c r="DI86" i="2"/>
  <c r="DJ86" i="2"/>
  <c r="DK86" i="2"/>
  <c r="DL86" i="2"/>
  <c r="DM86" i="2"/>
  <c r="DN86" i="2"/>
  <c r="DO86" i="2"/>
  <c r="DP86" i="2"/>
  <c r="DQ86" i="2"/>
  <c r="DR86" i="2"/>
  <c r="DS86" i="2"/>
  <c r="DT86" i="2"/>
  <c r="DU86" i="2"/>
  <c r="DV86" i="2"/>
  <c r="DW86" i="2"/>
  <c r="DX86" i="2"/>
  <c r="DY86" i="2"/>
  <c r="DZ86" i="2"/>
  <c r="EA86" i="2"/>
  <c r="EB86" i="2"/>
  <c r="EC86" i="2"/>
  <c r="ED86" i="2"/>
  <c r="EE86" i="2"/>
  <c r="EF86" i="2"/>
  <c r="EG86" i="2"/>
  <c r="EH86" i="2"/>
  <c r="EI86" i="2"/>
  <c r="EJ86" i="2"/>
  <c r="EK86" i="2"/>
  <c r="EL86" i="2"/>
  <c r="EM86" i="2"/>
  <c r="EN86" i="2"/>
  <c r="EO86" i="2"/>
  <c r="EP86" i="2"/>
  <c r="EQ86" i="2"/>
  <c r="ER86" i="2"/>
  <c r="ES86" i="2"/>
  <c r="ET86" i="2"/>
  <c r="EU86" i="2"/>
  <c r="EV86" i="2"/>
  <c r="EW86" i="2"/>
  <c r="EX86" i="2"/>
  <c r="EY86" i="2"/>
  <c r="C87" i="2"/>
  <c r="D87" i="2"/>
  <c r="E87" i="2"/>
  <c r="F87" i="2"/>
  <c r="G87" i="2"/>
  <c r="H87" i="2"/>
  <c r="I87" i="2"/>
  <c r="J87" i="2"/>
  <c r="K87" i="2"/>
  <c r="L87" i="2"/>
  <c r="M87" i="2"/>
  <c r="N87" i="2"/>
  <c r="O87" i="2"/>
  <c r="P87" i="2"/>
  <c r="Q87" i="2"/>
  <c r="R87" i="2"/>
  <c r="S87" i="2"/>
  <c r="T87" i="2"/>
  <c r="U87" i="2"/>
  <c r="V87" i="2"/>
  <c r="W87" i="2"/>
  <c r="X87" i="2"/>
  <c r="Y87" i="2"/>
  <c r="Z87" i="2"/>
  <c r="AA87" i="2"/>
  <c r="AB87" i="2"/>
  <c r="AC87" i="2"/>
  <c r="AD87" i="2"/>
  <c r="AE87" i="2"/>
  <c r="AF87" i="2"/>
  <c r="AG87" i="2"/>
  <c r="AH87" i="2"/>
  <c r="AI87" i="2"/>
  <c r="AJ87" i="2"/>
  <c r="AK87" i="2"/>
  <c r="AL87" i="2"/>
  <c r="AM87" i="2"/>
  <c r="AN87" i="2"/>
  <c r="AO87" i="2"/>
  <c r="AP87" i="2"/>
  <c r="AQ87" i="2"/>
  <c r="AR87" i="2"/>
  <c r="AS87" i="2"/>
  <c r="AT87" i="2"/>
  <c r="AU87" i="2"/>
  <c r="AV87" i="2"/>
  <c r="AW87" i="2"/>
  <c r="AX87" i="2"/>
  <c r="AY87" i="2"/>
  <c r="AZ87" i="2"/>
  <c r="BA87" i="2"/>
  <c r="BB87" i="2"/>
  <c r="BC87" i="2"/>
  <c r="BD87" i="2"/>
  <c r="BE87" i="2"/>
  <c r="BF87" i="2"/>
  <c r="BG87" i="2"/>
  <c r="BH87" i="2"/>
  <c r="BI87" i="2"/>
  <c r="BJ87" i="2"/>
  <c r="BK87" i="2"/>
  <c r="BL87" i="2"/>
  <c r="BM87" i="2"/>
  <c r="BN87" i="2"/>
  <c r="BO87" i="2"/>
  <c r="BP87" i="2"/>
  <c r="BQ87" i="2"/>
  <c r="BR87" i="2"/>
  <c r="BS87" i="2"/>
  <c r="BT87" i="2"/>
  <c r="BU87" i="2"/>
  <c r="BV87" i="2"/>
  <c r="BW87" i="2"/>
  <c r="BX87" i="2"/>
  <c r="BY87" i="2"/>
  <c r="BZ87" i="2"/>
  <c r="CA87" i="2"/>
  <c r="CB87" i="2"/>
  <c r="CC87" i="2"/>
  <c r="CD87" i="2"/>
  <c r="CE87" i="2"/>
  <c r="CF87" i="2"/>
  <c r="CG87" i="2"/>
  <c r="CH87" i="2"/>
  <c r="CI87" i="2"/>
  <c r="CJ87" i="2"/>
  <c r="CK87" i="2"/>
  <c r="CL87" i="2"/>
  <c r="CM87" i="2"/>
  <c r="CN87" i="2"/>
  <c r="CO87" i="2"/>
  <c r="CP87" i="2"/>
  <c r="CQ87" i="2"/>
  <c r="CR87" i="2"/>
  <c r="CS87" i="2"/>
  <c r="CT87" i="2"/>
  <c r="CU87" i="2"/>
  <c r="CV87" i="2"/>
  <c r="CW87" i="2"/>
  <c r="CX87" i="2"/>
  <c r="CY87" i="2"/>
  <c r="CZ87" i="2"/>
  <c r="DA87" i="2"/>
  <c r="DB87" i="2"/>
  <c r="DC87" i="2"/>
  <c r="DD87" i="2"/>
  <c r="DE87" i="2"/>
  <c r="DF87" i="2"/>
  <c r="DG87" i="2"/>
  <c r="DH87" i="2"/>
  <c r="DI87" i="2"/>
  <c r="DJ87" i="2"/>
  <c r="DK87" i="2"/>
  <c r="DL87" i="2"/>
  <c r="DM87" i="2"/>
  <c r="DN87" i="2"/>
  <c r="DO87" i="2"/>
  <c r="DP87" i="2"/>
  <c r="DQ87" i="2"/>
  <c r="DR87" i="2"/>
  <c r="DS87" i="2"/>
  <c r="DT87" i="2"/>
  <c r="DU87" i="2"/>
  <c r="DV87" i="2"/>
  <c r="DW87" i="2"/>
  <c r="DX87" i="2"/>
  <c r="DY87" i="2"/>
  <c r="DZ87" i="2"/>
  <c r="EA87" i="2"/>
  <c r="EB87" i="2"/>
  <c r="EC87" i="2"/>
  <c r="ED87" i="2"/>
  <c r="EE87" i="2"/>
  <c r="EF87" i="2"/>
  <c r="EG87" i="2"/>
  <c r="EH87" i="2"/>
  <c r="EI87" i="2"/>
  <c r="EJ87" i="2"/>
  <c r="EK87" i="2"/>
  <c r="EL87" i="2"/>
  <c r="EM87" i="2"/>
  <c r="EN87" i="2"/>
  <c r="EO87" i="2"/>
  <c r="EP87" i="2"/>
  <c r="EQ87" i="2"/>
  <c r="ER87" i="2"/>
  <c r="ES87" i="2"/>
  <c r="ET87" i="2"/>
  <c r="EU87" i="2"/>
  <c r="EV87" i="2"/>
  <c r="EW87" i="2"/>
  <c r="EX87" i="2"/>
  <c r="EY87" i="2"/>
  <c r="C88" i="2"/>
  <c r="D88" i="2"/>
  <c r="E88" i="2"/>
  <c r="F88" i="2"/>
  <c r="G88" i="2"/>
  <c r="H88" i="2"/>
  <c r="I88" i="2"/>
  <c r="J88" i="2"/>
  <c r="K88" i="2"/>
  <c r="L88" i="2"/>
  <c r="M88" i="2"/>
  <c r="N88" i="2"/>
  <c r="O88" i="2"/>
  <c r="P88" i="2"/>
  <c r="Q88" i="2"/>
  <c r="R88" i="2"/>
  <c r="S88" i="2"/>
  <c r="T88" i="2"/>
  <c r="U88" i="2"/>
  <c r="V88" i="2"/>
  <c r="W88" i="2"/>
  <c r="X88" i="2"/>
  <c r="Y88" i="2"/>
  <c r="Z88" i="2"/>
  <c r="AA88" i="2"/>
  <c r="AB88" i="2"/>
  <c r="AC88" i="2"/>
  <c r="AD88" i="2"/>
  <c r="AE88" i="2"/>
  <c r="AF88" i="2"/>
  <c r="AG88" i="2"/>
  <c r="AH88" i="2"/>
  <c r="AI88" i="2"/>
  <c r="AJ88" i="2"/>
  <c r="AK88" i="2"/>
  <c r="AL88" i="2"/>
  <c r="AM88" i="2"/>
  <c r="AN88" i="2"/>
  <c r="AO88" i="2"/>
  <c r="AP88" i="2"/>
  <c r="AQ88" i="2"/>
  <c r="AR88" i="2"/>
  <c r="AS88" i="2"/>
  <c r="AT88" i="2"/>
  <c r="AU88" i="2"/>
  <c r="AV88" i="2"/>
  <c r="AW88" i="2"/>
  <c r="AX88" i="2"/>
  <c r="AY88" i="2"/>
  <c r="AZ88" i="2"/>
  <c r="BA88" i="2"/>
  <c r="BB88" i="2"/>
  <c r="BC88" i="2"/>
  <c r="BD88" i="2"/>
  <c r="BE88" i="2"/>
  <c r="BF88" i="2"/>
  <c r="BG88" i="2"/>
  <c r="BH88" i="2"/>
  <c r="BI88" i="2"/>
  <c r="BJ88" i="2"/>
  <c r="BK88" i="2"/>
  <c r="BL88" i="2"/>
  <c r="BM88" i="2"/>
  <c r="BN88" i="2"/>
  <c r="BO88" i="2"/>
  <c r="BP88" i="2"/>
  <c r="BQ88" i="2"/>
  <c r="BR88" i="2"/>
  <c r="BS88" i="2"/>
  <c r="BT88" i="2"/>
  <c r="BU88" i="2"/>
  <c r="BV88" i="2"/>
  <c r="BW88" i="2"/>
  <c r="BX88" i="2"/>
  <c r="BY88" i="2"/>
  <c r="BZ88" i="2"/>
  <c r="CA88" i="2"/>
  <c r="CB88" i="2"/>
  <c r="CC88" i="2"/>
  <c r="CD88" i="2"/>
  <c r="CE88" i="2"/>
  <c r="CF88" i="2"/>
  <c r="CG88" i="2"/>
  <c r="CH88" i="2"/>
  <c r="CI88" i="2"/>
  <c r="CJ88" i="2"/>
  <c r="CK88" i="2"/>
  <c r="CL88" i="2"/>
  <c r="CM88" i="2"/>
  <c r="CN88" i="2"/>
  <c r="CO88" i="2"/>
  <c r="CP88" i="2"/>
  <c r="CQ88" i="2"/>
  <c r="CR88" i="2"/>
  <c r="CS88" i="2"/>
  <c r="CT88" i="2"/>
  <c r="CU88" i="2"/>
  <c r="CV88" i="2"/>
  <c r="CW88" i="2"/>
  <c r="CX88" i="2"/>
  <c r="CY88" i="2"/>
  <c r="CZ88" i="2"/>
  <c r="DA88" i="2"/>
  <c r="DB88" i="2"/>
  <c r="DC88" i="2"/>
  <c r="DD88" i="2"/>
  <c r="DE88" i="2"/>
  <c r="DF88" i="2"/>
  <c r="DG88" i="2"/>
  <c r="DH88" i="2"/>
  <c r="DI88" i="2"/>
  <c r="DJ88" i="2"/>
  <c r="DK88" i="2"/>
  <c r="DL88" i="2"/>
  <c r="DM88" i="2"/>
  <c r="DN88" i="2"/>
  <c r="DO88" i="2"/>
  <c r="DP88" i="2"/>
  <c r="DQ88" i="2"/>
  <c r="DR88" i="2"/>
  <c r="DS88" i="2"/>
  <c r="DT88" i="2"/>
  <c r="DU88" i="2"/>
  <c r="DV88" i="2"/>
  <c r="DW88" i="2"/>
  <c r="DX88" i="2"/>
  <c r="DY88" i="2"/>
  <c r="DZ88" i="2"/>
  <c r="EA88" i="2"/>
  <c r="EB88" i="2"/>
  <c r="EC88" i="2"/>
  <c r="ED88" i="2"/>
  <c r="EE88" i="2"/>
  <c r="EF88" i="2"/>
  <c r="EG88" i="2"/>
  <c r="EH88" i="2"/>
  <c r="EI88" i="2"/>
  <c r="EJ88" i="2"/>
  <c r="EK88" i="2"/>
  <c r="EL88" i="2"/>
  <c r="EM88" i="2"/>
  <c r="EN88" i="2"/>
  <c r="EO88" i="2"/>
  <c r="EP88" i="2"/>
  <c r="EQ88" i="2"/>
  <c r="ER88" i="2"/>
  <c r="ES88" i="2"/>
  <c r="ET88" i="2"/>
  <c r="EU88" i="2"/>
  <c r="EV88" i="2"/>
  <c r="EW88" i="2"/>
  <c r="EX88" i="2"/>
  <c r="EY88" i="2"/>
  <c r="C89" i="2"/>
  <c r="D89" i="2"/>
  <c r="E89" i="2"/>
  <c r="F89" i="2"/>
  <c r="G89" i="2"/>
  <c r="H89" i="2"/>
  <c r="I89" i="2"/>
  <c r="J89" i="2"/>
  <c r="K89" i="2"/>
  <c r="L89" i="2"/>
  <c r="M89" i="2"/>
  <c r="N89" i="2"/>
  <c r="O89" i="2"/>
  <c r="P89" i="2"/>
  <c r="Q89" i="2"/>
  <c r="R89" i="2"/>
  <c r="S89" i="2"/>
  <c r="T89" i="2"/>
  <c r="U89" i="2"/>
  <c r="V89" i="2"/>
  <c r="W89" i="2"/>
  <c r="X89" i="2"/>
  <c r="Y89" i="2"/>
  <c r="Z89" i="2"/>
  <c r="AA89" i="2"/>
  <c r="AB89" i="2"/>
  <c r="AC89" i="2"/>
  <c r="AD89" i="2"/>
  <c r="AE89" i="2"/>
  <c r="AF89" i="2"/>
  <c r="AG89" i="2"/>
  <c r="AH89" i="2"/>
  <c r="AI89" i="2"/>
  <c r="AJ89" i="2"/>
  <c r="AK89" i="2"/>
  <c r="AL89" i="2"/>
  <c r="AM89" i="2"/>
  <c r="AN89" i="2"/>
  <c r="AO89" i="2"/>
  <c r="AP89" i="2"/>
  <c r="AQ89" i="2"/>
  <c r="AR89" i="2"/>
  <c r="AS89" i="2"/>
  <c r="AT89" i="2"/>
  <c r="AU89" i="2"/>
  <c r="AV89" i="2"/>
  <c r="AW89" i="2"/>
  <c r="AX89" i="2"/>
  <c r="AY89" i="2"/>
  <c r="AZ89" i="2"/>
  <c r="BA89" i="2"/>
  <c r="BB89" i="2"/>
  <c r="BC89" i="2"/>
  <c r="BD89" i="2"/>
  <c r="BE89" i="2"/>
  <c r="BF89" i="2"/>
  <c r="BG89" i="2"/>
  <c r="BH89" i="2"/>
  <c r="BI89" i="2"/>
  <c r="BJ89" i="2"/>
  <c r="BK89" i="2"/>
  <c r="BL89" i="2"/>
  <c r="BM89" i="2"/>
  <c r="BN89" i="2"/>
  <c r="BO89" i="2"/>
  <c r="BP89" i="2"/>
  <c r="BQ89" i="2"/>
  <c r="BR89" i="2"/>
  <c r="BS89" i="2"/>
  <c r="BT89" i="2"/>
  <c r="BU89" i="2"/>
  <c r="BV89" i="2"/>
  <c r="BW89" i="2"/>
  <c r="BX89" i="2"/>
  <c r="BY89" i="2"/>
  <c r="BZ89" i="2"/>
  <c r="CA89" i="2"/>
  <c r="CB89" i="2"/>
  <c r="CC89" i="2"/>
  <c r="CD89" i="2"/>
  <c r="CE89" i="2"/>
  <c r="CF89" i="2"/>
  <c r="CG89" i="2"/>
  <c r="CH89" i="2"/>
  <c r="CI89" i="2"/>
  <c r="CJ89" i="2"/>
  <c r="CK89" i="2"/>
  <c r="CL89" i="2"/>
  <c r="CM89" i="2"/>
  <c r="CN89" i="2"/>
  <c r="CO89" i="2"/>
  <c r="CP89" i="2"/>
  <c r="CQ89" i="2"/>
  <c r="CR89" i="2"/>
  <c r="CS89" i="2"/>
  <c r="CT89" i="2"/>
  <c r="CU89" i="2"/>
  <c r="CV89" i="2"/>
  <c r="CW89" i="2"/>
  <c r="CX89" i="2"/>
  <c r="CY89" i="2"/>
  <c r="CZ89" i="2"/>
  <c r="DA89" i="2"/>
  <c r="DB89" i="2"/>
  <c r="DC89" i="2"/>
  <c r="DD89" i="2"/>
  <c r="DE89" i="2"/>
  <c r="DF89" i="2"/>
  <c r="DG89" i="2"/>
  <c r="DH89" i="2"/>
  <c r="DI89" i="2"/>
  <c r="DJ89" i="2"/>
  <c r="DK89" i="2"/>
  <c r="DL89" i="2"/>
  <c r="DM89" i="2"/>
  <c r="DN89" i="2"/>
  <c r="DO89" i="2"/>
  <c r="DP89" i="2"/>
  <c r="DQ89" i="2"/>
  <c r="DR89" i="2"/>
  <c r="DS89" i="2"/>
  <c r="DT89" i="2"/>
  <c r="DU89" i="2"/>
  <c r="DV89" i="2"/>
  <c r="DW89" i="2"/>
  <c r="DX89" i="2"/>
  <c r="DY89" i="2"/>
  <c r="DZ89" i="2"/>
  <c r="EA89" i="2"/>
  <c r="EB89" i="2"/>
  <c r="EC89" i="2"/>
  <c r="ED89" i="2"/>
  <c r="EE89" i="2"/>
  <c r="EF89" i="2"/>
  <c r="EG89" i="2"/>
  <c r="EH89" i="2"/>
  <c r="EI89" i="2"/>
  <c r="EJ89" i="2"/>
  <c r="EK89" i="2"/>
  <c r="EL89" i="2"/>
  <c r="EM89" i="2"/>
  <c r="EN89" i="2"/>
  <c r="EO89" i="2"/>
  <c r="EP89" i="2"/>
  <c r="EQ89" i="2"/>
  <c r="ER89" i="2"/>
  <c r="ES89" i="2"/>
  <c r="ET89" i="2"/>
  <c r="EU89" i="2"/>
  <c r="EV89" i="2"/>
  <c r="EW89" i="2"/>
  <c r="EX89" i="2"/>
  <c r="EY89" i="2"/>
  <c r="C90" i="2"/>
  <c r="D90" i="2"/>
  <c r="E90" i="2"/>
  <c r="F90" i="2"/>
  <c r="G90" i="2"/>
  <c r="H90" i="2"/>
  <c r="I90" i="2"/>
  <c r="J90" i="2"/>
  <c r="K90" i="2"/>
  <c r="L90" i="2"/>
  <c r="M90" i="2"/>
  <c r="N90" i="2"/>
  <c r="O90" i="2"/>
  <c r="P90" i="2"/>
  <c r="Q90" i="2"/>
  <c r="R90" i="2"/>
  <c r="S90" i="2"/>
  <c r="T90" i="2"/>
  <c r="U90" i="2"/>
  <c r="V90" i="2"/>
  <c r="W90" i="2"/>
  <c r="X90" i="2"/>
  <c r="Y90" i="2"/>
  <c r="Z90" i="2"/>
  <c r="AA90" i="2"/>
  <c r="AB90" i="2"/>
  <c r="AC90" i="2"/>
  <c r="AD90" i="2"/>
  <c r="AE90" i="2"/>
  <c r="AF90" i="2"/>
  <c r="AG90" i="2"/>
  <c r="AH90" i="2"/>
  <c r="AI90" i="2"/>
  <c r="AJ90" i="2"/>
  <c r="AK90" i="2"/>
  <c r="AL90" i="2"/>
  <c r="AM90" i="2"/>
  <c r="AN90" i="2"/>
  <c r="AO90" i="2"/>
  <c r="AP90" i="2"/>
  <c r="AQ90" i="2"/>
  <c r="AR90" i="2"/>
  <c r="AS90" i="2"/>
  <c r="AT90" i="2"/>
  <c r="AU90" i="2"/>
  <c r="AV90" i="2"/>
  <c r="AW90" i="2"/>
  <c r="AX90" i="2"/>
  <c r="AY90" i="2"/>
  <c r="AZ90" i="2"/>
  <c r="BA90" i="2"/>
  <c r="BB90" i="2"/>
  <c r="BC90" i="2"/>
  <c r="BD90" i="2"/>
  <c r="BE90" i="2"/>
  <c r="BF90" i="2"/>
  <c r="BG90" i="2"/>
  <c r="BH90" i="2"/>
  <c r="BI90" i="2"/>
  <c r="BJ90" i="2"/>
  <c r="BK90" i="2"/>
  <c r="BL90" i="2"/>
  <c r="BM90" i="2"/>
  <c r="BN90" i="2"/>
  <c r="BO90" i="2"/>
  <c r="BP90" i="2"/>
  <c r="BQ90" i="2"/>
  <c r="BR90" i="2"/>
  <c r="BS90" i="2"/>
  <c r="BT90" i="2"/>
  <c r="BU90" i="2"/>
  <c r="BV90" i="2"/>
  <c r="BW90" i="2"/>
  <c r="BX90" i="2"/>
  <c r="BY90" i="2"/>
  <c r="BZ90" i="2"/>
  <c r="CA90" i="2"/>
  <c r="CB90" i="2"/>
  <c r="CC90" i="2"/>
  <c r="CD90" i="2"/>
  <c r="CE90" i="2"/>
  <c r="CF90" i="2"/>
  <c r="CG90" i="2"/>
  <c r="CH90" i="2"/>
  <c r="CI90" i="2"/>
  <c r="CJ90" i="2"/>
  <c r="CK90" i="2"/>
  <c r="CL90" i="2"/>
  <c r="CM90" i="2"/>
  <c r="CN90" i="2"/>
  <c r="CO90" i="2"/>
  <c r="CP90" i="2"/>
  <c r="CQ90" i="2"/>
  <c r="CR90" i="2"/>
  <c r="CS90" i="2"/>
  <c r="CT90" i="2"/>
  <c r="CU90" i="2"/>
  <c r="CV90" i="2"/>
  <c r="CW90" i="2"/>
  <c r="CX90" i="2"/>
  <c r="CY90" i="2"/>
  <c r="CZ90" i="2"/>
  <c r="DA90" i="2"/>
  <c r="DB90" i="2"/>
  <c r="DC90" i="2"/>
  <c r="DD90" i="2"/>
  <c r="DE90" i="2"/>
  <c r="DF90" i="2"/>
  <c r="DG90" i="2"/>
  <c r="DH90" i="2"/>
  <c r="DI90" i="2"/>
  <c r="DJ90" i="2"/>
  <c r="DK90" i="2"/>
  <c r="DL90" i="2"/>
  <c r="DM90" i="2"/>
  <c r="DN90" i="2"/>
  <c r="DO90" i="2"/>
  <c r="DP90" i="2"/>
  <c r="DQ90" i="2"/>
  <c r="DR90" i="2"/>
  <c r="DS90" i="2"/>
  <c r="DT90" i="2"/>
  <c r="DU90" i="2"/>
  <c r="DV90" i="2"/>
  <c r="DW90" i="2"/>
  <c r="DX90" i="2"/>
  <c r="DY90" i="2"/>
  <c r="DZ90" i="2"/>
  <c r="EA90" i="2"/>
  <c r="EB90" i="2"/>
  <c r="EC90" i="2"/>
  <c r="ED90" i="2"/>
  <c r="EE90" i="2"/>
  <c r="EF90" i="2"/>
  <c r="EG90" i="2"/>
  <c r="EH90" i="2"/>
  <c r="EI90" i="2"/>
  <c r="EJ90" i="2"/>
  <c r="EK90" i="2"/>
  <c r="EL90" i="2"/>
  <c r="EM90" i="2"/>
  <c r="EN90" i="2"/>
  <c r="EO90" i="2"/>
  <c r="EP90" i="2"/>
  <c r="EQ90" i="2"/>
  <c r="ER90" i="2"/>
  <c r="ES90" i="2"/>
  <c r="ET90" i="2"/>
  <c r="EU90" i="2"/>
  <c r="EV90" i="2"/>
  <c r="EW90" i="2"/>
  <c r="EX90" i="2"/>
  <c r="EY90" i="2"/>
  <c r="C2" i="2"/>
  <c r="D2" i="2"/>
  <c r="E2" i="2"/>
  <c r="F2" i="2"/>
  <c r="G2" i="2"/>
  <c r="H2" i="2"/>
  <c r="I2" i="2"/>
  <c r="J2" i="2"/>
  <c r="K2" i="2"/>
  <c r="L2" i="2"/>
  <c r="M2" i="2"/>
  <c r="N2" i="2"/>
  <c r="O2" i="2"/>
  <c r="P2" i="2"/>
  <c r="Q2" i="2"/>
  <c r="R2" i="2"/>
  <c r="S2" i="2"/>
  <c r="T2" i="2"/>
  <c r="U2" i="2"/>
  <c r="V2" i="2"/>
  <c r="W2" i="2"/>
  <c r="X2" i="2"/>
  <c r="Y2" i="2"/>
  <c r="Z2" i="2"/>
  <c r="AA2" i="2"/>
  <c r="AB2" i="2"/>
  <c r="AC2" i="2"/>
  <c r="AD2" i="2"/>
  <c r="AE2" i="2"/>
  <c r="AF2" i="2"/>
  <c r="AG2" i="2"/>
  <c r="AH2" i="2"/>
  <c r="AI2" i="2"/>
  <c r="AJ2" i="2"/>
  <c r="AK2" i="2"/>
  <c r="AL2" i="2"/>
  <c r="AM2" i="2"/>
  <c r="AN2" i="2"/>
  <c r="AO2" i="2"/>
  <c r="AP2" i="2"/>
  <c r="AQ2" i="2"/>
  <c r="AR2" i="2"/>
  <c r="AS2" i="2"/>
  <c r="AT2" i="2"/>
  <c r="AU2" i="2"/>
  <c r="AV2" i="2"/>
  <c r="AW2" i="2"/>
  <c r="AX2" i="2"/>
  <c r="AY2" i="2"/>
  <c r="AZ2" i="2"/>
  <c r="BA2" i="2"/>
  <c r="BB2" i="2"/>
  <c r="BC2" i="2"/>
  <c r="BD2" i="2"/>
  <c r="BE2" i="2"/>
  <c r="BF2" i="2"/>
  <c r="BG2" i="2"/>
  <c r="BH2" i="2"/>
  <c r="BI2" i="2"/>
  <c r="BJ2" i="2"/>
  <c r="BK2" i="2"/>
  <c r="BL2" i="2"/>
  <c r="BM2" i="2"/>
  <c r="BN2" i="2"/>
  <c r="BO2" i="2"/>
  <c r="BP2" i="2"/>
  <c r="BQ2" i="2"/>
  <c r="BR2" i="2"/>
  <c r="BS2" i="2"/>
  <c r="BT2" i="2"/>
  <c r="BU2" i="2"/>
  <c r="BV2" i="2"/>
  <c r="BW2" i="2"/>
  <c r="BX2" i="2"/>
  <c r="BY2" i="2"/>
  <c r="BZ2" i="2"/>
  <c r="CA2" i="2"/>
  <c r="CB2" i="2"/>
  <c r="CC2" i="2"/>
  <c r="CD2" i="2"/>
  <c r="CE2" i="2"/>
  <c r="CF2" i="2"/>
  <c r="CG2" i="2"/>
  <c r="CH2" i="2"/>
  <c r="CI2" i="2"/>
  <c r="CJ2" i="2"/>
  <c r="CK2" i="2"/>
  <c r="CL2" i="2"/>
  <c r="CM2" i="2"/>
  <c r="CN2" i="2"/>
  <c r="CO2" i="2"/>
  <c r="CP2" i="2"/>
  <c r="CQ2" i="2"/>
  <c r="CR2" i="2"/>
  <c r="CS2" i="2"/>
  <c r="CT2" i="2"/>
  <c r="CU2" i="2"/>
  <c r="CV2" i="2"/>
  <c r="CW2" i="2"/>
  <c r="CX2" i="2"/>
  <c r="CY2" i="2"/>
  <c r="CZ2" i="2"/>
  <c r="DA2" i="2"/>
  <c r="DB2" i="2"/>
  <c r="DC2" i="2"/>
  <c r="DD2" i="2"/>
  <c r="DE2" i="2"/>
  <c r="DF2" i="2"/>
  <c r="DG2" i="2"/>
  <c r="DH2" i="2"/>
  <c r="DI2" i="2"/>
  <c r="DJ2" i="2"/>
  <c r="DK2" i="2"/>
  <c r="DL2" i="2"/>
  <c r="DM2" i="2"/>
  <c r="DN2" i="2"/>
  <c r="DO2" i="2"/>
  <c r="DP2" i="2"/>
  <c r="DQ2" i="2"/>
  <c r="DR2" i="2"/>
  <c r="DS2" i="2"/>
  <c r="DT2" i="2"/>
  <c r="DU2" i="2"/>
  <c r="DV2" i="2"/>
  <c r="DW2" i="2"/>
  <c r="DX2" i="2"/>
  <c r="DY2" i="2"/>
  <c r="DZ2" i="2"/>
  <c r="EA2" i="2"/>
  <c r="EB2" i="2"/>
  <c r="EC2" i="2"/>
  <c r="ED2" i="2"/>
  <c r="EE2" i="2"/>
  <c r="EF2" i="2"/>
  <c r="EG2" i="2"/>
  <c r="EH2" i="2"/>
  <c r="EI2" i="2"/>
  <c r="EJ2" i="2"/>
  <c r="EK2" i="2"/>
  <c r="EL2" i="2"/>
  <c r="EM2" i="2"/>
  <c r="EN2" i="2"/>
  <c r="EO2" i="2"/>
  <c r="EP2" i="2"/>
  <c r="EQ2" i="2"/>
  <c r="ER2" i="2"/>
  <c r="ES2" i="2"/>
  <c r="ET2" i="2"/>
  <c r="EU2" i="2"/>
  <c r="EV2" i="2"/>
  <c r="EW2" i="2"/>
  <c r="EX2" i="2"/>
  <c r="EY2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2" i="2"/>
  <c r="B4" i="2"/>
  <c r="B3" i="2"/>
</calcChain>
</file>

<file path=xl/sharedStrings.xml><?xml version="1.0" encoding="utf-8"?>
<sst xmlns="http://schemas.openxmlformats.org/spreadsheetml/2006/main" count="91" uniqueCount="91">
  <si>
    <t>Белгородская область</t>
  </si>
  <si>
    <t>Брянская область</t>
  </si>
  <si>
    <t>Владимирская область</t>
  </si>
  <si>
    <t>Воронежская область</t>
  </si>
  <si>
    <t>Ивановская область</t>
  </si>
  <si>
    <t>Калужская область</t>
  </si>
  <si>
    <t>Костромская область</t>
  </si>
  <si>
    <t>Липецкая область</t>
  </si>
  <si>
    <t>Орловская область</t>
  </si>
  <si>
    <t>Рязанская область</t>
  </si>
  <si>
    <t>Смоленская область</t>
  </si>
  <si>
    <t>Тамбовская область</t>
  </si>
  <si>
    <t>Тверская область</t>
  </si>
  <si>
    <t>Тульская область</t>
  </si>
  <si>
    <t>г. Москва</t>
  </si>
  <si>
    <t>Республика Карелия</t>
  </si>
  <si>
    <t>Республика Коми</t>
  </si>
  <si>
    <t>Архангельская область</t>
  </si>
  <si>
    <t>в том числе               Ненецкий автономный округ</t>
  </si>
  <si>
    <t>Архангельская область без автономного округа</t>
  </si>
  <si>
    <t>Вологодская область</t>
  </si>
  <si>
    <t>Калининградская область</t>
  </si>
  <si>
    <t>Ленинградская область</t>
  </si>
  <si>
    <t>Мурманская область</t>
  </si>
  <si>
    <t>Новгородская область</t>
  </si>
  <si>
    <t>Псковская область</t>
  </si>
  <si>
    <t>г. Санкт-Петербург</t>
  </si>
  <si>
    <t>Республика Адыгея</t>
  </si>
  <si>
    <t>Республика Крым</t>
  </si>
  <si>
    <t>Краснодарский край</t>
  </si>
  <si>
    <t>Астраханская область</t>
  </si>
  <si>
    <t>Волгоградская область</t>
  </si>
  <si>
    <t>Ростовская область</t>
  </si>
  <si>
    <t>г. Севастополь</t>
  </si>
  <si>
    <t>Республика Дагестан</t>
  </si>
  <si>
    <t>Республика Ингушетия</t>
  </si>
  <si>
    <t>Кабардино-Балкарская Республика</t>
  </si>
  <si>
    <t>Карачаево-Черкесская Республика</t>
  </si>
  <si>
    <t>Ставропольский край</t>
  </si>
  <si>
    <t>Республика Башкортостан</t>
  </si>
  <si>
    <t>Республика Марий Эл</t>
  </si>
  <si>
    <t>Республика Мордовия</t>
  </si>
  <si>
    <t>Республика Татарстан</t>
  </si>
  <si>
    <t>Удмуртская Республика</t>
  </si>
  <si>
    <t>Чувашская Республика</t>
  </si>
  <si>
    <t>Пермский край</t>
  </si>
  <si>
    <t>Кировская область</t>
  </si>
  <si>
    <t>Нижегородская область</t>
  </si>
  <si>
    <t>Оренбургская область</t>
  </si>
  <si>
    <t>Пензенская область</t>
  </si>
  <si>
    <t>Самарская область</t>
  </si>
  <si>
    <t>Саратовская область</t>
  </si>
  <si>
    <t>Ульяновская область</t>
  </si>
  <si>
    <t>Курганская область</t>
  </si>
  <si>
    <t>Свердловская область</t>
  </si>
  <si>
    <t xml:space="preserve">в том числе:                     Ханты-Мансийский       автономный округ - Югра </t>
  </si>
  <si>
    <t xml:space="preserve">Ямало-Ненецкий             автономный округ </t>
  </si>
  <si>
    <t>Челябинская область</t>
  </si>
  <si>
    <t>Республика Алтай</t>
  </si>
  <si>
    <t>Республика Тыва</t>
  </si>
  <si>
    <t>Республика Хакасия</t>
  </si>
  <si>
    <t>Алтайский край</t>
  </si>
  <si>
    <t>Красноярский край</t>
  </si>
  <si>
    <t>Иркутская область</t>
  </si>
  <si>
    <t>Кемеровская область</t>
  </si>
  <si>
    <t>Новосибирская область</t>
  </si>
  <si>
    <t>Омская область</t>
  </si>
  <si>
    <t>Томская область</t>
  </si>
  <si>
    <t>Республика Бурятия</t>
  </si>
  <si>
    <t>Республика Саха (Якутия)</t>
  </si>
  <si>
    <t>Забайкальский край</t>
  </si>
  <si>
    <t>Камчатский край</t>
  </si>
  <si>
    <t>Приморский край</t>
  </si>
  <si>
    <t>Хабаровский край</t>
  </si>
  <si>
    <t>Амурская область</t>
  </si>
  <si>
    <t>Магаданская область</t>
  </si>
  <si>
    <t>Сахалинская область</t>
  </si>
  <si>
    <t>Еврейская автономная область</t>
  </si>
  <si>
    <t xml:space="preserve">Тюменская область 
без автономных округов </t>
  </si>
  <si>
    <t>Курская область</t>
  </si>
  <si>
    <t>Московская область</t>
  </si>
  <si>
    <t>Ярославская область</t>
  </si>
  <si>
    <t>Республика Калмыкия</t>
  </si>
  <si>
    <t>Республика Северная Осетия-Алания</t>
  </si>
  <si>
    <t>Тюменская область</t>
  </si>
  <si>
    <t>Чукотский автономный округ</t>
  </si>
  <si>
    <t>Чеченская Республика</t>
  </si>
  <si>
    <t>Регион</t>
  </si>
  <si>
    <t>Активность МСП, в %</t>
  </si>
  <si>
    <t>РОССИЙСКАЯ ФЕДЕРАЦИЯ</t>
  </si>
  <si>
    <t>(обновлено 16.03.2023)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</si>
</sst>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8"/>
      <name val="Calibri"/>
      <family val="2"/>
      <scheme val="minor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CCFFFF"/>
        <bgColor rgb="FFFFFFFF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3">
    <xf numFmtId="0" fontId="0" fillId="0" borderId="0" xfId="0"/>
    <xf numFmtId="0" fontId="3" fillId="0" borderId="0" xfId="1" applyFont="1"/>
    <xf numFmtId="0" fontId="4" fillId="0" borderId="1" xfId="1" applyFont="1" applyBorder="1" applyAlignment="1">
      <alignment wrapText="1"/>
    </xf>
    <xf numFmtId="164" fontId="3" fillId="0" borderId="0" xfId="1" applyNumberFormat="1" applyFont="1"/>
    <xf numFmtId="0" fontId="3" fillId="0" borderId="1" xfId="1" applyFont="1" applyBorder="1" applyAlignment="1">
      <alignment horizontal="left" wrapText="1"/>
    </xf>
    <xf numFmtId="0" fontId="3" fillId="0" borderId="1" xfId="1" applyFont="1" applyBorder="1" applyAlignment="1">
      <alignment horizontal="left" wrapText="1" indent="2"/>
    </xf>
    <xf numFmtId="49" fontId="7" fillId="2" borderId="1" xfId="0" applyNumberFormat="1" applyFont="1" applyFill="1" applyBorder="1" applyAlignment="1">
      <alignment horizontal="left"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164" fontId="5" fillId="0" borderId="1" xfId="1" applyNumberFormat="1" applyFont="1" applyBorder="1" applyAlignment="1">
      <alignment horizontal="center" vertical="center" wrapText="1"/>
    </xf>
    <xf numFmtId="14" fontId="8" fillId="0" borderId="1" xfId="1" applyNumberFormat="1" applyFont="1" applyBorder="1" applyAlignment="1">
      <alignment horizontal="center" vertical="center" wrapText="1"/>
    </xf>
    <xf numFmtId="0" fontId="9" fillId="0" borderId="0" xfId="1" applyFont="1" applyAlignment="1">
      <alignment wrapText="1"/>
    </xf>
    <xf numFmtId="0" fontId="6" fillId="0" borderId="2" xfId="1" applyFont="1" applyBorder="1" applyAlignment="1">
      <alignment horizontal="left"/>
    </xf>
    <xf numFmtId="0" fontId="6" fillId="0" borderId="3" xfId="1" applyFont="1" applyBorder="1" applyAlignment="1">
      <alignment horizontal="lef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1_&#1057;&#1087;&#1077;&#1094;&#1080;&#1072;&#1083;&#1080;&#1079;&#1072;&#1094;&#1080;&#1103;\&#1041;&#1040;&#1047;&#1067;%20&#1044;&#1040;&#1053;&#1053;&#1067;&#1061;\1.%20&#1041;&#1072;&#1079;&#1099;%20&#1076;&#1072;&#1085;&#1085;&#1099;&#1093;%20(&#1089;&#1087;&#1077;&#1094;&#1080;&#1072;&#1083;&#1080;&#1079;&#1072;&#1094;&#1080;&#1103;)\1.%20&#1048;&#1089;&#1093;&#1086;&#1076;&#1085;&#1099;&#1077;%20&#1092;&#1072;&#1081;&#1083;&#1099;\8.%20&#1057;&#1073;&#1077;&#1088;&#1073;&#1072;&#1085;&#1082;\izmenenie-aktivnosti-msp-po-regionam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1;&#1040;&#1047;&#1067;%20&#1044;&#1040;&#1053;&#1053;&#1067;&#1061;/1.%20&#1041;&#1072;&#1079;&#1099;%20&#1076;&#1072;&#1085;&#1085;&#1099;&#1093;%20(&#1089;&#1087;&#1077;&#1094;&#1080;&#1072;&#1083;&#1080;&#1079;&#1072;&#1094;&#1080;&#1103;)/1.%20&#1048;&#1089;&#1093;&#1086;&#1076;&#1085;&#1099;&#1077;%20&#1092;&#1072;&#1081;&#1083;&#1099;/8.%20&#1057;&#1073;&#1077;&#1088;&#1073;&#1072;&#1085;&#1082;/izmenenie-aktivnosti-msp-po-regiona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СП"/>
      <sheetName val="Лист1"/>
      <sheetName val="Лист5"/>
      <sheetName val="Лист4"/>
    </sheetNames>
    <sheetDataSet>
      <sheetData sheetId="0">
        <row r="1">
          <cell r="A1" t="str">
            <v>Названия строк</v>
          </cell>
          <cell r="B1">
            <v>43905</v>
          </cell>
          <cell r="C1">
            <v>43912</v>
          </cell>
          <cell r="D1">
            <v>43919</v>
          </cell>
          <cell r="E1">
            <v>43926</v>
          </cell>
          <cell r="F1">
            <v>43933</v>
          </cell>
          <cell r="G1">
            <v>43940</v>
          </cell>
          <cell r="H1">
            <v>43947</v>
          </cell>
          <cell r="I1">
            <v>43954</v>
          </cell>
          <cell r="J1">
            <v>43961</v>
          </cell>
          <cell r="K1">
            <v>43968</v>
          </cell>
          <cell r="L1">
            <v>43975</v>
          </cell>
          <cell r="M1">
            <v>43982</v>
          </cell>
          <cell r="N1">
            <v>43989</v>
          </cell>
          <cell r="O1">
            <v>43996</v>
          </cell>
          <cell r="P1">
            <v>44003</v>
          </cell>
          <cell r="Q1">
            <v>44010</v>
          </cell>
          <cell r="R1">
            <v>44017</v>
          </cell>
          <cell r="S1">
            <v>44024</v>
          </cell>
          <cell r="T1">
            <v>44031</v>
          </cell>
          <cell r="U1">
            <v>44038</v>
          </cell>
          <cell r="V1">
            <v>44045</v>
          </cell>
          <cell r="W1">
            <v>44052</v>
          </cell>
          <cell r="X1">
            <v>44059</v>
          </cell>
          <cell r="Y1">
            <v>44066</v>
          </cell>
          <cell r="Z1">
            <v>44073</v>
          </cell>
          <cell r="AA1">
            <v>44080</v>
          </cell>
          <cell r="AB1">
            <v>44087</v>
          </cell>
          <cell r="AC1">
            <v>44094</v>
          </cell>
          <cell r="AD1">
            <v>44101</v>
          </cell>
          <cell r="AE1">
            <v>44108</v>
          </cell>
          <cell r="AF1">
            <v>44115</v>
          </cell>
          <cell r="AG1">
            <v>44122</v>
          </cell>
          <cell r="AH1">
            <v>44129</v>
          </cell>
          <cell r="AI1">
            <v>44136</v>
          </cell>
          <cell r="AJ1">
            <v>44143</v>
          </cell>
          <cell r="AK1">
            <v>44150</v>
          </cell>
          <cell r="AL1">
            <v>44157</v>
          </cell>
          <cell r="AM1">
            <v>44164</v>
          </cell>
          <cell r="AN1">
            <v>44171</v>
          </cell>
          <cell r="AO1">
            <v>44178</v>
          </cell>
          <cell r="AP1">
            <v>44185</v>
          </cell>
          <cell r="AQ1">
            <v>44192</v>
          </cell>
          <cell r="AR1">
            <v>44199</v>
          </cell>
          <cell r="AS1">
            <v>44206</v>
          </cell>
          <cell r="AT1">
            <v>44213</v>
          </cell>
          <cell r="AU1">
            <v>44220</v>
          </cell>
          <cell r="AV1">
            <v>44227</v>
          </cell>
          <cell r="AW1">
            <v>44234</v>
          </cell>
          <cell r="AX1">
            <v>44241</v>
          </cell>
          <cell r="AY1">
            <v>44248</v>
          </cell>
          <cell r="AZ1">
            <v>44255</v>
          </cell>
          <cell r="BA1">
            <v>44262</v>
          </cell>
          <cell r="BB1">
            <v>44269</v>
          </cell>
          <cell r="BC1">
            <v>44276</v>
          </cell>
          <cell r="BD1">
            <v>44283</v>
          </cell>
          <cell r="BE1">
            <v>44290</v>
          </cell>
          <cell r="BF1">
            <v>44297</v>
          </cell>
          <cell r="BG1">
            <v>44304</v>
          </cell>
          <cell r="BH1">
            <v>44311</v>
          </cell>
          <cell r="BI1">
            <v>44318</v>
          </cell>
          <cell r="BJ1">
            <v>44325</v>
          </cell>
          <cell r="BK1">
            <v>44332</v>
          </cell>
          <cell r="BL1">
            <v>44339</v>
          </cell>
          <cell r="BM1">
            <v>44346</v>
          </cell>
          <cell r="BN1">
            <v>44353</v>
          </cell>
          <cell r="BO1">
            <v>44360</v>
          </cell>
          <cell r="BP1">
            <v>44367</v>
          </cell>
          <cell r="BQ1">
            <v>44374</v>
          </cell>
          <cell r="BR1">
            <v>44381</v>
          </cell>
          <cell r="BS1">
            <v>44388</v>
          </cell>
          <cell r="BT1">
            <v>44395</v>
          </cell>
          <cell r="BU1">
            <v>44402</v>
          </cell>
          <cell r="BV1">
            <v>44409</v>
          </cell>
          <cell r="BW1">
            <v>44416</v>
          </cell>
          <cell r="BX1">
            <v>44423</v>
          </cell>
          <cell r="BY1">
            <v>44430</v>
          </cell>
          <cell r="BZ1">
            <v>44437</v>
          </cell>
          <cell r="CA1">
            <v>44444</v>
          </cell>
          <cell r="CB1">
            <v>44451</v>
          </cell>
          <cell r="CC1">
            <v>44458</v>
          </cell>
          <cell r="CD1">
            <v>44465</v>
          </cell>
          <cell r="CE1">
            <v>44472</v>
          </cell>
          <cell r="CF1">
            <v>44479</v>
          </cell>
          <cell r="CG1">
            <v>44486</v>
          </cell>
          <cell r="CH1">
            <v>44493</v>
          </cell>
          <cell r="CI1">
            <v>44500</v>
          </cell>
          <cell r="CJ1">
            <v>44507</v>
          </cell>
          <cell r="CK1">
            <v>44515</v>
          </cell>
          <cell r="CL1">
            <v>44521</v>
          </cell>
          <cell r="CM1">
            <v>44528</v>
          </cell>
          <cell r="CN1">
            <v>44535</v>
          </cell>
          <cell r="CO1">
            <v>44542</v>
          </cell>
          <cell r="CP1">
            <v>44549</v>
          </cell>
          <cell r="CQ1">
            <v>44556</v>
          </cell>
          <cell r="CR1">
            <v>44563</v>
          </cell>
          <cell r="CS1">
            <v>44570</v>
          </cell>
          <cell r="CT1">
            <v>44577</v>
          </cell>
          <cell r="CU1">
            <v>44584</v>
          </cell>
          <cell r="CV1">
            <v>44598</v>
          </cell>
          <cell r="CW1">
            <v>44605</v>
          </cell>
          <cell r="CX1">
            <v>44612</v>
          </cell>
          <cell r="CY1">
            <v>44619</v>
          </cell>
          <cell r="CZ1">
            <v>44626</v>
          </cell>
          <cell r="DA1">
            <v>44633</v>
          </cell>
          <cell r="DB1">
            <v>44640</v>
          </cell>
          <cell r="DC1">
            <v>44647</v>
          </cell>
          <cell r="DD1">
            <v>44654</v>
          </cell>
          <cell r="DE1">
            <v>44661</v>
          </cell>
          <cell r="DF1">
            <v>44668</v>
          </cell>
          <cell r="DG1">
            <v>44675</v>
          </cell>
          <cell r="DH1">
            <v>44682</v>
          </cell>
          <cell r="DI1">
            <v>44689</v>
          </cell>
          <cell r="DJ1">
            <v>44696</v>
          </cell>
          <cell r="DK1">
            <v>44703</v>
          </cell>
          <cell r="DL1">
            <v>44710</v>
          </cell>
          <cell r="DM1">
            <v>44717</v>
          </cell>
          <cell r="DN1">
            <v>44724</v>
          </cell>
          <cell r="DO1">
            <v>44731</v>
          </cell>
          <cell r="DP1">
            <v>44738</v>
          </cell>
          <cell r="DQ1">
            <v>44745</v>
          </cell>
          <cell r="DR1">
            <v>44752</v>
          </cell>
          <cell r="DS1">
            <v>44759</v>
          </cell>
          <cell r="DT1">
            <v>44766</v>
          </cell>
          <cell r="DU1">
            <v>44773</v>
          </cell>
          <cell r="DV1">
            <v>44780</v>
          </cell>
          <cell r="DW1">
            <v>44787</v>
          </cell>
          <cell r="DX1">
            <v>44794</v>
          </cell>
          <cell r="DY1">
            <v>44801</v>
          </cell>
          <cell r="DZ1">
            <v>44808</v>
          </cell>
          <cell r="EA1">
            <v>44815</v>
          </cell>
          <cell r="EB1">
            <v>44822</v>
          </cell>
          <cell r="EC1">
            <v>44829</v>
          </cell>
          <cell r="ED1">
            <v>44843</v>
          </cell>
          <cell r="EE1">
            <v>44850</v>
          </cell>
          <cell r="EF1">
            <v>44857</v>
          </cell>
          <cell r="EG1">
            <v>44864</v>
          </cell>
          <cell r="EH1">
            <v>44871</v>
          </cell>
          <cell r="EI1">
            <v>44878</v>
          </cell>
          <cell r="EJ1">
            <v>44885</v>
          </cell>
          <cell r="EK1">
            <v>44892</v>
          </cell>
          <cell r="EL1">
            <v>44899</v>
          </cell>
          <cell r="EM1">
            <v>44906</v>
          </cell>
          <cell r="EN1">
            <v>44913</v>
          </cell>
          <cell r="EO1">
            <v>44920</v>
          </cell>
          <cell r="EP1">
            <v>44927</v>
          </cell>
          <cell r="EQ1">
            <v>44934</v>
          </cell>
          <cell r="ER1">
            <v>44941</v>
          </cell>
          <cell r="ES1">
            <v>44948</v>
          </cell>
          <cell r="ET1">
            <v>44955</v>
          </cell>
          <cell r="EU1">
            <v>44962</v>
          </cell>
          <cell r="EV1">
            <v>44969</v>
          </cell>
          <cell r="EW1">
            <v>44976</v>
          </cell>
          <cell r="EX1">
            <v>44983</v>
          </cell>
          <cell r="EY1">
            <v>44990</v>
          </cell>
        </row>
        <row r="2">
          <cell r="A2" t="str">
            <v>Адыгея</v>
          </cell>
          <cell r="B2">
            <v>1.2</v>
          </cell>
          <cell r="C2">
            <v>2.1</v>
          </cell>
          <cell r="D2">
            <v>1.3</v>
          </cell>
          <cell r="E2">
            <v>-11.8</v>
          </cell>
          <cell r="F2">
            <v>-34.799999999999997</v>
          </cell>
          <cell r="G2">
            <v>-27.9</v>
          </cell>
          <cell r="H2">
            <v>-28.6</v>
          </cell>
          <cell r="I2">
            <v>-27.6</v>
          </cell>
          <cell r="J2">
            <v>-26.7</v>
          </cell>
          <cell r="K2">
            <v>-22.5</v>
          </cell>
          <cell r="L2">
            <v>-19.3</v>
          </cell>
          <cell r="M2">
            <v>-15.5</v>
          </cell>
          <cell r="N2">
            <v>-10.6</v>
          </cell>
          <cell r="O2">
            <v>-6.9</v>
          </cell>
          <cell r="P2">
            <v>-4.4000000000000004</v>
          </cell>
          <cell r="Q2">
            <v>-3.3</v>
          </cell>
          <cell r="R2">
            <v>-2.2999999999999998</v>
          </cell>
          <cell r="S2">
            <v>-1.6</v>
          </cell>
          <cell r="T2">
            <v>2.4</v>
          </cell>
          <cell r="U2">
            <v>3.5</v>
          </cell>
          <cell r="V2">
            <v>2.8</v>
          </cell>
          <cell r="W2">
            <v>4</v>
          </cell>
          <cell r="X2">
            <v>4.3</v>
          </cell>
          <cell r="Y2">
            <v>5.8</v>
          </cell>
          <cell r="Z2">
            <v>6</v>
          </cell>
          <cell r="AA2">
            <v>6.8</v>
          </cell>
          <cell r="AB2">
            <v>6.6</v>
          </cell>
          <cell r="AC2">
            <v>6.3</v>
          </cell>
          <cell r="AD2">
            <v>7</v>
          </cell>
          <cell r="AE2">
            <v>7.4</v>
          </cell>
          <cell r="AF2">
            <v>7.2</v>
          </cell>
          <cell r="AG2">
            <v>7.3</v>
          </cell>
          <cell r="AH2">
            <v>8</v>
          </cell>
          <cell r="AI2">
            <v>7.7</v>
          </cell>
          <cell r="AJ2">
            <v>7.8</v>
          </cell>
          <cell r="AK2">
            <v>8.1</v>
          </cell>
          <cell r="AL2">
            <v>9</v>
          </cell>
          <cell r="AM2">
            <v>9.5</v>
          </cell>
          <cell r="AN2">
            <v>8.5</v>
          </cell>
          <cell r="AO2">
            <v>9.4</v>
          </cell>
          <cell r="AP2">
            <v>10</v>
          </cell>
          <cell r="AQ2">
            <v>9.1999999999999993</v>
          </cell>
          <cell r="AR2">
            <v>8.1</v>
          </cell>
          <cell r="AS2">
            <v>2.4</v>
          </cell>
          <cell r="AT2">
            <v>6.8</v>
          </cell>
          <cell r="AU2">
            <v>7.8</v>
          </cell>
          <cell r="AV2">
            <v>9.3000000000000007</v>
          </cell>
          <cell r="AW2">
            <v>10.199999999999999</v>
          </cell>
          <cell r="AX2">
            <v>10.199999999999999</v>
          </cell>
          <cell r="AY2">
            <v>8.5</v>
          </cell>
          <cell r="AZ2">
            <v>9.6</v>
          </cell>
          <cell r="BA2">
            <v>12</v>
          </cell>
          <cell r="BB2">
            <v>10.3</v>
          </cell>
          <cell r="BC2">
            <v>11.6</v>
          </cell>
          <cell r="BD2">
            <v>10.3</v>
          </cell>
          <cell r="BE2">
            <v>11.9</v>
          </cell>
          <cell r="BF2">
            <v>11.4</v>
          </cell>
          <cell r="BG2">
            <v>12</v>
          </cell>
          <cell r="BH2">
            <v>12.5</v>
          </cell>
          <cell r="BI2">
            <v>7</v>
          </cell>
          <cell r="BJ2">
            <v>12.3</v>
          </cell>
          <cell r="BK2">
            <v>12.7</v>
          </cell>
          <cell r="BL2">
            <v>14.5</v>
          </cell>
          <cell r="BM2">
            <v>14.3</v>
          </cell>
          <cell r="BN2">
            <v>15.5</v>
          </cell>
          <cell r="BO2">
            <v>16</v>
          </cell>
          <cell r="BP2">
            <v>15.5</v>
          </cell>
          <cell r="BQ2">
            <v>16.100000000000001</v>
          </cell>
          <cell r="BR2">
            <v>16.5</v>
          </cell>
          <cell r="BS2">
            <v>15.9</v>
          </cell>
          <cell r="BT2">
            <v>14.7</v>
          </cell>
          <cell r="BU2">
            <v>15.7</v>
          </cell>
          <cell r="BV2">
            <v>16.100000000000001</v>
          </cell>
          <cell r="BW2">
            <v>16.2</v>
          </cell>
          <cell r="BX2">
            <v>16.8</v>
          </cell>
          <cell r="BY2">
            <v>16.399999999999999</v>
          </cell>
          <cell r="BZ2">
            <v>16.600000000000001</v>
          </cell>
          <cell r="CA2">
            <v>17.8</v>
          </cell>
          <cell r="CB2">
            <v>17.8</v>
          </cell>
          <cell r="CC2">
            <v>18.100000000000001</v>
          </cell>
          <cell r="CD2">
            <v>18.600000000000001</v>
          </cell>
          <cell r="CE2">
            <v>18.399999999999999</v>
          </cell>
          <cell r="CF2">
            <v>19</v>
          </cell>
          <cell r="CG2">
            <v>19.2</v>
          </cell>
          <cell r="CH2">
            <v>19.8</v>
          </cell>
          <cell r="CI2">
            <v>18.7</v>
          </cell>
          <cell r="CJ2">
            <v>17.8</v>
          </cell>
          <cell r="CK2">
            <v>19.399999999999999</v>
          </cell>
          <cell r="CL2">
            <v>20</v>
          </cell>
          <cell r="CM2">
            <v>20.3</v>
          </cell>
          <cell r="CN2">
            <v>21.1</v>
          </cell>
          <cell r="CO2">
            <v>21.4</v>
          </cell>
          <cell r="CP2">
            <v>21.4</v>
          </cell>
          <cell r="CQ2">
            <v>21.2</v>
          </cell>
          <cell r="CR2">
            <v>21</v>
          </cell>
          <cell r="CS2">
            <v>13.7</v>
          </cell>
          <cell r="CT2">
            <v>18.600000000000001</v>
          </cell>
          <cell r="CU2">
            <v>19.3</v>
          </cell>
          <cell r="CV2">
            <v>19.3</v>
          </cell>
          <cell r="CW2">
            <v>19.100000000000001</v>
          </cell>
          <cell r="CX2">
            <v>20</v>
          </cell>
          <cell r="CY2">
            <v>20.6</v>
          </cell>
          <cell r="CZ2">
            <v>20.2</v>
          </cell>
          <cell r="DA2">
            <v>18.3</v>
          </cell>
          <cell r="DB2">
            <v>18</v>
          </cell>
          <cell r="DC2">
            <v>19.2</v>
          </cell>
          <cell r="DD2">
            <v>20</v>
          </cell>
          <cell r="DE2">
            <v>18.899999999999999</v>
          </cell>
          <cell r="DF2">
            <v>20</v>
          </cell>
          <cell r="DG2">
            <v>20.7</v>
          </cell>
          <cell r="DH2">
            <v>20.7</v>
          </cell>
          <cell r="DI2">
            <v>19.8</v>
          </cell>
          <cell r="DJ2">
            <v>20.3</v>
          </cell>
          <cell r="DK2">
            <v>22</v>
          </cell>
          <cell r="DL2">
            <v>22</v>
          </cell>
          <cell r="DM2">
            <v>22.2</v>
          </cell>
          <cell r="DN2">
            <v>22.2</v>
          </cell>
          <cell r="DO2">
            <v>23.1</v>
          </cell>
          <cell r="DP2">
            <v>23</v>
          </cell>
          <cell r="DQ2">
            <v>24.1</v>
          </cell>
          <cell r="DR2">
            <v>23.7</v>
          </cell>
          <cell r="DS2">
            <v>23.1</v>
          </cell>
          <cell r="DT2">
            <v>23.4</v>
          </cell>
          <cell r="DU2">
            <v>24.3</v>
          </cell>
          <cell r="DV2">
            <v>25</v>
          </cell>
          <cell r="DW2">
            <v>25.9</v>
          </cell>
          <cell r="DX2">
            <v>26.9</v>
          </cell>
          <cell r="DY2">
            <v>27.1</v>
          </cell>
          <cell r="DZ2">
            <v>28.6</v>
          </cell>
          <cell r="EA2">
            <v>29.2</v>
          </cell>
          <cell r="EB2">
            <v>29.5</v>
          </cell>
          <cell r="EC2">
            <v>30.5</v>
          </cell>
          <cell r="ED2">
            <v>32.700000000000003</v>
          </cell>
          <cell r="EE2">
            <v>31.5</v>
          </cell>
          <cell r="EF2">
            <v>33.5</v>
          </cell>
          <cell r="EG2">
            <v>34.5</v>
          </cell>
          <cell r="EH2">
            <v>37.6</v>
          </cell>
          <cell r="EI2">
            <v>38.4</v>
          </cell>
          <cell r="EJ2">
            <v>41.2</v>
          </cell>
          <cell r="EK2">
            <v>44.5</v>
          </cell>
          <cell r="EL2">
            <v>47.7</v>
          </cell>
          <cell r="EM2">
            <v>50.7</v>
          </cell>
          <cell r="EN2">
            <v>52</v>
          </cell>
          <cell r="EO2">
            <v>54.6</v>
          </cell>
          <cell r="EP2">
            <v>56.8</v>
          </cell>
          <cell r="EQ2">
            <v>43.5</v>
          </cell>
          <cell r="ER2">
            <v>50.2</v>
          </cell>
          <cell r="ES2">
            <v>53.9</v>
          </cell>
          <cell r="ET2">
            <v>56.2</v>
          </cell>
          <cell r="EU2">
            <v>57.6</v>
          </cell>
          <cell r="EV2">
            <v>55.3</v>
          </cell>
          <cell r="EW2">
            <v>58.3</v>
          </cell>
          <cell r="EX2">
            <v>58.6</v>
          </cell>
          <cell r="EY2">
            <v>63.2</v>
          </cell>
        </row>
        <row r="3">
          <cell r="A3" t="str">
            <v>Алтайский край</v>
          </cell>
          <cell r="B3">
            <v>1.2</v>
          </cell>
          <cell r="C3">
            <v>1.1000000000000001</v>
          </cell>
          <cell r="D3">
            <v>1.6</v>
          </cell>
          <cell r="E3">
            <v>-6.2</v>
          </cell>
          <cell r="F3">
            <v>-21.7</v>
          </cell>
          <cell r="G3">
            <v>-17.2</v>
          </cell>
          <cell r="H3">
            <v>-16.399999999999999</v>
          </cell>
          <cell r="I3">
            <v>-14.3</v>
          </cell>
          <cell r="J3">
            <v>-13.5</v>
          </cell>
          <cell r="K3">
            <v>-10.4</v>
          </cell>
          <cell r="L3">
            <v>-8.6999999999999993</v>
          </cell>
          <cell r="M3">
            <v>-7.1</v>
          </cell>
          <cell r="N3">
            <v>-6.2</v>
          </cell>
          <cell r="O3">
            <v>-4.7</v>
          </cell>
          <cell r="P3">
            <v>-3.3</v>
          </cell>
          <cell r="Q3">
            <v>-2.5</v>
          </cell>
          <cell r="R3">
            <v>-1.1000000000000001</v>
          </cell>
          <cell r="S3">
            <v>0.2</v>
          </cell>
          <cell r="T3">
            <v>0.3</v>
          </cell>
          <cell r="U3">
            <v>0.6</v>
          </cell>
          <cell r="V3">
            <v>-0.2</v>
          </cell>
          <cell r="W3">
            <v>0.9</v>
          </cell>
          <cell r="X3">
            <v>2.1</v>
          </cell>
          <cell r="Y3">
            <v>2.5</v>
          </cell>
          <cell r="Z3">
            <v>3.1</v>
          </cell>
          <cell r="AA3">
            <v>2.9</v>
          </cell>
          <cell r="AB3">
            <v>3.2</v>
          </cell>
          <cell r="AC3">
            <v>3.8</v>
          </cell>
          <cell r="AD3">
            <v>3.8</v>
          </cell>
          <cell r="AE3">
            <v>3.9</v>
          </cell>
          <cell r="AF3">
            <v>3.4</v>
          </cell>
          <cell r="AG3">
            <v>3.4</v>
          </cell>
          <cell r="AH3">
            <v>3.4</v>
          </cell>
          <cell r="AI3">
            <v>3.6</v>
          </cell>
          <cell r="AJ3">
            <v>2.7</v>
          </cell>
          <cell r="AK3">
            <v>3.5</v>
          </cell>
          <cell r="AL3">
            <v>3.7</v>
          </cell>
          <cell r="AM3">
            <v>3.8</v>
          </cell>
          <cell r="AN3">
            <v>3.9</v>
          </cell>
          <cell r="AO3">
            <v>4.4000000000000004</v>
          </cell>
          <cell r="AP3">
            <v>4.7</v>
          </cell>
          <cell r="AQ3">
            <v>5.4</v>
          </cell>
          <cell r="AR3">
            <v>4.4000000000000004</v>
          </cell>
          <cell r="AS3">
            <v>-4.4000000000000004</v>
          </cell>
          <cell r="AT3">
            <v>2.8</v>
          </cell>
          <cell r="AU3">
            <v>3.6</v>
          </cell>
          <cell r="AV3">
            <v>3.7</v>
          </cell>
          <cell r="AW3">
            <v>3.6</v>
          </cell>
          <cell r="AX3">
            <v>4.0999999999999996</v>
          </cell>
          <cell r="AY3">
            <v>4.5999999999999996</v>
          </cell>
          <cell r="AZ3">
            <v>4.3</v>
          </cell>
          <cell r="BA3">
            <v>4.7</v>
          </cell>
          <cell r="BB3">
            <v>4.9000000000000004</v>
          </cell>
          <cell r="BC3">
            <v>5.3</v>
          </cell>
          <cell r="BD3">
            <v>4.4000000000000004</v>
          </cell>
          <cell r="BE3">
            <v>6.1</v>
          </cell>
          <cell r="BF3">
            <v>6.2</v>
          </cell>
          <cell r="BG3">
            <v>6.4</v>
          </cell>
          <cell r="BH3">
            <v>7.1</v>
          </cell>
          <cell r="BI3">
            <v>0.1</v>
          </cell>
          <cell r="BJ3">
            <v>5.2</v>
          </cell>
          <cell r="BK3">
            <v>7.1</v>
          </cell>
          <cell r="BL3">
            <v>7.7</v>
          </cell>
          <cell r="BM3">
            <v>8</v>
          </cell>
          <cell r="BN3">
            <v>9.3000000000000007</v>
          </cell>
          <cell r="BO3">
            <v>9.6</v>
          </cell>
          <cell r="BP3">
            <v>9.4</v>
          </cell>
          <cell r="BQ3">
            <v>9.8000000000000007</v>
          </cell>
          <cell r="BR3">
            <v>9.5</v>
          </cell>
          <cell r="BS3">
            <v>9</v>
          </cell>
          <cell r="BT3">
            <v>9.4</v>
          </cell>
          <cell r="BU3">
            <v>9.5</v>
          </cell>
          <cell r="BV3">
            <v>9.3000000000000007</v>
          </cell>
          <cell r="BW3">
            <v>9.4</v>
          </cell>
          <cell r="BX3">
            <v>10</v>
          </cell>
          <cell r="BY3">
            <v>10.3</v>
          </cell>
          <cell r="BZ3">
            <v>10.1</v>
          </cell>
          <cell r="CA3">
            <v>10.3</v>
          </cell>
          <cell r="CB3">
            <v>9.6999999999999993</v>
          </cell>
          <cell r="CC3">
            <v>9.6999999999999993</v>
          </cell>
          <cell r="CD3">
            <v>9.6</v>
          </cell>
          <cell r="CE3">
            <v>9.4</v>
          </cell>
          <cell r="CF3">
            <v>8.8000000000000007</v>
          </cell>
          <cell r="CG3">
            <v>9.1999999999999993</v>
          </cell>
          <cell r="CH3">
            <v>9.3000000000000007</v>
          </cell>
          <cell r="CI3">
            <v>8.8000000000000007</v>
          </cell>
          <cell r="CJ3">
            <v>6.5</v>
          </cell>
          <cell r="CK3">
            <v>8.3000000000000007</v>
          </cell>
          <cell r="CL3">
            <v>8.9</v>
          </cell>
          <cell r="CM3">
            <v>9</v>
          </cell>
          <cell r="CN3">
            <v>9.1</v>
          </cell>
          <cell r="CO3">
            <v>9.1</v>
          </cell>
          <cell r="CP3">
            <v>9.6</v>
          </cell>
          <cell r="CQ3">
            <v>10.199999999999999</v>
          </cell>
          <cell r="CR3">
            <v>9.3000000000000007</v>
          </cell>
          <cell r="CS3">
            <v>-0.6</v>
          </cell>
          <cell r="CT3">
            <v>8.5</v>
          </cell>
          <cell r="CU3">
            <v>8.9</v>
          </cell>
          <cell r="CV3">
            <v>8.5</v>
          </cell>
          <cell r="CW3">
            <v>8.3000000000000007</v>
          </cell>
          <cell r="CX3">
            <v>8.9</v>
          </cell>
          <cell r="CY3">
            <v>9</v>
          </cell>
          <cell r="CZ3">
            <v>10</v>
          </cell>
          <cell r="DA3">
            <v>9.3000000000000007</v>
          </cell>
          <cell r="DB3">
            <v>9.6999999999999993</v>
          </cell>
          <cell r="DC3">
            <v>9.5</v>
          </cell>
          <cell r="DD3">
            <v>9.8000000000000007</v>
          </cell>
          <cell r="DE3">
            <v>9.9</v>
          </cell>
          <cell r="DF3">
            <v>10</v>
          </cell>
          <cell r="DG3">
            <v>10.199999999999999</v>
          </cell>
          <cell r="DH3">
            <v>10.7</v>
          </cell>
          <cell r="DI3">
            <v>10.5</v>
          </cell>
          <cell r="DJ3">
            <v>10.5</v>
          </cell>
          <cell r="DK3">
            <v>11.8</v>
          </cell>
          <cell r="DL3">
            <v>12.1</v>
          </cell>
          <cell r="DM3">
            <v>12</v>
          </cell>
          <cell r="DN3">
            <v>12.5</v>
          </cell>
          <cell r="DO3">
            <v>12.2</v>
          </cell>
          <cell r="DP3">
            <v>13.1</v>
          </cell>
          <cell r="DQ3">
            <v>13</v>
          </cell>
          <cell r="DR3">
            <v>12.4</v>
          </cell>
          <cell r="DS3">
            <v>12.4</v>
          </cell>
          <cell r="DT3">
            <v>12.9</v>
          </cell>
          <cell r="DU3">
            <v>12.7</v>
          </cell>
          <cell r="DV3">
            <v>13.7</v>
          </cell>
          <cell r="DW3">
            <v>14</v>
          </cell>
          <cell r="DX3">
            <v>15.2</v>
          </cell>
          <cell r="DY3">
            <v>14.9</v>
          </cell>
          <cell r="DZ3">
            <v>14.9</v>
          </cell>
          <cell r="EA3">
            <v>15.2</v>
          </cell>
          <cell r="EB3">
            <v>16.7</v>
          </cell>
          <cell r="EC3">
            <v>17.100000000000001</v>
          </cell>
          <cell r="ED3">
            <v>17.100000000000001</v>
          </cell>
          <cell r="EE3">
            <v>17.600000000000001</v>
          </cell>
          <cell r="EF3">
            <v>17.7</v>
          </cell>
          <cell r="EG3">
            <v>18.2</v>
          </cell>
          <cell r="EH3">
            <v>19.5</v>
          </cell>
          <cell r="EI3">
            <v>20.7</v>
          </cell>
          <cell r="EJ3">
            <v>23.1</v>
          </cell>
          <cell r="EK3">
            <v>23.7</v>
          </cell>
          <cell r="EL3">
            <v>25.5</v>
          </cell>
          <cell r="EM3">
            <v>27.7</v>
          </cell>
          <cell r="EN3">
            <v>30.3</v>
          </cell>
          <cell r="EO3">
            <v>33.4</v>
          </cell>
          <cell r="EP3">
            <v>36.200000000000003</v>
          </cell>
          <cell r="EQ3">
            <v>19.899999999999999</v>
          </cell>
          <cell r="ER3">
            <v>29.6</v>
          </cell>
          <cell r="ES3">
            <v>30.5</v>
          </cell>
          <cell r="ET3">
            <v>31.3</v>
          </cell>
          <cell r="EU3">
            <v>32.299999999999997</v>
          </cell>
          <cell r="EV3">
            <v>32.6</v>
          </cell>
          <cell r="EW3">
            <v>34.6</v>
          </cell>
          <cell r="EX3">
            <v>34.700000000000003</v>
          </cell>
          <cell r="EY3">
            <v>36.1</v>
          </cell>
        </row>
        <row r="4">
          <cell r="A4" t="str">
            <v>Амурская область</v>
          </cell>
          <cell r="B4">
            <v>0.7</v>
          </cell>
          <cell r="C4">
            <v>0.7</v>
          </cell>
          <cell r="D4">
            <v>-0.2</v>
          </cell>
          <cell r="E4">
            <v>-16</v>
          </cell>
          <cell r="F4">
            <v>-21.2</v>
          </cell>
          <cell r="G4">
            <v>-5</v>
          </cell>
          <cell r="H4">
            <v>-5.4</v>
          </cell>
          <cell r="I4">
            <v>-5.7</v>
          </cell>
          <cell r="J4">
            <v>-6.6</v>
          </cell>
          <cell r="K4">
            <v>-5.9</v>
          </cell>
          <cell r="L4">
            <v>-5.5</v>
          </cell>
          <cell r="M4">
            <v>-3.9</v>
          </cell>
          <cell r="N4">
            <v>-4.0999999999999996</v>
          </cell>
          <cell r="O4">
            <v>-3.5</v>
          </cell>
          <cell r="P4">
            <v>-2.7</v>
          </cell>
          <cell r="Q4">
            <v>-3.4</v>
          </cell>
          <cell r="R4">
            <v>-3</v>
          </cell>
          <cell r="S4">
            <v>-2.2999999999999998</v>
          </cell>
          <cell r="T4">
            <v>-2.2000000000000002</v>
          </cell>
          <cell r="U4">
            <v>-1.8</v>
          </cell>
          <cell r="V4">
            <v>-2.9</v>
          </cell>
          <cell r="W4">
            <v>-1.8</v>
          </cell>
          <cell r="X4">
            <v>-1</v>
          </cell>
          <cell r="Y4">
            <v>-0.1</v>
          </cell>
          <cell r="Z4">
            <v>0.5</v>
          </cell>
          <cell r="AA4">
            <v>0.8</v>
          </cell>
          <cell r="AB4">
            <v>0.9</v>
          </cell>
          <cell r="AC4">
            <v>1.5</v>
          </cell>
          <cell r="AD4">
            <v>1.6</v>
          </cell>
          <cell r="AE4">
            <v>1.8</v>
          </cell>
          <cell r="AF4">
            <v>1.1000000000000001</v>
          </cell>
          <cell r="AG4">
            <v>1.4</v>
          </cell>
          <cell r="AH4">
            <v>1.6</v>
          </cell>
          <cell r="AI4">
            <v>1.2</v>
          </cell>
          <cell r="AJ4">
            <v>0.1</v>
          </cell>
          <cell r="AK4">
            <v>0.7</v>
          </cell>
          <cell r="AL4">
            <v>0.6</v>
          </cell>
          <cell r="AM4">
            <v>1.2</v>
          </cell>
          <cell r="AN4">
            <v>1.2</v>
          </cell>
          <cell r="AO4">
            <v>1.4</v>
          </cell>
          <cell r="AP4">
            <v>1.9</v>
          </cell>
          <cell r="AQ4">
            <v>1.8</v>
          </cell>
          <cell r="AR4">
            <v>1</v>
          </cell>
          <cell r="AS4">
            <v>-6.4</v>
          </cell>
          <cell r="AT4">
            <v>-0.1</v>
          </cell>
          <cell r="AU4">
            <v>0.9</v>
          </cell>
          <cell r="AV4">
            <v>0.8</v>
          </cell>
          <cell r="AW4">
            <v>1.5</v>
          </cell>
          <cell r="AX4">
            <v>1.6</v>
          </cell>
          <cell r="AY4">
            <v>2.4</v>
          </cell>
          <cell r="AZ4">
            <v>2.2999999999999998</v>
          </cell>
          <cell r="BA4">
            <v>3</v>
          </cell>
          <cell r="BB4">
            <v>2.9</v>
          </cell>
          <cell r="BC4">
            <v>3.4</v>
          </cell>
          <cell r="BD4">
            <v>2.5</v>
          </cell>
          <cell r="BE4">
            <v>4</v>
          </cell>
          <cell r="BF4">
            <v>3.2</v>
          </cell>
          <cell r="BG4">
            <v>3.4</v>
          </cell>
          <cell r="BH4">
            <v>3.7</v>
          </cell>
          <cell r="BI4">
            <v>-1.8</v>
          </cell>
          <cell r="BJ4">
            <v>1.8</v>
          </cell>
          <cell r="BK4">
            <v>4</v>
          </cell>
          <cell r="BL4">
            <v>4.5999999999999996</v>
          </cell>
          <cell r="BM4">
            <v>4.5</v>
          </cell>
          <cell r="BN4">
            <v>5.6</v>
          </cell>
          <cell r="BO4">
            <v>4.8</v>
          </cell>
          <cell r="BP4">
            <v>4.0999999999999996</v>
          </cell>
          <cell r="BQ4">
            <v>4.0999999999999996</v>
          </cell>
          <cell r="BR4">
            <v>4</v>
          </cell>
          <cell r="BS4">
            <v>3.2</v>
          </cell>
          <cell r="BT4">
            <v>3.1</v>
          </cell>
          <cell r="BU4">
            <v>3.5</v>
          </cell>
          <cell r="BV4">
            <v>2.9</v>
          </cell>
          <cell r="BW4">
            <v>3</v>
          </cell>
          <cell r="BX4">
            <v>3.8</v>
          </cell>
          <cell r="BY4">
            <v>3.7</v>
          </cell>
          <cell r="BZ4">
            <v>4</v>
          </cell>
          <cell r="CA4">
            <v>4.7</v>
          </cell>
          <cell r="CB4">
            <v>4.7</v>
          </cell>
          <cell r="CC4">
            <v>5.3</v>
          </cell>
          <cell r="CD4">
            <v>5.0999999999999996</v>
          </cell>
          <cell r="CE4">
            <v>5.9</v>
          </cell>
          <cell r="CF4">
            <v>5.4</v>
          </cell>
          <cell r="CG4">
            <v>5.6</v>
          </cell>
          <cell r="CH4">
            <v>5.3</v>
          </cell>
          <cell r="CI4">
            <v>5.8</v>
          </cell>
          <cell r="CJ4">
            <v>2.7</v>
          </cell>
          <cell r="CK4">
            <v>4.7</v>
          </cell>
          <cell r="CL4">
            <v>5.6</v>
          </cell>
          <cell r="CM4">
            <v>5.3</v>
          </cell>
          <cell r="CN4">
            <v>5.7</v>
          </cell>
          <cell r="CO4">
            <v>6.3</v>
          </cell>
          <cell r="CP4">
            <v>6.4</v>
          </cell>
          <cell r="CQ4">
            <v>6.7</v>
          </cell>
          <cell r="CR4">
            <v>5.9</v>
          </cell>
          <cell r="CS4">
            <v>-3.2</v>
          </cell>
          <cell r="CT4">
            <v>5</v>
          </cell>
          <cell r="CU4">
            <v>5.5</v>
          </cell>
          <cell r="CV4">
            <v>6</v>
          </cell>
          <cell r="CW4">
            <v>6</v>
          </cell>
          <cell r="CX4">
            <v>6.5</v>
          </cell>
          <cell r="CY4">
            <v>6.5</v>
          </cell>
          <cell r="CZ4">
            <v>7.4</v>
          </cell>
          <cell r="DA4">
            <v>6.7</v>
          </cell>
          <cell r="DB4">
            <v>6.8</v>
          </cell>
          <cell r="DC4">
            <v>7.2</v>
          </cell>
          <cell r="DD4">
            <v>6.8</v>
          </cell>
          <cell r="DE4">
            <v>6.7</v>
          </cell>
          <cell r="DF4">
            <v>7.4</v>
          </cell>
          <cell r="DG4">
            <v>7.2</v>
          </cell>
          <cell r="DH4">
            <v>7.8</v>
          </cell>
          <cell r="DI4">
            <v>7.4</v>
          </cell>
          <cell r="DJ4">
            <v>7.8</v>
          </cell>
          <cell r="DK4">
            <v>8.9</v>
          </cell>
          <cell r="DL4">
            <v>8.5</v>
          </cell>
          <cell r="DM4">
            <v>8.6999999999999993</v>
          </cell>
          <cell r="DN4">
            <v>8.6</v>
          </cell>
          <cell r="DO4">
            <v>8.6</v>
          </cell>
          <cell r="DP4">
            <v>8.5</v>
          </cell>
          <cell r="DQ4">
            <v>8.4</v>
          </cell>
          <cell r="DR4">
            <v>7.8</v>
          </cell>
          <cell r="DS4">
            <v>7.3</v>
          </cell>
          <cell r="DT4">
            <v>7.2</v>
          </cell>
          <cell r="DU4">
            <v>7.1</v>
          </cell>
          <cell r="DV4">
            <v>7.3</v>
          </cell>
          <cell r="DW4">
            <v>7.1</v>
          </cell>
          <cell r="DX4">
            <v>8.9</v>
          </cell>
          <cell r="DY4">
            <v>9.3000000000000007</v>
          </cell>
          <cell r="DZ4">
            <v>10.1</v>
          </cell>
          <cell r="EA4">
            <v>11.2</v>
          </cell>
          <cell r="EB4">
            <v>11.3</v>
          </cell>
          <cell r="EC4">
            <v>11.3</v>
          </cell>
          <cell r="ED4">
            <v>12.8</v>
          </cell>
          <cell r="EE4">
            <v>13.3</v>
          </cell>
          <cell r="EF4">
            <v>14.4</v>
          </cell>
          <cell r="EG4">
            <v>14.7</v>
          </cell>
          <cell r="EH4">
            <v>16.5</v>
          </cell>
          <cell r="EI4">
            <v>18.600000000000001</v>
          </cell>
          <cell r="EJ4">
            <v>20.9</v>
          </cell>
          <cell r="EK4">
            <v>23.1</v>
          </cell>
          <cell r="EL4">
            <v>25.5</v>
          </cell>
          <cell r="EM4">
            <v>29</v>
          </cell>
          <cell r="EN4">
            <v>31.7</v>
          </cell>
          <cell r="EO4">
            <v>34.299999999999997</v>
          </cell>
          <cell r="EP4">
            <v>37.5</v>
          </cell>
          <cell r="EQ4">
            <v>20.9</v>
          </cell>
          <cell r="ER4">
            <v>32.1</v>
          </cell>
          <cell r="ES4">
            <v>33.200000000000003</v>
          </cell>
          <cell r="ET4">
            <v>33.5</v>
          </cell>
          <cell r="EU4">
            <v>36</v>
          </cell>
          <cell r="EV4">
            <v>35.200000000000003</v>
          </cell>
          <cell r="EW4">
            <v>38.1</v>
          </cell>
          <cell r="EX4">
            <v>37.799999999999997</v>
          </cell>
          <cell r="EY4">
            <v>40.9</v>
          </cell>
        </row>
        <row r="5">
          <cell r="A5" t="str">
            <v>Архангельская область</v>
          </cell>
          <cell r="B5">
            <v>1</v>
          </cell>
          <cell r="C5">
            <v>0.7</v>
          </cell>
          <cell r="D5">
            <v>0</v>
          </cell>
          <cell r="E5">
            <v>-15.7</v>
          </cell>
          <cell r="F5">
            <v>-31.2</v>
          </cell>
          <cell r="G5">
            <v>-26.8</v>
          </cell>
          <cell r="H5">
            <v>-24.9</v>
          </cell>
          <cell r="I5">
            <v>-21.9</v>
          </cell>
          <cell r="J5">
            <v>-21</v>
          </cell>
          <cell r="K5">
            <v>-17.5</v>
          </cell>
          <cell r="L5">
            <v>-14.7</v>
          </cell>
          <cell r="M5">
            <v>-13.1</v>
          </cell>
          <cell r="N5">
            <v>-12.2</v>
          </cell>
          <cell r="O5">
            <v>-11.4</v>
          </cell>
          <cell r="P5">
            <v>-7.2</v>
          </cell>
          <cell r="Q5">
            <v>-5.6</v>
          </cell>
          <cell r="R5">
            <v>-4.8</v>
          </cell>
          <cell r="S5">
            <v>-4</v>
          </cell>
          <cell r="T5">
            <v>-3.5</v>
          </cell>
          <cell r="U5">
            <v>-3.1</v>
          </cell>
          <cell r="V5">
            <v>-4.3</v>
          </cell>
          <cell r="W5">
            <v>-2.5</v>
          </cell>
          <cell r="X5">
            <v>-0.9</v>
          </cell>
          <cell r="Y5">
            <v>0</v>
          </cell>
          <cell r="Z5">
            <v>0.7</v>
          </cell>
          <cell r="AA5">
            <v>1.7</v>
          </cell>
          <cell r="AB5">
            <v>2.8</v>
          </cell>
          <cell r="AC5">
            <v>3.1</v>
          </cell>
          <cell r="AD5">
            <v>3.5</v>
          </cell>
          <cell r="AE5">
            <v>3.7</v>
          </cell>
          <cell r="AF5">
            <v>3.4</v>
          </cell>
          <cell r="AG5">
            <v>3.8</v>
          </cell>
          <cell r="AH5">
            <v>3.5</v>
          </cell>
          <cell r="AI5">
            <v>3.2</v>
          </cell>
          <cell r="AJ5">
            <v>2.7</v>
          </cell>
          <cell r="AK5">
            <v>3</v>
          </cell>
          <cell r="AL5">
            <v>3.3</v>
          </cell>
          <cell r="AM5">
            <v>3.6</v>
          </cell>
          <cell r="AN5">
            <v>3.9</v>
          </cell>
          <cell r="AO5">
            <v>4.4000000000000004</v>
          </cell>
          <cell r="AP5">
            <v>4.5</v>
          </cell>
          <cell r="AQ5">
            <v>5.3</v>
          </cell>
          <cell r="AR5">
            <v>4.4000000000000004</v>
          </cell>
          <cell r="AS5">
            <v>-3.9</v>
          </cell>
          <cell r="AT5">
            <v>1.8</v>
          </cell>
          <cell r="AU5">
            <v>3</v>
          </cell>
          <cell r="AV5">
            <v>3.2</v>
          </cell>
          <cell r="AW5">
            <v>3.6</v>
          </cell>
          <cell r="AX5">
            <v>3.7</v>
          </cell>
          <cell r="AY5">
            <v>4.2</v>
          </cell>
          <cell r="AZ5">
            <v>3.8</v>
          </cell>
          <cell r="BA5">
            <v>5.2</v>
          </cell>
          <cell r="BB5">
            <v>4.7</v>
          </cell>
          <cell r="BC5">
            <v>5.3</v>
          </cell>
          <cell r="BD5">
            <v>4.5</v>
          </cell>
          <cell r="BE5">
            <v>6.2</v>
          </cell>
          <cell r="BF5">
            <v>6.1</v>
          </cell>
          <cell r="BG5">
            <v>6.4</v>
          </cell>
          <cell r="BH5">
            <v>6.8</v>
          </cell>
          <cell r="BI5">
            <v>-0.6</v>
          </cell>
          <cell r="BJ5">
            <v>5</v>
          </cell>
          <cell r="BK5">
            <v>6.7</v>
          </cell>
          <cell r="BL5">
            <v>7</v>
          </cell>
          <cell r="BM5">
            <v>6.7</v>
          </cell>
          <cell r="BN5">
            <v>8.1999999999999993</v>
          </cell>
          <cell r="BO5">
            <v>7.6</v>
          </cell>
          <cell r="BP5">
            <v>6.8</v>
          </cell>
          <cell r="BQ5">
            <v>6.9</v>
          </cell>
          <cell r="BR5">
            <v>6.7</v>
          </cell>
          <cell r="BS5">
            <v>5.5</v>
          </cell>
          <cell r="BT5">
            <v>5.7</v>
          </cell>
          <cell r="BU5">
            <v>5.6</v>
          </cell>
          <cell r="BV5">
            <v>5.5</v>
          </cell>
          <cell r="BW5">
            <v>6</v>
          </cell>
          <cell r="BX5">
            <v>6.1</v>
          </cell>
          <cell r="BY5">
            <v>6.4</v>
          </cell>
          <cell r="BZ5">
            <v>6.7</v>
          </cell>
          <cell r="CA5">
            <v>7.7</v>
          </cell>
          <cell r="CB5">
            <v>7.3</v>
          </cell>
          <cell r="CC5">
            <v>7.2</v>
          </cell>
          <cell r="CD5">
            <v>7.3</v>
          </cell>
          <cell r="CE5">
            <v>7</v>
          </cell>
          <cell r="CF5">
            <v>6.5</v>
          </cell>
          <cell r="CG5">
            <v>6.2</v>
          </cell>
          <cell r="CH5">
            <v>5.9</v>
          </cell>
          <cell r="CI5">
            <v>6.2</v>
          </cell>
          <cell r="CJ5">
            <v>4.4000000000000004</v>
          </cell>
          <cell r="CK5">
            <v>5.4</v>
          </cell>
          <cell r="CL5">
            <v>5.7</v>
          </cell>
          <cell r="CM5">
            <v>6</v>
          </cell>
          <cell r="CN5">
            <v>6.1</v>
          </cell>
          <cell r="CO5">
            <v>6.1</v>
          </cell>
          <cell r="CP5">
            <v>6.9</v>
          </cell>
          <cell r="CQ5">
            <v>6.9</v>
          </cell>
          <cell r="CR5">
            <v>6.5</v>
          </cell>
          <cell r="CS5">
            <v>-3.3</v>
          </cell>
          <cell r="CT5">
            <v>5.3</v>
          </cell>
          <cell r="CU5">
            <v>5.4</v>
          </cell>
          <cell r="CV5">
            <v>5.2</v>
          </cell>
          <cell r="CW5">
            <v>4.9000000000000004</v>
          </cell>
          <cell r="CX5">
            <v>5.5</v>
          </cell>
          <cell r="CY5">
            <v>5.4</v>
          </cell>
          <cell r="CZ5">
            <v>6.2</v>
          </cell>
          <cell r="DA5">
            <v>5.6</v>
          </cell>
          <cell r="DB5">
            <v>6</v>
          </cell>
          <cell r="DC5">
            <v>5.8</v>
          </cell>
          <cell r="DD5">
            <v>5.7</v>
          </cell>
          <cell r="DE5">
            <v>5.6</v>
          </cell>
          <cell r="DF5">
            <v>6.2</v>
          </cell>
          <cell r="DG5">
            <v>6.3</v>
          </cell>
          <cell r="DH5">
            <v>6.5</v>
          </cell>
          <cell r="DI5">
            <v>5.9</v>
          </cell>
          <cell r="DJ5">
            <v>6</v>
          </cell>
          <cell r="DK5">
            <v>7</v>
          </cell>
          <cell r="DL5">
            <v>7</v>
          </cell>
          <cell r="DM5">
            <v>6.7</v>
          </cell>
          <cell r="DN5">
            <v>6.4</v>
          </cell>
          <cell r="DO5">
            <v>6.3</v>
          </cell>
          <cell r="DP5">
            <v>6.5</v>
          </cell>
          <cell r="DQ5">
            <v>6.6</v>
          </cell>
          <cell r="DR5">
            <v>5.0999999999999996</v>
          </cell>
          <cell r="DS5">
            <v>5.2</v>
          </cell>
          <cell r="DT5">
            <v>4.5999999999999996</v>
          </cell>
          <cell r="DU5">
            <v>4.7</v>
          </cell>
          <cell r="DV5">
            <v>5</v>
          </cell>
          <cell r="DW5">
            <v>5</v>
          </cell>
          <cell r="DX5">
            <v>5.5</v>
          </cell>
          <cell r="DY5">
            <v>6.1</v>
          </cell>
          <cell r="DZ5">
            <v>7</v>
          </cell>
          <cell r="EA5">
            <v>6.7</v>
          </cell>
          <cell r="EB5">
            <v>7.7</v>
          </cell>
          <cell r="EC5">
            <v>7.8</v>
          </cell>
          <cell r="ED5">
            <v>8.3000000000000007</v>
          </cell>
          <cell r="EE5">
            <v>7.6</v>
          </cell>
          <cell r="EF5">
            <v>8</v>
          </cell>
          <cell r="EG5">
            <v>8.1999999999999993</v>
          </cell>
          <cell r="EH5">
            <v>9.1999999999999993</v>
          </cell>
          <cell r="EI5">
            <v>10.4</v>
          </cell>
          <cell r="EJ5">
            <v>12.6</v>
          </cell>
          <cell r="EK5">
            <v>15.3</v>
          </cell>
          <cell r="EL5">
            <v>17.7</v>
          </cell>
          <cell r="EM5">
            <v>18.899999999999999</v>
          </cell>
          <cell r="EN5">
            <v>21.3</v>
          </cell>
          <cell r="EO5">
            <v>22.7</v>
          </cell>
          <cell r="EP5">
            <v>25.1</v>
          </cell>
          <cell r="EQ5">
            <v>12.1</v>
          </cell>
          <cell r="ER5">
            <v>19.8</v>
          </cell>
          <cell r="ES5">
            <v>21.6</v>
          </cell>
          <cell r="ET5">
            <v>22.2</v>
          </cell>
          <cell r="EU5">
            <v>23.1</v>
          </cell>
          <cell r="EV5">
            <v>23.2</v>
          </cell>
          <cell r="EW5">
            <v>24</v>
          </cell>
          <cell r="EX5">
            <v>24</v>
          </cell>
          <cell r="EY5">
            <v>25</v>
          </cell>
        </row>
        <row r="6">
          <cell r="A6" t="str">
            <v>Астраханская область</v>
          </cell>
          <cell r="B6">
            <v>0.7</v>
          </cell>
          <cell r="C6">
            <v>1</v>
          </cell>
          <cell r="D6">
            <v>-0.2</v>
          </cell>
          <cell r="E6">
            <v>-12</v>
          </cell>
          <cell r="F6">
            <v>-33.4</v>
          </cell>
          <cell r="G6">
            <v>-29.5</v>
          </cell>
          <cell r="H6">
            <v>-28</v>
          </cell>
          <cell r="I6">
            <v>-26.3</v>
          </cell>
          <cell r="J6">
            <v>-26.1</v>
          </cell>
          <cell r="K6">
            <v>-23.6</v>
          </cell>
          <cell r="L6">
            <v>-17.2</v>
          </cell>
          <cell r="M6">
            <v>-14.5</v>
          </cell>
          <cell r="N6">
            <v>-12.1</v>
          </cell>
          <cell r="O6">
            <v>-10.6</v>
          </cell>
          <cell r="P6">
            <v>-9</v>
          </cell>
          <cell r="Q6">
            <v>-6.8</v>
          </cell>
          <cell r="R6">
            <v>-4.8</v>
          </cell>
          <cell r="S6">
            <v>-3</v>
          </cell>
          <cell r="T6">
            <v>-2.1</v>
          </cell>
          <cell r="U6">
            <v>-0.9</v>
          </cell>
          <cell r="V6">
            <v>-2.6</v>
          </cell>
          <cell r="W6">
            <v>-0.9</v>
          </cell>
          <cell r="X6">
            <v>-0.2</v>
          </cell>
          <cell r="Y6">
            <v>0.4</v>
          </cell>
          <cell r="Z6">
            <v>0.8</v>
          </cell>
          <cell r="AA6">
            <v>1.2</v>
          </cell>
          <cell r="AB6">
            <v>1.7</v>
          </cell>
          <cell r="AC6">
            <v>2.5</v>
          </cell>
          <cell r="AD6">
            <v>1.9</v>
          </cell>
          <cell r="AE6">
            <v>2.1</v>
          </cell>
          <cell r="AF6">
            <v>1.8</v>
          </cell>
          <cell r="AG6">
            <v>1.7</v>
          </cell>
          <cell r="AH6">
            <v>2.1</v>
          </cell>
          <cell r="AI6">
            <v>2</v>
          </cell>
          <cell r="AJ6">
            <v>1.3</v>
          </cell>
          <cell r="AK6">
            <v>1.2</v>
          </cell>
          <cell r="AL6">
            <v>0.9</v>
          </cell>
          <cell r="AM6">
            <v>0.4</v>
          </cell>
          <cell r="AN6">
            <v>0.7</v>
          </cell>
          <cell r="AO6">
            <v>0.8</v>
          </cell>
          <cell r="AP6">
            <v>1.1000000000000001</v>
          </cell>
          <cell r="AQ6">
            <v>1.5</v>
          </cell>
          <cell r="AR6">
            <v>-0.2</v>
          </cell>
          <cell r="AS6">
            <v>-7.5</v>
          </cell>
          <cell r="AT6">
            <v>-2.4</v>
          </cell>
          <cell r="AU6">
            <v>-1.8</v>
          </cell>
          <cell r="AV6">
            <v>-1.5</v>
          </cell>
          <cell r="AW6">
            <v>-1.3</v>
          </cell>
          <cell r="AX6">
            <v>-1.3</v>
          </cell>
          <cell r="AY6">
            <v>-0.7</v>
          </cell>
          <cell r="AZ6">
            <v>-2.1</v>
          </cell>
          <cell r="BA6">
            <v>-0.5</v>
          </cell>
          <cell r="BB6">
            <v>-0.6</v>
          </cell>
          <cell r="BC6">
            <v>-0.7</v>
          </cell>
          <cell r="BD6">
            <v>-2.2999999999999998</v>
          </cell>
          <cell r="BE6">
            <v>0.5</v>
          </cell>
          <cell r="BF6">
            <v>0.6</v>
          </cell>
          <cell r="BG6">
            <v>0.8</v>
          </cell>
          <cell r="BH6">
            <v>1.2</v>
          </cell>
          <cell r="BI6">
            <v>-6.1</v>
          </cell>
          <cell r="BJ6">
            <v>-1.1000000000000001</v>
          </cell>
          <cell r="BK6">
            <v>0.5</v>
          </cell>
          <cell r="BL6">
            <v>0.8</v>
          </cell>
          <cell r="BM6">
            <v>0.6</v>
          </cell>
          <cell r="BN6">
            <v>2.1</v>
          </cell>
          <cell r="BO6">
            <v>1.5</v>
          </cell>
          <cell r="BP6">
            <v>0.9</v>
          </cell>
          <cell r="BQ6">
            <v>1.3</v>
          </cell>
          <cell r="BR6">
            <v>1.1000000000000001</v>
          </cell>
          <cell r="BS6">
            <v>-0.2</v>
          </cell>
          <cell r="BT6">
            <v>-0.4</v>
          </cell>
          <cell r="BU6">
            <v>-0.8</v>
          </cell>
          <cell r="BV6">
            <v>-2.9</v>
          </cell>
          <cell r="BW6">
            <v>-8.1</v>
          </cell>
          <cell r="BX6">
            <v>-1.3</v>
          </cell>
          <cell r="BY6">
            <v>-0.4</v>
          </cell>
          <cell r="BZ6">
            <v>-0.2</v>
          </cell>
          <cell r="CA6">
            <v>0.9</v>
          </cell>
          <cell r="CB6">
            <v>0.9</v>
          </cell>
          <cell r="CC6">
            <v>0.9</v>
          </cell>
          <cell r="CD6">
            <v>1.3</v>
          </cell>
          <cell r="CE6">
            <v>1.6</v>
          </cell>
          <cell r="CF6">
            <v>0.8</v>
          </cell>
          <cell r="CG6">
            <v>0.9</v>
          </cell>
          <cell r="CH6">
            <v>1.1000000000000001</v>
          </cell>
          <cell r="CI6">
            <v>0.4</v>
          </cell>
          <cell r="CJ6">
            <v>-1.7</v>
          </cell>
          <cell r="CK6">
            <v>-0.4</v>
          </cell>
          <cell r="CL6">
            <v>0.1</v>
          </cell>
          <cell r="CM6">
            <v>0</v>
          </cell>
          <cell r="CN6">
            <v>0.2</v>
          </cell>
          <cell r="CO6">
            <v>-0.3</v>
          </cell>
          <cell r="CP6">
            <v>0.5</v>
          </cell>
          <cell r="CQ6">
            <v>0.6</v>
          </cell>
          <cell r="CR6">
            <v>-0.4</v>
          </cell>
          <cell r="CS6">
            <v>-9.6999999999999993</v>
          </cell>
          <cell r="CT6">
            <v>-2</v>
          </cell>
          <cell r="CU6">
            <v>-2.1</v>
          </cell>
          <cell r="CV6">
            <v>-1.6</v>
          </cell>
          <cell r="CW6">
            <v>-1.6</v>
          </cell>
          <cell r="CX6">
            <v>-0.1</v>
          </cell>
          <cell r="CY6">
            <v>-0.1</v>
          </cell>
          <cell r="CZ6">
            <v>0.2</v>
          </cell>
          <cell r="DA6">
            <v>-2.1</v>
          </cell>
          <cell r="DB6">
            <v>-1.5</v>
          </cell>
          <cell r="DC6">
            <v>-0.9</v>
          </cell>
          <cell r="DD6">
            <v>-0.8</v>
          </cell>
          <cell r="DE6">
            <v>-0.8</v>
          </cell>
          <cell r="DF6">
            <v>-0.4</v>
          </cell>
          <cell r="DG6">
            <v>-0.3</v>
          </cell>
          <cell r="DH6">
            <v>-0.3</v>
          </cell>
          <cell r="DI6">
            <v>-0.8</v>
          </cell>
          <cell r="DJ6">
            <v>-0.8</v>
          </cell>
          <cell r="DK6">
            <v>0.4</v>
          </cell>
          <cell r="DL6">
            <v>-0.2</v>
          </cell>
          <cell r="DM6">
            <v>-0.2</v>
          </cell>
          <cell r="DN6">
            <v>-0.6</v>
          </cell>
          <cell r="DO6">
            <v>-0.5</v>
          </cell>
          <cell r="DP6">
            <v>-0.1</v>
          </cell>
          <cell r="DQ6">
            <v>-0.4</v>
          </cell>
          <cell r="DR6">
            <v>-1.2</v>
          </cell>
          <cell r="DS6">
            <v>-1.2</v>
          </cell>
          <cell r="DT6">
            <v>-1.2</v>
          </cell>
          <cell r="DU6">
            <v>-1.2</v>
          </cell>
          <cell r="DV6">
            <v>-1.1000000000000001</v>
          </cell>
          <cell r="DW6">
            <v>-0.8</v>
          </cell>
          <cell r="DX6">
            <v>0.4</v>
          </cell>
          <cell r="DY6">
            <v>1</v>
          </cell>
          <cell r="DZ6">
            <v>2</v>
          </cell>
          <cell r="EA6">
            <v>2.5</v>
          </cell>
          <cell r="EB6">
            <v>3.1</v>
          </cell>
          <cell r="EC6">
            <v>4</v>
          </cell>
          <cell r="ED6">
            <v>5.8</v>
          </cell>
          <cell r="EE6">
            <v>5.0999999999999996</v>
          </cell>
          <cell r="EF6">
            <v>6.3</v>
          </cell>
          <cell r="EG6">
            <v>6.5</v>
          </cell>
          <cell r="EH6">
            <v>7.2</v>
          </cell>
          <cell r="EI6">
            <v>9.5</v>
          </cell>
          <cell r="EJ6">
            <v>11.3</v>
          </cell>
          <cell r="EK6">
            <v>13</v>
          </cell>
          <cell r="EL6">
            <v>14.4</v>
          </cell>
          <cell r="EM6">
            <v>16</v>
          </cell>
          <cell r="EN6">
            <v>15.5</v>
          </cell>
          <cell r="EO6">
            <v>17.3</v>
          </cell>
          <cell r="EP6">
            <v>19.7</v>
          </cell>
          <cell r="EQ6">
            <v>6.6</v>
          </cell>
          <cell r="ER6">
            <v>14.2</v>
          </cell>
          <cell r="ES6">
            <v>16.7</v>
          </cell>
          <cell r="ET6">
            <v>17</v>
          </cell>
          <cell r="EU6">
            <v>17.600000000000001</v>
          </cell>
          <cell r="EV6">
            <v>17.7</v>
          </cell>
          <cell r="EW6">
            <v>18.399999999999999</v>
          </cell>
          <cell r="EX6">
            <v>17.8</v>
          </cell>
          <cell r="EY6">
            <v>20.3</v>
          </cell>
        </row>
        <row r="7">
          <cell r="A7" t="str">
            <v>Белгородская область</v>
          </cell>
          <cell r="B7">
            <v>1</v>
          </cell>
          <cell r="C7">
            <v>1.2</v>
          </cell>
          <cell r="D7">
            <v>0.8</v>
          </cell>
          <cell r="E7">
            <v>-14</v>
          </cell>
          <cell r="F7">
            <v>-25.4</v>
          </cell>
          <cell r="G7">
            <v>-17.7</v>
          </cell>
          <cell r="H7">
            <v>-17.899999999999999</v>
          </cell>
          <cell r="I7">
            <v>-16.899999999999999</v>
          </cell>
          <cell r="J7">
            <v>-18.100000000000001</v>
          </cell>
          <cell r="K7">
            <v>-8.1</v>
          </cell>
          <cell r="L7">
            <v>-6.6</v>
          </cell>
          <cell r="M7">
            <v>-5.6</v>
          </cell>
          <cell r="N7">
            <v>-5.5</v>
          </cell>
          <cell r="O7">
            <v>-4.4000000000000004</v>
          </cell>
          <cell r="P7">
            <v>-2.7</v>
          </cell>
          <cell r="Q7">
            <v>-1.9</v>
          </cell>
          <cell r="R7">
            <v>-1.1000000000000001</v>
          </cell>
          <cell r="S7">
            <v>-0.6</v>
          </cell>
          <cell r="T7">
            <v>0</v>
          </cell>
          <cell r="U7">
            <v>0.1</v>
          </cell>
          <cell r="V7">
            <v>-1.3</v>
          </cell>
          <cell r="W7">
            <v>0.7</v>
          </cell>
          <cell r="X7">
            <v>1.3</v>
          </cell>
          <cell r="Y7">
            <v>1.5</v>
          </cell>
          <cell r="Z7">
            <v>2</v>
          </cell>
          <cell r="AA7">
            <v>2.7</v>
          </cell>
          <cell r="AB7">
            <v>2.6</v>
          </cell>
          <cell r="AC7">
            <v>3.3</v>
          </cell>
          <cell r="AD7">
            <v>3.3</v>
          </cell>
          <cell r="AE7">
            <v>3.3</v>
          </cell>
          <cell r="AF7">
            <v>2.8</v>
          </cell>
          <cell r="AG7">
            <v>3.1</v>
          </cell>
          <cell r="AH7">
            <v>3.4</v>
          </cell>
          <cell r="AI7">
            <v>3</v>
          </cell>
          <cell r="AJ7">
            <v>2</v>
          </cell>
          <cell r="AK7">
            <v>2.6</v>
          </cell>
          <cell r="AL7">
            <v>3</v>
          </cell>
          <cell r="AM7">
            <v>2.8</v>
          </cell>
          <cell r="AN7">
            <v>3.1</v>
          </cell>
          <cell r="AO7">
            <v>3.5</v>
          </cell>
          <cell r="AP7">
            <v>3.4</v>
          </cell>
          <cell r="AQ7">
            <v>4.0999999999999996</v>
          </cell>
          <cell r="AR7">
            <v>3.2</v>
          </cell>
          <cell r="AS7">
            <v>-4.3</v>
          </cell>
          <cell r="AT7">
            <v>1.4</v>
          </cell>
          <cell r="AU7">
            <v>2.2000000000000002</v>
          </cell>
          <cell r="AV7">
            <v>3</v>
          </cell>
          <cell r="AW7">
            <v>3.5</v>
          </cell>
          <cell r="AX7">
            <v>3.2</v>
          </cell>
          <cell r="AY7">
            <v>3.5</v>
          </cell>
          <cell r="AZ7">
            <v>3.7</v>
          </cell>
          <cell r="BA7">
            <v>4.7</v>
          </cell>
          <cell r="BB7">
            <v>4.0999999999999996</v>
          </cell>
          <cell r="BC7">
            <v>4.9000000000000004</v>
          </cell>
          <cell r="BD7">
            <v>3.5</v>
          </cell>
          <cell r="BE7">
            <v>5.5</v>
          </cell>
          <cell r="BF7">
            <v>5</v>
          </cell>
          <cell r="BG7">
            <v>5.6</v>
          </cell>
          <cell r="BH7">
            <v>5.9</v>
          </cell>
          <cell r="BI7">
            <v>-1.3</v>
          </cell>
          <cell r="BJ7">
            <v>3.7</v>
          </cell>
          <cell r="BK7">
            <v>5.5</v>
          </cell>
          <cell r="BL7">
            <v>6.1</v>
          </cell>
          <cell r="BM7">
            <v>6.1</v>
          </cell>
          <cell r="BN7">
            <v>7.8</v>
          </cell>
          <cell r="BO7">
            <v>7</v>
          </cell>
          <cell r="BP7">
            <v>6.3</v>
          </cell>
          <cell r="BQ7">
            <v>6</v>
          </cell>
          <cell r="BR7">
            <v>6.3</v>
          </cell>
          <cell r="BS7">
            <v>5.3</v>
          </cell>
          <cell r="BT7">
            <v>5.4</v>
          </cell>
          <cell r="BU7">
            <v>5.5</v>
          </cell>
          <cell r="BV7">
            <v>5.4</v>
          </cell>
          <cell r="BW7">
            <v>5.8</v>
          </cell>
          <cell r="BX7">
            <v>5.7</v>
          </cell>
          <cell r="BY7">
            <v>6</v>
          </cell>
          <cell r="BZ7">
            <v>6.2</v>
          </cell>
          <cell r="CA7">
            <v>7.3</v>
          </cell>
          <cell r="CB7">
            <v>6.8</v>
          </cell>
          <cell r="CC7">
            <v>7.2</v>
          </cell>
          <cell r="CD7">
            <v>7.3</v>
          </cell>
          <cell r="CE7">
            <v>7.3</v>
          </cell>
          <cell r="CF7">
            <v>6.8</v>
          </cell>
          <cell r="CG7">
            <v>6.8</v>
          </cell>
          <cell r="CH7">
            <v>6.7</v>
          </cell>
          <cell r="CI7">
            <v>6.7</v>
          </cell>
          <cell r="CJ7">
            <v>-4.5999999999999996</v>
          </cell>
          <cell r="CK7">
            <v>5.2</v>
          </cell>
          <cell r="CL7">
            <v>6.4</v>
          </cell>
          <cell r="CM7">
            <v>6.7</v>
          </cell>
          <cell r="CN7">
            <v>7.1</v>
          </cell>
          <cell r="CO7">
            <v>6.9</v>
          </cell>
          <cell r="CP7">
            <v>7.1</v>
          </cell>
          <cell r="CQ7">
            <v>7.3</v>
          </cell>
          <cell r="CR7">
            <v>6.7</v>
          </cell>
          <cell r="CS7">
            <v>-3.1</v>
          </cell>
          <cell r="CT7">
            <v>5.5</v>
          </cell>
          <cell r="CU7">
            <v>6.1</v>
          </cell>
          <cell r="CV7">
            <v>6.6</v>
          </cell>
          <cell r="CW7">
            <v>6</v>
          </cell>
          <cell r="CX7">
            <v>7.1</v>
          </cell>
          <cell r="CY7">
            <v>6.4</v>
          </cell>
          <cell r="CZ7">
            <v>5.9</v>
          </cell>
          <cell r="DA7">
            <v>5.3</v>
          </cell>
          <cell r="DB7">
            <v>5.6</v>
          </cell>
          <cell r="DC7">
            <v>6.2</v>
          </cell>
          <cell r="DD7">
            <v>5.9</v>
          </cell>
          <cell r="DE7">
            <v>5.5</v>
          </cell>
          <cell r="DF7">
            <v>6.1</v>
          </cell>
          <cell r="DG7">
            <v>6.1</v>
          </cell>
          <cell r="DH7">
            <v>6.2</v>
          </cell>
          <cell r="DI7">
            <v>5.5</v>
          </cell>
          <cell r="DJ7">
            <v>5.4</v>
          </cell>
          <cell r="DK7">
            <v>6.6</v>
          </cell>
          <cell r="DL7">
            <v>6.5</v>
          </cell>
          <cell r="DM7">
            <v>6.8</v>
          </cell>
          <cell r="DN7">
            <v>6.1</v>
          </cell>
          <cell r="DO7">
            <v>6.1</v>
          </cell>
          <cell r="DP7">
            <v>6.6</v>
          </cell>
          <cell r="DQ7">
            <v>6.8</v>
          </cell>
          <cell r="DR7">
            <v>5.5</v>
          </cell>
          <cell r="DS7">
            <v>5.3</v>
          </cell>
          <cell r="DT7">
            <v>5.2</v>
          </cell>
          <cell r="DU7">
            <v>5.4</v>
          </cell>
          <cell r="DV7">
            <v>5.9</v>
          </cell>
          <cell r="DW7">
            <v>5.6</v>
          </cell>
          <cell r="DX7">
            <v>6</v>
          </cell>
          <cell r="DY7">
            <v>6</v>
          </cell>
          <cell r="DZ7">
            <v>7.4</v>
          </cell>
          <cell r="EA7">
            <v>7.5</v>
          </cell>
          <cell r="EB7">
            <v>8.1</v>
          </cell>
          <cell r="EC7">
            <v>8</v>
          </cell>
          <cell r="ED7">
            <v>9</v>
          </cell>
          <cell r="EE7">
            <v>8.5</v>
          </cell>
          <cell r="EF7">
            <v>8.1</v>
          </cell>
          <cell r="EG7">
            <v>8.4</v>
          </cell>
          <cell r="EH7">
            <v>10</v>
          </cell>
          <cell r="EI7">
            <v>10.8</v>
          </cell>
          <cell r="EJ7">
            <v>12.2</v>
          </cell>
          <cell r="EK7">
            <v>14.5</v>
          </cell>
          <cell r="EL7">
            <v>16.7</v>
          </cell>
          <cell r="EM7">
            <v>17.899999999999999</v>
          </cell>
          <cell r="EN7">
            <v>18.899999999999999</v>
          </cell>
          <cell r="EO7">
            <v>20.8</v>
          </cell>
          <cell r="EP7">
            <v>22.5</v>
          </cell>
          <cell r="EQ7">
            <v>10.5</v>
          </cell>
          <cell r="ER7">
            <v>17.3</v>
          </cell>
          <cell r="ES7">
            <v>18.600000000000001</v>
          </cell>
          <cell r="ET7">
            <v>19.399999999999999</v>
          </cell>
          <cell r="EU7">
            <v>20.2</v>
          </cell>
          <cell r="EV7">
            <v>20.100000000000001</v>
          </cell>
          <cell r="EW7">
            <v>21.1</v>
          </cell>
          <cell r="EX7">
            <v>20.8</v>
          </cell>
          <cell r="EY7">
            <v>22.4</v>
          </cell>
        </row>
        <row r="8">
          <cell r="A8" t="str">
            <v>Брянская область</v>
          </cell>
          <cell r="B8">
            <v>2.2999999999999998</v>
          </cell>
          <cell r="C8">
            <v>2</v>
          </cell>
          <cell r="D8">
            <v>1.2</v>
          </cell>
          <cell r="E8">
            <v>-7.6</v>
          </cell>
          <cell r="F8">
            <v>-37.1</v>
          </cell>
          <cell r="G8">
            <v>-33.5</v>
          </cell>
          <cell r="H8">
            <v>-30.7</v>
          </cell>
          <cell r="I8">
            <v>-28.7</v>
          </cell>
          <cell r="J8">
            <v>-28.5</v>
          </cell>
          <cell r="K8">
            <v>-25.1</v>
          </cell>
          <cell r="L8">
            <v>-23.6</v>
          </cell>
          <cell r="M8">
            <v>-22.5</v>
          </cell>
          <cell r="N8">
            <v>-21.5</v>
          </cell>
          <cell r="O8">
            <v>-14.2</v>
          </cell>
          <cell r="P8">
            <v>-11.3</v>
          </cell>
          <cell r="Q8">
            <v>-5.3</v>
          </cell>
          <cell r="R8">
            <v>-3.2</v>
          </cell>
          <cell r="S8">
            <v>-2.6</v>
          </cell>
          <cell r="T8">
            <v>-1</v>
          </cell>
          <cell r="U8">
            <v>-0.3</v>
          </cell>
          <cell r="V8">
            <v>-1.3</v>
          </cell>
          <cell r="W8">
            <v>0.2</v>
          </cell>
          <cell r="X8">
            <v>1.2</v>
          </cell>
          <cell r="Y8">
            <v>2.6</v>
          </cell>
          <cell r="Z8">
            <v>3.4</v>
          </cell>
          <cell r="AA8">
            <v>3.3</v>
          </cell>
          <cell r="AB8">
            <v>3.3</v>
          </cell>
          <cell r="AC8">
            <v>4.3</v>
          </cell>
          <cell r="AD8">
            <v>4.5</v>
          </cell>
          <cell r="AE8">
            <v>4.8</v>
          </cell>
          <cell r="AF8">
            <v>4</v>
          </cell>
          <cell r="AG8">
            <v>4.9000000000000004</v>
          </cell>
          <cell r="AH8">
            <v>5</v>
          </cell>
          <cell r="AI8">
            <v>5.4</v>
          </cell>
          <cell r="AJ8">
            <v>4.4000000000000004</v>
          </cell>
          <cell r="AK8">
            <v>5.0999999999999996</v>
          </cell>
          <cell r="AL8">
            <v>5.6</v>
          </cell>
          <cell r="AM8">
            <v>5.9</v>
          </cell>
          <cell r="AN8">
            <v>6.2</v>
          </cell>
          <cell r="AO8">
            <v>6.4</v>
          </cell>
          <cell r="AP8">
            <v>6.3</v>
          </cell>
          <cell r="AQ8">
            <v>7.7</v>
          </cell>
          <cell r="AR8">
            <v>6.6</v>
          </cell>
          <cell r="AS8">
            <v>-0.3</v>
          </cell>
          <cell r="AT8">
            <v>4.5</v>
          </cell>
          <cell r="AU8">
            <v>5.6</v>
          </cell>
          <cell r="AV8">
            <v>6.5</v>
          </cell>
          <cell r="AW8">
            <v>6.3</v>
          </cell>
          <cell r="AX8">
            <v>6.6</v>
          </cell>
          <cell r="AY8">
            <v>7.8</v>
          </cell>
          <cell r="AZ8">
            <v>7.7</v>
          </cell>
          <cell r="BA8">
            <v>8.5</v>
          </cell>
          <cell r="BB8">
            <v>8</v>
          </cell>
          <cell r="BC8">
            <v>9.4</v>
          </cell>
          <cell r="BD8">
            <v>8.1999999999999993</v>
          </cell>
          <cell r="BE8">
            <v>9.9</v>
          </cell>
          <cell r="BF8">
            <v>9.5</v>
          </cell>
          <cell r="BG8">
            <v>10</v>
          </cell>
          <cell r="BH8">
            <v>10.6</v>
          </cell>
          <cell r="BI8">
            <v>2.8</v>
          </cell>
          <cell r="BJ8">
            <v>8.8000000000000007</v>
          </cell>
          <cell r="BK8">
            <v>9.6999999999999993</v>
          </cell>
          <cell r="BL8">
            <v>10.4</v>
          </cell>
          <cell r="BM8">
            <v>10.7</v>
          </cell>
          <cell r="BN8">
            <v>11.8</v>
          </cell>
          <cell r="BO8">
            <v>11.3</v>
          </cell>
          <cell r="BP8">
            <v>11.2</v>
          </cell>
          <cell r="BQ8">
            <v>11.2</v>
          </cell>
          <cell r="BR8">
            <v>11.1</v>
          </cell>
          <cell r="BS8">
            <v>10.6</v>
          </cell>
          <cell r="BT8">
            <v>10.3</v>
          </cell>
          <cell r="BU8">
            <v>10.7</v>
          </cell>
          <cell r="BV8">
            <v>10.7</v>
          </cell>
          <cell r="BW8">
            <v>11.2</v>
          </cell>
          <cell r="BX8">
            <v>11.3</v>
          </cell>
          <cell r="BY8">
            <v>11.5</v>
          </cell>
          <cell r="BZ8">
            <v>11.7</v>
          </cell>
          <cell r="CA8">
            <v>11.9</v>
          </cell>
          <cell r="CB8">
            <v>11.6</v>
          </cell>
          <cell r="CC8">
            <v>12.1</v>
          </cell>
          <cell r="CD8">
            <v>12.3</v>
          </cell>
          <cell r="CE8">
            <v>12</v>
          </cell>
          <cell r="CF8">
            <v>12</v>
          </cell>
          <cell r="CG8">
            <v>12.7</v>
          </cell>
          <cell r="CH8">
            <v>13.1</v>
          </cell>
          <cell r="CI8">
            <v>13.2</v>
          </cell>
          <cell r="CJ8">
            <v>1.2</v>
          </cell>
          <cell r="CK8">
            <v>-9.4</v>
          </cell>
          <cell r="CL8">
            <v>12.5</v>
          </cell>
          <cell r="CM8">
            <v>13.9</v>
          </cell>
          <cell r="CN8">
            <v>13.9</v>
          </cell>
          <cell r="CO8">
            <v>13.4</v>
          </cell>
          <cell r="CP8">
            <v>13.9</v>
          </cell>
          <cell r="CQ8">
            <v>14.3</v>
          </cell>
          <cell r="CR8">
            <v>13.5</v>
          </cell>
          <cell r="CS8">
            <v>5.2</v>
          </cell>
          <cell r="CT8">
            <v>11.7</v>
          </cell>
          <cell r="CU8">
            <v>12.6</v>
          </cell>
          <cell r="CV8">
            <v>12.7</v>
          </cell>
          <cell r="CW8">
            <v>11.9</v>
          </cell>
          <cell r="CX8">
            <v>12.9</v>
          </cell>
          <cell r="CY8">
            <v>13.2</v>
          </cell>
          <cell r="CZ8">
            <v>13</v>
          </cell>
          <cell r="DA8">
            <v>12.3</v>
          </cell>
          <cell r="DB8">
            <v>12.7</v>
          </cell>
          <cell r="DC8">
            <v>13.1</v>
          </cell>
          <cell r="DD8">
            <v>12.2</v>
          </cell>
          <cell r="DE8">
            <v>12.3</v>
          </cell>
          <cell r="DF8">
            <v>12.6</v>
          </cell>
          <cell r="DG8">
            <v>13.1</v>
          </cell>
          <cell r="DH8">
            <v>13</v>
          </cell>
          <cell r="DI8">
            <v>12.2</v>
          </cell>
          <cell r="DJ8">
            <v>11.7</v>
          </cell>
          <cell r="DK8">
            <v>12.9</v>
          </cell>
          <cell r="DL8">
            <v>13.1</v>
          </cell>
          <cell r="DM8">
            <v>13.5</v>
          </cell>
          <cell r="DN8">
            <v>13.6</v>
          </cell>
          <cell r="DO8">
            <v>13.6</v>
          </cell>
          <cell r="DP8">
            <v>13.7</v>
          </cell>
          <cell r="DQ8">
            <v>13.8</v>
          </cell>
          <cell r="DR8">
            <v>13.1</v>
          </cell>
          <cell r="DS8">
            <v>13.2</v>
          </cell>
          <cell r="DT8">
            <v>13.5</v>
          </cell>
          <cell r="DU8">
            <v>13.7</v>
          </cell>
          <cell r="DV8">
            <v>13.1</v>
          </cell>
          <cell r="DW8">
            <v>13.4</v>
          </cell>
          <cell r="DX8">
            <v>14</v>
          </cell>
          <cell r="DY8">
            <v>14</v>
          </cell>
          <cell r="DZ8">
            <v>14.3</v>
          </cell>
          <cell r="EA8">
            <v>15</v>
          </cell>
          <cell r="EB8">
            <v>15.8</v>
          </cell>
          <cell r="EC8">
            <v>16.100000000000001</v>
          </cell>
          <cell r="ED8">
            <v>16.399999999999999</v>
          </cell>
          <cell r="EE8">
            <v>16.5</v>
          </cell>
          <cell r="EF8">
            <v>16.8</v>
          </cell>
          <cell r="EG8">
            <v>17.3</v>
          </cell>
          <cell r="EH8">
            <v>18.8</v>
          </cell>
          <cell r="EI8">
            <v>20.399999999999999</v>
          </cell>
          <cell r="EJ8">
            <v>23</v>
          </cell>
          <cell r="EK8">
            <v>24</v>
          </cell>
          <cell r="EL8">
            <v>26.6</v>
          </cell>
          <cell r="EM8">
            <v>27.9</v>
          </cell>
          <cell r="EN8">
            <v>29.8</v>
          </cell>
          <cell r="EO8">
            <v>30.5</v>
          </cell>
          <cell r="EP8">
            <v>32.6</v>
          </cell>
          <cell r="EQ8">
            <v>21.5</v>
          </cell>
          <cell r="ER8">
            <v>27.4</v>
          </cell>
          <cell r="ES8">
            <v>28.9</v>
          </cell>
          <cell r="ET8">
            <v>29.8</v>
          </cell>
          <cell r="EU8">
            <v>30</v>
          </cell>
          <cell r="EV8">
            <v>30.3</v>
          </cell>
          <cell r="EW8">
            <v>31.5</v>
          </cell>
          <cell r="EX8">
            <v>31.1</v>
          </cell>
          <cell r="EY8">
            <v>32.4</v>
          </cell>
        </row>
        <row r="9">
          <cell r="A9" t="str">
            <v>Владимирская область</v>
          </cell>
          <cell r="B9">
            <v>1.7</v>
          </cell>
          <cell r="C9">
            <v>1.4</v>
          </cell>
          <cell r="D9">
            <v>0.5</v>
          </cell>
          <cell r="E9">
            <v>-13.6</v>
          </cell>
          <cell r="F9">
            <v>-33.1</v>
          </cell>
          <cell r="G9">
            <v>-31.3</v>
          </cell>
          <cell r="H9">
            <v>-30.3</v>
          </cell>
          <cell r="I9">
            <v>-28.5</v>
          </cell>
          <cell r="J9">
            <v>-28.1</v>
          </cell>
          <cell r="K9">
            <v>-24.3</v>
          </cell>
          <cell r="L9">
            <v>-22.3</v>
          </cell>
          <cell r="M9">
            <v>-20.5</v>
          </cell>
          <cell r="N9">
            <v>-16.5</v>
          </cell>
          <cell r="O9">
            <v>-14.5</v>
          </cell>
          <cell r="P9">
            <v>-12.5</v>
          </cell>
          <cell r="Q9">
            <v>-9.5</v>
          </cell>
          <cell r="R9">
            <v>-7</v>
          </cell>
          <cell r="S9">
            <v>-0.9</v>
          </cell>
          <cell r="T9">
            <v>0.2</v>
          </cell>
          <cell r="U9">
            <v>1.2</v>
          </cell>
          <cell r="V9">
            <v>0.7</v>
          </cell>
          <cell r="W9">
            <v>3</v>
          </cell>
          <cell r="X9">
            <v>3.6</v>
          </cell>
          <cell r="Y9">
            <v>4.3</v>
          </cell>
          <cell r="Z9">
            <v>4.7</v>
          </cell>
          <cell r="AA9">
            <v>5.0999999999999996</v>
          </cell>
          <cell r="AB9">
            <v>5.4</v>
          </cell>
          <cell r="AC9">
            <v>5.6</v>
          </cell>
          <cell r="AD9">
            <v>5.7</v>
          </cell>
          <cell r="AE9">
            <v>5.9</v>
          </cell>
          <cell r="AF9">
            <v>5.8</v>
          </cell>
          <cell r="AG9">
            <v>5.8</v>
          </cell>
          <cell r="AH9">
            <v>6.3</v>
          </cell>
          <cell r="AI9">
            <v>6.1</v>
          </cell>
          <cell r="AJ9">
            <v>5.6</v>
          </cell>
          <cell r="AK9">
            <v>5.9</v>
          </cell>
          <cell r="AL9">
            <v>6.1</v>
          </cell>
          <cell r="AM9">
            <v>6.3</v>
          </cell>
          <cell r="AN9">
            <v>6.5</v>
          </cell>
          <cell r="AO9">
            <v>7</v>
          </cell>
          <cell r="AP9">
            <v>7.3</v>
          </cell>
          <cell r="AQ9">
            <v>7.8</v>
          </cell>
          <cell r="AR9">
            <v>7.4</v>
          </cell>
          <cell r="AS9">
            <v>1.6</v>
          </cell>
          <cell r="AT9">
            <v>5.8</v>
          </cell>
          <cell r="AU9">
            <v>6.2</v>
          </cell>
          <cell r="AV9">
            <v>6.6</v>
          </cell>
          <cell r="AW9">
            <v>7.2</v>
          </cell>
          <cell r="AX9">
            <v>6.9</v>
          </cell>
          <cell r="AY9">
            <v>7.7</v>
          </cell>
          <cell r="AZ9">
            <v>7.5</v>
          </cell>
          <cell r="BA9">
            <v>8.6999999999999993</v>
          </cell>
          <cell r="BB9">
            <v>8.6999999999999993</v>
          </cell>
          <cell r="BC9">
            <v>8.9</v>
          </cell>
          <cell r="BD9">
            <v>7.9</v>
          </cell>
          <cell r="BE9">
            <v>9.6999999999999993</v>
          </cell>
          <cell r="BF9">
            <v>10</v>
          </cell>
          <cell r="BG9">
            <v>10.6</v>
          </cell>
          <cell r="BH9">
            <v>10.9</v>
          </cell>
          <cell r="BI9">
            <v>4.4000000000000004</v>
          </cell>
          <cell r="BJ9">
            <v>9.9</v>
          </cell>
          <cell r="BK9">
            <v>10.4</v>
          </cell>
          <cell r="BL9">
            <v>10.7</v>
          </cell>
          <cell r="BM9">
            <v>10.3</v>
          </cell>
          <cell r="BN9">
            <v>11.8</v>
          </cell>
          <cell r="BO9">
            <v>12</v>
          </cell>
          <cell r="BP9">
            <v>11.3</v>
          </cell>
          <cell r="BQ9">
            <v>11.3</v>
          </cell>
          <cell r="BR9">
            <v>11.6</v>
          </cell>
          <cell r="BS9">
            <v>10.9</v>
          </cell>
          <cell r="BT9">
            <v>10.8</v>
          </cell>
          <cell r="BU9">
            <v>10.9</v>
          </cell>
          <cell r="BV9">
            <v>10.8</v>
          </cell>
          <cell r="BW9">
            <v>11.7</v>
          </cell>
          <cell r="BX9">
            <v>11.9</v>
          </cell>
          <cell r="BY9">
            <v>12</v>
          </cell>
          <cell r="BZ9">
            <v>11.7</v>
          </cell>
          <cell r="CA9">
            <v>12.4</v>
          </cell>
          <cell r="CB9">
            <v>12.3</v>
          </cell>
          <cell r="CC9">
            <v>12.2</v>
          </cell>
          <cell r="CD9">
            <v>12</v>
          </cell>
          <cell r="CE9">
            <v>12.2</v>
          </cell>
          <cell r="CF9">
            <v>11.8</v>
          </cell>
          <cell r="CG9">
            <v>11.8</v>
          </cell>
          <cell r="CH9">
            <v>11.8</v>
          </cell>
          <cell r="CI9">
            <v>11.6</v>
          </cell>
          <cell r="CJ9">
            <v>11.3</v>
          </cell>
          <cell r="CK9">
            <v>11.6</v>
          </cell>
          <cell r="CL9">
            <v>12.3</v>
          </cell>
          <cell r="CM9">
            <v>12.3</v>
          </cell>
          <cell r="CN9">
            <v>12.5</v>
          </cell>
          <cell r="CO9">
            <v>12.4</v>
          </cell>
          <cell r="CP9">
            <v>12.8</v>
          </cell>
          <cell r="CQ9">
            <v>12.9</v>
          </cell>
          <cell r="CR9">
            <v>12.5</v>
          </cell>
          <cell r="CS9">
            <v>5.7</v>
          </cell>
          <cell r="CT9">
            <v>11.2</v>
          </cell>
          <cell r="CU9">
            <v>11.5</v>
          </cell>
          <cell r="CV9">
            <v>11.2</v>
          </cell>
          <cell r="CW9">
            <v>11.8</v>
          </cell>
          <cell r="CX9">
            <v>12.3</v>
          </cell>
          <cell r="CY9">
            <v>12.7</v>
          </cell>
          <cell r="CZ9">
            <v>13.2</v>
          </cell>
          <cell r="DA9">
            <v>12.6</v>
          </cell>
          <cell r="DB9">
            <v>12.5</v>
          </cell>
          <cell r="DC9">
            <v>12.4</v>
          </cell>
          <cell r="DD9">
            <v>12.7</v>
          </cell>
          <cell r="DE9">
            <v>12.2</v>
          </cell>
          <cell r="DF9">
            <v>12.8</v>
          </cell>
          <cell r="DG9">
            <v>12.9</v>
          </cell>
          <cell r="DH9">
            <v>12.6</v>
          </cell>
          <cell r="DI9">
            <v>13.1</v>
          </cell>
          <cell r="DJ9">
            <v>12.6</v>
          </cell>
          <cell r="DK9">
            <v>13.6</v>
          </cell>
          <cell r="DL9">
            <v>13.6</v>
          </cell>
          <cell r="DM9">
            <v>13.9</v>
          </cell>
          <cell r="DN9">
            <v>14.2</v>
          </cell>
          <cell r="DO9">
            <v>14</v>
          </cell>
          <cell r="DP9">
            <v>14.2</v>
          </cell>
          <cell r="DQ9">
            <v>14.3</v>
          </cell>
          <cell r="DR9">
            <v>13.9</v>
          </cell>
          <cell r="DS9">
            <v>14</v>
          </cell>
          <cell r="DT9">
            <v>14.1</v>
          </cell>
          <cell r="DU9">
            <v>14</v>
          </cell>
          <cell r="DV9">
            <v>14.2</v>
          </cell>
          <cell r="DW9">
            <v>14.5</v>
          </cell>
          <cell r="DX9">
            <v>14.9</v>
          </cell>
          <cell r="DY9">
            <v>14.9</v>
          </cell>
          <cell r="DZ9">
            <v>15.5</v>
          </cell>
          <cell r="EA9">
            <v>15.6</v>
          </cell>
          <cell r="EB9">
            <v>15.9</v>
          </cell>
          <cell r="EC9">
            <v>16</v>
          </cell>
          <cell r="ED9">
            <v>16.600000000000001</v>
          </cell>
          <cell r="EE9">
            <v>16.3</v>
          </cell>
          <cell r="EF9">
            <v>16.899999999999999</v>
          </cell>
          <cell r="EG9">
            <v>17.7</v>
          </cell>
          <cell r="EH9">
            <v>19.399999999999999</v>
          </cell>
          <cell r="EI9">
            <v>20.399999999999999</v>
          </cell>
          <cell r="EJ9">
            <v>22.1</v>
          </cell>
          <cell r="EK9">
            <v>23.8</v>
          </cell>
          <cell r="EL9">
            <v>25.6</v>
          </cell>
          <cell r="EM9">
            <v>27.4</v>
          </cell>
          <cell r="EN9">
            <v>28.9</v>
          </cell>
          <cell r="EO9">
            <v>30</v>
          </cell>
          <cell r="EP9">
            <v>31.5</v>
          </cell>
          <cell r="EQ9">
            <v>21.5</v>
          </cell>
          <cell r="ER9">
            <v>27.4</v>
          </cell>
          <cell r="ES9">
            <v>28.9</v>
          </cell>
          <cell r="ET9">
            <v>28.6</v>
          </cell>
          <cell r="EU9">
            <v>29.4</v>
          </cell>
          <cell r="EV9">
            <v>29</v>
          </cell>
          <cell r="EW9">
            <v>29.9</v>
          </cell>
          <cell r="EX9">
            <v>30.3</v>
          </cell>
          <cell r="EY9">
            <v>30.8</v>
          </cell>
        </row>
        <row r="10">
          <cell r="A10" t="str">
            <v>Волгоградская область</v>
          </cell>
          <cell r="B10">
            <v>1.1000000000000001</v>
          </cell>
          <cell r="C10">
            <v>0.7</v>
          </cell>
          <cell r="D10">
            <v>0.1</v>
          </cell>
          <cell r="E10">
            <v>-11.8</v>
          </cell>
          <cell r="F10">
            <v>-27</v>
          </cell>
          <cell r="G10">
            <v>-23.9</v>
          </cell>
          <cell r="H10">
            <v>-22.1</v>
          </cell>
          <cell r="I10">
            <v>-20.399999999999999</v>
          </cell>
          <cell r="J10">
            <v>-20.100000000000001</v>
          </cell>
          <cell r="K10">
            <v>-17.2</v>
          </cell>
          <cell r="L10">
            <v>-14.2</v>
          </cell>
          <cell r="M10">
            <v>-11.7</v>
          </cell>
          <cell r="N10">
            <v>-9</v>
          </cell>
          <cell r="O10">
            <v>-7.6</v>
          </cell>
          <cell r="P10">
            <v>-6.2</v>
          </cell>
          <cell r="Q10">
            <v>-4.3</v>
          </cell>
          <cell r="R10">
            <v>-2.4</v>
          </cell>
          <cell r="S10">
            <v>-1</v>
          </cell>
          <cell r="T10">
            <v>-0.4</v>
          </cell>
          <cell r="U10">
            <v>-0.1</v>
          </cell>
          <cell r="V10">
            <v>-1.5</v>
          </cell>
          <cell r="W10">
            <v>1.1000000000000001</v>
          </cell>
          <cell r="X10">
            <v>1.1000000000000001</v>
          </cell>
          <cell r="Y10">
            <v>1.3</v>
          </cell>
          <cell r="Z10">
            <v>1.7</v>
          </cell>
          <cell r="AA10">
            <v>1.7</v>
          </cell>
          <cell r="AB10">
            <v>2.2000000000000002</v>
          </cell>
          <cell r="AC10">
            <v>2.2000000000000002</v>
          </cell>
          <cell r="AD10">
            <v>2.4</v>
          </cell>
          <cell r="AE10">
            <v>2.5</v>
          </cell>
          <cell r="AF10">
            <v>1.8</v>
          </cell>
          <cell r="AG10">
            <v>1.3</v>
          </cell>
          <cell r="AH10">
            <v>1.9</v>
          </cell>
          <cell r="AI10">
            <v>1.5</v>
          </cell>
          <cell r="AJ10">
            <v>1.1000000000000001</v>
          </cell>
          <cell r="AK10">
            <v>1.7</v>
          </cell>
          <cell r="AL10">
            <v>1.6</v>
          </cell>
          <cell r="AM10">
            <v>2</v>
          </cell>
          <cell r="AN10">
            <v>2</v>
          </cell>
          <cell r="AO10">
            <v>2.2000000000000002</v>
          </cell>
          <cell r="AP10">
            <v>2.5</v>
          </cell>
          <cell r="AQ10">
            <v>2.8</v>
          </cell>
          <cell r="AR10">
            <v>1.3</v>
          </cell>
          <cell r="AS10">
            <v>-5.7</v>
          </cell>
          <cell r="AT10">
            <v>-0.2</v>
          </cell>
          <cell r="AU10">
            <v>0.8</v>
          </cell>
          <cell r="AV10">
            <v>1.2</v>
          </cell>
          <cell r="AW10">
            <v>1.9</v>
          </cell>
          <cell r="AX10">
            <v>1.8</v>
          </cell>
          <cell r="AY10">
            <v>2.4</v>
          </cell>
          <cell r="AZ10">
            <v>1.6</v>
          </cell>
          <cell r="BA10">
            <v>3.1</v>
          </cell>
          <cell r="BB10">
            <v>2.6</v>
          </cell>
          <cell r="BC10">
            <v>3.1</v>
          </cell>
          <cell r="BD10">
            <v>1.8</v>
          </cell>
          <cell r="BE10">
            <v>4.0999999999999996</v>
          </cell>
          <cell r="BF10">
            <v>3.9</v>
          </cell>
          <cell r="BG10">
            <v>4.5999999999999996</v>
          </cell>
          <cell r="BH10">
            <v>4.8</v>
          </cell>
          <cell r="BI10">
            <v>-0.9</v>
          </cell>
          <cell r="BJ10">
            <v>3</v>
          </cell>
          <cell r="BK10">
            <v>4.4000000000000004</v>
          </cell>
          <cell r="BL10">
            <v>5.2</v>
          </cell>
          <cell r="BM10">
            <v>5.0999999999999996</v>
          </cell>
          <cell r="BN10">
            <v>6.5</v>
          </cell>
          <cell r="BO10">
            <v>6.4</v>
          </cell>
          <cell r="BP10">
            <v>5.9</v>
          </cell>
          <cell r="BQ10">
            <v>6</v>
          </cell>
          <cell r="BR10">
            <v>6.6</v>
          </cell>
          <cell r="BS10">
            <v>5.5</v>
          </cell>
          <cell r="BT10">
            <v>5.6</v>
          </cell>
          <cell r="BU10">
            <v>5.8</v>
          </cell>
          <cell r="BV10">
            <v>5.5</v>
          </cell>
          <cell r="BW10">
            <v>6.3</v>
          </cell>
          <cell r="BX10">
            <v>6.1</v>
          </cell>
          <cell r="BY10">
            <v>6.6</v>
          </cell>
          <cell r="BZ10">
            <v>6.5</v>
          </cell>
          <cell r="CA10">
            <v>7.6</v>
          </cell>
          <cell r="CB10">
            <v>7.2</v>
          </cell>
          <cell r="CC10">
            <v>7</v>
          </cell>
          <cell r="CD10">
            <v>6.9</v>
          </cell>
          <cell r="CE10">
            <v>6.9</v>
          </cell>
          <cell r="CF10">
            <v>6.5</v>
          </cell>
          <cell r="CG10">
            <v>6.5</v>
          </cell>
          <cell r="CH10">
            <v>6.4</v>
          </cell>
          <cell r="CI10">
            <v>6.2</v>
          </cell>
          <cell r="CJ10">
            <v>4.5999999999999996</v>
          </cell>
          <cell r="CK10">
            <v>5.2</v>
          </cell>
          <cell r="CL10">
            <v>5.8</v>
          </cell>
          <cell r="CM10">
            <v>6</v>
          </cell>
          <cell r="CN10">
            <v>6.3</v>
          </cell>
          <cell r="CO10">
            <v>6.2</v>
          </cell>
          <cell r="CP10">
            <v>6.4</v>
          </cell>
          <cell r="CQ10">
            <v>6.6</v>
          </cell>
          <cell r="CR10">
            <v>5.7</v>
          </cell>
          <cell r="CS10">
            <v>-2.6</v>
          </cell>
          <cell r="CT10">
            <v>4.0999999999999996</v>
          </cell>
          <cell r="CU10">
            <v>4.3</v>
          </cell>
          <cell r="CV10">
            <v>5</v>
          </cell>
          <cell r="CW10">
            <v>5.0999999999999996</v>
          </cell>
          <cell r="CX10">
            <v>6</v>
          </cell>
          <cell r="CY10">
            <v>5.6</v>
          </cell>
          <cell r="CZ10">
            <v>5.9</v>
          </cell>
          <cell r="DA10">
            <v>5.3</v>
          </cell>
          <cell r="DB10">
            <v>5.4</v>
          </cell>
          <cell r="DC10">
            <v>5.6</v>
          </cell>
          <cell r="DD10">
            <v>5.7</v>
          </cell>
          <cell r="DE10">
            <v>5.9</v>
          </cell>
          <cell r="DF10">
            <v>6.4</v>
          </cell>
          <cell r="DG10">
            <v>6.6</v>
          </cell>
          <cell r="DH10">
            <v>7.1</v>
          </cell>
          <cell r="DI10">
            <v>6.8</v>
          </cell>
          <cell r="DJ10">
            <v>6.5</v>
          </cell>
          <cell r="DK10">
            <v>7.5</v>
          </cell>
          <cell r="DL10">
            <v>7.6</v>
          </cell>
          <cell r="DM10">
            <v>8.3000000000000007</v>
          </cell>
          <cell r="DN10">
            <v>8.1999999999999993</v>
          </cell>
          <cell r="DO10">
            <v>8.1</v>
          </cell>
          <cell r="DP10">
            <v>8.3000000000000007</v>
          </cell>
          <cell r="DQ10">
            <v>8.4</v>
          </cell>
          <cell r="DR10">
            <v>7.6</v>
          </cell>
          <cell r="DS10">
            <v>7.8</v>
          </cell>
          <cell r="DT10">
            <v>8</v>
          </cell>
          <cell r="DU10">
            <v>8.1</v>
          </cell>
          <cell r="DV10">
            <v>8.5</v>
          </cell>
          <cell r="DW10">
            <v>8.8000000000000007</v>
          </cell>
          <cell r="DX10">
            <v>9.6</v>
          </cell>
          <cell r="DY10">
            <v>9.3000000000000007</v>
          </cell>
          <cell r="DZ10">
            <v>10.3</v>
          </cell>
          <cell r="EA10">
            <v>10.5</v>
          </cell>
          <cell r="EB10">
            <v>9.8000000000000007</v>
          </cell>
          <cell r="EC10">
            <v>10</v>
          </cell>
          <cell r="ED10">
            <v>11.1</v>
          </cell>
          <cell r="EE10">
            <v>10.7</v>
          </cell>
          <cell r="EF10">
            <v>11.3</v>
          </cell>
          <cell r="EG10">
            <v>11.2</v>
          </cell>
          <cell r="EH10">
            <v>12.3</v>
          </cell>
          <cell r="EI10">
            <v>13</v>
          </cell>
          <cell r="EJ10">
            <v>15.1</v>
          </cell>
          <cell r="EK10">
            <v>16.7</v>
          </cell>
          <cell r="EL10">
            <v>18.8</v>
          </cell>
          <cell r="EM10">
            <v>20.100000000000001</v>
          </cell>
          <cell r="EN10">
            <v>21.2</v>
          </cell>
          <cell r="EO10">
            <v>22.8</v>
          </cell>
          <cell r="EP10">
            <v>24.1</v>
          </cell>
          <cell r="EQ10">
            <v>13.3</v>
          </cell>
          <cell r="ER10">
            <v>20.3</v>
          </cell>
          <cell r="ES10">
            <v>21.8</v>
          </cell>
          <cell r="ET10">
            <v>22.9</v>
          </cell>
          <cell r="EU10">
            <v>23</v>
          </cell>
          <cell r="EV10">
            <v>22.8</v>
          </cell>
          <cell r="EW10">
            <v>23.5</v>
          </cell>
          <cell r="EX10">
            <v>22.9</v>
          </cell>
          <cell r="EY10">
            <v>25</v>
          </cell>
        </row>
        <row r="11">
          <cell r="A11" t="str">
            <v>Вологодская область</v>
          </cell>
          <cell r="B11">
            <v>1.3</v>
          </cell>
          <cell r="C11">
            <v>0.7</v>
          </cell>
          <cell r="D11">
            <v>-0.9</v>
          </cell>
          <cell r="E11">
            <v>-15.8</v>
          </cell>
          <cell r="F11">
            <v>-35.4</v>
          </cell>
          <cell r="G11">
            <v>-32</v>
          </cell>
          <cell r="H11">
            <v>-31.3</v>
          </cell>
          <cell r="I11">
            <v>-29.6</v>
          </cell>
          <cell r="J11">
            <v>-29.4</v>
          </cell>
          <cell r="K11">
            <v>-25.6</v>
          </cell>
          <cell r="L11">
            <v>-24</v>
          </cell>
          <cell r="M11">
            <v>-22.5</v>
          </cell>
          <cell r="N11">
            <v>-16.7</v>
          </cell>
          <cell r="O11">
            <v>-14.7</v>
          </cell>
          <cell r="P11">
            <v>-12.8</v>
          </cell>
          <cell r="Q11">
            <v>-10.6</v>
          </cell>
          <cell r="R11">
            <v>-8.8000000000000007</v>
          </cell>
          <cell r="S11">
            <v>-7.6</v>
          </cell>
          <cell r="T11">
            <v>-4.0999999999999996</v>
          </cell>
          <cell r="U11">
            <v>-3.3</v>
          </cell>
          <cell r="V11">
            <v>-4</v>
          </cell>
          <cell r="W11">
            <v>-1.7</v>
          </cell>
          <cell r="X11">
            <v>-0.8</v>
          </cell>
          <cell r="Y11">
            <v>-0.8</v>
          </cell>
          <cell r="Z11">
            <v>-0.3</v>
          </cell>
          <cell r="AA11">
            <v>0.3</v>
          </cell>
          <cell r="AB11">
            <v>1</v>
          </cell>
          <cell r="AC11">
            <v>0.9</v>
          </cell>
          <cell r="AD11">
            <v>1.3</v>
          </cell>
          <cell r="AE11">
            <v>1.4</v>
          </cell>
          <cell r="AF11">
            <v>1</v>
          </cell>
          <cell r="AG11">
            <v>1</v>
          </cell>
          <cell r="AH11">
            <v>1.4</v>
          </cell>
          <cell r="AI11">
            <v>1.4</v>
          </cell>
          <cell r="AJ11">
            <v>1</v>
          </cell>
          <cell r="AK11">
            <v>1.4</v>
          </cell>
          <cell r="AL11">
            <v>2.1</v>
          </cell>
          <cell r="AM11">
            <v>2.4</v>
          </cell>
          <cell r="AN11">
            <v>3</v>
          </cell>
          <cell r="AO11">
            <v>3.3</v>
          </cell>
          <cell r="AP11">
            <v>3.5</v>
          </cell>
          <cell r="AQ11">
            <v>4</v>
          </cell>
          <cell r="AR11">
            <v>4</v>
          </cell>
          <cell r="AS11">
            <v>-2.8</v>
          </cell>
          <cell r="AT11">
            <v>2</v>
          </cell>
          <cell r="AU11">
            <v>2.6</v>
          </cell>
          <cell r="AV11">
            <v>3.2</v>
          </cell>
          <cell r="AW11">
            <v>3.8</v>
          </cell>
          <cell r="AX11">
            <v>3.8</v>
          </cell>
          <cell r="AY11">
            <v>4.5</v>
          </cell>
          <cell r="AZ11">
            <v>4.3</v>
          </cell>
          <cell r="BA11">
            <v>5.2</v>
          </cell>
          <cell r="BB11">
            <v>4.7</v>
          </cell>
          <cell r="BC11">
            <v>5.3</v>
          </cell>
          <cell r="BD11">
            <v>3.9</v>
          </cell>
          <cell r="BE11">
            <v>5.9</v>
          </cell>
          <cell r="BF11">
            <v>5.6</v>
          </cell>
          <cell r="BG11">
            <v>6.2</v>
          </cell>
          <cell r="BH11">
            <v>6.7</v>
          </cell>
          <cell r="BI11">
            <v>0.4</v>
          </cell>
          <cell r="BJ11">
            <v>5.7</v>
          </cell>
          <cell r="BK11">
            <v>6.5</v>
          </cell>
          <cell r="BL11">
            <v>7</v>
          </cell>
          <cell r="BM11">
            <v>6.8</v>
          </cell>
          <cell r="BN11">
            <v>8.1999999999999993</v>
          </cell>
          <cell r="BO11">
            <v>7.3</v>
          </cell>
          <cell r="BP11">
            <v>7</v>
          </cell>
          <cell r="BQ11">
            <v>6.7</v>
          </cell>
          <cell r="BR11">
            <v>6.8</v>
          </cell>
          <cell r="BS11">
            <v>5.6</v>
          </cell>
          <cell r="BT11">
            <v>5.5</v>
          </cell>
          <cell r="BU11">
            <v>5.2</v>
          </cell>
          <cell r="BV11">
            <v>5.2</v>
          </cell>
          <cell r="BW11">
            <v>5.6</v>
          </cell>
          <cell r="BX11">
            <v>5.9</v>
          </cell>
          <cell r="BY11">
            <v>6.1</v>
          </cell>
          <cell r="BZ11">
            <v>6.5</v>
          </cell>
          <cell r="CA11">
            <v>7.4</v>
          </cell>
          <cell r="CB11">
            <v>7.2</v>
          </cell>
          <cell r="CC11">
            <v>7.9</v>
          </cell>
          <cell r="CD11">
            <v>7.9</v>
          </cell>
          <cell r="CE11">
            <v>8.3000000000000007</v>
          </cell>
          <cell r="CF11">
            <v>7.4</v>
          </cell>
          <cell r="CG11">
            <v>7.5</v>
          </cell>
          <cell r="CH11">
            <v>7.5</v>
          </cell>
          <cell r="CI11">
            <v>7.2</v>
          </cell>
          <cell r="CJ11">
            <v>6.5</v>
          </cell>
          <cell r="CK11">
            <v>7.3</v>
          </cell>
          <cell r="CL11">
            <v>8</v>
          </cell>
          <cell r="CM11">
            <v>8</v>
          </cell>
          <cell r="CN11">
            <v>8.1999999999999993</v>
          </cell>
          <cell r="CO11">
            <v>8</v>
          </cell>
          <cell r="CP11">
            <v>8.6</v>
          </cell>
          <cell r="CQ11">
            <v>8.6</v>
          </cell>
          <cell r="CR11">
            <v>8.3000000000000007</v>
          </cell>
          <cell r="CS11">
            <v>-0.4</v>
          </cell>
          <cell r="CT11">
            <v>7</v>
          </cell>
          <cell r="CU11">
            <v>7.7</v>
          </cell>
          <cell r="CV11">
            <v>7</v>
          </cell>
          <cell r="CW11">
            <v>7.2</v>
          </cell>
          <cell r="CX11">
            <v>8.1</v>
          </cell>
          <cell r="CY11">
            <v>8.1</v>
          </cell>
          <cell r="CZ11">
            <v>8.5</v>
          </cell>
          <cell r="DA11">
            <v>7.9</v>
          </cell>
          <cell r="DB11">
            <v>7.8</v>
          </cell>
          <cell r="DC11">
            <v>7.7</v>
          </cell>
          <cell r="DD11">
            <v>7.7</v>
          </cell>
          <cell r="DE11">
            <v>7.5</v>
          </cell>
          <cell r="DF11">
            <v>8.1</v>
          </cell>
          <cell r="DG11">
            <v>8.5</v>
          </cell>
          <cell r="DH11">
            <v>8.8000000000000007</v>
          </cell>
          <cell r="DI11">
            <v>7.9</v>
          </cell>
          <cell r="DJ11">
            <v>8</v>
          </cell>
          <cell r="DK11">
            <v>8.8000000000000007</v>
          </cell>
          <cell r="DL11">
            <v>8.9</v>
          </cell>
          <cell r="DM11">
            <v>8.9</v>
          </cell>
          <cell r="DN11">
            <v>8.3000000000000007</v>
          </cell>
          <cell r="DO11">
            <v>8.6</v>
          </cell>
          <cell r="DP11">
            <v>8.9</v>
          </cell>
          <cell r="DQ11">
            <v>8.9</v>
          </cell>
          <cell r="DR11">
            <v>7.8</v>
          </cell>
          <cell r="DS11">
            <v>7.6</v>
          </cell>
          <cell r="DT11">
            <v>7.9</v>
          </cell>
          <cell r="DU11">
            <v>7.5</v>
          </cell>
          <cell r="DV11">
            <v>8.1</v>
          </cell>
          <cell r="DW11">
            <v>7.9</v>
          </cell>
          <cell r="DX11">
            <v>8.6999999999999993</v>
          </cell>
          <cell r="DY11">
            <v>8.6999999999999993</v>
          </cell>
          <cell r="DZ11">
            <v>9.9</v>
          </cell>
          <cell r="EA11">
            <v>10.1</v>
          </cell>
          <cell r="EB11">
            <v>10.1</v>
          </cell>
          <cell r="EC11">
            <v>10.199999999999999</v>
          </cell>
          <cell r="ED11">
            <v>10.4</v>
          </cell>
          <cell r="EE11">
            <v>10.7</v>
          </cell>
          <cell r="EF11">
            <v>10.9</v>
          </cell>
          <cell r="EG11">
            <v>11.9</v>
          </cell>
          <cell r="EH11">
            <v>12.9</v>
          </cell>
          <cell r="EI11">
            <v>14.4</v>
          </cell>
          <cell r="EJ11">
            <v>16.100000000000001</v>
          </cell>
          <cell r="EK11">
            <v>17.7</v>
          </cell>
          <cell r="EL11">
            <v>19.7</v>
          </cell>
          <cell r="EM11">
            <v>21</v>
          </cell>
          <cell r="EN11">
            <v>22.1</v>
          </cell>
          <cell r="EO11">
            <v>23.6</v>
          </cell>
          <cell r="EP11">
            <v>25.1</v>
          </cell>
          <cell r="EQ11">
            <v>13.1</v>
          </cell>
          <cell r="ER11">
            <v>20</v>
          </cell>
          <cell r="ES11">
            <v>22.1</v>
          </cell>
          <cell r="ET11">
            <v>22.1</v>
          </cell>
          <cell r="EU11">
            <v>22.7</v>
          </cell>
          <cell r="EV11">
            <v>22.5</v>
          </cell>
          <cell r="EW11">
            <v>24</v>
          </cell>
          <cell r="EX11">
            <v>23.5</v>
          </cell>
          <cell r="EY11">
            <v>25.8</v>
          </cell>
        </row>
        <row r="12">
          <cell r="A12" t="str">
            <v>Воронежская область</v>
          </cell>
          <cell r="B12">
            <v>0.8</v>
          </cell>
          <cell r="C12">
            <v>0.7</v>
          </cell>
          <cell r="D12">
            <v>0.2</v>
          </cell>
          <cell r="E12">
            <v>-10.199999999999999</v>
          </cell>
          <cell r="F12">
            <v>-27.6</v>
          </cell>
          <cell r="G12">
            <v>-24.1</v>
          </cell>
          <cell r="H12">
            <v>-23.8</v>
          </cell>
          <cell r="I12">
            <v>-21.9</v>
          </cell>
          <cell r="J12">
            <v>-21.6</v>
          </cell>
          <cell r="K12">
            <v>-17.7</v>
          </cell>
          <cell r="L12">
            <v>-14.4</v>
          </cell>
          <cell r="M12">
            <v>-12.2</v>
          </cell>
          <cell r="N12">
            <v>-10.6</v>
          </cell>
          <cell r="O12">
            <v>-10.4</v>
          </cell>
          <cell r="P12">
            <v>-9.3000000000000007</v>
          </cell>
          <cell r="Q12">
            <v>-7.5</v>
          </cell>
          <cell r="R12">
            <v>-6</v>
          </cell>
          <cell r="S12">
            <v>-2</v>
          </cell>
          <cell r="T12">
            <v>-0.6</v>
          </cell>
          <cell r="U12">
            <v>-0.2</v>
          </cell>
          <cell r="V12">
            <v>-1.1000000000000001</v>
          </cell>
          <cell r="W12">
            <v>0.7</v>
          </cell>
          <cell r="X12">
            <v>1.5</v>
          </cell>
          <cell r="Y12">
            <v>1.6</v>
          </cell>
          <cell r="Z12">
            <v>2</v>
          </cell>
          <cell r="AA12">
            <v>2</v>
          </cell>
          <cell r="AB12">
            <v>2.6</v>
          </cell>
          <cell r="AC12">
            <v>3.1</v>
          </cell>
          <cell r="AD12">
            <v>3.2</v>
          </cell>
          <cell r="AE12">
            <v>3.3</v>
          </cell>
          <cell r="AF12">
            <v>3.2</v>
          </cell>
          <cell r="AG12">
            <v>3.2</v>
          </cell>
          <cell r="AH12">
            <v>3.3</v>
          </cell>
          <cell r="AI12">
            <v>3</v>
          </cell>
          <cell r="AJ12">
            <v>2.2999999999999998</v>
          </cell>
          <cell r="AK12">
            <v>3</v>
          </cell>
          <cell r="AL12">
            <v>3.2</v>
          </cell>
          <cell r="AM12">
            <v>3.3</v>
          </cell>
          <cell r="AN12">
            <v>3.4</v>
          </cell>
          <cell r="AO12">
            <v>3.7</v>
          </cell>
          <cell r="AP12">
            <v>3.8</v>
          </cell>
          <cell r="AQ12">
            <v>4.0999999999999996</v>
          </cell>
          <cell r="AR12">
            <v>2.9</v>
          </cell>
          <cell r="AS12">
            <v>-3.2</v>
          </cell>
          <cell r="AT12">
            <v>1.9</v>
          </cell>
          <cell r="AU12">
            <v>2.6</v>
          </cell>
          <cell r="AV12">
            <v>3.1</v>
          </cell>
          <cell r="AW12">
            <v>3.3</v>
          </cell>
          <cell r="AX12">
            <v>3.3</v>
          </cell>
          <cell r="AY12">
            <v>3.8</v>
          </cell>
          <cell r="AZ12">
            <v>3.8</v>
          </cell>
          <cell r="BA12">
            <v>4.8</v>
          </cell>
          <cell r="BB12">
            <v>4.5</v>
          </cell>
          <cell r="BC12">
            <v>5.3</v>
          </cell>
          <cell r="BD12">
            <v>4.2</v>
          </cell>
          <cell r="BE12">
            <v>5.9</v>
          </cell>
          <cell r="BF12">
            <v>6.1</v>
          </cell>
          <cell r="BG12">
            <v>6.6</v>
          </cell>
          <cell r="BH12">
            <v>6.9</v>
          </cell>
          <cell r="BI12">
            <v>0.8</v>
          </cell>
          <cell r="BJ12">
            <v>5</v>
          </cell>
          <cell r="BK12">
            <v>6.3</v>
          </cell>
          <cell r="BL12">
            <v>7</v>
          </cell>
          <cell r="BM12">
            <v>7</v>
          </cell>
          <cell r="BN12">
            <v>8.5</v>
          </cell>
          <cell r="BO12">
            <v>7.9</v>
          </cell>
          <cell r="BP12">
            <v>7.4</v>
          </cell>
          <cell r="BQ12">
            <v>7.7</v>
          </cell>
          <cell r="BR12">
            <v>7.6</v>
          </cell>
          <cell r="BS12">
            <v>7.2</v>
          </cell>
          <cell r="BT12">
            <v>6.8</v>
          </cell>
          <cell r="BU12">
            <v>7.3</v>
          </cell>
          <cell r="BV12">
            <v>7</v>
          </cell>
          <cell r="BW12">
            <v>7.5</v>
          </cell>
          <cell r="BX12">
            <v>7.2</v>
          </cell>
          <cell r="BY12">
            <v>7.5</v>
          </cell>
          <cell r="BZ12">
            <v>7.4</v>
          </cell>
          <cell r="CA12">
            <v>8.4</v>
          </cell>
          <cell r="CB12">
            <v>8.3000000000000007</v>
          </cell>
          <cell r="CC12">
            <v>8.5</v>
          </cell>
          <cell r="CD12">
            <v>8.5</v>
          </cell>
          <cell r="CE12">
            <v>8.4</v>
          </cell>
          <cell r="CF12">
            <v>8</v>
          </cell>
          <cell r="CG12">
            <v>7.6</v>
          </cell>
          <cell r="CH12">
            <v>7.1</v>
          </cell>
          <cell r="CI12">
            <v>4.8</v>
          </cell>
          <cell r="CJ12">
            <v>-13.2</v>
          </cell>
          <cell r="CK12">
            <v>3.3</v>
          </cell>
          <cell r="CL12">
            <v>7.1</v>
          </cell>
          <cell r="CM12">
            <v>7.4</v>
          </cell>
          <cell r="CN12">
            <v>7.6</v>
          </cell>
          <cell r="CO12">
            <v>7.6</v>
          </cell>
          <cell r="CP12">
            <v>8.1</v>
          </cell>
          <cell r="CQ12">
            <v>8.6</v>
          </cell>
          <cell r="CR12">
            <v>7.7</v>
          </cell>
          <cell r="CS12">
            <v>-0.6</v>
          </cell>
          <cell r="CT12">
            <v>6.1</v>
          </cell>
          <cell r="CU12">
            <v>7</v>
          </cell>
          <cell r="CV12">
            <v>6.5</v>
          </cell>
          <cell r="CW12">
            <v>5.9</v>
          </cell>
          <cell r="CX12">
            <v>6.6</v>
          </cell>
          <cell r="CY12">
            <v>6.9</v>
          </cell>
          <cell r="CZ12">
            <v>6.7</v>
          </cell>
          <cell r="DA12">
            <v>6</v>
          </cell>
          <cell r="DB12">
            <v>6.1</v>
          </cell>
          <cell r="DC12">
            <v>6.5</v>
          </cell>
          <cell r="DD12">
            <v>6.1</v>
          </cell>
          <cell r="DE12">
            <v>6.2</v>
          </cell>
          <cell r="DF12">
            <v>6.8</v>
          </cell>
          <cell r="DG12">
            <v>6.8</v>
          </cell>
          <cell r="DH12">
            <v>7</v>
          </cell>
          <cell r="DI12">
            <v>6.3</v>
          </cell>
          <cell r="DJ12">
            <v>5.8</v>
          </cell>
          <cell r="DK12">
            <v>7.5</v>
          </cell>
          <cell r="DL12">
            <v>8.1</v>
          </cell>
          <cell r="DM12">
            <v>7.5</v>
          </cell>
          <cell r="DN12">
            <v>7.8</v>
          </cell>
          <cell r="DO12">
            <v>7.8</v>
          </cell>
          <cell r="DP12">
            <v>8.4</v>
          </cell>
          <cell r="DQ12">
            <v>8.5</v>
          </cell>
          <cell r="DR12">
            <v>8.3000000000000007</v>
          </cell>
          <cell r="DS12">
            <v>8.4</v>
          </cell>
          <cell r="DT12">
            <v>8.1</v>
          </cell>
          <cell r="DU12">
            <v>8.3000000000000007</v>
          </cell>
          <cell r="DV12">
            <v>8.5</v>
          </cell>
          <cell r="DW12">
            <v>8.5</v>
          </cell>
          <cell r="DX12">
            <v>9.1999999999999993</v>
          </cell>
          <cell r="DY12">
            <v>9.6</v>
          </cell>
          <cell r="DZ12">
            <v>10.5</v>
          </cell>
          <cell r="EA12">
            <v>10.5</v>
          </cell>
          <cell r="EB12">
            <v>10.9</v>
          </cell>
          <cell r="EC12">
            <v>11</v>
          </cell>
          <cell r="ED12">
            <v>11.8</v>
          </cell>
          <cell r="EE12">
            <v>11.5</v>
          </cell>
          <cell r="EF12">
            <v>12.1</v>
          </cell>
          <cell r="EG12">
            <v>13.1</v>
          </cell>
          <cell r="EH12">
            <v>14.3</v>
          </cell>
          <cell r="EI12">
            <v>15.7</v>
          </cell>
          <cell r="EJ12">
            <v>17.7</v>
          </cell>
          <cell r="EK12">
            <v>19</v>
          </cell>
          <cell r="EL12">
            <v>21.5</v>
          </cell>
          <cell r="EM12">
            <v>22</v>
          </cell>
          <cell r="EN12">
            <v>23.8</v>
          </cell>
          <cell r="EO12">
            <v>24.4</v>
          </cell>
          <cell r="EP12">
            <v>25.5</v>
          </cell>
          <cell r="EQ12">
            <v>14.5</v>
          </cell>
          <cell r="ER12">
            <v>21</v>
          </cell>
          <cell r="ES12">
            <v>22.2</v>
          </cell>
          <cell r="ET12">
            <v>23.2</v>
          </cell>
          <cell r="EU12">
            <v>24.7</v>
          </cell>
          <cell r="EV12">
            <v>24.7</v>
          </cell>
          <cell r="EW12">
            <v>25.5</v>
          </cell>
          <cell r="EX12">
            <v>25</v>
          </cell>
          <cell r="EY12">
            <v>27</v>
          </cell>
        </row>
        <row r="13">
          <cell r="A13" t="str">
            <v>Еврейская автономная область</v>
          </cell>
          <cell r="B13">
            <v>0.7</v>
          </cell>
          <cell r="C13">
            <v>0.6</v>
          </cell>
          <cell r="D13">
            <v>0</v>
          </cell>
          <cell r="E13">
            <v>-13.1</v>
          </cell>
          <cell r="F13">
            <v>-21.6</v>
          </cell>
          <cell r="G13">
            <v>-15.9</v>
          </cell>
          <cell r="H13">
            <v>-16.3</v>
          </cell>
          <cell r="I13">
            <v>-15.1</v>
          </cell>
          <cell r="J13">
            <v>-14.6</v>
          </cell>
          <cell r="K13">
            <v>-12.6</v>
          </cell>
          <cell r="L13">
            <v>-11.1</v>
          </cell>
          <cell r="M13">
            <v>-9.9</v>
          </cell>
          <cell r="N13">
            <v>-8.1</v>
          </cell>
          <cell r="O13">
            <v>-7.5</v>
          </cell>
          <cell r="P13">
            <v>-5.0999999999999996</v>
          </cell>
          <cell r="Q13">
            <v>-4</v>
          </cell>
          <cell r="R13">
            <v>-3.4</v>
          </cell>
          <cell r="S13">
            <v>-2.5</v>
          </cell>
          <cell r="T13">
            <v>-1.2</v>
          </cell>
          <cell r="U13">
            <v>-1</v>
          </cell>
          <cell r="V13">
            <v>-2.8</v>
          </cell>
          <cell r="W13">
            <v>-2.7</v>
          </cell>
          <cell r="X13">
            <v>-2.9</v>
          </cell>
          <cell r="Y13">
            <v>-2.5</v>
          </cell>
          <cell r="Z13">
            <v>-0.3</v>
          </cell>
          <cell r="AA13">
            <v>-0.4</v>
          </cell>
          <cell r="AB13">
            <v>0</v>
          </cell>
          <cell r="AC13">
            <v>1.1000000000000001</v>
          </cell>
          <cell r="AD13">
            <v>2.1</v>
          </cell>
          <cell r="AE13">
            <v>2.2000000000000002</v>
          </cell>
          <cell r="AF13">
            <v>1.7</v>
          </cell>
          <cell r="AG13">
            <v>1.5</v>
          </cell>
          <cell r="AH13">
            <v>2.5</v>
          </cell>
          <cell r="AI13">
            <v>3</v>
          </cell>
          <cell r="AJ13">
            <v>1.5</v>
          </cell>
          <cell r="AK13">
            <v>2.5</v>
          </cell>
          <cell r="AL13">
            <v>2.4</v>
          </cell>
          <cell r="AM13">
            <v>3.3</v>
          </cell>
          <cell r="AN13">
            <v>3.2</v>
          </cell>
          <cell r="AO13">
            <v>3.7</v>
          </cell>
          <cell r="AP13">
            <v>3.5</v>
          </cell>
          <cell r="AQ13">
            <v>4.0999999999999996</v>
          </cell>
          <cell r="AR13">
            <v>4.4000000000000004</v>
          </cell>
          <cell r="AS13">
            <v>-4.7</v>
          </cell>
          <cell r="AT13">
            <v>2.4</v>
          </cell>
          <cell r="AU13">
            <v>3.7</v>
          </cell>
          <cell r="AV13">
            <v>2.9</v>
          </cell>
          <cell r="AW13">
            <v>3.7</v>
          </cell>
          <cell r="AX13">
            <v>4.5999999999999996</v>
          </cell>
          <cell r="AY13">
            <v>5</v>
          </cell>
          <cell r="AZ13">
            <v>4.9000000000000004</v>
          </cell>
          <cell r="BA13">
            <v>6.6</v>
          </cell>
          <cell r="BB13">
            <v>5.9</v>
          </cell>
          <cell r="BC13">
            <v>6.3</v>
          </cell>
          <cell r="BD13">
            <v>5.3</v>
          </cell>
          <cell r="BE13">
            <v>5.7</v>
          </cell>
          <cell r="BF13">
            <v>5</v>
          </cell>
          <cell r="BG13">
            <v>5.9</v>
          </cell>
          <cell r="BH13">
            <v>6.4</v>
          </cell>
          <cell r="BI13">
            <v>-0.7</v>
          </cell>
          <cell r="BJ13">
            <v>2.2000000000000002</v>
          </cell>
          <cell r="BK13">
            <v>5.4</v>
          </cell>
          <cell r="BL13">
            <v>5.8</v>
          </cell>
          <cell r="BM13">
            <v>7.3</v>
          </cell>
          <cell r="BN13">
            <v>7.4</v>
          </cell>
          <cell r="BO13">
            <v>6.6</v>
          </cell>
          <cell r="BP13">
            <v>5.5</v>
          </cell>
          <cell r="BQ13">
            <v>5.3</v>
          </cell>
          <cell r="BR13">
            <v>5.2</v>
          </cell>
          <cell r="BS13">
            <v>5.0999999999999996</v>
          </cell>
          <cell r="BT13">
            <v>4.0999999999999996</v>
          </cell>
          <cell r="BU13">
            <v>3.9</v>
          </cell>
          <cell r="BV13">
            <v>3.4</v>
          </cell>
          <cell r="BW13">
            <v>3</v>
          </cell>
          <cell r="BX13">
            <v>3.2</v>
          </cell>
          <cell r="BY13">
            <v>3.6</v>
          </cell>
          <cell r="BZ13">
            <v>4.4000000000000004</v>
          </cell>
          <cell r="CA13">
            <v>5.0999999999999996</v>
          </cell>
          <cell r="CB13">
            <v>6.1</v>
          </cell>
          <cell r="CC13">
            <v>6.2</v>
          </cell>
          <cell r="CD13">
            <v>6.4</v>
          </cell>
          <cell r="CE13">
            <v>6.3</v>
          </cell>
          <cell r="CF13">
            <v>6.9</v>
          </cell>
          <cell r="CG13">
            <v>6.6</v>
          </cell>
          <cell r="CH13">
            <v>6.3</v>
          </cell>
          <cell r="CI13">
            <v>6.1</v>
          </cell>
          <cell r="CJ13">
            <v>3.8</v>
          </cell>
          <cell r="CK13">
            <v>5.5</v>
          </cell>
          <cell r="CL13">
            <v>7.5</v>
          </cell>
          <cell r="CM13">
            <v>5.2</v>
          </cell>
          <cell r="CN13">
            <v>5.3</v>
          </cell>
          <cell r="CO13">
            <v>6.5</v>
          </cell>
          <cell r="CP13">
            <v>7.1</v>
          </cell>
          <cell r="CQ13">
            <v>6.7</v>
          </cell>
          <cell r="CR13">
            <v>5.0999999999999996</v>
          </cell>
          <cell r="CS13">
            <v>-3.5</v>
          </cell>
          <cell r="CT13">
            <v>3.7</v>
          </cell>
          <cell r="CU13">
            <v>4.5999999999999996</v>
          </cell>
          <cell r="CV13">
            <v>6.1</v>
          </cell>
          <cell r="CW13">
            <v>6.3</v>
          </cell>
          <cell r="CX13">
            <v>7.2</v>
          </cell>
          <cell r="CY13">
            <v>6.4</v>
          </cell>
          <cell r="CZ13">
            <v>6.6</v>
          </cell>
          <cell r="DA13">
            <v>6.6</v>
          </cell>
          <cell r="DB13">
            <v>7.6</v>
          </cell>
          <cell r="DC13">
            <v>8.3000000000000007</v>
          </cell>
          <cell r="DD13">
            <v>7.1</v>
          </cell>
          <cell r="DE13">
            <v>6.1</v>
          </cell>
          <cell r="DF13">
            <v>6.9</v>
          </cell>
          <cell r="DG13">
            <v>6.8</v>
          </cell>
          <cell r="DH13">
            <v>8.3000000000000007</v>
          </cell>
          <cell r="DI13">
            <v>6.8</v>
          </cell>
          <cell r="DJ13">
            <v>6.8</v>
          </cell>
          <cell r="DK13">
            <v>7.4</v>
          </cell>
          <cell r="DL13">
            <v>7.6</v>
          </cell>
          <cell r="DM13">
            <v>6.5</v>
          </cell>
          <cell r="DN13">
            <v>7.9</v>
          </cell>
          <cell r="DO13">
            <v>8</v>
          </cell>
          <cell r="DP13">
            <v>8.3000000000000007</v>
          </cell>
          <cell r="DQ13">
            <v>7.5</v>
          </cell>
          <cell r="DR13">
            <v>6.3</v>
          </cell>
          <cell r="DS13">
            <v>6.7</v>
          </cell>
          <cell r="DT13">
            <v>6.8</v>
          </cell>
          <cell r="DU13">
            <v>6</v>
          </cell>
          <cell r="DV13">
            <v>8.3000000000000007</v>
          </cell>
          <cell r="DW13">
            <v>7.3</v>
          </cell>
          <cell r="DX13">
            <v>8.1999999999999993</v>
          </cell>
          <cell r="DY13">
            <v>8.8000000000000007</v>
          </cell>
          <cell r="DZ13">
            <v>11.2</v>
          </cell>
          <cell r="EA13">
            <v>9.9</v>
          </cell>
          <cell r="EB13">
            <v>9.9</v>
          </cell>
          <cell r="EC13">
            <v>9.9</v>
          </cell>
          <cell r="ED13">
            <v>10.6</v>
          </cell>
          <cell r="EE13">
            <v>11.2</v>
          </cell>
          <cell r="EF13">
            <v>11.1</v>
          </cell>
          <cell r="EG13">
            <v>12.3</v>
          </cell>
          <cell r="EH13">
            <v>14.4</v>
          </cell>
          <cell r="EI13">
            <v>16.399999999999999</v>
          </cell>
          <cell r="EJ13">
            <v>19.5</v>
          </cell>
          <cell r="EK13">
            <v>23.4</v>
          </cell>
          <cell r="EL13">
            <v>25.4</v>
          </cell>
          <cell r="EM13">
            <v>27.2</v>
          </cell>
          <cell r="EN13">
            <v>28.3</v>
          </cell>
          <cell r="EO13">
            <v>32.200000000000003</v>
          </cell>
          <cell r="EP13">
            <v>36.799999999999997</v>
          </cell>
          <cell r="EQ13">
            <v>19.5</v>
          </cell>
          <cell r="ER13">
            <v>29</v>
          </cell>
          <cell r="ES13">
            <v>32.4</v>
          </cell>
          <cell r="ET13">
            <v>30.6</v>
          </cell>
          <cell r="EU13">
            <v>32.9</v>
          </cell>
          <cell r="EV13">
            <v>33.299999999999997</v>
          </cell>
          <cell r="EW13">
            <v>37.700000000000003</v>
          </cell>
          <cell r="EX13">
            <v>35.700000000000003</v>
          </cell>
          <cell r="EY13">
            <v>39.200000000000003</v>
          </cell>
        </row>
        <row r="14">
          <cell r="A14" t="str">
            <v>Забайкальский край</v>
          </cell>
          <cell r="B14">
            <v>0.8</v>
          </cell>
          <cell r="C14">
            <v>1.2</v>
          </cell>
          <cell r="D14">
            <v>1.1000000000000001</v>
          </cell>
          <cell r="E14">
            <v>-6</v>
          </cell>
          <cell r="F14">
            <v>-16.399999999999999</v>
          </cell>
          <cell r="G14">
            <v>-6.4</v>
          </cell>
          <cell r="H14">
            <v>-6.4</v>
          </cell>
          <cell r="I14">
            <v>-5.7</v>
          </cell>
          <cell r="J14">
            <v>-6.3</v>
          </cell>
          <cell r="K14">
            <v>-5.6</v>
          </cell>
          <cell r="L14">
            <v>-4</v>
          </cell>
          <cell r="M14">
            <v>-3.1</v>
          </cell>
          <cell r="N14">
            <v>-4</v>
          </cell>
          <cell r="O14">
            <v>-3.5</v>
          </cell>
          <cell r="P14">
            <v>-3.2</v>
          </cell>
          <cell r="Q14">
            <v>-3.2</v>
          </cell>
          <cell r="R14">
            <v>-2.9</v>
          </cell>
          <cell r="S14">
            <v>-2.2999999999999998</v>
          </cell>
          <cell r="T14">
            <v>-1.4</v>
          </cell>
          <cell r="U14">
            <v>-1.2</v>
          </cell>
          <cell r="V14">
            <v>-1.8</v>
          </cell>
          <cell r="W14">
            <v>0.3</v>
          </cell>
          <cell r="X14">
            <v>1.1000000000000001</v>
          </cell>
          <cell r="Y14">
            <v>1.8</v>
          </cell>
          <cell r="Z14">
            <v>2.4</v>
          </cell>
          <cell r="AA14">
            <v>1.8</v>
          </cell>
          <cell r="AB14">
            <v>2.7</v>
          </cell>
          <cell r="AC14">
            <v>2.6</v>
          </cell>
          <cell r="AD14">
            <v>2.2999999999999998</v>
          </cell>
          <cell r="AE14">
            <v>2.6</v>
          </cell>
          <cell r="AF14">
            <v>1.9</v>
          </cell>
          <cell r="AG14">
            <v>1.8</v>
          </cell>
          <cell r="AH14">
            <v>2.8</v>
          </cell>
          <cell r="AI14">
            <v>2.6</v>
          </cell>
          <cell r="AJ14">
            <v>1.7</v>
          </cell>
          <cell r="AK14">
            <v>1.7</v>
          </cell>
          <cell r="AL14">
            <v>2.6</v>
          </cell>
          <cell r="AM14">
            <v>2.7</v>
          </cell>
          <cell r="AN14">
            <v>2.8</v>
          </cell>
          <cell r="AO14">
            <v>2.8</v>
          </cell>
          <cell r="AP14">
            <v>4</v>
          </cell>
          <cell r="AQ14">
            <v>4.2</v>
          </cell>
          <cell r="AR14">
            <v>3.6</v>
          </cell>
          <cell r="AS14">
            <v>-3.5</v>
          </cell>
          <cell r="AT14">
            <v>1.5</v>
          </cell>
          <cell r="AU14">
            <v>2.2000000000000002</v>
          </cell>
          <cell r="AV14">
            <v>3.2</v>
          </cell>
          <cell r="AW14">
            <v>3.7</v>
          </cell>
          <cell r="AX14">
            <v>3.9</v>
          </cell>
          <cell r="AY14">
            <v>4.8</v>
          </cell>
          <cell r="AZ14">
            <v>4.8</v>
          </cell>
          <cell r="BA14">
            <v>5.8</v>
          </cell>
          <cell r="BB14">
            <v>5.2</v>
          </cell>
          <cell r="BC14">
            <v>5.6</v>
          </cell>
          <cell r="BD14">
            <v>5</v>
          </cell>
          <cell r="BE14">
            <v>6.3</v>
          </cell>
          <cell r="BF14">
            <v>6.8</v>
          </cell>
          <cell r="BG14">
            <v>6.8</v>
          </cell>
          <cell r="BH14">
            <v>7.2</v>
          </cell>
          <cell r="BI14">
            <v>0.4</v>
          </cell>
          <cell r="BJ14">
            <v>5.3</v>
          </cell>
          <cell r="BK14">
            <v>7.1</v>
          </cell>
          <cell r="BL14">
            <v>8.1999999999999993</v>
          </cell>
          <cell r="BM14">
            <v>8.3000000000000007</v>
          </cell>
          <cell r="BN14">
            <v>9.6</v>
          </cell>
          <cell r="BO14">
            <v>9.4</v>
          </cell>
          <cell r="BP14">
            <v>8.6999999999999993</v>
          </cell>
          <cell r="BQ14">
            <v>8.6999999999999993</v>
          </cell>
          <cell r="BR14">
            <v>8.8000000000000007</v>
          </cell>
          <cell r="BS14">
            <v>7.6</v>
          </cell>
          <cell r="BT14">
            <v>7.4</v>
          </cell>
          <cell r="BU14">
            <v>7.6</v>
          </cell>
          <cell r="BV14">
            <v>7.8</v>
          </cell>
          <cell r="BW14">
            <v>8.3000000000000007</v>
          </cell>
          <cell r="BX14">
            <v>8.1999999999999993</v>
          </cell>
          <cell r="BY14">
            <v>8.6999999999999993</v>
          </cell>
          <cell r="BZ14">
            <v>9.1</v>
          </cell>
          <cell r="CA14">
            <v>9.5</v>
          </cell>
          <cell r="CB14">
            <v>9.4</v>
          </cell>
          <cell r="CC14">
            <v>9.3000000000000007</v>
          </cell>
          <cell r="CD14">
            <v>9.4</v>
          </cell>
          <cell r="CE14">
            <v>9.4</v>
          </cell>
          <cell r="CF14">
            <v>8.5</v>
          </cell>
          <cell r="CG14">
            <v>8.1</v>
          </cell>
          <cell r="CH14">
            <v>8.8000000000000007</v>
          </cell>
          <cell r="CI14">
            <v>8.9</v>
          </cell>
          <cell r="CJ14">
            <v>2</v>
          </cell>
          <cell r="CK14">
            <v>7.9</v>
          </cell>
          <cell r="CL14">
            <v>8.1999999999999993</v>
          </cell>
          <cell r="CM14">
            <v>9</v>
          </cell>
          <cell r="CN14">
            <v>9.1</v>
          </cell>
          <cell r="CO14">
            <v>9.5</v>
          </cell>
          <cell r="CP14">
            <v>9.8000000000000007</v>
          </cell>
          <cell r="CQ14">
            <v>10.5</v>
          </cell>
          <cell r="CR14">
            <v>9.6</v>
          </cell>
          <cell r="CS14">
            <v>-0.1</v>
          </cell>
          <cell r="CT14">
            <v>8.1</v>
          </cell>
          <cell r="CU14">
            <v>8.4</v>
          </cell>
          <cell r="CV14">
            <v>8.9</v>
          </cell>
          <cell r="CW14">
            <v>9</v>
          </cell>
          <cell r="CX14">
            <v>9.8000000000000007</v>
          </cell>
          <cell r="CY14">
            <v>9.4</v>
          </cell>
          <cell r="CZ14">
            <v>10.4</v>
          </cell>
          <cell r="DA14">
            <v>9.9</v>
          </cell>
          <cell r="DB14">
            <v>10.5</v>
          </cell>
          <cell r="DC14">
            <v>10.5</v>
          </cell>
          <cell r="DD14">
            <v>11</v>
          </cell>
          <cell r="DE14">
            <v>10.5</v>
          </cell>
          <cell r="DF14">
            <v>10.5</v>
          </cell>
          <cell r="DG14">
            <v>10.8</v>
          </cell>
          <cell r="DH14">
            <v>10.5</v>
          </cell>
          <cell r="DI14">
            <v>10.3</v>
          </cell>
          <cell r="DJ14">
            <v>9.5</v>
          </cell>
          <cell r="DK14">
            <v>10.199999999999999</v>
          </cell>
          <cell r="DL14">
            <v>10.5</v>
          </cell>
          <cell r="DM14">
            <v>10.3</v>
          </cell>
          <cell r="DN14">
            <v>10.1</v>
          </cell>
          <cell r="DO14">
            <v>10.5</v>
          </cell>
          <cell r="DP14">
            <v>10.7</v>
          </cell>
          <cell r="DQ14">
            <v>10.3</v>
          </cell>
          <cell r="DR14">
            <v>10</v>
          </cell>
          <cell r="DS14">
            <v>10.1</v>
          </cell>
          <cell r="DT14">
            <v>10.3</v>
          </cell>
          <cell r="DU14">
            <v>9.9</v>
          </cell>
          <cell r="DV14">
            <v>10.1</v>
          </cell>
          <cell r="DW14">
            <v>10.6</v>
          </cell>
          <cell r="DX14">
            <v>11.6</v>
          </cell>
          <cell r="DY14">
            <v>11.9</v>
          </cell>
          <cell r="DZ14">
            <v>12.3</v>
          </cell>
          <cell r="EA14">
            <v>11.8</v>
          </cell>
          <cell r="EB14">
            <v>11.6</v>
          </cell>
          <cell r="EC14">
            <v>11.3</v>
          </cell>
          <cell r="ED14">
            <v>12</v>
          </cell>
          <cell r="EE14">
            <v>12.7</v>
          </cell>
          <cell r="EF14">
            <v>12.8</v>
          </cell>
          <cell r="EG14">
            <v>13.1</v>
          </cell>
          <cell r="EH14">
            <v>14</v>
          </cell>
          <cell r="EI14">
            <v>15.2</v>
          </cell>
          <cell r="EJ14">
            <v>16.600000000000001</v>
          </cell>
          <cell r="EK14">
            <v>18.3</v>
          </cell>
          <cell r="EL14">
            <v>20.8</v>
          </cell>
          <cell r="EM14">
            <v>22.2</v>
          </cell>
          <cell r="EN14">
            <v>24.2</v>
          </cell>
          <cell r="EO14">
            <v>26.5</v>
          </cell>
          <cell r="EP14">
            <v>28.9</v>
          </cell>
          <cell r="EQ14">
            <v>13.5</v>
          </cell>
          <cell r="ER14">
            <v>23.6</v>
          </cell>
          <cell r="ES14">
            <v>24.5</v>
          </cell>
          <cell r="ET14">
            <v>24.4</v>
          </cell>
          <cell r="EU14">
            <v>26.2</v>
          </cell>
          <cell r="EV14">
            <v>27.1</v>
          </cell>
          <cell r="EW14">
            <v>28.8</v>
          </cell>
          <cell r="EX14">
            <v>29.3</v>
          </cell>
          <cell r="EY14">
            <v>32.200000000000003</v>
          </cell>
        </row>
        <row r="15">
          <cell r="A15" t="str">
            <v>Ивановская область</v>
          </cell>
          <cell r="B15">
            <v>0.9</v>
          </cell>
          <cell r="C15">
            <v>0.9</v>
          </cell>
          <cell r="D15">
            <v>-0.2</v>
          </cell>
          <cell r="E15">
            <v>-20</v>
          </cell>
          <cell r="F15">
            <v>-43.5</v>
          </cell>
          <cell r="G15">
            <v>-40.700000000000003</v>
          </cell>
          <cell r="H15">
            <v>-40</v>
          </cell>
          <cell r="I15">
            <v>-38</v>
          </cell>
          <cell r="J15">
            <v>-37.700000000000003</v>
          </cell>
          <cell r="K15">
            <v>-29.8</v>
          </cell>
          <cell r="L15">
            <v>-28</v>
          </cell>
          <cell r="M15">
            <v>-26.1</v>
          </cell>
          <cell r="N15">
            <v>-23.8</v>
          </cell>
          <cell r="O15">
            <v>-22.5</v>
          </cell>
          <cell r="P15">
            <v>-20.6</v>
          </cell>
          <cell r="Q15">
            <v>-17.5</v>
          </cell>
          <cell r="R15">
            <v>-15.1</v>
          </cell>
          <cell r="S15">
            <v>-4</v>
          </cell>
          <cell r="T15">
            <v>-1.9</v>
          </cell>
          <cell r="U15">
            <v>-1</v>
          </cell>
          <cell r="V15">
            <v>-1.7</v>
          </cell>
          <cell r="W15">
            <v>0.7</v>
          </cell>
          <cell r="X15">
            <v>1.8</v>
          </cell>
          <cell r="Y15">
            <v>2.2999999999999998</v>
          </cell>
          <cell r="Z15">
            <v>3</v>
          </cell>
          <cell r="AA15">
            <v>2.7</v>
          </cell>
          <cell r="AB15">
            <v>4.5</v>
          </cell>
          <cell r="AC15">
            <v>4.3</v>
          </cell>
          <cell r="AD15">
            <v>4.7</v>
          </cell>
          <cell r="AE15">
            <v>4.8</v>
          </cell>
          <cell r="AF15">
            <v>4.5</v>
          </cell>
          <cell r="AG15">
            <v>4.4000000000000004</v>
          </cell>
          <cell r="AH15">
            <v>4.8</v>
          </cell>
          <cell r="AI15">
            <v>5</v>
          </cell>
          <cell r="AJ15">
            <v>4.2</v>
          </cell>
          <cell r="AK15">
            <v>5.2</v>
          </cell>
          <cell r="AL15">
            <v>5.4</v>
          </cell>
          <cell r="AM15">
            <v>6</v>
          </cell>
          <cell r="AN15">
            <v>5.7</v>
          </cell>
          <cell r="AO15">
            <v>5.9</v>
          </cell>
          <cell r="AP15">
            <v>6.3</v>
          </cell>
          <cell r="AQ15">
            <v>6.8</v>
          </cell>
          <cell r="AR15">
            <v>6</v>
          </cell>
          <cell r="AS15">
            <v>-0.4</v>
          </cell>
          <cell r="AT15">
            <v>4</v>
          </cell>
          <cell r="AU15">
            <v>5.0999999999999996</v>
          </cell>
          <cell r="AV15">
            <v>5.8</v>
          </cell>
          <cell r="AW15">
            <v>5.8</v>
          </cell>
          <cell r="AX15">
            <v>6</v>
          </cell>
          <cell r="AY15">
            <v>6.6</v>
          </cell>
          <cell r="AZ15">
            <v>6.3</v>
          </cell>
          <cell r="BA15">
            <v>7.4</v>
          </cell>
          <cell r="BB15">
            <v>6.6</v>
          </cell>
          <cell r="BC15">
            <v>7.7</v>
          </cell>
          <cell r="BD15">
            <v>6.9</v>
          </cell>
          <cell r="BE15">
            <v>8.3000000000000007</v>
          </cell>
          <cell r="BF15">
            <v>8.6999999999999993</v>
          </cell>
          <cell r="BG15">
            <v>8.9</v>
          </cell>
          <cell r="BH15">
            <v>9.3000000000000007</v>
          </cell>
          <cell r="BI15">
            <v>0.8</v>
          </cell>
          <cell r="BJ15">
            <v>7.8</v>
          </cell>
          <cell r="BK15">
            <v>8.6999999999999993</v>
          </cell>
          <cell r="BL15">
            <v>9.4</v>
          </cell>
          <cell r="BM15">
            <v>9.1</v>
          </cell>
          <cell r="BN15">
            <v>11.1</v>
          </cell>
          <cell r="BO15">
            <v>10</v>
          </cell>
          <cell r="BP15">
            <v>9.3000000000000007</v>
          </cell>
          <cell r="BQ15">
            <v>9.1</v>
          </cell>
          <cell r="BR15">
            <v>9</v>
          </cell>
          <cell r="BS15">
            <v>8.1</v>
          </cell>
          <cell r="BT15">
            <v>8.1999999999999993</v>
          </cell>
          <cell r="BU15">
            <v>9</v>
          </cell>
          <cell r="BV15">
            <v>9.4</v>
          </cell>
          <cell r="BW15">
            <v>9.6999999999999993</v>
          </cell>
          <cell r="BX15">
            <v>9.8000000000000007</v>
          </cell>
          <cell r="BY15">
            <v>10.3</v>
          </cell>
          <cell r="BZ15">
            <v>10.6</v>
          </cell>
          <cell r="CA15">
            <v>10.5</v>
          </cell>
          <cell r="CB15">
            <v>10.6</v>
          </cell>
          <cell r="CC15">
            <v>10.5</v>
          </cell>
          <cell r="CD15">
            <v>10.5</v>
          </cell>
          <cell r="CE15">
            <v>10.9</v>
          </cell>
          <cell r="CF15">
            <v>10.6</v>
          </cell>
          <cell r="CG15">
            <v>11</v>
          </cell>
          <cell r="CH15">
            <v>10.7</v>
          </cell>
          <cell r="CI15">
            <v>10.8</v>
          </cell>
          <cell r="CJ15">
            <v>9.5</v>
          </cell>
          <cell r="CK15">
            <v>10</v>
          </cell>
          <cell r="CL15">
            <v>10.4</v>
          </cell>
          <cell r="CM15">
            <v>11</v>
          </cell>
          <cell r="CN15">
            <v>11.4</v>
          </cell>
          <cell r="CO15">
            <v>11.5</v>
          </cell>
          <cell r="CP15">
            <v>11.3</v>
          </cell>
          <cell r="CQ15">
            <v>11.7</v>
          </cell>
          <cell r="CR15">
            <v>10.8</v>
          </cell>
          <cell r="CS15">
            <v>3.4</v>
          </cell>
          <cell r="CT15">
            <v>9.8000000000000007</v>
          </cell>
          <cell r="CU15">
            <v>10</v>
          </cell>
          <cell r="CV15">
            <v>10.3</v>
          </cell>
          <cell r="CW15">
            <v>10.3</v>
          </cell>
          <cell r="CX15">
            <v>11</v>
          </cell>
          <cell r="CY15">
            <v>11.2</v>
          </cell>
          <cell r="CZ15">
            <v>11.4</v>
          </cell>
          <cell r="DA15">
            <v>10.4</v>
          </cell>
          <cell r="DB15">
            <v>11</v>
          </cell>
          <cell r="DC15">
            <v>11</v>
          </cell>
          <cell r="DD15">
            <v>10.4</v>
          </cell>
          <cell r="DE15">
            <v>10.1</v>
          </cell>
          <cell r="DF15">
            <v>10.4</v>
          </cell>
          <cell r="DG15">
            <v>10.6</v>
          </cell>
          <cell r="DH15">
            <v>10.8</v>
          </cell>
          <cell r="DI15">
            <v>10.4</v>
          </cell>
          <cell r="DJ15">
            <v>10.1</v>
          </cell>
          <cell r="DK15">
            <v>11.2</v>
          </cell>
          <cell r="DL15">
            <v>11.1</v>
          </cell>
          <cell r="DM15">
            <v>11.2</v>
          </cell>
          <cell r="DN15">
            <v>11.3</v>
          </cell>
          <cell r="DO15">
            <v>11</v>
          </cell>
          <cell r="DP15">
            <v>11.1</v>
          </cell>
          <cell r="DQ15">
            <v>11.4</v>
          </cell>
          <cell r="DR15">
            <v>10.6</v>
          </cell>
          <cell r="DS15">
            <v>10.9</v>
          </cell>
          <cell r="DT15">
            <v>10.9</v>
          </cell>
          <cell r="DU15">
            <v>10.5</v>
          </cell>
          <cell r="DV15">
            <v>11.8</v>
          </cell>
          <cell r="DW15">
            <v>11.6</v>
          </cell>
          <cell r="DX15">
            <v>12.9</v>
          </cell>
          <cell r="DY15">
            <v>12.8</v>
          </cell>
          <cell r="DZ15">
            <v>13.5</v>
          </cell>
          <cell r="EA15">
            <v>13.2</v>
          </cell>
          <cell r="EB15">
            <v>14.5</v>
          </cell>
          <cell r="EC15">
            <v>14.2</v>
          </cell>
          <cell r="ED15">
            <v>14.5</v>
          </cell>
          <cell r="EE15">
            <v>14.8</v>
          </cell>
          <cell r="EF15">
            <v>15.6</v>
          </cell>
          <cell r="EG15">
            <v>15.9</v>
          </cell>
          <cell r="EH15">
            <v>17.100000000000001</v>
          </cell>
          <cell r="EI15">
            <v>18.899999999999999</v>
          </cell>
          <cell r="EJ15">
            <v>20.6</v>
          </cell>
          <cell r="EK15">
            <v>24.1</v>
          </cell>
          <cell r="EL15">
            <v>27.1</v>
          </cell>
          <cell r="EM15">
            <v>28.6</v>
          </cell>
          <cell r="EN15">
            <v>29.8</v>
          </cell>
          <cell r="EO15">
            <v>30.9</v>
          </cell>
          <cell r="EP15">
            <v>32.9</v>
          </cell>
          <cell r="EQ15">
            <v>20.8</v>
          </cell>
          <cell r="ER15">
            <v>28.2</v>
          </cell>
          <cell r="ES15">
            <v>29.4</v>
          </cell>
          <cell r="ET15">
            <v>29.9</v>
          </cell>
          <cell r="EU15">
            <v>31.4</v>
          </cell>
          <cell r="EV15">
            <v>31.2</v>
          </cell>
          <cell r="EW15">
            <v>33.4</v>
          </cell>
          <cell r="EX15">
            <v>32.4</v>
          </cell>
          <cell r="EY15">
            <v>34.6</v>
          </cell>
        </row>
        <row r="16">
          <cell r="A16" t="str">
            <v>Иркутская область</v>
          </cell>
          <cell r="B16">
            <v>0.9</v>
          </cell>
          <cell r="C16">
            <v>0.6</v>
          </cell>
          <cell r="D16">
            <v>0</v>
          </cell>
          <cell r="E16">
            <v>-7.4</v>
          </cell>
          <cell r="F16">
            <v>-22</v>
          </cell>
          <cell r="G16">
            <v>-17.2</v>
          </cell>
          <cell r="H16">
            <v>-15.3</v>
          </cell>
          <cell r="I16">
            <v>-12.3</v>
          </cell>
          <cell r="J16">
            <v>-13.8</v>
          </cell>
          <cell r="K16">
            <v>-10.8</v>
          </cell>
          <cell r="L16">
            <v>-9.1</v>
          </cell>
          <cell r="M16">
            <v>-7.1</v>
          </cell>
          <cell r="N16">
            <v>-6.2</v>
          </cell>
          <cell r="O16">
            <v>-5.4</v>
          </cell>
          <cell r="P16">
            <v>-4.5999999999999996</v>
          </cell>
          <cell r="Q16">
            <v>-4.5</v>
          </cell>
          <cell r="R16">
            <v>-4.0999999999999996</v>
          </cell>
          <cell r="S16">
            <v>-3.4</v>
          </cell>
          <cell r="T16">
            <v>-3.2</v>
          </cell>
          <cell r="U16">
            <v>-2.9</v>
          </cell>
          <cell r="V16">
            <v>-3.7</v>
          </cell>
          <cell r="W16">
            <v>-1.6</v>
          </cell>
          <cell r="X16">
            <v>-1</v>
          </cell>
          <cell r="Y16">
            <v>-0.5</v>
          </cell>
          <cell r="Z16">
            <v>0.2</v>
          </cell>
          <cell r="AA16">
            <v>0.5</v>
          </cell>
          <cell r="AB16">
            <v>0.5</v>
          </cell>
          <cell r="AC16">
            <v>1</v>
          </cell>
          <cell r="AD16">
            <v>0.9</v>
          </cell>
          <cell r="AE16">
            <v>0.9</v>
          </cell>
          <cell r="AF16">
            <v>0.5</v>
          </cell>
          <cell r="AG16">
            <v>0.1</v>
          </cell>
          <cell r="AH16">
            <v>0.4</v>
          </cell>
          <cell r="AI16">
            <v>0.4</v>
          </cell>
          <cell r="AJ16">
            <v>-0.6</v>
          </cell>
          <cell r="AK16">
            <v>0</v>
          </cell>
          <cell r="AL16">
            <v>0.9</v>
          </cell>
          <cell r="AM16">
            <v>1.5</v>
          </cell>
          <cell r="AN16">
            <v>2</v>
          </cell>
          <cell r="AO16">
            <v>2.6</v>
          </cell>
          <cell r="AP16">
            <v>3.1</v>
          </cell>
          <cell r="AQ16">
            <v>3.7</v>
          </cell>
          <cell r="AR16">
            <v>2.7</v>
          </cell>
          <cell r="AS16">
            <v>-4.9000000000000004</v>
          </cell>
          <cell r="AT16">
            <v>1.1000000000000001</v>
          </cell>
          <cell r="AU16">
            <v>2</v>
          </cell>
          <cell r="AV16">
            <v>2.6</v>
          </cell>
          <cell r="AW16">
            <v>2.7</v>
          </cell>
          <cell r="AX16">
            <v>3.5</v>
          </cell>
          <cell r="AY16">
            <v>3.9</v>
          </cell>
          <cell r="AZ16">
            <v>3.8</v>
          </cell>
          <cell r="BA16">
            <v>4.9000000000000004</v>
          </cell>
          <cell r="BB16">
            <v>4.5999999999999996</v>
          </cell>
          <cell r="BC16">
            <v>4.8</v>
          </cell>
          <cell r="BD16">
            <v>3.5</v>
          </cell>
          <cell r="BE16">
            <v>5.4</v>
          </cell>
          <cell r="BF16">
            <v>4.7</v>
          </cell>
          <cell r="BG16">
            <v>5.0999999999999996</v>
          </cell>
          <cell r="BH16">
            <v>5.3</v>
          </cell>
          <cell r="BI16">
            <v>-0.5</v>
          </cell>
          <cell r="BJ16">
            <v>3.5</v>
          </cell>
          <cell r="BK16">
            <v>5.3</v>
          </cell>
          <cell r="BL16">
            <v>5.7</v>
          </cell>
          <cell r="BM16">
            <v>5.8</v>
          </cell>
          <cell r="BN16">
            <v>6.7</v>
          </cell>
          <cell r="BO16">
            <v>6.6</v>
          </cell>
          <cell r="BP16">
            <v>5.9</v>
          </cell>
          <cell r="BQ16">
            <v>6.2</v>
          </cell>
          <cell r="BR16">
            <v>5.7</v>
          </cell>
          <cell r="BS16">
            <v>4.2</v>
          </cell>
          <cell r="BT16">
            <v>4.0999999999999996</v>
          </cell>
          <cell r="BU16">
            <v>4.3</v>
          </cell>
          <cell r="BV16">
            <v>4.2</v>
          </cell>
          <cell r="BW16">
            <v>4.5999999999999996</v>
          </cell>
          <cell r="BX16">
            <v>5.3</v>
          </cell>
          <cell r="BY16">
            <v>5.4</v>
          </cell>
          <cell r="BZ16">
            <v>5.3</v>
          </cell>
          <cell r="CA16">
            <v>6.1</v>
          </cell>
          <cell r="CB16">
            <v>5.5</v>
          </cell>
          <cell r="CC16">
            <v>5.6</v>
          </cell>
          <cell r="CD16">
            <v>5.8</v>
          </cell>
          <cell r="CE16">
            <v>5.8</v>
          </cell>
          <cell r="CF16">
            <v>5.4</v>
          </cell>
          <cell r="CG16">
            <v>5.4</v>
          </cell>
          <cell r="CH16">
            <v>5.4</v>
          </cell>
          <cell r="CI16">
            <v>5.4</v>
          </cell>
          <cell r="CJ16">
            <v>3.7</v>
          </cell>
          <cell r="CK16">
            <v>4.5999999999999996</v>
          </cell>
          <cell r="CL16">
            <v>5.3</v>
          </cell>
          <cell r="CM16">
            <v>5.6</v>
          </cell>
          <cell r="CN16">
            <v>5.8</v>
          </cell>
          <cell r="CO16">
            <v>5.8</v>
          </cell>
          <cell r="CP16">
            <v>6.1</v>
          </cell>
          <cell r="CQ16">
            <v>6.2</v>
          </cell>
          <cell r="CR16">
            <v>5.6</v>
          </cell>
          <cell r="CS16">
            <v>-3.8</v>
          </cell>
          <cell r="CT16">
            <v>3.9</v>
          </cell>
          <cell r="CU16">
            <v>4.4000000000000004</v>
          </cell>
          <cell r="CV16">
            <v>4</v>
          </cell>
          <cell r="CW16">
            <v>4</v>
          </cell>
          <cell r="CX16">
            <v>4.9000000000000004</v>
          </cell>
          <cell r="CY16">
            <v>4.9000000000000004</v>
          </cell>
          <cell r="CZ16">
            <v>6</v>
          </cell>
          <cell r="DA16">
            <v>5.4</v>
          </cell>
          <cell r="DB16">
            <v>5.4</v>
          </cell>
          <cell r="DC16">
            <v>5.5</v>
          </cell>
          <cell r="DD16">
            <v>5.2</v>
          </cell>
          <cell r="DE16">
            <v>4.9000000000000004</v>
          </cell>
          <cell r="DF16">
            <v>5.2</v>
          </cell>
          <cell r="DG16">
            <v>5.3</v>
          </cell>
          <cell r="DH16">
            <v>5.4</v>
          </cell>
          <cell r="DI16">
            <v>4.5999999999999996</v>
          </cell>
          <cell r="DJ16">
            <v>4.7</v>
          </cell>
          <cell r="DK16">
            <v>5.5</v>
          </cell>
          <cell r="DL16">
            <v>5.7</v>
          </cell>
          <cell r="DM16">
            <v>5.5</v>
          </cell>
          <cell r="DN16">
            <v>5.0999999999999996</v>
          </cell>
          <cell r="DO16">
            <v>5</v>
          </cell>
          <cell r="DP16">
            <v>5.0999999999999996</v>
          </cell>
          <cell r="DQ16">
            <v>4.8</v>
          </cell>
          <cell r="DR16">
            <v>4</v>
          </cell>
          <cell r="DS16">
            <v>4.0999999999999996</v>
          </cell>
          <cell r="DT16">
            <v>4</v>
          </cell>
          <cell r="DU16">
            <v>4</v>
          </cell>
          <cell r="DV16">
            <v>4.3</v>
          </cell>
          <cell r="DW16">
            <v>4.5999999999999996</v>
          </cell>
          <cell r="DX16">
            <v>5.8</v>
          </cell>
          <cell r="DY16">
            <v>6.1</v>
          </cell>
          <cell r="DZ16">
            <v>6.9</v>
          </cell>
          <cell r="EA16">
            <v>6.5</v>
          </cell>
          <cell r="EB16">
            <v>6.7</v>
          </cell>
          <cell r="EC16">
            <v>6.6</v>
          </cell>
          <cell r="ED16">
            <v>7.9</v>
          </cell>
          <cell r="EE16">
            <v>7.6</v>
          </cell>
          <cell r="EF16">
            <v>8.1</v>
          </cell>
          <cell r="EG16">
            <v>8.5</v>
          </cell>
          <cell r="EH16">
            <v>9.1999999999999993</v>
          </cell>
          <cell r="EI16">
            <v>10.9</v>
          </cell>
          <cell r="EJ16">
            <v>13.1</v>
          </cell>
          <cell r="EK16">
            <v>14</v>
          </cell>
          <cell r="EL16">
            <v>16.3</v>
          </cell>
          <cell r="EM16">
            <v>17.399999999999999</v>
          </cell>
          <cell r="EN16">
            <v>19.600000000000001</v>
          </cell>
          <cell r="EO16">
            <v>20.7</v>
          </cell>
          <cell r="EP16">
            <v>22.7</v>
          </cell>
          <cell r="EQ16">
            <v>9.5</v>
          </cell>
          <cell r="ER16">
            <v>18.8</v>
          </cell>
          <cell r="ES16">
            <v>19.3</v>
          </cell>
          <cell r="ET16">
            <v>19.8</v>
          </cell>
          <cell r="EU16">
            <v>21.5</v>
          </cell>
          <cell r="EV16">
            <v>22.1</v>
          </cell>
          <cell r="EW16">
            <v>24.1</v>
          </cell>
          <cell r="EX16">
            <v>24.2</v>
          </cell>
          <cell r="EY16">
            <v>26.2</v>
          </cell>
        </row>
        <row r="17">
          <cell r="A17" t="str">
            <v>Кабардино-Балкарская Республика</v>
          </cell>
          <cell r="B17">
            <v>3.1</v>
          </cell>
          <cell r="C17">
            <v>2.2999999999999998</v>
          </cell>
          <cell r="D17">
            <v>0.6</v>
          </cell>
          <cell r="E17">
            <v>-15.4</v>
          </cell>
          <cell r="F17">
            <v>-26.4</v>
          </cell>
          <cell r="G17">
            <v>-24</v>
          </cell>
          <cell r="H17">
            <v>-26.5</v>
          </cell>
          <cell r="I17">
            <v>-25.4</v>
          </cell>
          <cell r="J17">
            <v>-23.7</v>
          </cell>
          <cell r="K17">
            <v>-20.6</v>
          </cell>
          <cell r="L17">
            <v>-13.7</v>
          </cell>
          <cell r="M17">
            <v>-10.5</v>
          </cell>
          <cell r="N17">
            <v>-9.6</v>
          </cell>
          <cell r="O17">
            <v>-9</v>
          </cell>
          <cell r="P17">
            <v>-8.4</v>
          </cell>
          <cell r="Q17">
            <v>-7.1</v>
          </cell>
          <cell r="R17">
            <v>-4.4000000000000004</v>
          </cell>
          <cell r="S17">
            <v>-2.2000000000000002</v>
          </cell>
          <cell r="T17">
            <v>0.4</v>
          </cell>
          <cell r="U17">
            <v>1.8</v>
          </cell>
          <cell r="V17">
            <v>2.2000000000000002</v>
          </cell>
          <cell r="W17">
            <v>5.0999999999999996</v>
          </cell>
          <cell r="X17">
            <v>6</v>
          </cell>
          <cell r="Y17">
            <v>6</v>
          </cell>
          <cell r="Z17">
            <v>7</v>
          </cell>
          <cell r="AA17">
            <v>6.2</v>
          </cell>
          <cell r="AB17">
            <v>7.5</v>
          </cell>
          <cell r="AC17">
            <v>8.4</v>
          </cell>
          <cell r="AD17">
            <v>9.3000000000000007</v>
          </cell>
          <cell r="AE17">
            <v>8.9</v>
          </cell>
          <cell r="AF17">
            <v>8.1</v>
          </cell>
          <cell r="AG17">
            <v>7.7</v>
          </cell>
          <cell r="AH17">
            <v>8.6</v>
          </cell>
          <cell r="AI17">
            <v>8.4</v>
          </cell>
          <cell r="AJ17">
            <v>8.1</v>
          </cell>
          <cell r="AK17">
            <v>9.9</v>
          </cell>
          <cell r="AL17">
            <v>11</v>
          </cell>
          <cell r="AM17">
            <v>11.9</v>
          </cell>
          <cell r="AN17">
            <v>13</v>
          </cell>
          <cell r="AO17">
            <v>13.2</v>
          </cell>
          <cell r="AP17">
            <v>13.8</v>
          </cell>
          <cell r="AQ17">
            <v>14.3</v>
          </cell>
          <cell r="AR17">
            <v>13.6</v>
          </cell>
          <cell r="AS17">
            <v>4</v>
          </cell>
          <cell r="AT17">
            <v>12.5</v>
          </cell>
          <cell r="AU17">
            <v>14.7</v>
          </cell>
          <cell r="AV17">
            <v>14.7</v>
          </cell>
          <cell r="AW17">
            <v>14.8</v>
          </cell>
          <cell r="AX17">
            <v>15.1</v>
          </cell>
          <cell r="AY17">
            <v>16.5</v>
          </cell>
          <cell r="AZ17">
            <v>16.399999999999999</v>
          </cell>
          <cell r="BA17">
            <v>16.2</v>
          </cell>
          <cell r="BB17">
            <v>15.9</v>
          </cell>
          <cell r="BC17">
            <v>16.3</v>
          </cell>
          <cell r="BD17">
            <v>15.9</v>
          </cell>
          <cell r="BE17">
            <v>18.399999999999999</v>
          </cell>
          <cell r="BF17">
            <v>17.899999999999999</v>
          </cell>
          <cell r="BG17">
            <v>18.2</v>
          </cell>
          <cell r="BH17">
            <v>19.2</v>
          </cell>
          <cell r="BI17">
            <v>3.2</v>
          </cell>
          <cell r="BJ17">
            <v>16</v>
          </cell>
          <cell r="BK17">
            <v>18.8</v>
          </cell>
          <cell r="BL17">
            <v>20.6</v>
          </cell>
          <cell r="BM17">
            <v>20.2</v>
          </cell>
          <cell r="BN17">
            <v>22.5</v>
          </cell>
          <cell r="BO17">
            <v>22.4</v>
          </cell>
          <cell r="BP17">
            <v>21.8</v>
          </cell>
          <cell r="BQ17">
            <v>22.8</v>
          </cell>
          <cell r="BR17">
            <v>23.1</v>
          </cell>
          <cell r="BS17">
            <v>24.7</v>
          </cell>
          <cell r="BT17">
            <v>24.5</v>
          </cell>
          <cell r="BU17">
            <v>23.1</v>
          </cell>
          <cell r="BV17">
            <v>23.9</v>
          </cell>
          <cell r="BW17">
            <v>25</v>
          </cell>
          <cell r="BX17">
            <v>25.7</v>
          </cell>
          <cell r="BY17">
            <v>25</v>
          </cell>
          <cell r="BZ17">
            <v>24.4</v>
          </cell>
          <cell r="CA17">
            <v>25.4</v>
          </cell>
          <cell r="CB17">
            <v>25.3</v>
          </cell>
          <cell r="CC17">
            <v>27.3</v>
          </cell>
          <cell r="CD17">
            <v>26.5</v>
          </cell>
          <cell r="CE17">
            <v>27.4</v>
          </cell>
          <cell r="CF17">
            <v>26.4</v>
          </cell>
          <cell r="CG17">
            <v>26.2</v>
          </cell>
          <cell r="CH17">
            <v>26.2</v>
          </cell>
          <cell r="CI17">
            <v>25.9</v>
          </cell>
          <cell r="CJ17">
            <v>22.8</v>
          </cell>
          <cell r="CK17">
            <v>27.7</v>
          </cell>
          <cell r="CL17">
            <v>29</v>
          </cell>
          <cell r="CM17">
            <v>28.3</v>
          </cell>
          <cell r="CN17">
            <v>29.7</v>
          </cell>
          <cell r="CO17">
            <v>31.5</v>
          </cell>
          <cell r="CP17">
            <v>32.4</v>
          </cell>
          <cell r="CQ17">
            <v>31.6</v>
          </cell>
          <cell r="CR17">
            <v>31</v>
          </cell>
          <cell r="CS17">
            <v>21</v>
          </cell>
          <cell r="CT17">
            <v>30.9</v>
          </cell>
          <cell r="CU17">
            <v>32.299999999999997</v>
          </cell>
          <cell r="CV17">
            <v>30.3</v>
          </cell>
          <cell r="CW17">
            <v>32</v>
          </cell>
          <cell r="CX17">
            <v>36.799999999999997</v>
          </cell>
          <cell r="CY17">
            <v>34.5</v>
          </cell>
          <cell r="CZ17">
            <v>32.299999999999997</v>
          </cell>
          <cell r="DA17">
            <v>31</v>
          </cell>
          <cell r="DB17">
            <v>33.9</v>
          </cell>
          <cell r="DC17">
            <v>29.6</v>
          </cell>
          <cell r="DD17">
            <v>29</v>
          </cell>
          <cell r="DE17">
            <v>29.1</v>
          </cell>
          <cell r="DF17">
            <v>29.9</v>
          </cell>
          <cell r="DG17">
            <v>31</v>
          </cell>
          <cell r="DH17">
            <v>31.5</v>
          </cell>
          <cell r="DI17">
            <v>29.9</v>
          </cell>
          <cell r="DJ17">
            <v>31.6</v>
          </cell>
          <cell r="DK17">
            <v>33.9</v>
          </cell>
          <cell r="DL17">
            <v>33.1</v>
          </cell>
          <cell r="DM17">
            <v>34.700000000000003</v>
          </cell>
          <cell r="DN17">
            <v>33.799999999999997</v>
          </cell>
          <cell r="DO17">
            <v>33.4</v>
          </cell>
          <cell r="DP17">
            <v>34.799999999999997</v>
          </cell>
          <cell r="DQ17">
            <v>34.9</v>
          </cell>
          <cell r="DR17">
            <v>34.299999999999997</v>
          </cell>
          <cell r="DS17">
            <v>35.4</v>
          </cell>
          <cell r="DT17">
            <v>35.299999999999997</v>
          </cell>
          <cell r="DU17">
            <v>35.9</v>
          </cell>
          <cell r="DV17">
            <v>37.200000000000003</v>
          </cell>
          <cell r="DW17">
            <v>35.700000000000003</v>
          </cell>
          <cell r="DX17">
            <v>37.4</v>
          </cell>
          <cell r="DY17">
            <v>36.5</v>
          </cell>
          <cell r="DZ17">
            <v>37.299999999999997</v>
          </cell>
          <cell r="EA17">
            <v>42</v>
          </cell>
          <cell r="EB17">
            <v>41.6</v>
          </cell>
          <cell r="EC17">
            <v>43</v>
          </cell>
          <cell r="ED17">
            <v>44.1</v>
          </cell>
          <cell r="EE17">
            <v>46.5</v>
          </cell>
          <cell r="EF17">
            <v>49.2</v>
          </cell>
          <cell r="EG17">
            <v>48.8</v>
          </cell>
          <cell r="EH17">
            <v>50</v>
          </cell>
          <cell r="EI17">
            <v>53.5</v>
          </cell>
          <cell r="EJ17">
            <v>58</v>
          </cell>
          <cell r="EK17">
            <v>58.6</v>
          </cell>
          <cell r="EL17">
            <v>61.1</v>
          </cell>
          <cell r="EM17">
            <v>63.7</v>
          </cell>
          <cell r="EN17">
            <v>67.099999999999994</v>
          </cell>
          <cell r="EO17">
            <v>70.400000000000006</v>
          </cell>
          <cell r="EP17">
            <v>74</v>
          </cell>
          <cell r="EQ17">
            <v>60.8</v>
          </cell>
          <cell r="ER17">
            <v>71.5</v>
          </cell>
          <cell r="ES17">
            <v>75.5</v>
          </cell>
          <cell r="ET17">
            <v>75.7</v>
          </cell>
          <cell r="EU17">
            <v>80.599999999999994</v>
          </cell>
          <cell r="EV17">
            <v>80.8</v>
          </cell>
          <cell r="EW17">
            <v>84.2</v>
          </cell>
          <cell r="EX17">
            <v>87.4</v>
          </cell>
          <cell r="EY17">
            <v>92.6</v>
          </cell>
        </row>
        <row r="18">
          <cell r="A18" t="str">
            <v>Калининградская область</v>
          </cell>
          <cell r="B18">
            <v>1.1000000000000001</v>
          </cell>
          <cell r="C18">
            <v>0.5</v>
          </cell>
          <cell r="D18">
            <v>-0.4</v>
          </cell>
          <cell r="E18">
            <v>-14.1</v>
          </cell>
          <cell r="F18">
            <v>-40.1</v>
          </cell>
          <cell r="G18">
            <v>-36.9</v>
          </cell>
          <cell r="H18">
            <v>-34.9</v>
          </cell>
          <cell r="I18">
            <v>-25.4</v>
          </cell>
          <cell r="J18">
            <v>-23.4</v>
          </cell>
          <cell r="K18">
            <v>-11</v>
          </cell>
          <cell r="L18">
            <v>-8.6999999999999993</v>
          </cell>
          <cell r="M18">
            <v>-8</v>
          </cell>
          <cell r="N18">
            <v>-6.7</v>
          </cell>
          <cell r="O18">
            <v>-4.5999999999999996</v>
          </cell>
          <cell r="P18">
            <v>-3.7</v>
          </cell>
          <cell r="Q18">
            <v>-1.6</v>
          </cell>
          <cell r="R18">
            <v>-0.1</v>
          </cell>
          <cell r="S18">
            <v>0.6</v>
          </cell>
          <cell r="T18">
            <v>1</v>
          </cell>
          <cell r="U18">
            <v>1.6</v>
          </cell>
          <cell r="V18">
            <v>1.3</v>
          </cell>
          <cell r="W18">
            <v>2.2999999999999998</v>
          </cell>
          <cell r="X18">
            <v>3.5</v>
          </cell>
          <cell r="Y18">
            <v>3.8</v>
          </cell>
          <cell r="Z18">
            <v>4.5</v>
          </cell>
          <cell r="AA18">
            <v>4.4000000000000004</v>
          </cell>
          <cell r="AB18">
            <v>5.0999999999999996</v>
          </cell>
          <cell r="AC18">
            <v>5.7</v>
          </cell>
          <cell r="AD18">
            <v>5.3</v>
          </cell>
          <cell r="AE18">
            <v>5.3</v>
          </cell>
          <cell r="AF18">
            <v>5.2</v>
          </cell>
          <cell r="AG18">
            <v>5.3</v>
          </cell>
          <cell r="AH18">
            <v>5.8</v>
          </cell>
          <cell r="AI18">
            <v>6.4</v>
          </cell>
          <cell r="AJ18">
            <v>5.8</v>
          </cell>
          <cell r="AK18">
            <v>5.9</v>
          </cell>
          <cell r="AL18">
            <v>5.7</v>
          </cell>
          <cell r="AM18">
            <v>6.2</v>
          </cell>
          <cell r="AN18">
            <v>6.4</v>
          </cell>
          <cell r="AO18">
            <v>7.2</v>
          </cell>
          <cell r="AP18">
            <v>7.7</v>
          </cell>
          <cell r="AQ18">
            <v>8.1</v>
          </cell>
          <cell r="AR18">
            <v>7.3</v>
          </cell>
          <cell r="AS18">
            <v>1.1000000000000001</v>
          </cell>
          <cell r="AT18">
            <v>5.8</v>
          </cell>
          <cell r="AU18">
            <v>6.1</v>
          </cell>
          <cell r="AV18">
            <v>6.4</v>
          </cell>
          <cell r="AW18">
            <v>6.9</v>
          </cell>
          <cell r="AX18">
            <v>7.1</v>
          </cell>
          <cell r="AY18">
            <v>7.5</v>
          </cell>
          <cell r="AZ18">
            <v>7.5</v>
          </cell>
          <cell r="BA18">
            <v>8.5</v>
          </cell>
          <cell r="BB18">
            <v>7.8</v>
          </cell>
          <cell r="BC18">
            <v>8.6</v>
          </cell>
          <cell r="BD18">
            <v>7.1</v>
          </cell>
          <cell r="BE18">
            <v>9.6</v>
          </cell>
          <cell r="BF18">
            <v>9.9</v>
          </cell>
          <cell r="BG18">
            <v>10.4</v>
          </cell>
          <cell r="BH18">
            <v>11.4</v>
          </cell>
          <cell r="BI18">
            <v>6.1</v>
          </cell>
          <cell r="BJ18">
            <v>11</v>
          </cell>
          <cell r="BK18">
            <v>11.1</v>
          </cell>
          <cell r="BL18">
            <v>11.9</v>
          </cell>
          <cell r="BM18">
            <v>11.7</v>
          </cell>
          <cell r="BN18">
            <v>14.1</v>
          </cell>
          <cell r="BO18">
            <v>13.5</v>
          </cell>
          <cell r="BP18">
            <v>12.2</v>
          </cell>
          <cell r="BQ18">
            <v>12.2</v>
          </cell>
          <cell r="BR18">
            <v>13</v>
          </cell>
          <cell r="BS18">
            <v>12.5</v>
          </cell>
          <cell r="BT18">
            <v>12.4</v>
          </cell>
          <cell r="BU18">
            <v>13.3</v>
          </cell>
          <cell r="BV18">
            <v>12.7</v>
          </cell>
          <cell r="BW18">
            <v>13.2</v>
          </cell>
          <cell r="BX18">
            <v>13.3</v>
          </cell>
          <cell r="BY18">
            <v>13.9</v>
          </cell>
          <cell r="BZ18">
            <v>13.9</v>
          </cell>
          <cell r="CA18">
            <v>14.1</v>
          </cell>
          <cell r="CB18">
            <v>13.6</v>
          </cell>
          <cell r="CC18">
            <v>14.3</v>
          </cell>
          <cell r="CD18">
            <v>14.2</v>
          </cell>
          <cell r="CE18">
            <v>14.7</v>
          </cell>
          <cell r="CF18">
            <v>13.8</v>
          </cell>
          <cell r="CG18">
            <v>14.1</v>
          </cell>
          <cell r="CH18">
            <v>14</v>
          </cell>
          <cell r="CI18">
            <v>14.3</v>
          </cell>
          <cell r="CJ18">
            <v>-11.1</v>
          </cell>
          <cell r="CK18">
            <v>13.3</v>
          </cell>
          <cell r="CL18">
            <v>14.7</v>
          </cell>
          <cell r="CM18">
            <v>14.9</v>
          </cell>
          <cell r="CN18">
            <v>15.5</v>
          </cell>
          <cell r="CO18">
            <v>15.9</v>
          </cell>
          <cell r="CP18">
            <v>16.5</v>
          </cell>
          <cell r="CQ18">
            <v>16.899999999999999</v>
          </cell>
          <cell r="CR18">
            <v>16.5</v>
          </cell>
          <cell r="CS18">
            <v>8.4</v>
          </cell>
          <cell r="CT18">
            <v>15.6</v>
          </cell>
          <cell r="CU18">
            <v>14.6</v>
          </cell>
          <cell r="CV18">
            <v>15</v>
          </cell>
          <cell r="CW18">
            <v>15.5</v>
          </cell>
          <cell r="CX18">
            <v>15.8</v>
          </cell>
          <cell r="CY18">
            <v>15.4</v>
          </cell>
          <cell r="CZ18">
            <v>15.5</v>
          </cell>
          <cell r="DA18">
            <v>14.9</v>
          </cell>
          <cell r="DB18">
            <v>14.9</v>
          </cell>
          <cell r="DC18">
            <v>14.8</v>
          </cell>
          <cell r="DD18">
            <v>15.6</v>
          </cell>
          <cell r="DE18">
            <v>15.4</v>
          </cell>
          <cell r="DF18">
            <v>15.5</v>
          </cell>
          <cell r="DG18">
            <v>16.399999999999999</v>
          </cell>
          <cell r="DH18">
            <v>16.899999999999999</v>
          </cell>
          <cell r="DI18">
            <v>16.5</v>
          </cell>
          <cell r="DJ18">
            <v>16.100000000000001</v>
          </cell>
          <cell r="DK18">
            <v>17.399999999999999</v>
          </cell>
          <cell r="DL18">
            <v>17.3</v>
          </cell>
          <cell r="DM18">
            <v>17.399999999999999</v>
          </cell>
          <cell r="DN18">
            <v>17.5</v>
          </cell>
          <cell r="DO18">
            <v>16.8</v>
          </cell>
          <cell r="DP18">
            <v>17.600000000000001</v>
          </cell>
          <cell r="DQ18">
            <v>17.399999999999999</v>
          </cell>
          <cell r="DR18">
            <v>16.600000000000001</v>
          </cell>
          <cell r="DS18">
            <v>16.5</v>
          </cell>
          <cell r="DT18">
            <v>16.600000000000001</v>
          </cell>
          <cell r="DU18">
            <v>16.8</v>
          </cell>
          <cell r="DV18">
            <v>17.100000000000001</v>
          </cell>
          <cell r="DW18">
            <v>16.7</v>
          </cell>
          <cell r="DX18">
            <v>17.600000000000001</v>
          </cell>
          <cell r="DY18">
            <v>17.399999999999999</v>
          </cell>
          <cell r="DZ18">
            <v>17.8</v>
          </cell>
          <cell r="EA18">
            <v>17.8</v>
          </cell>
          <cell r="EB18">
            <v>18.3</v>
          </cell>
          <cell r="EC18">
            <v>17.8</v>
          </cell>
          <cell r="ED18">
            <v>17.7</v>
          </cell>
          <cell r="EE18">
            <v>17.3</v>
          </cell>
          <cell r="EF18">
            <v>18</v>
          </cell>
          <cell r="EG18">
            <v>19.5</v>
          </cell>
          <cell r="EH18">
            <v>21.8</v>
          </cell>
          <cell r="EI18">
            <v>24.5</v>
          </cell>
          <cell r="EJ18">
            <v>27</v>
          </cell>
          <cell r="EK18">
            <v>29.2</v>
          </cell>
          <cell r="EL18">
            <v>31.4</v>
          </cell>
          <cell r="EM18">
            <v>33.4</v>
          </cell>
          <cell r="EN18">
            <v>34.9</v>
          </cell>
          <cell r="EO18">
            <v>37.5</v>
          </cell>
          <cell r="EP18">
            <v>38.200000000000003</v>
          </cell>
          <cell r="EQ18">
            <v>26.9</v>
          </cell>
          <cell r="ER18">
            <v>34.700000000000003</v>
          </cell>
          <cell r="ES18">
            <v>34.5</v>
          </cell>
          <cell r="ET18">
            <v>34.200000000000003</v>
          </cell>
          <cell r="EU18">
            <v>34</v>
          </cell>
          <cell r="EV18">
            <v>34.799999999999997</v>
          </cell>
          <cell r="EW18">
            <v>35.9</v>
          </cell>
          <cell r="EX18">
            <v>35.799999999999997</v>
          </cell>
          <cell r="EY18">
            <v>37.9</v>
          </cell>
        </row>
        <row r="19">
          <cell r="A19" t="str">
            <v>Калужская область</v>
          </cell>
          <cell r="B19">
            <v>1.5</v>
          </cell>
          <cell r="C19">
            <v>0.5</v>
          </cell>
          <cell r="D19">
            <v>0.4</v>
          </cell>
          <cell r="E19">
            <v>-11.4</v>
          </cell>
          <cell r="F19">
            <v>-34.4</v>
          </cell>
          <cell r="G19">
            <v>-29.1</v>
          </cell>
          <cell r="H19">
            <v>-28.3</v>
          </cell>
          <cell r="I19">
            <v>-26.1</v>
          </cell>
          <cell r="J19">
            <v>-25.7</v>
          </cell>
          <cell r="K19">
            <v>-21.6</v>
          </cell>
          <cell r="L19">
            <v>-20.399999999999999</v>
          </cell>
          <cell r="M19">
            <v>-19</v>
          </cell>
          <cell r="N19">
            <v>-12.9</v>
          </cell>
          <cell r="O19">
            <v>-11</v>
          </cell>
          <cell r="P19">
            <v>-9.1999999999999993</v>
          </cell>
          <cell r="Q19">
            <v>-3.3</v>
          </cell>
          <cell r="R19">
            <v>-2.1</v>
          </cell>
          <cell r="S19">
            <v>-1.1000000000000001</v>
          </cell>
          <cell r="T19">
            <v>-0.3</v>
          </cell>
          <cell r="U19">
            <v>-0.1</v>
          </cell>
          <cell r="V19">
            <v>-1.3</v>
          </cell>
          <cell r="W19">
            <v>1.2</v>
          </cell>
          <cell r="X19">
            <v>1.6</v>
          </cell>
          <cell r="Y19">
            <v>1.7</v>
          </cell>
          <cell r="Z19">
            <v>2.2999999999999998</v>
          </cell>
          <cell r="AA19">
            <v>2.1</v>
          </cell>
          <cell r="AB19">
            <v>2.8</v>
          </cell>
          <cell r="AC19">
            <v>2.7</v>
          </cell>
          <cell r="AD19">
            <v>2.4</v>
          </cell>
          <cell r="AE19">
            <v>2.6</v>
          </cell>
          <cell r="AF19">
            <v>2.5</v>
          </cell>
          <cell r="AG19">
            <v>2.4</v>
          </cell>
          <cell r="AH19">
            <v>2.8</v>
          </cell>
          <cell r="AI19">
            <v>3</v>
          </cell>
          <cell r="AJ19">
            <v>2.9</v>
          </cell>
          <cell r="AK19">
            <v>2.8</v>
          </cell>
          <cell r="AL19">
            <v>2.6</v>
          </cell>
          <cell r="AM19">
            <v>2.7</v>
          </cell>
          <cell r="AN19">
            <v>3.5</v>
          </cell>
          <cell r="AO19">
            <v>1.5</v>
          </cell>
          <cell r="AP19">
            <v>-0.5</v>
          </cell>
          <cell r="AQ19">
            <v>1.5</v>
          </cell>
          <cell r="AR19">
            <v>1</v>
          </cell>
          <cell r="AS19">
            <v>-4.3</v>
          </cell>
          <cell r="AT19">
            <v>0.8</v>
          </cell>
          <cell r="AU19">
            <v>1</v>
          </cell>
          <cell r="AV19">
            <v>1.9</v>
          </cell>
          <cell r="AW19">
            <v>2.7</v>
          </cell>
          <cell r="AX19">
            <v>2.7</v>
          </cell>
          <cell r="AY19">
            <v>2.2999999999999998</v>
          </cell>
          <cell r="AZ19">
            <v>2.5</v>
          </cell>
          <cell r="BA19">
            <v>4</v>
          </cell>
          <cell r="BB19">
            <v>3.4</v>
          </cell>
          <cell r="BC19">
            <v>3.5</v>
          </cell>
          <cell r="BD19">
            <v>2.1</v>
          </cell>
          <cell r="BE19">
            <v>4.2</v>
          </cell>
          <cell r="BF19">
            <v>4.7</v>
          </cell>
          <cell r="BG19">
            <v>5.0999999999999996</v>
          </cell>
          <cell r="BH19">
            <v>5.3</v>
          </cell>
          <cell r="BI19">
            <v>-2.2999999999999998</v>
          </cell>
          <cell r="BJ19">
            <v>4.3</v>
          </cell>
          <cell r="BK19">
            <v>5.5</v>
          </cell>
          <cell r="BL19">
            <v>5.7</v>
          </cell>
          <cell r="BM19">
            <v>5.3</v>
          </cell>
          <cell r="BN19">
            <v>6.7</v>
          </cell>
          <cell r="BO19">
            <v>6.5</v>
          </cell>
          <cell r="BP19">
            <v>6</v>
          </cell>
          <cell r="BQ19">
            <v>5.7</v>
          </cell>
          <cell r="BR19">
            <v>5.7</v>
          </cell>
          <cell r="BS19">
            <v>5.2</v>
          </cell>
          <cell r="BT19">
            <v>5</v>
          </cell>
          <cell r="BU19">
            <v>5.4</v>
          </cell>
          <cell r="BV19">
            <v>5.0999999999999996</v>
          </cell>
          <cell r="BW19">
            <v>6.1</v>
          </cell>
          <cell r="BX19">
            <v>6.3</v>
          </cell>
          <cell r="BY19">
            <v>6.2</v>
          </cell>
          <cell r="BZ19">
            <v>6.3</v>
          </cell>
          <cell r="CA19">
            <v>6.7</v>
          </cell>
          <cell r="CB19">
            <v>6.4</v>
          </cell>
          <cell r="CC19">
            <v>6.2</v>
          </cell>
          <cell r="CD19">
            <v>5.9</v>
          </cell>
          <cell r="CE19">
            <v>6.1</v>
          </cell>
          <cell r="CF19">
            <v>5.9</v>
          </cell>
          <cell r="CG19">
            <v>5.9</v>
          </cell>
          <cell r="CH19">
            <v>5.6</v>
          </cell>
          <cell r="CI19">
            <v>5.5</v>
          </cell>
          <cell r="CJ19">
            <v>3.6</v>
          </cell>
          <cell r="CK19">
            <v>5.4</v>
          </cell>
          <cell r="CL19">
            <v>5.4</v>
          </cell>
          <cell r="CM19">
            <v>5.4</v>
          </cell>
          <cell r="CN19">
            <v>5.9</v>
          </cell>
          <cell r="CO19">
            <v>5.9</v>
          </cell>
          <cell r="CP19">
            <v>6.5</v>
          </cell>
          <cell r="CQ19">
            <v>6.5</v>
          </cell>
          <cell r="CR19">
            <v>5.5</v>
          </cell>
          <cell r="CS19">
            <v>-2.7</v>
          </cell>
          <cell r="CT19">
            <v>4.4000000000000004</v>
          </cell>
          <cell r="CU19">
            <v>4.5999999999999996</v>
          </cell>
          <cell r="CV19">
            <v>4.7</v>
          </cell>
          <cell r="CW19">
            <v>5</v>
          </cell>
          <cell r="CX19">
            <v>5.3</v>
          </cell>
          <cell r="CY19">
            <v>5.3</v>
          </cell>
          <cell r="CZ19">
            <v>6.1</v>
          </cell>
          <cell r="DA19">
            <v>5.3</v>
          </cell>
          <cell r="DB19">
            <v>5.2</v>
          </cell>
          <cell r="DC19">
            <v>5.3</v>
          </cell>
          <cell r="DD19">
            <v>5.0999999999999996</v>
          </cell>
          <cell r="DE19">
            <v>5.6</v>
          </cell>
          <cell r="DF19">
            <v>5.6</v>
          </cell>
          <cell r="DG19">
            <v>6</v>
          </cell>
          <cell r="DH19">
            <v>5.9</v>
          </cell>
          <cell r="DI19">
            <v>4.9000000000000004</v>
          </cell>
          <cell r="DJ19">
            <v>4.3</v>
          </cell>
          <cell r="DK19">
            <v>5.7</v>
          </cell>
          <cell r="DL19">
            <v>6.6</v>
          </cell>
          <cell r="DM19">
            <v>7.3</v>
          </cell>
          <cell r="DN19">
            <v>6.9</v>
          </cell>
          <cell r="DO19">
            <v>6.6</v>
          </cell>
          <cell r="DP19">
            <v>6.9</v>
          </cell>
          <cell r="DQ19">
            <v>7</v>
          </cell>
          <cell r="DR19">
            <v>6.3</v>
          </cell>
          <cell r="DS19">
            <v>6.5</v>
          </cell>
          <cell r="DT19">
            <v>6.1</v>
          </cell>
          <cell r="DU19">
            <v>5.7</v>
          </cell>
          <cell r="DV19">
            <v>6.3</v>
          </cell>
          <cell r="DW19">
            <v>6.1</v>
          </cell>
          <cell r="DX19">
            <v>6.9</v>
          </cell>
          <cell r="DY19">
            <v>7</v>
          </cell>
          <cell r="DZ19">
            <v>6.8</v>
          </cell>
          <cell r="EA19">
            <v>6.9</v>
          </cell>
          <cell r="EB19">
            <v>6.8</v>
          </cell>
          <cell r="EC19">
            <v>7.5</v>
          </cell>
          <cell r="ED19">
            <v>7.3</v>
          </cell>
          <cell r="EE19">
            <v>7.4</v>
          </cell>
          <cell r="EF19">
            <v>8</v>
          </cell>
          <cell r="EG19">
            <v>8</v>
          </cell>
          <cell r="EH19">
            <v>9.4</v>
          </cell>
          <cell r="EI19">
            <v>10.4</v>
          </cell>
          <cell r="EJ19">
            <v>12.5</v>
          </cell>
          <cell r="EK19">
            <v>12.4</v>
          </cell>
          <cell r="EL19">
            <v>14.6</v>
          </cell>
          <cell r="EM19">
            <v>16.2</v>
          </cell>
          <cell r="EN19">
            <v>17</v>
          </cell>
          <cell r="EO19">
            <v>18</v>
          </cell>
          <cell r="EP19">
            <v>19.8</v>
          </cell>
          <cell r="EQ19">
            <v>6.9</v>
          </cell>
          <cell r="ER19">
            <v>14.5</v>
          </cell>
          <cell r="ES19">
            <v>15.2</v>
          </cell>
          <cell r="ET19">
            <v>15.1</v>
          </cell>
          <cell r="EU19">
            <v>14.7</v>
          </cell>
          <cell r="EV19">
            <v>13.7</v>
          </cell>
          <cell r="EW19">
            <v>14.9</v>
          </cell>
          <cell r="EX19">
            <v>14.4</v>
          </cell>
          <cell r="EY19">
            <v>16.3</v>
          </cell>
        </row>
        <row r="20">
          <cell r="A20" t="str">
            <v>Камчатский край</v>
          </cell>
          <cell r="B20">
            <v>0.8</v>
          </cell>
          <cell r="C20">
            <v>0.5</v>
          </cell>
          <cell r="D20">
            <v>0.2</v>
          </cell>
          <cell r="E20">
            <v>-17.7</v>
          </cell>
          <cell r="F20">
            <v>-28.2</v>
          </cell>
          <cell r="G20">
            <v>-26.1</v>
          </cell>
          <cell r="H20">
            <v>-24.4</v>
          </cell>
          <cell r="I20">
            <v>-21.7</v>
          </cell>
          <cell r="J20">
            <v>-21.1</v>
          </cell>
          <cell r="K20">
            <v>-14.4</v>
          </cell>
          <cell r="L20">
            <v>-13.5</v>
          </cell>
          <cell r="M20">
            <v>-10.7</v>
          </cell>
          <cell r="N20">
            <v>-9.1999999999999993</v>
          </cell>
          <cell r="O20">
            <v>-9.1</v>
          </cell>
          <cell r="P20">
            <v>-7.8</v>
          </cell>
          <cell r="Q20">
            <v>-8.6</v>
          </cell>
          <cell r="R20">
            <v>-8</v>
          </cell>
          <cell r="S20">
            <v>-6.9</v>
          </cell>
          <cell r="T20">
            <v>-5.7</v>
          </cell>
          <cell r="U20">
            <v>-4.8</v>
          </cell>
          <cell r="V20">
            <v>-5.6</v>
          </cell>
          <cell r="W20">
            <v>-3.3</v>
          </cell>
          <cell r="X20">
            <v>-2.1</v>
          </cell>
          <cell r="Y20">
            <v>-1.3</v>
          </cell>
          <cell r="Z20">
            <v>-0.2</v>
          </cell>
          <cell r="AA20">
            <v>-0.2</v>
          </cell>
          <cell r="AB20">
            <v>0.8</v>
          </cell>
          <cell r="AC20">
            <v>1.3</v>
          </cell>
          <cell r="AD20">
            <v>1.2</v>
          </cell>
          <cell r="AE20">
            <v>1.9</v>
          </cell>
          <cell r="AF20">
            <v>1.7</v>
          </cell>
          <cell r="AG20">
            <v>1.3</v>
          </cell>
          <cell r="AH20">
            <v>2</v>
          </cell>
          <cell r="AI20">
            <v>1.9</v>
          </cell>
          <cell r="AJ20">
            <v>1.4</v>
          </cell>
          <cell r="AK20">
            <v>2</v>
          </cell>
          <cell r="AL20">
            <v>2.2000000000000002</v>
          </cell>
          <cell r="AM20">
            <v>2.2000000000000002</v>
          </cell>
          <cell r="AN20">
            <v>3.3</v>
          </cell>
          <cell r="AO20">
            <v>3.2</v>
          </cell>
          <cell r="AP20">
            <v>3.1</v>
          </cell>
          <cell r="AQ20">
            <v>4.0999999999999996</v>
          </cell>
          <cell r="AR20">
            <v>3</v>
          </cell>
          <cell r="AS20">
            <v>-4.3</v>
          </cell>
          <cell r="AT20">
            <v>2.4</v>
          </cell>
          <cell r="AU20">
            <v>2.9</v>
          </cell>
          <cell r="AV20">
            <v>4</v>
          </cell>
          <cell r="AW20">
            <v>4.5</v>
          </cell>
          <cell r="AX20">
            <v>5</v>
          </cell>
          <cell r="AY20">
            <v>5.8</v>
          </cell>
          <cell r="AZ20">
            <v>5.7</v>
          </cell>
          <cell r="BA20">
            <v>6.4</v>
          </cell>
          <cell r="BB20">
            <v>6.8</v>
          </cell>
          <cell r="BC20">
            <v>7.3</v>
          </cell>
          <cell r="BD20">
            <v>6.2</v>
          </cell>
          <cell r="BE20">
            <v>7.7</v>
          </cell>
          <cell r="BF20">
            <v>7.5</v>
          </cell>
          <cell r="BG20">
            <v>7.9</v>
          </cell>
          <cell r="BH20">
            <v>8.9</v>
          </cell>
          <cell r="BI20">
            <v>1.1000000000000001</v>
          </cell>
          <cell r="BJ20">
            <v>6.2</v>
          </cell>
          <cell r="BK20">
            <v>8.4</v>
          </cell>
          <cell r="BL20">
            <v>8.6999999999999993</v>
          </cell>
          <cell r="BM20">
            <v>8.6999999999999993</v>
          </cell>
          <cell r="BN20">
            <v>10.1</v>
          </cell>
          <cell r="BO20">
            <v>9.6999999999999993</v>
          </cell>
          <cell r="BP20">
            <v>8.5</v>
          </cell>
          <cell r="BQ20">
            <v>8.3000000000000007</v>
          </cell>
          <cell r="BR20">
            <v>8.1</v>
          </cell>
          <cell r="BS20">
            <v>7.9</v>
          </cell>
          <cell r="BT20">
            <v>8.1</v>
          </cell>
          <cell r="BU20">
            <v>7.9</v>
          </cell>
          <cell r="BV20">
            <v>8.5</v>
          </cell>
          <cell r="BW20">
            <v>8.9</v>
          </cell>
          <cell r="BX20">
            <v>9.3000000000000007</v>
          </cell>
          <cell r="BY20">
            <v>10</v>
          </cell>
          <cell r="BZ20">
            <v>10.4</v>
          </cell>
          <cell r="CA20">
            <v>11.5</v>
          </cell>
          <cell r="CB20">
            <v>12</v>
          </cell>
          <cell r="CC20">
            <v>12.5</v>
          </cell>
          <cell r="CD20">
            <v>11.8</v>
          </cell>
          <cell r="CE20">
            <v>12.3</v>
          </cell>
          <cell r="CF20">
            <v>12.5</v>
          </cell>
          <cell r="CG20">
            <v>11.6</v>
          </cell>
          <cell r="CH20">
            <v>12.2</v>
          </cell>
          <cell r="CI20">
            <v>11.5</v>
          </cell>
          <cell r="CJ20">
            <v>10.9</v>
          </cell>
          <cell r="CK20">
            <v>12.1</v>
          </cell>
          <cell r="CL20">
            <v>12.9</v>
          </cell>
          <cell r="CM20">
            <v>13.7</v>
          </cell>
          <cell r="CN20">
            <v>13.8</v>
          </cell>
          <cell r="CO20">
            <v>14.5</v>
          </cell>
          <cell r="CP20">
            <v>15.9</v>
          </cell>
          <cell r="CQ20">
            <v>16.3</v>
          </cell>
          <cell r="CR20">
            <v>14.7</v>
          </cell>
          <cell r="CS20">
            <v>4.5999999999999996</v>
          </cell>
          <cell r="CT20">
            <v>14.2</v>
          </cell>
          <cell r="CU20">
            <v>13.9</v>
          </cell>
          <cell r="CV20">
            <v>13.8</v>
          </cell>
          <cell r="CW20">
            <v>14.5</v>
          </cell>
          <cell r="CX20">
            <v>15</v>
          </cell>
          <cell r="CY20">
            <v>14.9</v>
          </cell>
          <cell r="CZ20">
            <v>16.399999999999999</v>
          </cell>
          <cell r="DA20">
            <v>15.5</v>
          </cell>
          <cell r="DB20">
            <v>16.5</v>
          </cell>
          <cell r="DC20">
            <v>15.2</v>
          </cell>
          <cell r="DD20">
            <v>15.5</v>
          </cell>
          <cell r="DE20">
            <v>16</v>
          </cell>
          <cell r="DF20">
            <v>17.399999999999999</v>
          </cell>
          <cell r="DG20">
            <v>17.8</v>
          </cell>
          <cell r="DH20">
            <v>16.600000000000001</v>
          </cell>
          <cell r="DI20">
            <v>17.3</v>
          </cell>
          <cell r="DJ20">
            <v>17</v>
          </cell>
          <cell r="DK20">
            <v>18.3</v>
          </cell>
          <cell r="DL20">
            <v>18.600000000000001</v>
          </cell>
          <cell r="DM20">
            <v>18.399999999999999</v>
          </cell>
          <cell r="DN20">
            <v>18.8</v>
          </cell>
          <cell r="DO20">
            <v>19</v>
          </cell>
          <cell r="DP20">
            <v>19.3</v>
          </cell>
          <cell r="DQ20">
            <v>19.8</v>
          </cell>
          <cell r="DR20">
            <v>19.5</v>
          </cell>
          <cell r="DS20">
            <v>20.2</v>
          </cell>
          <cell r="DT20">
            <v>20.3</v>
          </cell>
          <cell r="DU20">
            <v>20.5</v>
          </cell>
          <cell r="DV20">
            <v>22.4</v>
          </cell>
          <cell r="DW20">
            <v>22.2</v>
          </cell>
          <cell r="DX20">
            <v>23.9</v>
          </cell>
          <cell r="DY20">
            <v>23.4</v>
          </cell>
          <cell r="DZ20">
            <v>24.1</v>
          </cell>
          <cell r="EA20">
            <v>24.9</v>
          </cell>
          <cell r="EB20">
            <v>25.4</v>
          </cell>
          <cell r="EC20">
            <v>23.8</v>
          </cell>
          <cell r="ED20">
            <v>26.5</v>
          </cell>
          <cell r="EE20">
            <v>26.6</v>
          </cell>
          <cell r="EF20">
            <v>26.4</v>
          </cell>
          <cell r="EG20">
            <v>26.6</v>
          </cell>
          <cell r="EH20">
            <v>28.9</v>
          </cell>
          <cell r="EI20">
            <v>30.6</v>
          </cell>
          <cell r="EJ20">
            <v>34.6</v>
          </cell>
          <cell r="EK20">
            <v>37</v>
          </cell>
          <cell r="EL20">
            <v>44.4</v>
          </cell>
          <cell r="EM20">
            <v>47.6</v>
          </cell>
          <cell r="EN20">
            <v>50.7</v>
          </cell>
          <cell r="EO20">
            <v>53.7</v>
          </cell>
          <cell r="EP20">
            <v>59</v>
          </cell>
          <cell r="EQ20">
            <v>39.200000000000003</v>
          </cell>
          <cell r="ER20">
            <v>54.2</v>
          </cell>
          <cell r="ES20">
            <v>52.7</v>
          </cell>
          <cell r="ET20">
            <v>51.7</v>
          </cell>
          <cell r="EU20">
            <v>55.7</v>
          </cell>
          <cell r="EV20">
            <v>56.9</v>
          </cell>
          <cell r="EW20">
            <v>57.9</v>
          </cell>
          <cell r="EX20">
            <v>58.7</v>
          </cell>
          <cell r="EY20">
            <v>61.6</v>
          </cell>
        </row>
        <row r="21">
          <cell r="A21" t="str">
            <v>Кемеровская область</v>
          </cell>
          <cell r="B21">
            <v>0.5</v>
          </cell>
          <cell r="C21">
            <v>0.3</v>
          </cell>
          <cell r="D21">
            <v>-0.5</v>
          </cell>
          <cell r="E21">
            <v>-5.5</v>
          </cell>
          <cell r="F21">
            <v>-21</v>
          </cell>
          <cell r="G21">
            <v>-15.3</v>
          </cell>
          <cell r="H21">
            <v>-15.4</v>
          </cell>
          <cell r="I21">
            <v>-15.3</v>
          </cell>
          <cell r="J21">
            <v>-15.9</v>
          </cell>
          <cell r="K21">
            <v>-13.3</v>
          </cell>
          <cell r="L21">
            <v>-12.2</v>
          </cell>
          <cell r="M21">
            <v>-11</v>
          </cell>
          <cell r="N21">
            <v>-6.3</v>
          </cell>
          <cell r="O21">
            <v>-4.4000000000000004</v>
          </cell>
          <cell r="P21">
            <v>-3.3</v>
          </cell>
          <cell r="Q21">
            <v>-2.8</v>
          </cell>
          <cell r="R21">
            <v>-2.2000000000000002</v>
          </cell>
          <cell r="S21">
            <v>-1.7</v>
          </cell>
          <cell r="T21">
            <v>-1.4</v>
          </cell>
          <cell r="U21">
            <v>-1.3</v>
          </cell>
          <cell r="V21">
            <v>-2.1</v>
          </cell>
          <cell r="W21">
            <v>-0.8</v>
          </cell>
          <cell r="X21">
            <v>-1</v>
          </cell>
          <cell r="Y21">
            <v>-0.5</v>
          </cell>
          <cell r="Z21">
            <v>0.2</v>
          </cell>
          <cell r="AA21">
            <v>0.6</v>
          </cell>
          <cell r="AB21">
            <v>0.6</v>
          </cell>
          <cell r="AC21">
            <v>0.9</v>
          </cell>
          <cell r="AD21">
            <v>1.1000000000000001</v>
          </cell>
          <cell r="AE21">
            <v>1.2</v>
          </cell>
          <cell r="AF21">
            <v>0.8</v>
          </cell>
          <cell r="AG21">
            <v>1</v>
          </cell>
          <cell r="AH21">
            <v>1.8</v>
          </cell>
          <cell r="AI21">
            <v>1.7</v>
          </cell>
          <cell r="AJ21">
            <v>1.1000000000000001</v>
          </cell>
          <cell r="AK21">
            <v>1.9</v>
          </cell>
          <cell r="AL21">
            <v>2.9</v>
          </cell>
          <cell r="AM21">
            <v>3.3</v>
          </cell>
          <cell r="AN21">
            <v>3.8</v>
          </cell>
          <cell r="AO21">
            <v>3.6</v>
          </cell>
          <cell r="AP21">
            <v>4.2</v>
          </cell>
          <cell r="AQ21">
            <v>4.0999999999999996</v>
          </cell>
          <cell r="AR21">
            <v>2.7</v>
          </cell>
          <cell r="AS21">
            <v>-4.4000000000000004</v>
          </cell>
          <cell r="AT21">
            <v>2.2000000000000002</v>
          </cell>
          <cell r="AU21">
            <v>3.4</v>
          </cell>
          <cell r="AV21">
            <v>3.3</v>
          </cell>
          <cell r="AW21">
            <v>3.6</v>
          </cell>
          <cell r="AX21">
            <v>3.6</v>
          </cell>
          <cell r="AY21">
            <v>4.4000000000000004</v>
          </cell>
          <cell r="AZ21">
            <v>4.2</v>
          </cell>
          <cell r="BA21">
            <v>5.0999999999999996</v>
          </cell>
          <cell r="BB21">
            <v>4.7</v>
          </cell>
          <cell r="BC21">
            <v>5.7</v>
          </cell>
          <cell r="BD21">
            <v>4.4000000000000004</v>
          </cell>
          <cell r="BE21">
            <v>6.5</v>
          </cell>
          <cell r="BF21">
            <v>5.8</v>
          </cell>
          <cell r="BG21">
            <v>6.2</v>
          </cell>
          <cell r="BH21">
            <v>6.6</v>
          </cell>
          <cell r="BI21">
            <v>0.9</v>
          </cell>
          <cell r="BJ21">
            <v>3.6</v>
          </cell>
          <cell r="BK21">
            <v>5.3</v>
          </cell>
          <cell r="BL21">
            <v>6</v>
          </cell>
          <cell r="BM21">
            <v>6</v>
          </cell>
          <cell r="BN21">
            <v>7.3</v>
          </cell>
          <cell r="BO21">
            <v>6.8</v>
          </cell>
          <cell r="BP21">
            <v>6.1</v>
          </cell>
          <cell r="BQ21">
            <v>6</v>
          </cell>
          <cell r="BR21">
            <v>6.1</v>
          </cell>
          <cell r="BS21">
            <v>4.9000000000000004</v>
          </cell>
          <cell r="BT21">
            <v>4.7</v>
          </cell>
          <cell r="BU21">
            <v>5.3</v>
          </cell>
          <cell r="BV21">
            <v>5</v>
          </cell>
          <cell r="BW21">
            <v>5.6</v>
          </cell>
          <cell r="BX21">
            <v>5.7</v>
          </cell>
          <cell r="BY21">
            <v>6.3</v>
          </cell>
          <cell r="BZ21">
            <v>6.5</v>
          </cell>
          <cell r="CA21">
            <v>7.2</v>
          </cell>
          <cell r="CB21">
            <v>6.4</v>
          </cell>
          <cell r="CC21">
            <v>6.1</v>
          </cell>
          <cell r="CD21">
            <v>6</v>
          </cell>
          <cell r="CE21">
            <v>5.7</v>
          </cell>
          <cell r="CF21">
            <v>5.2</v>
          </cell>
          <cell r="CG21">
            <v>5.3</v>
          </cell>
          <cell r="CH21">
            <v>5.5</v>
          </cell>
          <cell r="CI21">
            <v>5.6</v>
          </cell>
          <cell r="CJ21">
            <v>3.9</v>
          </cell>
          <cell r="CK21">
            <v>5.2</v>
          </cell>
          <cell r="CL21">
            <v>5.8</v>
          </cell>
          <cell r="CM21">
            <v>5.8</v>
          </cell>
          <cell r="CN21">
            <v>6.1</v>
          </cell>
          <cell r="CO21">
            <v>5.9</v>
          </cell>
          <cell r="CP21">
            <v>6.6</v>
          </cell>
          <cell r="CQ21">
            <v>7</v>
          </cell>
          <cell r="CR21">
            <v>6.2</v>
          </cell>
          <cell r="CS21">
            <v>-3.5</v>
          </cell>
          <cell r="CT21">
            <v>4.8</v>
          </cell>
          <cell r="CU21">
            <v>5.8</v>
          </cell>
          <cell r="CV21">
            <v>5.5</v>
          </cell>
          <cell r="CW21">
            <v>5</v>
          </cell>
          <cell r="CX21">
            <v>6.3</v>
          </cell>
          <cell r="CY21">
            <v>6.2</v>
          </cell>
          <cell r="CZ21">
            <v>6.6</v>
          </cell>
          <cell r="DA21">
            <v>6.1</v>
          </cell>
          <cell r="DB21">
            <v>6.4</v>
          </cell>
          <cell r="DC21">
            <v>6.3</v>
          </cell>
          <cell r="DD21">
            <v>6.2</v>
          </cell>
          <cell r="DE21">
            <v>6.3</v>
          </cell>
          <cell r="DF21">
            <v>6.6</v>
          </cell>
          <cell r="DG21">
            <v>6.7</v>
          </cell>
          <cell r="DH21">
            <v>6.3</v>
          </cell>
          <cell r="DI21">
            <v>5.3</v>
          </cell>
          <cell r="DJ21">
            <v>4.8</v>
          </cell>
          <cell r="DK21">
            <v>6.1</v>
          </cell>
          <cell r="DL21">
            <v>6.1</v>
          </cell>
          <cell r="DM21">
            <v>6</v>
          </cell>
          <cell r="DN21">
            <v>5.6</v>
          </cell>
          <cell r="DO21">
            <v>5.8</v>
          </cell>
          <cell r="DP21">
            <v>6</v>
          </cell>
          <cell r="DQ21">
            <v>5.8</v>
          </cell>
          <cell r="DR21">
            <v>4.8</v>
          </cell>
          <cell r="DS21">
            <v>4.9000000000000004</v>
          </cell>
          <cell r="DT21">
            <v>5</v>
          </cell>
          <cell r="DU21">
            <v>5</v>
          </cell>
          <cell r="DV21">
            <v>5.9</v>
          </cell>
          <cell r="DW21">
            <v>6.3</v>
          </cell>
          <cell r="DX21">
            <v>7.6</v>
          </cell>
          <cell r="DY21">
            <v>7.4</v>
          </cell>
          <cell r="DZ21">
            <v>9</v>
          </cell>
          <cell r="EA21">
            <v>9</v>
          </cell>
          <cell r="EB21">
            <v>10</v>
          </cell>
          <cell r="EC21">
            <v>10.5</v>
          </cell>
          <cell r="ED21">
            <v>11.1</v>
          </cell>
          <cell r="EE21">
            <v>10.7</v>
          </cell>
          <cell r="EF21">
            <v>11.9</v>
          </cell>
          <cell r="EG21">
            <v>12</v>
          </cell>
          <cell r="EH21">
            <v>12.7</v>
          </cell>
          <cell r="EI21">
            <v>14.2</v>
          </cell>
          <cell r="EJ21">
            <v>17.8</v>
          </cell>
          <cell r="EK21">
            <v>19.2</v>
          </cell>
          <cell r="EL21">
            <v>21.4</v>
          </cell>
          <cell r="EM21">
            <v>22.6</v>
          </cell>
          <cell r="EN21">
            <v>24.8</v>
          </cell>
          <cell r="EO21">
            <v>26.9</v>
          </cell>
          <cell r="EP21">
            <v>27.9</v>
          </cell>
          <cell r="EQ21">
            <v>14.9</v>
          </cell>
          <cell r="ER21">
            <v>23.4</v>
          </cell>
          <cell r="ES21">
            <v>24.8</v>
          </cell>
          <cell r="ET21">
            <v>25.2</v>
          </cell>
          <cell r="EU21">
            <v>25.6</v>
          </cell>
          <cell r="EV21">
            <v>25.3</v>
          </cell>
          <cell r="EW21">
            <v>27</v>
          </cell>
          <cell r="EX21">
            <v>27.5</v>
          </cell>
          <cell r="EY21">
            <v>29.1</v>
          </cell>
        </row>
        <row r="22">
          <cell r="A22" t="str">
            <v>Кировская область</v>
          </cell>
          <cell r="B22">
            <v>0.3</v>
          </cell>
          <cell r="C22">
            <v>-0.1</v>
          </cell>
          <cell r="D22">
            <v>-1.3</v>
          </cell>
          <cell r="E22">
            <v>-14.3</v>
          </cell>
          <cell r="F22">
            <v>-36.4</v>
          </cell>
          <cell r="G22">
            <v>-31.1</v>
          </cell>
          <cell r="H22">
            <v>-29.6</v>
          </cell>
          <cell r="I22">
            <v>-27.4</v>
          </cell>
          <cell r="J22">
            <v>-26.3</v>
          </cell>
          <cell r="K22">
            <v>-17.100000000000001</v>
          </cell>
          <cell r="L22">
            <v>-14.2</v>
          </cell>
          <cell r="M22">
            <v>-12.8</v>
          </cell>
          <cell r="N22">
            <v>-13</v>
          </cell>
          <cell r="O22">
            <v>-9.1999999999999993</v>
          </cell>
          <cell r="P22">
            <v>-6</v>
          </cell>
          <cell r="Q22">
            <v>-2.9</v>
          </cell>
          <cell r="R22">
            <v>-2.2000000000000002</v>
          </cell>
          <cell r="S22">
            <v>-1.5</v>
          </cell>
          <cell r="T22">
            <v>-1.4</v>
          </cell>
          <cell r="U22">
            <v>-1.1000000000000001</v>
          </cell>
          <cell r="V22">
            <v>-2</v>
          </cell>
          <cell r="W22">
            <v>-0.6</v>
          </cell>
          <cell r="X22">
            <v>0.3</v>
          </cell>
          <cell r="Y22">
            <v>0.8</v>
          </cell>
          <cell r="Z22">
            <v>1</v>
          </cell>
          <cell r="AA22">
            <v>0.7</v>
          </cell>
          <cell r="AB22">
            <v>1.3</v>
          </cell>
          <cell r="AC22">
            <v>1.7</v>
          </cell>
          <cell r="AD22">
            <v>1.4</v>
          </cell>
          <cell r="AE22">
            <v>1.5</v>
          </cell>
          <cell r="AF22">
            <v>0.6</v>
          </cell>
          <cell r="AG22">
            <v>1</v>
          </cell>
          <cell r="AH22">
            <v>0.6</v>
          </cell>
          <cell r="AI22">
            <v>0.5</v>
          </cell>
          <cell r="AJ22">
            <v>-0.2</v>
          </cell>
          <cell r="AK22">
            <v>0.4</v>
          </cell>
          <cell r="AL22">
            <v>1</v>
          </cell>
          <cell r="AM22">
            <v>1.1000000000000001</v>
          </cell>
          <cell r="AN22">
            <v>0.9</v>
          </cell>
          <cell r="AO22">
            <v>1.4</v>
          </cell>
          <cell r="AP22">
            <v>1.6</v>
          </cell>
          <cell r="AQ22">
            <v>1.7</v>
          </cell>
          <cell r="AR22">
            <v>0.8</v>
          </cell>
          <cell r="AS22">
            <v>-6.4</v>
          </cell>
          <cell r="AT22">
            <v>-0.6</v>
          </cell>
          <cell r="AU22">
            <v>0.1</v>
          </cell>
          <cell r="AV22">
            <v>0.5</v>
          </cell>
          <cell r="AW22">
            <v>0.4</v>
          </cell>
          <cell r="AX22">
            <v>0.5</v>
          </cell>
          <cell r="AY22">
            <v>1.4</v>
          </cell>
          <cell r="AZ22">
            <v>0.6</v>
          </cell>
          <cell r="BA22">
            <v>2.1</v>
          </cell>
          <cell r="BB22">
            <v>1.8</v>
          </cell>
          <cell r="BC22">
            <v>2.2000000000000002</v>
          </cell>
          <cell r="BD22">
            <v>1</v>
          </cell>
          <cell r="BE22">
            <v>2.2000000000000002</v>
          </cell>
          <cell r="BF22">
            <v>2.4</v>
          </cell>
          <cell r="BG22">
            <v>3.1</v>
          </cell>
          <cell r="BH22">
            <v>3.7</v>
          </cell>
          <cell r="BI22">
            <v>-3.3</v>
          </cell>
          <cell r="BJ22">
            <v>1.4</v>
          </cell>
          <cell r="BK22">
            <v>2.6</v>
          </cell>
          <cell r="BL22">
            <v>2.8</v>
          </cell>
          <cell r="BM22">
            <v>2.4</v>
          </cell>
          <cell r="BN22">
            <v>3.6</v>
          </cell>
          <cell r="BO22">
            <v>3.1</v>
          </cell>
          <cell r="BP22">
            <v>2.7</v>
          </cell>
          <cell r="BQ22">
            <v>2.4</v>
          </cell>
          <cell r="BR22">
            <v>2.8</v>
          </cell>
          <cell r="BS22">
            <v>1.8</v>
          </cell>
          <cell r="BT22">
            <v>1.7</v>
          </cell>
          <cell r="BU22">
            <v>1.7</v>
          </cell>
          <cell r="BV22">
            <v>1.6</v>
          </cell>
          <cell r="BW22">
            <v>1.9</v>
          </cell>
          <cell r="BX22">
            <v>1.9</v>
          </cell>
          <cell r="BY22">
            <v>2.2000000000000002</v>
          </cell>
          <cell r="BZ22">
            <v>2</v>
          </cell>
          <cell r="CA22">
            <v>2.5</v>
          </cell>
          <cell r="CB22">
            <v>2.5</v>
          </cell>
          <cell r="CC22">
            <v>2.4</v>
          </cell>
          <cell r="CD22">
            <v>1.9</v>
          </cell>
          <cell r="CE22">
            <v>2.2999999999999998</v>
          </cell>
          <cell r="CF22">
            <v>2.2000000000000002</v>
          </cell>
          <cell r="CG22">
            <v>2.7</v>
          </cell>
          <cell r="CH22">
            <v>2.2000000000000002</v>
          </cell>
          <cell r="CI22">
            <v>2.2000000000000002</v>
          </cell>
          <cell r="CJ22">
            <v>0.3</v>
          </cell>
          <cell r="CK22">
            <v>1.5</v>
          </cell>
          <cell r="CL22">
            <v>2.2000000000000002</v>
          </cell>
          <cell r="CM22">
            <v>2.4</v>
          </cell>
          <cell r="CN22">
            <v>2.2999999999999998</v>
          </cell>
          <cell r="CO22">
            <v>2.1</v>
          </cell>
          <cell r="CP22">
            <v>2.9</v>
          </cell>
          <cell r="CQ22">
            <v>2.9</v>
          </cell>
          <cell r="CR22">
            <v>2.1</v>
          </cell>
          <cell r="CS22">
            <v>-6.2</v>
          </cell>
          <cell r="CT22">
            <v>0.9</v>
          </cell>
          <cell r="CU22">
            <v>1.3</v>
          </cell>
          <cell r="CV22">
            <v>0.9</v>
          </cell>
          <cell r="CW22">
            <v>0.6</v>
          </cell>
          <cell r="CX22">
            <v>1.4</v>
          </cell>
          <cell r="CY22">
            <v>0.9</v>
          </cell>
          <cell r="CZ22">
            <v>1.7</v>
          </cell>
          <cell r="DA22">
            <v>0.9</v>
          </cell>
          <cell r="DB22">
            <v>1.4</v>
          </cell>
          <cell r="DC22">
            <v>0.9</v>
          </cell>
          <cell r="DD22">
            <v>0.8</v>
          </cell>
          <cell r="DE22">
            <v>0.2</v>
          </cell>
          <cell r="DF22">
            <v>0.7</v>
          </cell>
          <cell r="DG22">
            <v>0.9</v>
          </cell>
          <cell r="DH22">
            <v>0.7</v>
          </cell>
          <cell r="DI22">
            <v>-0.4</v>
          </cell>
          <cell r="DJ22">
            <v>-0.1</v>
          </cell>
          <cell r="DK22">
            <v>0.9</v>
          </cell>
          <cell r="DL22">
            <v>1</v>
          </cell>
          <cell r="DM22">
            <v>1.2</v>
          </cell>
          <cell r="DN22">
            <v>0.9</v>
          </cell>
          <cell r="DO22">
            <v>0.9</v>
          </cell>
          <cell r="DP22">
            <v>1</v>
          </cell>
          <cell r="DQ22">
            <v>1.1000000000000001</v>
          </cell>
          <cell r="DR22">
            <v>-0.1</v>
          </cell>
          <cell r="DS22">
            <v>0.4</v>
          </cell>
          <cell r="DT22">
            <v>0.4</v>
          </cell>
          <cell r="DU22">
            <v>-0.2</v>
          </cell>
          <cell r="DV22">
            <v>0.4</v>
          </cell>
          <cell r="DW22">
            <v>0.6</v>
          </cell>
          <cell r="DX22">
            <v>1.3</v>
          </cell>
          <cell r="DY22">
            <v>1.2</v>
          </cell>
          <cell r="DZ22">
            <v>1.9</v>
          </cell>
          <cell r="EA22">
            <v>1.9</v>
          </cell>
          <cell r="EB22">
            <v>2.4</v>
          </cell>
          <cell r="EC22">
            <v>3</v>
          </cell>
          <cell r="ED22">
            <v>3</v>
          </cell>
          <cell r="EE22">
            <v>2.7</v>
          </cell>
          <cell r="EF22">
            <v>3.2</v>
          </cell>
          <cell r="EG22">
            <v>3.7</v>
          </cell>
          <cell r="EH22">
            <v>3.8</v>
          </cell>
          <cell r="EI22">
            <v>5.7</v>
          </cell>
          <cell r="EJ22">
            <v>7.8</v>
          </cell>
          <cell r="EK22">
            <v>8.8000000000000007</v>
          </cell>
          <cell r="EL22">
            <v>10.8</v>
          </cell>
          <cell r="EM22">
            <v>11.3</v>
          </cell>
          <cell r="EN22">
            <v>13.3</v>
          </cell>
          <cell r="EO22">
            <v>14.5</v>
          </cell>
          <cell r="EP22">
            <v>15.7</v>
          </cell>
          <cell r="EQ22">
            <v>4.0999999999999996</v>
          </cell>
          <cell r="ER22">
            <v>11</v>
          </cell>
          <cell r="ES22">
            <v>12.9</v>
          </cell>
          <cell r="ET22">
            <v>13.2</v>
          </cell>
          <cell r="EU22">
            <v>13.7</v>
          </cell>
          <cell r="EV22">
            <v>13.4</v>
          </cell>
          <cell r="EW22">
            <v>15.2</v>
          </cell>
          <cell r="EX22">
            <v>14.4</v>
          </cell>
          <cell r="EY22">
            <v>16.100000000000001</v>
          </cell>
        </row>
        <row r="23">
          <cell r="A23" t="str">
            <v>Костромская область</v>
          </cell>
          <cell r="B23">
            <v>1.5</v>
          </cell>
          <cell r="C23">
            <v>1.4</v>
          </cell>
          <cell r="D23">
            <v>1.4</v>
          </cell>
          <cell r="E23">
            <v>-15.8</v>
          </cell>
          <cell r="F23">
            <v>-34.5</v>
          </cell>
          <cell r="G23">
            <v>-31.5</v>
          </cell>
          <cell r="H23">
            <v>-29.3</v>
          </cell>
          <cell r="I23">
            <v>-27.3</v>
          </cell>
          <cell r="J23">
            <v>-26.9</v>
          </cell>
          <cell r="K23">
            <v>-18.600000000000001</v>
          </cell>
          <cell r="L23">
            <v>-16.5</v>
          </cell>
          <cell r="M23">
            <v>-15.4</v>
          </cell>
          <cell r="N23">
            <v>-13.7</v>
          </cell>
          <cell r="O23">
            <v>-8</v>
          </cell>
          <cell r="P23">
            <v>-4</v>
          </cell>
          <cell r="Q23">
            <v>-1.5</v>
          </cell>
          <cell r="R23">
            <v>-0.7</v>
          </cell>
          <cell r="S23">
            <v>1</v>
          </cell>
          <cell r="T23">
            <v>2</v>
          </cell>
          <cell r="U23">
            <v>2.8</v>
          </cell>
          <cell r="V23">
            <v>1.6</v>
          </cell>
          <cell r="W23">
            <v>3.3</v>
          </cell>
          <cell r="X23">
            <v>3.9</v>
          </cell>
          <cell r="Y23">
            <v>4.5999999999999996</v>
          </cell>
          <cell r="Z23">
            <v>4.5999999999999996</v>
          </cell>
          <cell r="AA23">
            <v>4.3</v>
          </cell>
          <cell r="AB23">
            <v>4.5</v>
          </cell>
          <cell r="AC23">
            <v>5.0999999999999996</v>
          </cell>
          <cell r="AD23">
            <v>5.5</v>
          </cell>
          <cell r="AE23">
            <v>5.5</v>
          </cell>
          <cell r="AF23">
            <v>4.8</v>
          </cell>
          <cell r="AG23">
            <v>5.2</v>
          </cell>
          <cell r="AH23">
            <v>5.5</v>
          </cell>
          <cell r="AI23">
            <v>5.9</v>
          </cell>
          <cell r="AJ23">
            <v>4.9000000000000004</v>
          </cell>
          <cell r="AK23">
            <v>5.2</v>
          </cell>
          <cell r="AL23">
            <v>5.8</v>
          </cell>
          <cell r="AM23">
            <v>6.6</v>
          </cell>
          <cell r="AN23">
            <v>6.7</v>
          </cell>
          <cell r="AO23">
            <v>7</v>
          </cell>
          <cell r="AP23">
            <v>7.4</v>
          </cell>
          <cell r="AQ23">
            <v>7.6</v>
          </cell>
          <cell r="AR23">
            <v>6.4</v>
          </cell>
          <cell r="AS23">
            <v>0</v>
          </cell>
          <cell r="AT23">
            <v>4.5999999999999996</v>
          </cell>
          <cell r="AU23">
            <v>5.6</v>
          </cell>
          <cell r="AV23">
            <v>6.5</v>
          </cell>
          <cell r="AW23">
            <v>6.8</v>
          </cell>
          <cell r="AX23">
            <v>6.7</v>
          </cell>
          <cell r="AY23">
            <v>7.2</v>
          </cell>
          <cell r="AZ23">
            <v>7.3</v>
          </cell>
          <cell r="BA23">
            <v>8.1999999999999993</v>
          </cell>
          <cell r="BB23">
            <v>7.8</v>
          </cell>
          <cell r="BC23">
            <v>8.9</v>
          </cell>
          <cell r="BD23">
            <v>8.1999999999999993</v>
          </cell>
          <cell r="BE23">
            <v>9.1999999999999993</v>
          </cell>
          <cell r="BF23">
            <v>8.5</v>
          </cell>
          <cell r="BG23">
            <v>9.8000000000000007</v>
          </cell>
          <cell r="BH23">
            <v>9.4</v>
          </cell>
          <cell r="BI23">
            <v>1.1000000000000001</v>
          </cell>
          <cell r="BJ23">
            <v>8.3000000000000007</v>
          </cell>
          <cell r="BK23">
            <v>9.6999999999999993</v>
          </cell>
          <cell r="BL23">
            <v>9.8000000000000007</v>
          </cell>
          <cell r="BM23">
            <v>9.6</v>
          </cell>
          <cell r="BN23">
            <v>10.7</v>
          </cell>
          <cell r="BO23">
            <v>10.8</v>
          </cell>
          <cell r="BP23">
            <v>10.8</v>
          </cell>
          <cell r="BQ23">
            <v>11.2</v>
          </cell>
          <cell r="BR23">
            <v>10.6</v>
          </cell>
          <cell r="BS23">
            <v>10.3</v>
          </cell>
          <cell r="BT23">
            <v>10</v>
          </cell>
          <cell r="BU23">
            <v>10.4</v>
          </cell>
          <cell r="BV23">
            <v>10.3</v>
          </cell>
          <cell r="BW23">
            <v>10.4</v>
          </cell>
          <cell r="BX23">
            <v>10.199999999999999</v>
          </cell>
          <cell r="BY23">
            <v>10.7</v>
          </cell>
          <cell r="BZ23">
            <v>11.1</v>
          </cell>
          <cell r="CA23">
            <v>11.3</v>
          </cell>
          <cell r="CB23">
            <v>11</v>
          </cell>
          <cell r="CC23">
            <v>11.3</v>
          </cell>
          <cell r="CD23">
            <v>10.5</v>
          </cell>
          <cell r="CE23">
            <v>10.8</v>
          </cell>
          <cell r="CF23">
            <v>10.4</v>
          </cell>
          <cell r="CG23">
            <v>10.199999999999999</v>
          </cell>
          <cell r="CH23">
            <v>10.199999999999999</v>
          </cell>
          <cell r="CI23">
            <v>10.7</v>
          </cell>
          <cell r="CJ23">
            <v>7.7</v>
          </cell>
          <cell r="CK23">
            <v>9.1</v>
          </cell>
          <cell r="CL23">
            <v>9.5</v>
          </cell>
          <cell r="CM23">
            <v>9.9</v>
          </cell>
          <cell r="CN23">
            <v>9.6999999999999993</v>
          </cell>
          <cell r="CO23">
            <v>10</v>
          </cell>
          <cell r="CP23">
            <v>10.199999999999999</v>
          </cell>
          <cell r="CQ23">
            <v>10.9</v>
          </cell>
          <cell r="CR23">
            <v>10.5</v>
          </cell>
          <cell r="CS23">
            <v>2.9</v>
          </cell>
          <cell r="CT23">
            <v>9.1999999999999993</v>
          </cell>
          <cell r="CU23">
            <v>9.5</v>
          </cell>
          <cell r="CV23">
            <v>9.1999999999999993</v>
          </cell>
          <cell r="CW23">
            <v>9.4</v>
          </cell>
          <cell r="CX23">
            <v>10.199999999999999</v>
          </cell>
          <cell r="CY23">
            <v>9.6</v>
          </cell>
          <cell r="CZ23">
            <v>10.1</v>
          </cell>
          <cell r="DA23">
            <v>9.4</v>
          </cell>
          <cell r="DB23">
            <v>9.3000000000000007</v>
          </cell>
          <cell r="DC23">
            <v>9.5</v>
          </cell>
          <cell r="DD23">
            <v>9.1</v>
          </cell>
          <cell r="DE23">
            <v>8.5</v>
          </cell>
          <cell r="DF23">
            <v>9.4</v>
          </cell>
          <cell r="DG23">
            <v>10.4</v>
          </cell>
          <cell r="DH23">
            <v>10.3</v>
          </cell>
          <cell r="DI23">
            <v>8.9</v>
          </cell>
          <cell r="DJ23">
            <v>8.8000000000000007</v>
          </cell>
          <cell r="DK23">
            <v>10.1</v>
          </cell>
          <cell r="DL23">
            <v>10.4</v>
          </cell>
          <cell r="DM23">
            <v>10.3</v>
          </cell>
          <cell r="DN23">
            <v>10.7</v>
          </cell>
          <cell r="DO23">
            <v>10.3</v>
          </cell>
          <cell r="DP23">
            <v>10.7</v>
          </cell>
          <cell r="DQ23">
            <v>11</v>
          </cell>
          <cell r="DR23">
            <v>9.8000000000000007</v>
          </cell>
          <cell r="DS23">
            <v>9.6999999999999993</v>
          </cell>
          <cell r="DT23">
            <v>10.3</v>
          </cell>
          <cell r="DU23">
            <v>9.8000000000000007</v>
          </cell>
          <cell r="DV23">
            <v>9.8000000000000007</v>
          </cell>
          <cell r="DW23">
            <v>10.3</v>
          </cell>
          <cell r="DX23">
            <v>10.1</v>
          </cell>
          <cell r="DY23">
            <v>10.199999999999999</v>
          </cell>
          <cell r="DZ23">
            <v>10.1</v>
          </cell>
          <cell r="EA23">
            <v>10.199999999999999</v>
          </cell>
          <cell r="EB23">
            <v>10.5</v>
          </cell>
          <cell r="EC23">
            <v>10.4</v>
          </cell>
          <cell r="ED23">
            <v>10.9</v>
          </cell>
          <cell r="EE23">
            <v>11</v>
          </cell>
          <cell r="EF23">
            <v>11.4</v>
          </cell>
          <cell r="EG23">
            <v>11.5</v>
          </cell>
          <cell r="EH23">
            <v>13.2</v>
          </cell>
          <cell r="EI23">
            <v>14.2</v>
          </cell>
          <cell r="EJ23">
            <v>16.8</v>
          </cell>
          <cell r="EK23">
            <v>18.2</v>
          </cell>
          <cell r="EL23">
            <v>21.7</v>
          </cell>
          <cell r="EM23">
            <v>23.5</v>
          </cell>
          <cell r="EN23">
            <v>24.2</v>
          </cell>
          <cell r="EO23">
            <v>25.8</v>
          </cell>
          <cell r="EP23">
            <v>26.8</v>
          </cell>
          <cell r="EQ23">
            <v>15.7</v>
          </cell>
          <cell r="ER23">
            <v>21.7</v>
          </cell>
          <cell r="ES23">
            <v>22.6</v>
          </cell>
          <cell r="ET23">
            <v>22.8</v>
          </cell>
          <cell r="EU23">
            <v>24</v>
          </cell>
          <cell r="EV23">
            <v>25.1</v>
          </cell>
          <cell r="EW23">
            <v>26</v>
          </cell>
          <cell r="EX23">
            <v>25.4</v>
          </cell>
          <cell r="EY23">
            <v>26.4</v>
          </cell>
        </row>
        <row r="24">
          <cell r="A24" t="str">
            <v>Краснодарский край</v>
          </cell>
          <cell r="B24">
            <v>1.8</v>
          </cell>
          <cell r="C24">
            <v>1.5</v>
          </cell>
          <cell r="D24">
            <v>1.2</v>
          </cell>
          <cell r="E24">
            <v>-11.6</v>
          </cell>
          <cell r="F24">
            <v>-46.1</v>
          </cell>
          <cell r="G24">
            <v>-38.4</v>
          </cell>
          <cell r="H24">
            <v>-35.200000000000003</v>
          </cell>
          <cell r="I24">
            <v>-33.799999999999997</v>
          </cell>
          <cell r="J24">
            <v>-33.299999999999997</v>
          </cell>
          <cell r="K24">
            <v>-31.1</v>
          </cell>
          <cell r="L24">
            <v>-29.4</v>
          </cell>
          <cell r="M24">
            <v>-16.7</v>
          </cell>
          <cell r="N24">
            <v>-13.8</v>
          </cell>
          <cell r="O24">
            <v>-10.5</v>
          </cell>
          <cell r="P24">
            <v>-7.3</v>
          </cell>
          <cell r="Q24">
            <v>-0.6</v>
          </cell>
          <cell r="R24">
            <v>2.8</v>
          </cell>
          <cell r="S24">
            <v>4.4000000000000004</v>
          </cell>
          <cell r="T24">
            <v>5.4</v>
          </cell>
          <cell r="U24">
            <v>6.3</v>
          </cell>
          <cell r="V24">
            <v>5.5</v>
          </cell>
          <cell r="W24">
            <v>7.2</v>
          </cell>
          <cell r="X24">
            <v>7.9</v>
          </cell>
          <cell r="Y24">
            <v>8.4</v>
          </cell>
          <cell r="Z24">
            <v>8.9</v>
          </cell>
          <cell r="AA24">
            <v>8.4</v>
          </cell>
          <cell r="AB24">
            <v>8.9</v>
          </cell>
          <cell r="AC24">
            <v>8.8000000000000007</v>
          </cell>
          <cell r="AD24">
            <v>8.6999999999999993</v>
          </cell>
          <cell r="AE24">
            <v>8.3000000000000007</v>
          </cell>
          <cell r="AF24">
            <v>6.6</v>
          </cell>
          <cell r="AG24">
            <v>6.5</v>
          </cell>
          <cell r="AH24">
            <v>6.5</v>
          </cell>
          <cell r="AI24">
            <v>6.1</v>
          </cell>
          <cell r="AJ24">
            <v>5.6</v>
          </cell>
          <cell r="AK24">
            <v>5.8</v>
          </cell>
          <cell r="AL24">
            <v>5.8</v>
          </cell>
          <cell r="AM24">
            <v>5.9</v>
          </cell>
          <cell r="AN24">
            <v>5.9</v>
          </cell>
          <cell r="AO24">
            <v>6.3</v>
          </cell>
          <cell r="AP24">
            <v>6.7</v>
          </cell>
          <cell r="AQ24">
            <v>6.8</v>
          </cell>
          <cell r="AR24">
            <v>6.5</v>
          </cell>
          <cell r="AS24">
            <v>0</v>
          </cell>
          <cell r="AT24">
            <v>4.4000000000000004</v>
          </cell>
          <cell r="AU24">
            <v>4.5</v>
          </cell>
          <cell r="AV24">
            <v>5.8</v>
          </cell>
          <cell r="AW24">
            <v>6.4</v>
          </cell>
          <cell r="AX24">
            <v>6.3</v>
          </cell>
          <cell r="AY24">
            <v>6.2</v>
          </cell>
          <cell r="AZ24">
            <v>6.8</v>
          </cell>
          <cell r="BA24">
            <v>8.1999999999999993</v>
          </cell>
          <cell r="BB24">
            <v>7.5</v>
          </cell>
          <cell r="BC24">
            <v>8.4</v>
          </cell>
          <cell r="BD24">
            <v>6.8</v>
          </cell>
          <cell r="BE24">
            <v>9.6999999999999993</v>
          </cell>
          <cell r="BF24">
            <v>9.6</v>
          </cell>
          <cell r="BG24">
            <v>10.3</v>
          </cell>
          <cell r="BH24">
            <v>11.2</v>
          </cell>
          <cell r="BI24">
            <v>5</v>
          </cell>
          <cell r="BJ24">
            <v>11.3</v>
          </cell>
          <cell r="BK24">
            <v>11.9</v>
          </cell>
          <cell r="BL24">
            <v>13.2</v>
          </cell>
          <cell r="BM24">
            <v>13.7</v>
          </cell>
          <cell r="BN24">
            <v>16.600000000000001</v>
          </cell>
          <cell r="BO24">
            <v>17.7</v>
          </cell>
          <cell r="BP24">
            <v>17.899999999999999</v>
          </cell>
          <cell r="BQ24">
            <v>18.5</v>
          </cell>
          <cell r="BR24">
            <v>19.2</v>
          </cell>
          <cell r="BS24">
            <v>18.7</v>
          </cell>
          <cell r="BT24">
            <v>19</v>
          </cell>
          <cell r="BU24">
            <v>19.3</v>
          </cell>
          <cell r="BV24">
            <v>19.3</v>
          </cell>
          <cell r="BW24">
            <v>20</v>
          </cell>
          <cell r="BX24">
            <v>19.899999999999999</v>
          </cell>
          <cell r="BY24">
            <v>20.2</v>
          </cell>
          <cell r="BZ24">
            <v>20.2</v>
          </cell>
          <cell r="CA24">
            <v>20.6</v>
          </cell>
          <cell r="CB24">
            <v>20</v>
          </cell>
          <cell r="CC24">
            <v>20.3</v>
          </cell>
          <cell r="CD24">
            <v>19.7</v>
          </cell>
          <cell r="CE24">
            <v>18.8</v>
          </cell>
          <cell r="CF24">
            <v>16.7</v>
          </cell>
          <cell r="CG24">
            <v>16.7</v>
          </cell>
          <cell r="CH24">
            <v>16.5</v>
          </cell>
          <cell r="CI24">
            <v>16.3</v>
          </cell>
          <cell r="CJ24">
            <v>15.1</v>
          </cell>
          <cell r="CK24">
            <v>15.5</v>
          </cell>
          <cell r="CL24">
            <v>15.7</v>
          </cell>
          <cell r="CM24">
            <v>15.9</v>
          </cell>
          <cell r="CN24">
            <v>16.399999999999999</v>
          </cell>
          <cell r="CO24">
            <v>16.100000000000001</v>
          </cell>
          <cell r="CP24">
            <v>16.5</v>
          </cell>
          <cell r="CQ24">
            <v>16.5</v>
          </cell>
          <cell r="CR24">
            <v>16.3</v>
          </cell>
          <cell r="CS24">
            <v>7.6</v>
          </cell>
          <cell r="CT24">
            <v>14.8</v>
          </cell>
          <cell r="CU24">
            <v>14.5</v>
          </cell>
          <cell r="CV24">
            <v>14.7</v>
          </cell>
          <cell r="CW24">
            <v>14.8</v>
          </cell>
          <cell r="CX24">
            <v>16</v>
          </cell>
          <cell r="CY24">
            <v>16.5</v>
          </cell>
          <cell r="CZ24">
            <v>16.100000000000001</v>
          </cell>
          <cell r="DA24">
            <v>15</v>
          </cell>
          <cell r="DB24">
            <v>14.7</v>
          </cell>
          <cell r="DC24">
            <v>15</v>
          </cell>
          <cell r="DD24">
            <v>15.6</v>
          </cell>
          <cell r="DE24">
            <v>15.8</v>
          </cell>
          <cell r="DF24">
            <v>16.2</v>
          </cell>
          <cell r="DG24">
            <v>16.7</v>
          </cell>
          <cell r="DH24">
            <v>17.3</v>
          </cell>
          <cell r="DI24">
            <v>17.5</v>
          </cell>
          <cell r="DJ24">
            <v>18</v>
          </cell>
          <cell r="DK24">
            <v>19.3</v>
          </cell>
          <cell r="DL24">
            <v>19.8</v>
          </cell>
          <cell r="DM24">
            <v>21.6</v>
          </cell>
          <cell r="DN24">
            <v>22.7</v>
          </cell>
          <cell r="DO24">
            <v>23.2</v>
          </cell>
          <cell r="DP24">
            <v>24.4</v>
          </cell>
          <cell r="DQ24">
            <v>24.9</v>
          </cell>
          <cell r="DR24">
            <v>24.7</v>
          </cell>
          <cell r="DS24">
            <v>25</v>
          </cell>
          <cell r="DT24">
            <v>25.7</v>
          </cell>
          <cell r="DU24">
            <v>25.7</v>
          </cell>
          <cell r="DV24">
            <v>26.3</v>
          </cell>
          <cell r="DW24">
            <v>26</v>
          </cell>
          <cell r="DX24">
            <v>26.7</v>
          </cell>
          <cell r="DY24">
            <v>27</v>
          </cell>
          <cell r="DZ24">
            <v>27.5</v>
          </cell>
          <cell r="EA24">
            <v>27.9</v>
          </cell>
          <cell r="EB24">
            <v>28.1</v>
          </cell>
          <cell r="EC24">
            <v>27.6</v>
          </cell>
          <cell r="ED24">
            <v>26.7</v>
          </cell>
          <cell r="EE24">
            <v>25.2</v>
          </cell>
          <cell r="EF24">
            <v>25.4</v>
          </cell>
          <cell r="EG24">
            <v>26</v>
          </cell>
          <cell r="EH24">
            <v>27.7</v>
          </cell>
          <cell r="EI24">
            <v>29.1</v>
          </cell>
          <cell r="EJ24">
            <v>31.3</v>
          </cell>
          <cell r="EK24">
            <v>33.4</v>
          </cell>
          <cell r="EL24">
            <v>35.299999999999997</v>
          </cell>
          <cell r="EM24">
            <v>37.1</v>
          </cell>
          <cell r="EN24">
            <v>39.200000000000003</v>
          </cell>
          <cell r="EO24">
            <v>40.5</v>
          </cell>
          <cell r="EP24">
            <v>42.6</v>
          </cell>
          <cell r="EQ24">
            <v>30.1</v>
          </cell>
          <cell r="ER24">
            <v>38</v>
          </cell>
          <cell r="ES24">
            <v>40.4</v>
          </cell>
          <cell r="ET24">
            <v>40.9</v>
          </cell>
          <cell r="EU24">
            <v>42</v>
          </cell>
          <cell r="EV24">
            <v>40.6</v>
          </cell>
          <cell r="EW24">
            <v>42.5</v>
          </cell>
          <cell r="EX24">
            <v>43.5</v>
          </cell>
          <cell r="EY24">
            <v>47</v>
          </cell>
        </row>
        <row r="25">
          <cell r="A25" t="str">
            <v>Красноярский край</v>
          </cell>
          <cell r="B25">
            <v>0.8</v>
          </cell>
          <cell r="C25">
            <v>0.7</v>
          </cell>
          <cell r="D25">
            <v>0</v>
          </cell>
          <cell r="E25">
            <v>-12.5</v>
          </cell>
          <cell r="F25">
            <v>-27</v>
          </cell>
          <cell r="G25">
            <v>-23.9</v>
          </cell>
          <cell r="H25">
            <v>-22.7</v>
          </cell>
          <cell r="I25">
            <v>-21.4</v>
          </cell>
          <cell r="J25">
            <v>-20.9</v>
          </cell>
          <cell r="K25">
            <v>-18.5</v>
          </cell>
          <cell r="L25">
            <v>-17.2</v>
          </cell>
          <cell r="M25">
            <v>-14.7</v>
          </cell>
          <cell r="N25">
            <v>-12.1</v>
          </cell>
          <cell r="O25">
            <v>-10</v>
          </cell>
          <cell r="P25">
            <v>-8.3000000000000007</v>
          </cell>
          <cell r="Q25">
            <v>-7.9</v>
          </cell>
          <cell r="R25">
            <v>-7</v>
          </cell>
          <cell r="S25">
            <v>-6.5</v>
          </cell>
          <cell r="T25">
            <v>-5.4</v>
          </cell>
          <cell r="U25">
            <v>-5</v>
          </cell>
          <cell r="V25">
            <v>-6.1</v>
          </cell>
          <cell r="W25">
            <v>-4.5</v>
          </cell>
          <cell r="X25">
            <v>-2.8</v>
          </cell>
          <cell r="Y25">
            <v>-1.9</v>
          </cell>
          <cell r="Z25">
            <v>-0.7</v>
          </cell>
          <cell r="AA25">
            <v>0.9</v>
          </cell>
          <cell r="AB25">
            <v>1.5</v>
          </cell>
          <cell r="AC25">
            <v>1.8</v>
          </cell>
          <cell r="AD25">
            <v>2.1</v>
          </cell>
          <cell r="AE25">
            <v>2.2999999999999998</v>
          </cell>
          <cell r="AF25">
            <v>1.5</v>
          </cell>
          <cell r="AG25">
            <v>1.6</v>
          </cell>
          <cell r="AH25">
            <v>1.9</v>
          </cell>
          <cell r="AI25">
            <v>1.5</v>
          </cell>
          <cell r="AJ25">
            <v>0.9</v>
          </cell>
          <cell r="AK25">
            <v>1.1000000000000001</v>
          </cell>
          <cell r="AL25">
            <v>1.5</v>
          </cell>
          <cell r="AM25">
            <v>1.8</v>
          </cell>
          <cell r="AN25">
            <v>1.9</v>
          </cell>
          <cell r="AO25">
            <v>2.2000000000000002</v>
          </cell>
          <cell r="AP25">
            <v>2.8</v>
          </cell>
          <cell r="AQ25">
            <v>2.7</v>
          </cell>
          <cell r="AR25">
            <v>1.5</v>
          </cell>
          <cell r="AS25">
            <v>-5.5</v>
          </cell>
          <cell r="AT25">
            <v>0.3</v>
          </cell>
          <cell r="AU25">
            <v>1.3</v>
          </cell>
          <cell r="AV25">
            <v>1.1000000000000001</v>
          </cell>
          <cell r="AW25">
            <v>1.6</v>
          </cell>
          <cell r="AX25">
            <v>2.2999999999999998</v>
          </cell>
          <cell r="AY25">
            <v>3.2</v>
          </cell>
          <cell r="AZ25">
            <v>2.2000000000000002</v>
          </cell>
          <cell r="BA25">
            <v>3.2</v>
          </cell>
          <cell r="BB25">
            <v>3.1</v>
          </cell>
          <cell r="BC25">
            <v>3.5</v>
          </cell>
          <cell r="BD25">
            <v>1.6</v>
          </cell>
          <cell r="BE25">
            <v>3.8</v>
          </cell>
          <cell r="BF25">
            <v>3.5</v>
          </cell>
          <cell r="BG25">
            <v>3.8</v>
          </cell>
          <cell r="BH25">
            <v>4.2</v>
          </cell>
          <cell r="BI25">
            <v>-1.4</v>
          </cell>
          <cell r="BJ25">
            <v>1.9</v>
          </cell>
          <cell r="BK25">
            <v>3.5</v>
          </cell>
          <cell r="BL25">
            <v>4</v>
          </cell>
          <cell r="BM25">
            <v>1.7</v>
          </cell>
          <cell r="BN25">
            <v>2.5</v>
          </cell>
          <cell r="BO25">
            <v>2</v>
          </cell>
          <cell r="BP25">
            <v>1.4</v>
          </cell>
          <cell r="BQ25">
            <v>1.6</v>
          </cell>
          <cell r="BR25">
            <v>1.2</v>
          </cell>
          <cell r="BS25">
            <v>-0.1</v>
          </cell>
          <cell r="BT25">
            <v>-0.1</v>
          </cell>
          <cell r="BU25">
            <v>0.1</v>
          </cell>
          <cell r="BV25">
            <v>-0.5</v>
          </cell>
          <cell r="BW25">
            <v>0.3</v>
          </cell>
          <cell r="BX25">
            <v>0.7</v>
          </cell>
          <cell r="BY25">
            <v>0.9</v>
          </cell>
          <cell r="BZ25">
            <v>0.8</v>
          </cell>
          <cell r="CA25">
            <v>0.9</v>
          </cell>
          <cell r="CB25">
            <v>1</v>
          </cell>
          <cell r="CC25">
            <v>1.6</v>
          </cell>
          <cell r="CD25">
            <v>1.5</v>
          </cell>
          <cell r="CE25">
            <v>1.8</v>
          </cell>
          <cell r="CF25">
            <v>1.5</v>
          </cell>
          <cell r="CG25">
            <v>1.9</v>
          </cell>
          <cell r="CH25">
            <v>2.1</v>
          </cell>
          <cell r="CI25">
            <v>2.2000000000000002</v>
          </cell>
          <cell r="CJ25">
            <v>0.3</v>
          </cell>
          <cell r="CK25">
            <v>1.6</v>
          </cell>
          <cell r="CL25">
            <v>2.4</v>
          </cell>
          <cell r="CM25">
            <v>2.6</v>
          </cell>
          <cell r="CN25">
            <v>2.9</v>
          </cell>
          <cell r="CO25">
            <v>3</v>
          </cell>
          <cell r="CP25">
            <v>3.7</v>
          </cell>
          <cell r="CQ25">
            <v>4.2</v>
          </cell>
          <cell r="CR25">
            <v>3.2</v>
          </cell>
          <cell r="CS25">
            <v>-5.2</v>
          </cell>
          <cell r="CT25">
            <v>2.4</v>
          </cell>
          <cell r="CU25">
            <v>3</v>
          </cell>
          <cell r="CV25">
            <v>2.9</v>
          </cell>
          <cell r="CW25">
            <v>2.9</v>
          </cell>
          <cell r="CX25">
            <v>3.8</v>
          </cell>
          <cell r="CY25">
            <v>3.7</v>
          </cell>
          <cell r="CZ25">
            <v>4</v>
          </cell>
          <cell r="DA25">
            <v>3.4</v>
          </cell>
          <cell r="DB25">
            <v>3.6</v>
          </cell>
          <cell r="DC25">
            <v>3.3</v>
          </cell>
          <cell r="DD25">
            <v>3.2</v>
          </cell>
          <cell r="DE25">
            <v>3.2</v>
          </cell>
          <cell r="DF25">
            <v>3.8</v>
          </cell>
          <cell r="DG25">
            <v>4</v>
          </cell>
          <cell r="DH25">
            <v>3.8</v>
          </cell>
          <cell r="DI25">
            <v>3.2</v>
          </cell>
          <cell r="DJ25">
            <v>2.8</v>
          </cell>
          <cell r="DK25">
            <v>4.2</v>
          </cell>
          <cell r="DL25">
            <v>4.2</v>
          </cell>
          <cell r="DM25">
            <v>4</v>
          </cell>
          <cell r="DN25">
            <v>3.9</v>
          </cell>
          <cell r="DO25">
            <v>3.7</v>
          </cell>
          <cell r="DP25">
            <v>4</v>
          </cell>
          <cell r="DQ25">
            <v>4.0999999999999996</v>
          </cell>
          <cell r="DR25">
            <v>2.7</v>
          </cell>
          <cell r="DS25">
            <v>2.9</v>
          </cell>
          <cell r="DT25">
            <v>2.8</v>
          </cell>
          <cell r="DU25">
            <v>2.5</v>
          </cell>
          <cell r="DV25">
            <v>3.3</v>
          </cell>
          <cell r="DW25">
            <v>3.8</v>
          </cell>
          <cell r="DX25">
            <v>4.7</v>
          </cell>
          <cell r="DY25">
            <v>4.8</v>
          </cell>
          <cell r="DZ25">
            <v>5.5</v>
          </cell>
          <cell r="EA25">
            <v>6.1</v>
          </cell>
          <cell r="EB25">
            <v>6.8</v>
          </cell>
          <cell r="EC25">
            <v>6.8</v>
          </cell>
          <cell r="ED25">
            <v>7.2</v>
          </cell>
          <cell r="EE25">
            <v>7.3</v>
          </cell>
          <cell r="EF25">
            <v>7.5</v>
          </cell>
          <cell r="EG25">
            <v>8.1</v>
          </cell>
          <cell r="EH25">
            <v>8.6</v>
          </cell>
          <cell r="EI25">
            <v>10</v>
          </cell>
          <cell r="EJ25">
            <v>12.2</v>
          </cell>
          <cell r="EK25">
            <v>12.9</v>
          </cell>
          <cell r="EL25">
            <v>15</v>
          </cell>
          <cell r="EM25">
            <v>16.2</v>
          </cell>
          <cell r="EN25">
            <v>18.5</v>
          </cell>
          <cell r="EO25">
            <v>20.399999999999999</v>
          </cell>
          <cell r="EP25">
            <v>21.4</v>
          </cell>
          <cell r="EQ25">
            <v>9.1999999999999993</v>
          </cell>
          <cell r="ER25">
            <v>17.399999999999999</v>
          </cell>
          <cell r="ES25">
            <v>18.3</v>
          </cell>
          <cell r="ET25">
            <v>18.399999999999999</v>
          </cell>
          <cell r="EU25">
            <v>20</v>
          </cell>
          <cell r="EV25">
            <v>20.8</v>
          </cell>
          <cell r="EW25">
            <v>22.4</v>
          </cell>
          <cell r="EX25">
            <v>22.6</v>
          </cell>
          <cell r="EY25">
            <v>24</v>
          </cell>
        </row>
        <row r="26">
          <cell r="A26" t="str">
            <v>Курганская область</v>
          </cell>
          <cell r="B26">
            <v>0.7</v>
          </cell>
          <cell r="C26">
            <v>0.2</v>
          </cell>
          <cell r="D26">
            <v>-0.5</v>
          </cell>
          <cell r="E26">
            <v>-16.2</v>
          </cell>
          <cell r="F26">
            <v>-27.6</v>
          </cell>
          <cell r="G26">
            <v>-23</v>
          </cell>
          <cell r="H26">
            <v>-19.8</v>
          </cell>
          <cell r="I26">
            <v>-13.4</v>
          </cell>
          <cell r="J26">
            <v>-14.2</v>
          </cell>
          <cell r="K26">
            <v>-10.7</v>
          </cell>
          <cell r="L26">
            <v>-9.6</v>
          </cell>
          <cell r="M26">
            <v>-8.6999999999999993</v>
          </cell>
          <cell r="N26">
            <v>-6.4</v>
          </cell>
          <cell r="O26">
            <v>-4.0999999999999996</v>
          </cell>
          <cell r="P26">
            <v>-3.1</v>
          </cell>
          <cell r="Q26">
            <v>-2</v>
          </cell>
          <cell r="R26">
            <v>-1</v>
          </cell>
          <cell r="S26">
            <v>-0.7</v>
          </cell>
          <cell r="T26">
            <v>-0.1</v>
          </cell>
          <cell r="U26">
            <v>0.1</v>
          </cell>
          <cell r="V26">
            <v>-0.7</v>
          </cell>
          <cell r="W26">
            <v>0.6</v>
          </cell>
          <cell r="X26">
            <v>0.9</v>
          </cell>
          <cell r="Y26">
            <v>1.6</v>
          </cell>
          <cell r="Z26">
            <v>1.9</v>
          </cell>
          <cell r="AA26">
            <v>2</v>
          </cell>
          <cell r="AB26">
            <v>2</v>
          </cell>
          <cell r="AC26">
            <v>2.2999999999999998</v>
          </cell>
          <cell r="AD26">
            <v>2.4</v>
          </cell>
          <cell r="AE26">
            <v>2.2000000000000002</v>
          </cell>
          <cell r="AF26">
            <v>1.2</v>
          </cell>
          <cell r="AG26">
            <v>0.9</v>
          </cell>
          <cell r="AH26">
            <v>1</v>
          </cell>
          <cell r="AI26">
            <v>0</v>
          </cell>
          <cell r="AJ26">
            <v>-0.5</v>
          </cell>
          <cell r="AK26">
            <v>-0.7</v>
          </cell>
          <cell r="AL26">
            <v>-0.2</v>
          </cell>
          <cell r="AM26">
            <v>0</v>
          </cell>
          <cell r="AN26">
            <v>0.4</v>
          </cell>
          <cell r="AO26">
            <v>0.3</v>
          </cell>
          <cell r="AP26">
            <v>0.6</v>
          </cell>
          <cell r="AQ26">
            <v>0.5</v>
          </cell>
          <cell r="AR26">
            <v>-0.1</v>
          </cell>
          <cell r="AS26">
            <v>-8.4</v>
          </cell>
          <cell r="AT26">
            <v>-1.9</v>
          </cell>
          <cell r="AU26">
            <v>-1</v>
          </cell>
          <cell r="AV26">
            <v>-0.7</v>
          </cell>
          <cell r="AW26">
            <v>-0.3</v>
          </cell>
          <cell r="AX26">
            <v>-0.3</v>
          </cell>
          <cell r="AY26">
            <v>0.1</v>
          </cell>
          <cell r="AZ26">
            <v>-0.6</v>
          </cell>
          <cell r="BA26">
            <v>1.5</v>
          </cell>
          <cell r="BB26">
            <v>0.6</v>
          </cell>
          <cell r="BC26">
            <v>1</v>
          </cell>
          <cell r="BD26">
            <v>-0.2</v>
          </cell>
          <cell r="BE26">
            <v>1.2</v>
          </cell>
          <cell r="BF26">
            <v>0.8</v>
          </cell>
          <cell r="BG26">
            <v>1.2</v>
          </cell>
          <cell r="BH26">
            <v>1.3</v>
          </cell>
          <cell r="BI26">
            <v>-6.3</v>
          </cell>
          <cell r="BJ26">
            <v>-0.4</v>
          </cell>
          <cell r="BK26">
            <v>1.7</v>
          </cell>
          <cell r="BL26">
            <v>1.9</v>
          </cell>
          <cell r="BM26">
            <v>2.1</v>
          </cell>
          <cell r="BN26">
            <v>3</v>
          </cell>
          <cell r="BO26">
            <v>2.5</v>
          </cell>
          <cell r="BP26">
            <v>1.8</v>
          </cell>
          <cell r="BQ26">
            <v>1.9</v>
          </cell>
          <cell r="BR26">
            <v>2.2000000000000002</v>
          </cell>
          <cell r="BS26">
            <v>1.3</v>
          </cell>
          <cell r="BT26">
            <v>0.8</v>
          </cell>
          <cell r="BU26">
            <v>1.5</v>
          </cell>
          <cell r="BV26">
            <v>1.1000000000000001</v>
          </cell>
          <cell r="BW26">
            <v>1.5</v>
          </cell>
          <cell r="BX26">
            <v>1.5</v>
          </cell>
          <cell r="BY26">
            <v>1.6</v>
          </cell>
          <cell r="BZ26">
            <v>2.1</v>
          </cell>
          <cell r="CA26">
            <v>3.2</v>
          </cell>
          <cell r="CB26">
            <v>2.8</v>
          </cell>
          <cell r="CC26">
            <v>3</v>
          </cell>
          <cell r="CD26">
            <v>2.9</v>
          </cell>
          <cell r="CE26">
            <v>2.4</v>
          </cell>
          <cell r="CF26">
            <v>1.9</v>
          </cell>
          <cell r="CG26">
            <v>1.7</v>
          </cell>
          <cell r="CH26">
            <v>1.5</v>
          </cell>
          <cell r="CI26">
            <v>0.9</v>
          </cell>
          <cell r="CJ26">
            <v>-1.3</v>
          </cell>
          <cell r="CK26">
            <v>-0.4</v>
          </cell>
          <cell r="CL26">
            <v>0.2</v>
          </cell>
          <cell r="CM26">
            <v>1.5</v>
          </cell>
          <cell r="CN26">
            <v>1.6</v>
          </cell>
          <cell r="CO26">
            <v>1.6</v>
          </cell>
          <cell r="CP26">
            <v>2.2000000000000002</v>
          </cell>
          <cell r="CQ26">
            <v>2.4</v>
          </cell>
          <cell r="CR26">
            <v>1.4</v>
          </cell>
          <cell r="CS26">
            <v>-7.8</v>
          </cell>
          <cell r="CT26">
            <v>0.1</v>
          </cell>
          <cell r="CU26">
            <v>0.4</v>
          </cell>
          <cell r="CV26">
            <v>0.9</v>
          </cell>
          <cell r="CW26">
            <v>0.2</v>
          </cell>
          <cell r="CX26">
            <v>0.7</v>
          </cell>
          <cell r="CY26">
            <v>1</v>
          </cell>
          <cell r="CZ26">
            <v>1.8</v>
          </cell>
          <cell r="DA26">
            <v>0.7</v>
          </cell>
          <cell r="DB26">
            <v>1.1000000000000001</v>
          </cell>
          <cell r="DC26">
            <v>1.7</v>
          </cell>
          <cell r="DD26">
            <v>1.3</v>
          </cell>
          <cell r="DE26">
            <v>1.5</v>
          </cell>
          <cell r="DF26">
            <v>1.9</v>
          </cell>
          <cell r="DG26">
            <v>2.7</v>
          </cell>
          <cell r="DH26">
            <v>2.4</v>
          </cell>
          <cell r="DI26">
            <v>1.9</v>
          </cell>
          <cell r="DJ26">
            <v>2.2000000000000002</v>
          </cell>
          <cell r="DK26">
            <v>3.2</v>
          </cell>
          <cell r="DL26">
            <v>3.2</v>
          </cell>
          <cell r="DM26">
            <v>3.2</v>
          </cell>
          <cell r="DN26">
            <v>2.9</v>
          </cell>
          <cell r="DO26">
            <v>3.4</v>
          </cell>
          <cell r="DP26">
            <v>3.7</v>
          </cell>
          <cell r="DQ26">
            <v>3.6</v>
          </cell>
          <cell r="DR26">
            <v>2.7</v>
          </cell>
          <cell r="DS26">
            <v>2.5</v>
          </cell>
          <cell r="DT26">
            <v>3</v>
          </cell>
          <cell r="DU26">
            <v>3.2</v>
          </cell>
          <cell r="DV26">
            <v>4.0999999999999996</v>
          </cell>
          <cell r="DW26">
            <v>4</v>
          </cell>
          <cell r="DX26">
            <v>4.7</v>
          </cell>
          <cell r="DY26">
            <v>4.7</v>
          </cell>
          <cell r="DZ26">
            <v>5.4</v>
          </cell>
          <cell r="EA26">
            <v>5.7</v>
          </cell>
          <cell r="EB26">
            <v>6.9</v>
          </cell>
          <cell r="EC26">
            <v>7.5</v>
          </cell>
          <cell r="ED26">
            <v>7.2</v>
          </cell>
          <cell r="EE26">
            <v>7.5</v>
          </cell>
          <cell r="EF26">
            <v>8.4</v>
          </cell>
          <cell r="EG26">
            <v>8.6</v>
          </cell>
          <cell r="EH26">
            <v>9.6</v>
          </cell>
          <cell r="EI26">
            <v>11.1</v>
          </cell>
          <cell r="EJ26">
            <v>14.3</v>
          </cell>
          <cell r="EK26">
            <v>16.399999999999999</v>
          </cell>
          <cell r="EL26">
            <v>19.600000000000001</v>
          </cell>
          <cell r="EM26">
            <v>21.6</v>
          </cell>
          <cell r="EN26">
            <v>22.2</v>
          </cell>
          <cell r="EO26">
            <v>24.8</v>
          </cell>
          <cell r="EP26">
            <v>26.9</v>
          </cell>
          <cell r="EQ26">
            <v>12.6</v>
          </cell>
          <cell r="ER26">
            <v>21</v>
          </cell>
          <cell r="ES26">
            <v>22.2</v>
          </cell>
          <cell r="ET26">
            <v>22.4</v>
          </cell>
          <cell r="EU26">
            <v>22.6</v>
          </cell>
          <cell r="EV26">
            <v>22.5</v>
          </cell>
          <cell r="EW26">
            <v>25.9</v>
          </cell>
          <cell r="EX26">
            <v>25</v>
          </cell>
          <cell r="EY26">
            <v>26.5</v>
          </cell>
        </row>
        <row r="27">
          <cell r="A27" t="str">
            <v>Курская область</v>
          </cell>
          <cell r="B27">
            <v>1.4</v>
          </cell>
          <cell r="C27">
            <v>1</v>
          </cell>
          <cell r="D27">
            <v>0.4</v>
          </cell>
          <cell r="E27">
            <v>-19</v>
          </cell>
          <cell r="F27">
            <v>-33.299999999999997</v>
          </cell>
          <cell r="G27">
            <v>-28</v>
          </cell>
          <cell r="H27">
            <v>-27.6</v>
          </cell>
          <cell r="I27">
            <v>-25.4</v>
          </cell>
          <cell r="J27">
            <v>-25.1</v>
          </cell>
          <cell r="K27">
            <v>-22.2</v>
          </cell>
          <cell r="L27">
            <v>-20.8</v>
          </cell>
          <cell r="M27">
            <v>-19.899999999999999</v>
          </cell>
          <cell r="N27">
            <v>-8.9</v>
          </cell>
          <cell r="O27">
            <v>-6.4</v>
          </cell>
          <cell r="P27">
            <v>-4.9000000000000004</v>
          </cell>
          <cell r="Q27">
            <v>-3.6</v>
          </cell>
          <cell r="R27">
            <v>-2.6</v>
          </cell>
          <cell r="S27">
            <v>-0.8</v>
          </cell>
          <cell r="T27">
            <v>0.2</v>
          </cell>
          <cell r="U27">
            <v>0.2</v>
          </cell>
          <cell r="V27">
            <v>-1.2</v>
          </cell>
          <cell r="W27">
            <v>0.8</v>
          </cell>
          <cell r="X27">
            <v>1.4</v>
          </cell>
          <cell r="Y27">
            <v>1.7</v>
          </cell>
          <cell r="Z27">
            <v>2.5</v>
          </cell>
          <cell r="AA27">
            <v>2</v>
          </cell>
          <cell r="AB27">
            <v>1.7</v>
          </cell>
          <cell r="AC27">
            <v>2.9</v>
          </cell>
          <cell r="AD27">
            <v>3</v>
          </cell>
          <cell r="AE27">
            <v>3</v>
          </cell>
          <cell r="AF27">
            <v>2.2999999999999998</v>
          </cell>
          <cell r="AG27">
            <v>2.7</v>
          </cell>
          <cell r="AH27">
            <v>2.8</v>
          </cell>
          <cell r="AI27">
            <v>2.6</v>
          </cell>
          <cell r="AJ27">
            <v>1.6</v>
          </cell>
          <cell r="AK27">
            <v>1.7</v>
          </cell>
          <cell r="AL27">
            <v>2.1</v>
          </cell>
          <cell r="AM27">
            <v>2.5</v>
          </cell>
          <cell r="AN27">
            <v>2.5</v>
          </cell>
          <cell r="AO27">
            <v>3</v>
          </cell>
          <cell r="AP27">
            <v>3</v>
          </cell>
          <cell r="AQ27">
            <v>3.2</v>
          </cell>
          <cell r="AR27">
            <v>2.1</v>
          </cell>
          <cell r="AS27">
            <v>-3.7</v>
          </cell>
          <cell r="AT27">
            <v>0.1</v>
          </cell>
          <cell r="AU27">
            <v>0.4</v>
          </cell>
          <cell r="AV27">
            <v>1.2</v>
          </cell>
          <cell r="AW27">
            <v>0.6</v>
          </cell>
          <cell r="AX27">
            <v>0.9</v>
          </cell>
          <cell r="AY27">
            <v>1.6</v>
          </cell>
          <cell r="AZ27">
            <v>1.6</v>
          </cell>
          <cell r="BA27">
            <v>2.4</v>
          </cell>
          <cell r="BB27">
            <v>1.8</v>
          </cell>
          <cell r="BC27">
            <v>2.5</v>
          </cell>
          <cell r="BD27">
            <v>0.8</v>
          </cell>
          <cell r="BE27">
            <v>2.6</v>
          </cell>
          <cell r="BF27">
            <v>2.6</v>
          </cell>
          <cell r="BG27">
            <v>2.9</v>
          </cell>
          <cell r="BH27">
            <v>3.1</v>
          </cell>
          <cell r="BI27">
            <v>-3.5</v>
          </cell>
          <cell r="BJ27">
            <v>1.1000000000000001</v>
          </cell>
          <cell r="BK27">
            <v>2</v>
          </cell>
          <cell r="BL27">
            <v>2.6</v>
          </cell>
          <cell r="BM27">
            <v>2.6</v>
          </cell>
          <cell r="BN27">
            <v>4.3</v>
          </cell>
          <cell r="BO27">
            <v>3.5</v>
          </cell>
          <cell r="BP27">
            <v>3.1</v>
          </cell>
          <cell r="BQ27">
            <v>2.9</v>
          </cell>
          <cell r="BR27">
            <v>2.9</v>
          </cell>
          <cell r="BS27">
            <v>1.6</v>
          </cell>
          <cell r="BT27">
            <v>1.7</v>
          </cell>
          <cell r="BU27">
            <v>1.9</v>
          </cell>
          <cell r="BV27">
            <v>1.6</v>
          </cell>
          <cell r="BW27">
            <v>2.5</v>
          </cell>
          <cell r="BX27">
            <v>2.8</v>
          </cell>
          <cell r="BY27">
            <v>2.5</v>
          </cell>
          <cell r="BZ27">
            <v>2.2000000000000002</v>
          </cell>
          <cell r="CA27">
            <v>3</v>
          </cell>
          <cell r="CB27">
            <v>2.2000000000000002</v>
          </cell>
          <cell r="CC27">
            <v>2.9</v>
          </cell>
          <cell r="CD27">
            <v>2.7</v>
          </cell>
          <cell r="CE27">
            <v>2.6</v>
          </cell>
          <cell r="CF27">
            <v>1.9</v>
          </cell>
          <cell r="CG27">
            <v>2.2000000000000002</v>
          </cell>
          <cell r="CH27">
            <v>2.1</v>
          </cell>
          <cell r="CI27">
            <v>0.5</v>
          </cell>
          <cell r="CJ27">
            <v>-17.7</v>
          </cell>
          <cell r="CK27">
            <v>-16.8</v>
          </cell>
          <cell r="CL27">
            <v>0.2</v>
          </cell>
          <cell r="CM27">
            <v>1.9</v>
          </cell>
          <cell r="CN27">
            <v>2.1</v>
          </cell>
          <cell r="CO27">
            <v>2.7</v>
          </cell>
          <cell r="CP27">
            <v>2.8</v>
          </cell>
          <cell r="CQ27">
            <v>3.6</v>
          </cell>
          <cell r="CR27">
            <v>3.1</v>
          </cell>
          <cell r="CS27">
            <v>-4.9000000000000004</v>
          </cell>
          <cell r="CT27">
            <v>1</v>
          </cell>
          <cell r="CU27">
            <v>1.4</v>
          </cell>
          <cell r="CV27">
            <v>1.3</v>
          </cell>
          <cell r="CW27">
            <v>1</v>
          </cell>
          <cell r="CX27">
            <v>1.8</v>
          </cell>
          <cell r="CY27">
            <v>2</v>
          </cell>
          <cell r="CZ27">
            <v>2.1</v>
          </cell>
          <cell r="DA27">
            <v>1.7</v>
          </cell>
          <cell r="DB27">
            <v>1.2</v>
          </cell>
          <cell r="DC27">
            <v>1.6</v>
          </cell>
          <cell r="DD27">
            <v>1.4</v>
          </cell>
          <cell r="DE27">
            <v>1.3</v>
          </cell>
          <cell r="DF27">
            <v>2</v>
          </cell>
          <cell r="DG27">
            <v>2</v>
          </cell>
          <cell r="DH27">
            <v>1.7</v>
          </cell>
          <cell r="DI27">
            <v>1.3</v>
          </cell>
          <cell r="DJ27">
            <v>1.2</v>
          </cell>
          <cell r="DK27">
            <v>1.7</v>
          </cell>
          <cell r="DL27">
            <v>1.8</v>
          </cell>
          <cell r="DM27">
            <v>2.5</v>
          </cell>
          <cell r="DN27">
            <v>1.3</v>
          </cell>
          <cell r="DO27">
            <v>1.4</v>
          </cell>
          <cell r="DP27">
            <v>1.2</v>
          </cell>
          <cell r="DQ27">
            <v>1.7</v>
          </cell>
          <cell r="DR27">
            <v>0.7</v>
          </cell>
          <cell r="DS27">
            <v>1.1000000000000001</v>
          </cell>
          <cell r="DT27">
            <v>1.4</v>
          </cell>
          <cell r="DU27">
            <v>1.5</v>
          </cell>
          <cell r="DV27">
            <v>1.7</v>
          </cell>
          <cell r="DW27">
            <v>1.9</v>
          </cell>
          <cell r="DX27">
            <v>2.2999999999999998</v>
          </cell>
          <cell r="DY27">
            <v>2</v>
          </cell>
          <cell r="DZ27">
            <v>2.4</v>
          </cell>
          <cell r="EA27">
            <v>2.2999999999999998</v>
          </cell>
          <cell r="EB27">
            <v>3.3</v>
          </cell>
          <cell r="EC27">
            <v>3</v>
          </cell>
          <cell r="ED27">
            <v>3.9</v>
          </cell>
          <cell r="EE27">
            <v>3.1</v>
          </cell>
          <cell r="EF27">
            <v>3.6</v>
          </cell>
          <cell r="EG27">
            <v>3.9</v>
          </cell>
          <cell r="EH27">
            <v>5</v>
          </cell>
          <cell r="EI27">
            <v>6.7</v>
          </cell>
          <cell r="EJ27">
            <v>8</v>
          </cell>
          <cell r="EK27">
            <v>9.1</v>
          </cell>
          <cell r="EL27">
            <v>11.6</v>
          </cell>
          <cell r="EM27">
            <v>12.8</v>
          </cell>
          <cell r="EN27">
            <v>13.2</v>
          </cell>
          <cell r="EO27">
            <v>15</v>
          </cell>
          <cell r="EP27">
            <v>15.5</v>
          </cell>
          <cell r="EQ27">
            <v>6.2</v>
          </cell>
          <cell r="ER27">
            <v>11.3</v>
          </cell>
          <cell r="ES27">
            <v>12.8</v>
          </cell>
          <cell r="ET27">
            <v>12.5</v>
          </cell>
          <cell r="EU27">
            <v>12.7</v>
          </cell>
          <cell r="EV27">
            <v>13.8</v>
          </cell>
          <cell r="EW27">
            <v>14.6</v>
          </cell>
          <cell r="EX27">
            <v>14.7</v>
          </cell>
          <cell r="EY27">
            <v>15.5</v>
          </cell>
        </row>
        <row r="28">
          <cell r="A28" t="str">
            <v>Липецкая область</v>
          </cell>
          <cell r="B28">
            <v>1</v>
          </cell>
          <cell r="C28">
            <v>0.3</v>
          </cell>
          <cell r="D28">
            <v>0.2</v>
          </cell>
          <cell r="E28">
            <v>-15</v>
          </cell>
          <cell r="F28">
            <v>-39.700000000000003</v>
          </cell>
          <cell r="G28">
            <v>-34.799999999999997</v>
          </cell>
          <cell r="H28">
            <v>-34</v>
          </cell>
          <cell r="I28">
            <v>-20.100000000000001</v>
          </cell>
          <cell r="J28">
            <v>-19</v>
          </cell>
          <cell r="K28">
            <v>-16.100000000000001</v>
          </cell>
          <cell r="L28">
            <v>-14.4</v>
          </cell>
          <cell r="M28">
            <v>-12.5</v>
          </cell>
          <cell r="N28">
            <v>-11.8</v>
          </cell>
          <cell r="O28">
            <v>-11.3</v>
          </cell>
          <cell r="P28">
            <v>-9.6</v>
          </cell>
          <cell r="Q28">
            <v>-8.1</v>
          </cell>
          <cell r="R28">
            <v>-6.6</v>
          </cell>
          <cell r="S28">
            <v>-3.3</v>
          </cell>
          <cell r="T28">
            <v>-2.2000000000000002</v>
          </cell>
          <cell r="U28">
            <v>-1</v>
          </cell>
          <cell r="V28">
            <v>-1.7</v>
          </cell>
          <cell r="W28">
            <v>0.3</v>
          </cell>
          <cell r="X28">
            <v>1.2</v>
          </cell>
          <cell r="Y28">
            <v>1.5</v>
          </cell>
          <cell r="Z28">
            <v>2</v>
          </cell>
          <cell r="AA28">
            <v>2</v>
          </cell>
          <cell r="AB28">
            <v>2.5</v>
          </cell>
          <cell r="AC28">
            <v>3.4</v>
          </cell>
          <cell r="AD28">
            <v>3.5</v>
          </cell>
          <cell r="AE28">
            <v>3.3</v>
          </cell>
          <cell r="AF28">
            <v>2.8</v>
          </cell>
          <cell r="AG28">
            <v>2.8</v>
          </cell>
          <cell r="AH28">
            <v>3.9</v>
          </cell>
          <cell r="AI28">
            <v>3.9</v>
          </cell>
          <cell r="AJ28">
            <v>2.5</v>
          </cell>
          <cell r="AK28">
            <v>2.8</v>
          </cell>
          <cell r="AL28">
            <v>3.2</v>
          </cell>
          <cell r="AM28">
            <v>4.2</v>
          </cell>
          <cell r="AN28">
            <v>4.0999999999999996</v>
          </cell>
          <cell r="AO28">
            <v>4.4000000000000004</v>
          </cell>
          <cell r="AP28">
            <v>4.5</v>
          </cell>
          <cell r="AQ28">
            <v>5</v>
          </cell>
          <cell r="AR28">
            <v>4.3</v>
          </cell>
          <cell r="AS28">
            <v>-3.1</v>
          </cell>
          <cell r="AT28">
            <v>2.8</v>
          </cell>
          <cell r="AU28">
            <v>3.4</v>
          </cell>
          <cell r="AV28">
            <v>3.9</v>
          </cell>
          <cell r="AW28">
            <v>3.7</v>
          </cell>
          <cell r="AX28">
            <v>3.7</v>
          </cell>
          <cell r="AY28">
            <v>4.4000000000000004</v>
          </cell>
          <cell r="AZ28">
            <v>3.9</v>
          </cell>
          <cell r="BA28">
            <v>4.9000000000000004</v>
          </cell>
          <cell r="BB28">
            <v>4.0999999999999996</v>
          </cell>
          <cell r="BC28">
            <v>4.7</v>
          </cell>
          <cell r="BD28">
            <v>3.7</v>
          </cell>
          <cell r="BE28">
            <v>5.7</v>
          </cell>
          <cell r="BF28">
            <v>5.8</v>
          </cell>
          <cell r="BG28">
            <v>6</v>
          </cell>
          <cell r="BH28">
            <v>6.4</v>
          </cell>
          <cell r="BI28">
            <v>0</v>
          </cell>
          <cell r="BJ28">
            <v>4</v>
          </cell>
          <cell r="BK28">
            <v>5.4</v>
          </cell>
          <cell r="BL28">
            <v>6.3</v>
          </cell>
          <cell r="BM28">
            <v>6.2</v>
          </cell>
          <cell r="BN28">
            <v>7.8</v>
          </cell>
          <cell r="BO28">
            <v>7.3</v>
          </cell>
          <cell r="BP28">
            <v>6.7</v>
          </cell>
          <cell r="BQ28">
            <v>7.1</v>
          </cell>
          <cell r="BR28">
            <v>6.5</v>
          </cell>
          <cell r="BS28">
            <v>6.1</v>
          </cell>
          <cell r="BT28">
            <v>6.1</v>
          </cell>
          <cell r="BU28">
            <v>5.9</v>
          </cell>
          <cell r="BV28">
            <v>5.9</v>
          </cell>
          <cell r="BW28">
            <v>6.3</v>
          </cell>
          <cell r="BX28">
            <v>6.1</v>
          </cell>
          <cell r="BY28">
            <v>6.4</v>
          </cell>
          <cell r="BZ28">
            <v>6.1</v>
          </cell>
          <cell r="CA28">
            <v>7.1</v>
          </cell>
          <cell r="CB28">
            <v>6.9</v>
          </cell>
          <cell r="CC28">
            <v>7.1</v>
          </cell>
          <cell r="CD28">
            <v>7.1</v>
          </cell>
          <cell r="CE28">
            <v>7.2</v>
          </cell>
          <cell r="CF28">
            <v>6.7</v>
          </cell>
          <cell r="CG28">
            <v>6.9</v>
          </cell>
          <cell r="CH28">
            <v>6.9</v>
          </cell>
          <cell r="CI28">
            <v>6.9</v>
          </cell>
          <cell r="CJ28">
            <v>5.0999999999999996</v>
          </cell>
          <cell r="CK28">
            <v>6.2</v>
          </cell>
          <cell r="CL28">
            <v>6.7</v>
          </cell>
          <cell r="CM28">
            <v>6.7</v>
          </cell>
          <cell r="CN28">
            <v>6.6</v>
          </cell>
          <cell r="CO28">
            <v>7</v>
          </cell>
          <cell r="CP28">
            <v>7.3</v>
          </cell>
          <cell r="CQ28">
            <v>7.1</v>
          </cell>
          <cell r="CR28">
            <v>6.8</v>
          </cell>
          <cell r="CS28">
            <v>-1.8</v>
          </cell>
          <cell r="CT28">
            <v>5.0999999999999996</v>
          </cell>
          <cell r="CU28">
            <v>5.6</v>
          </cell>
          <cell r="CV28">
            <v>5.7</v>
          </cell>
          <cell r="CW28">
            <v>5.6</v>
          </cell>
          <cell r="CX28">
            <v>6.7</v>
          </cell>
          <cell r="CY28">
            <v>6.3</v>
          </cell>
          <cell r="CZ28">
            <v>6.8</v>
          </cell>
          <cell r="DA28">
            <v>6.3</v>
          </cell>
          <cell r="DB28">
            <v>5.8</v>
          </cell>
          <cell r="DC28">
            <v>6.6</v>
          </cell>
          <cell r="DD28">
            <v>5.7</v>
          </cell>
          <cell r="DE28">
            <v>5.8</v>
          </cell>
          <cell r="DF28">
            <v>6.4</v>
          </cell>
          <cell r="DG28">
            <v>6.9</v>
          </cell>
          <cell r="DH28">
            <v>6.6</v>
          </cell>
          <cell r="DI28">
            <v>6.1</v>
          </cell>
          <cell r="DJ28">
            <v>6.1</v>
          </cell>
          <cell r="DK28">
            <v>7.1</v>
          </cell>
          <cell r="DL28">
            <v>7.4</v>
          </cell>
          <cell r="DM28">
            <v>7.7</v>
          </cell>
          <cell r="DN28">
            <v>7.1</v>
          </cell>
          <cell r="DO28">
            <v>7.2</v>
          </cell>
          <cell r="DP28">
            <v>7.4</v>
          </cell>
          <cell r="DQ28">
            <v>7.5</v>
          </cell>
          <cell r="DR28">
            <v>6.5</v>
          </cell>
          <cell r="DS28">
            <v>7.1</v>
          </cell>
          <cell r="DT28">
            <v>6.8</v>
          </cell>
          <cell r="DU28">
            <v>6.8</v>
          </cell>
          <cell r="DV28">
            <v>7.3</v>
          </cell>
          <cell r="DW28">
            <v>7.4</v>
          </cell>
          <cell r="DX28">
            <v>8.1</v>
          </cell>
          <cell r="DY28">
            <v>8</v>
          </cell>
          <cell r="DZ28">
            <v>8.5</v>
          </cell>
          <cell r="EA28">
            <v>8.3000000000000007</v>
          </cell>
          <cell r="EB28">
            <v>8.8000000000000007</v>
          </cell>
          <cell r="EC28">
            <v>9.1</v>
          </cell>
          <cell r="ED28">
            <v>9.8000000000000007</v>
          </cell>
          <cell r="EE28">
            <v>10</v>
          </cell>
          <cell r="EF28">
            <v>9.9</v>
          </cell>
          <cell r="EG28">
            <v>10.7</v>
          </cell>
          <cell r="EH28">
            <v>12.6</v>
          </cell>
          <cell r="EI28">
            <v>13.7</v>
          </cell>
          <cell r="EJ28">
            <v>15.7</v>
          </cell>
          <cell r="EK28">
            <v>17.600000000000001</v>
          </cell>
          <cell r="EL28">
            <v>19.7</v>
          </cell>
          <cell r="EM28">
            <v>20.9</v>
          </cell>
          <cell r="EN28">
            <v>22.7</v>
          </cell>
          <cell r="EO28">
            <v>23.8</v>
          </cell>
          <cell r="EP28">
            <v>25</v>
          </cell>
          <cell r="EQ28">
            <v>13.8</v>
          </cell>
          <cell r="ER28">
            <v>20.399999999999999</v>
          </cell>
          <cell r="ES28">
            <v>21.1</v>
          </cell>
          <cell r="ET28">
            <v>22.4</v>
          </cell>
          <cell r="EU28">
            <v>23</v>
          </cell>
          <cell r="EV28">
            <v>22.8</v>
          </cell>
          <cell r="EW28">
            <v>23.2</v>
          </cell>
          <cell r="EX28">
            <v>22.1</v>
          </cell>
          <cell r="EY28">
            <v>24</v>
          </cell>
        </row>
        <row r="29">
          <cell r="A29" t="str">
            <v>Магаданская область</v>
          </cell>
          <cell r="B29">
            <v>1.7</v>
          </cell>
          <cell r="C29">
            <v>0.4</v>
          </cell>
          <cell r="D29">
            <v>-0.4</v>
          </cell>
          <cell r="E29">
            <v>-11.8</v>
          </cell>
          <cell r="F29">
            <v>-21.5</v>
          </cell>
          <cell r="G29">
            <v>-18.100000000000001</v>
          </cell>
          <cell r="H29">
            <v>-15.9</v>
          </cell>
          <cell r="I29">
            <v>-13.9</v>
          </cell>
          <cell r="J29">
            <v>-14.6</v>
          </cell>
          <cell r="K29">
            <v>-9.5</v>
          </cell>
          <cell r="L29">
            <v>-9</v>
          </cell>
          <cell r="M29">
            <v>-7.8</v>
          </cell>
          <cell r="N29">
            <v>-7.2</v>
          </cell>
          <cell r="O29">
            <v>-6.7</v>
          </cell>
          <cell r="P29">
            <v>-6</v>
          </cell>
          <cell r="Q29">
            <v>-5.0999999999999996</v>
          </cell>
          <cell r="R29">
            <v>-3.4</v>
          </cell>
          <cell r="S29">
            <v>-3.3</v>
          </cell>
          <cell r="T29">
            <v>-2.8</v>
          </cell>
          <cell r="U29">
            <v>-2.8</v>
          </cell>
          <cell r="V29">
            <v>-4.3</v>
          </cell>
          <cell r="W29">
            <v>-3.2</v>
          </cell>
          <cell r="X29">
            <v>-2.8</v>
          </cell>
          <cell r="Y29">
            <v>-2.6</v>
          </cell>
          <cell r="Z29">
            <v>-1</v>
          </cell>
          <cell r="AA29">
            <v>-1.5</v>
          </cell>
          <cell r="AB29">
            <v>-2.4</v>
          </cell>
          <cell r="AC29">
            <v>-0.8</v>
          </cell>
          <cell r="AD29">
            <v>-1.6</v>
          </cell>
          <cell r="AE29">
            <v>-0.8</v>
          </cell>
          <cell r="AF29">
            <v>-0.5</v>
          </cell>
          <cell r="AG29">
            <v>-1.3</v>
          </cell>
          <cell r="AH29">
            <v>-1</v>
          </cell>
          <cell r="AI29">
            <v>-0.6</v>
          </cell>
          <cell r="AJ29">
            <v>-1</v>
          </cell>
          <cell r="AK29">
            <v>0</v>
          </cell>
          <cell r="AL29">
            <v>0.3</v>
          </cell>
          <cell r="AM29">
            <v>1.3</v>
          </cell>
          <cell r="AN29">
            <v>1.6</v>
          </cell>
          <cell r="AO29">
            <v>2.2000000000000002</v>
          </cell>
          <cell r="AP29">
            <v>2.5</v>
          </cell>
          <cell r="AQ29">
            <v>2.8</v>
          </cell>
          <cell r="AR29">
            <v>1.4</v>
          </cell>
          <cell r="AS29">
            <v>-8.9</v>
          </cell>
          <cell r="AT29">
            <v>-0.7</v>
          </cell>
          <cell r="AU29">
            <v>1.2</v>
          </cell>
          <cell r="AV29">
            <v>0</v>
          </cell>
          <cell r="AW29">
            <v>1</v>
          </cell>
          <cell r="AX29">
            <v>1.2</v>
          </cell>
          <cell r="AY29">
            <v>2</v>
          </cell>
          <cell r="AZ29">
            <v>1.6</v>
          </cell>
          <cell r="BA29">
            <v>3.2</v>
          </cell>
          <cell r="BB29">
            <v>2.6</v>
          </cell>
          <cell r="BC29">
            <v>3.2</v>
          </cell>
          <cell r="BD29">
            <v>1.3</v>
          </cell>
          <cell r="BE29">
            <v>3.7</v>
          </cell>
          <cell r="BF29">
            <v>3.6</v>
          </cell>
          <cell r="BG29">
            <v>4.0999999999999996</v>
          </cell>
          <cell r="BH29">
            <v>4.9000000000000004</v>
          </cell>
          <cell r="BI29">
            <v>-1.2</v>
          </cell>
          <cell r="BJ29">
            <v>1.6</v>
          </cell>
          <cell r="BK29">
            <v>4.0999999999999996</v>
          </cell>
          <cell r="BL29">
            <v>5</v>
          </cell>
          <cell r="BM29">
            <v>4</v>
          </cell>
          <cell r="BN29">
            <v>5.2</v>
          </cell>
          <cell r="BO29">
            <v>5.0999999999999996</v>
          </cell>
          <cell r="BP29">
            <v>4.2</v>
          </cell>
          <cell r="BQ29">
            <v>3.9</v>
          </cell>
          <cell r="BR29">
            <v>4.5</v>
          </cell>
          <cell r="BS29">
            <v>3.4</v>
          </cell>
          <cell r="BT29">
            <v>2.2999999999999998</v>
          </cell>
          <cell r="BU29">
            <v>2.8</v>
          </cell>
          <cell r="BV29">
            <v>1.8</v>
          </cell>
          <cell r="BW29">
            <v>2</v>
          </cell>
          <cell r="BX29">
            <v>1.8</v>
          </cell>
          <cell r="BY29">
            <v>3.2</v>
          </cell>
          <cell r="BZ29">
            <v>3.8</v>
          </cell>
          <cell r="CA29">
            <v>4</v>
          </cell>
          <cell r="CB29">
            <v>4</v>
          </cell>
          <cell r="CC29">
            <v>3.3</v>
          </cell>
          <cell r="CD29">
            <v>4.3</v>
          </cell>
          <cell r="CE29">
            <v>5.2</v>
          </cell>
          <cell r="CF29">
            <v>4.3</v>
          </cell>
          <cell r="CG29">
            <v>4.8</v>
          </cell>
          <cell r="CH29">
            <v>5.3</v>
          </cell>
          <cell r="CI29">
            <v>5.6</v>
          </cell>
          <cell r="CJ29">
            <v>2.4</v>
          </cell>
          <cell r="CK29">
            <v>5.0999999999999996</v>
          </cell>
          <cell r="CL29">
            <v>4.7</v>
          </cell>
          <cell r="CM29">
            <v>5.6</v>
          </cell>
          <cell r="CN29">
            <v>4.9000000000000004</v>
          </cell>
          <cell r="CO29">
            <v>5.4</v>
          </cell>
          <cell r="CP29">
            <v>5.8</v>
          </cell>
          <cell r="CQ29">
            <v>7.4</v>
          </cell>
          <cell r="CR29">
            <v>6.2</v>
          </cell>
          <cell r="CS29">
            <v>-5.7</v>
          </cell>
          <cell r="CT29">
            <v>4.7</v>
          </cell>
          <cell r="CU29">
            <v>5</v>
          </cell>
          <cell r="CV29">
            <v>5.4</v>
          </cell>
          <cell r="CW29">
            <v>5.4</v>
          </cell>
          <cell r="CX29">
            <v>6.5</v>
          </cell>
          <cell r="CY29">
            <v>6.3</v>
          </cell>
          <cell r="CZ29">
            <v>6.6</v>
          </cell>
          <cell r="DA29">
            <v>6.2</v>
          </cell>
          <cell r="DB29">
            <v>5.8</v>
          </cell>
          <cell r="DC29">
            <v>6.7</v>
          </cell>
          <cell r="DD29">
            <v>7</v>
          </cell>
          <cell r="DE29">
            <v>6.7</v>
          </cell>
          <cell r="DF29">
            <v>6.5</v>
          </cell>
          <cell r="DG29">
            <v>6.2</v>
          </cell>
          <cell r="DH29">
            <v>7.5</v>
          </cell>
          <cell r="DI29">
            <v>6</v>
          </cell>
          <cell r="DJ29">
            <v>5.4</v>
          </cell>
          <cell r="DK29">
            <v>6</v>
          </cell>
          <cell r="DL29">
            <v>5.7</v>
          </cell>
          <cell r="DM29">
            <v>6.4</v>
          </cell>
          <cell r="DN29">
            <v>6.5</v>
          </cell>
          <cell r="DO29">
            <v>5.0999999999999996</v>
          </cell>
          <cell r="DP29">
            <v>6.3</v>
          </cell>
          <cell r="DQ29">
            <v>5.4</v>
          </cell>
          <cell r="DR29">
            <v>4.5999999999999996</v>
          </cell>
          <cell r="DS29">
            <v>4.5999999999999996</v>
          </cell>
          <cell r="DT29">
            <v>4.4000000000000004</v>
          </cell>
          <cell r="DU29">
            <v>4.5</v>
          </cell>
          <cell r="DV29">
            <v>4.5</v>
          </cell>
          <cell r="DW29">
            <v>4.8</v>
          </cell>
          <cell r="DX29">
            <v>5.4</v>
          </cell>
          <cell r="DY29">
            <v>5.4</v>
          </cell>
          <cell r="DZ29">
            <v>6.2</v>
          </cell>
          <cell r="EA29">
            <v>7</v>
          </cell>
          <cell r="EB29">
            <v>7.8</v>
          </cell>
          <cell r="EC29">
            <v>7.6</v>
          </cell>
          <cell r="ED29">
            <v>8.1999999999999993</v>
          </cell>
          <cell r="EE29">
            <v>7.5</v>
          </cell>
          <cell r="EF29">
            <v>9.5</v>
          </cell>
          <cell r="EG29">
            <v>9.3000000000000007</v>
          </cell>
          <cell r="EH29">
            <v>12.2</v>
          </cell>
          <cell r="EI29">
            <v>13.1</v>
          </cell>
          <cell r="EJ29">
            <v>15.5</v>
          </cell>
          <cell r="EK29">
            <v>21</v>
          </cell>
          <cell r="EL29">
            <v>23.9</v>
          </cell>
          <cell r="EM29">
            <v>27.9</v>
          </cell>
          <cell r="EN29">
            <v>30.2</v>
          </cell>
          <cell r="EO29">
            <v>35.299999999999997</v>
          </cell>
          <cell r="EP29">
            <v>37.6</v>
          </cell>
          <cell r="EQ29">
            <v>15.9</v>
          </cell>
          <cell r="ER29">
            <v>30.7</v>
          </cell>
          <cell r="ES29">
            <v>31.2</v>
          </cell>
          <cell r="ET29">
            <v>34</v>
          </cell>
          <cell r="EU29">
            <v>35.5</v>
          </cell>
          <cell r="EV29">
            <v>35</v>
          </cell>
          <cell r="EW29">
            <v>37.5</v>
          </cell>
          <cell r="EX29">
            <v>38.4</v>
          </cell>
          <cell r="EY29">
            <v>41.4</v>
          </cell>
        </row>
        <row r="30">
          <cell r="A30" t="str">
            <v>Мордовия</v>
          </cell>
          <cell r="B30">
            <v>0.9</v>
          </cell>
          <cell r="C30">
            <v>0.6</v>
          </cell>
          <cell r="D30">
            <v>-0.4</v>
          </cell>
          <cell r="E30">
            <v>-14</v>
          </cell>
          <cell r="F30">
            <v>-31.4</v>
          </cell>
          <cell r="G30">
            <v>-29.1</v>
          </cell>
          <cell r="H30">
            <v>-29.3</v>
          </cell>
          <cell r="I30">
            <v>-29.4</v>
          </cell>
          <cell r="J30">
            <v>-27</v>
          </cell>
          <cell r="K30">
            <v>-23.2</v>
          </cell>
          <cell r="L30">
            <v>-20.6</v>
          </cell>
          <cell r="M30">
            <v>-18.3</v>
          </cell>
          <cell r="N30">
            <v>-15.4</v>
          </cell>
          <cell r="O30">
            <v>-13.7</v>
          </cell>
          <cell r="P30">
            <v>-10.5</v>
          </cell>
          <cell r="Q30">
            <v>-7.7</v>
          </cell>
          <cell r="R30">
            <v>-6.3</v>
          </cell>
          <cell r="S30">
            <v>-4.9000000000000004</v>
          </cell>
          <cell r="T30">
            <v>-3.6</v>
          </cell>
          <cell r="U30">
            <v>-3.4</v>
          </cell>
          <cell r="V30">
            <v>-4.0999999999999996</v>
          </cell>
          <cell r="W30">
            <v>-2.7</v>
          </cell>
          <cell r="X30">
            <v>-1.2</v>
          </cell>
          <cell r="Y30">
            <v>-1.2</v>
          </cell>
          <cell r="Z30">
            <v>-0.2</v>
          </cell>
          <cell r="AA30">
            <v>0.5</v>
          </cell>
          <cell r="AB30">
            <v>1.2</v>
          </cell>
          <cell r="AC30">
            <v>1.7</v>
          </cell>
          <cell r="AD30">
            <v>2.2000000000000002</v>
          </cell>
          <cell r="AE30">
            <v>2.2000000000000002</v>
          </cell>
          <cell r="AF30">
            <v>1.6</v>
          </cell>
          <cell r="AG30">
            <v>1.6</v>
          </cell>
          <cell r="AH30">
            <v>2.2999999999999998</v>
          </cell>
          <cell r="AI30">
            <v>2.7</v>
          </cell>
          <cell r="AJ30">
            <v>1.6</v>
          </cell>
          <cell r="AK30">
            <v>2.2000000000000002</v>
          </cell>
          <cell r="AL30">
            <v>2.6</v>
          </cell>
          <cell r="AM30">
            <v>2.5</v>
          </cell>
          <cell r="AN30">
            <v>2.5</v>
          </cell>
          <cell r="AO30">
            <v>2.2999999999999998</v>
          </cell>
          <cell r="AP30">
            <v>2.1</v>
          </cell>
          <cell r="AQ30">
            <v>2.4</v>
          </cell>
          <cell r="AR30">
            <v>1.1000000000000001</v>
          </cell>
          <cell r="AS30">
            <v>-5.5</v>
          </cell>
          <cell r="AT30">
            <v>-0.4</v>
          </cell>
          <cell r="AU30">
            <v>0</v>
          </cell>
          <cell r="AV30">
            <v>1</v>
          </cell>
          <cell r="AW30">
            <v>0.4</v>
          </cell>
          <cell r="AX30">
            <v>0.1</v>
          </cell>
          <cell r="AY30">
            <v>0.4</v>
          </cell>
          <cell r="AZ30">
            <v>-0.2</v>
          </cell>
          <cell r="BA30">
            <v>0.5</v>
          </cell>
          <cell r="BB30">
            <v>0.2</v>
          </cell>
          <cell r="BC30">
            <v>1.2</v>
          </cell>
          <cell r="BD30">
            <v>0.6</v>
          </cell>
          <cell r="BE30">
            <v>1.5</v>
          </cell>
          <cell r="BF30">
            <v>1.4</v>
          </cell>
          <cell r="BG30">
            <v>1.2</v>
          </cell>
          <cell r="BH30">
            <v>1.9</v>
          </cell>
          <cell r="BI30">
            <v>-3.3</v>
          </cell>
          <cell r="BJ30">
            <v>0</v>
          </cell>
          <cell r="BK30">
            <v>2.1</v>
          </cell>
          <cell r="BL30">
            <v>2.4</v>
          </cell>
          <cell r="BM30">
            <v>2.4</v>
          </cell>
          <cell r="BN30">
            <v>3.5</v>
          </cell>
          <cell r="BO30">
            <v>2.6</v>
          </cell>
          <cell r="BP30">
            <v>2.1</v>
          </cell>
          <cell r="BQ30">
            <v>2.2000000000000002</v>
          </cell>
          <cell r="BR30">
            <v>2.4</v>
          </cell>
          <cell r="BS30">
            <v>1.7</v>
          </cell>
          <cell r="BT30">
            <v>2</v>
          </cell>
          <cell r="BU30">
            <v>2</v>
          </cell>
          <cell r="BV30">
            <v>2.4</v>
          </cell>
          <cell r="BW30">
            <v>2.4</v>
          </cell>
          <cell r="BX30">
            <v>3.8</v>
          </cell>
          <cell r="BY30">
            <v>5.3</v>
          </cell>
          <cell r="BZ30">
            <v>5.7</v>
          </cell>
          <cell r="CA30">
            <v>5.9</v>
          </cell>
          <cell r="CB30">
            <v>5.8</v>
          </cell>
          <cell r="CC30">
            <v>6.5</v>
          </cell>
          <cell r="CD30">
            <v>6.3</v>
          </cell>
          <cell r="CE30">
            <v>6.2</v>
          </cell>
          <cell r="CF30">
            <v>5.4</v>
          </cell>
          <cell r="CG30">
            <v>5.5</v>
          </cell>
          <cell r="CH30">
            <v>5.6</v>
          </cell>
          <cell r="CI30">
            <v>5.6</v>
          </cell>
          <cell r="CJ30">
            <v>3.2</v>
          </cell>
          <cell r="CK30">
            <v>4.4000000000000004</v>
          </cell>
          <cell r="CL30">
            <v>6</v>
          </cell>
          <cell r="CM30">
            <v>5.5</v>
          </cell>
          <cell r="CN30">
            <v>5.9</v>
          </cell>
          <cell r="CO30">
            <v>5.9</v>
          </cell>
          <cell r="CP30">
            <v>5.8</v>
          </cell>
          <cell r="CQ30">
            <v>6.3</v>
          </cell>
          <cell r="CR30">
            <v>5.8</v>
          </cell>
          <cell r="CS30">
            <v>-3.4</v>
          </cell>
          <cell r="CT30">
            <v>4.0999999999999996</v>
          </cell>
          <cell r="CU30">
            <v>4.5</v>
          </cell>
          <cell r="CV30">
            <v>4.5</v>
          </cell>
          <cell r="CW30">
            <v>3.9</v>
          </cell>
          <cell r="CX30">
            <v>4.5</v>
          </cell>
          <cell r="CY30">
            <v>4.7</v>
          </cell>
          <cell r="CZ30">
            <v>4.8</v>
          </cell>
          <cell r="DA30">
            <v>4.4000000000000004</v>
          </cell>
          <cell r="DB30">
            <v>4.4000000000000004</v>
          </cell>
          <cell r="DC30">
            <v>4.8</v>
          </cell>
          <cell r="DD30">
            <v>4.7</v>
          </cell>
          <cell r="DE30">
            <v>4.2</v>
          </cell>
          <cell r="DF30">
            <v>4.2</v>
          </cell>
          <cell r="DG30">
            <v>4.5</v>
          </cell>
          <cell r="DH30">
            <v>5</v>
          </cell>
          <cell r="DI30">
            <v>4</v>
          </cell>
          <cell r="DJ30">
            <v>3.5</v>
          </cell>
          <cell r="DK30">
            <v>4.5999999999999996</v>
          </cell>
          <cell r="DL30">
            <v>4.4000000000000004</v>
          </cell>
          <cell r="DM30">
            <v>4.8</v>
          </cell>
          <cell r="DN30">
            <v>4.4000000000000004</v>
          </cell>
          <cell r="DO30">
            <v>4.5999999999999996</v>
          </cell>
          <cell r="DP30">
            <v>4.3</v>
          </cell>
          <cell r="DQ30">
            <v>4.7</v>
          </cell>
          <cell r="DR30">
            <v>4.0999999999999996</v>
          </cell>
          <cell r="DS30">
            <v>3.9</v>
          </cell>
          <cell r="DT30">
            <v>4</v>
          </cell>
          <cell r="DU30">
            <v>4.3</v>
          </cell>
          <cell r="DV30">
            <v>4.4000000000000004</v>
          </cell>
          <cell r="DW30">
            <v>4.3</v>
          </cell>
          <cell r="DX30">
            <v>5.7</v>
          </cell>
          <cell r="DY30">
            <v>5.4</v>
          </cell>
          <cell r="DZ30">
            <v>5.7</v>
          </cell>
          <cell r="EA30">
            <v>6</v>
          </cell>
          <cell r="EB30">
            <v>6.3</v>
          </cell>
          <cell r="EC30">
            <v>6.8</v>
          </cell>
          <cell r="ED30">
            <v>7</v>
          </cell>
          <cell r="EE30">
            <v>6.7</v>
          </cell>
          <cell r="EF30">
            <v>7.2</v>
          </cell>
          <cell r="EG30">
            <v>7.9</v>
          </cell>
          <cell r="EH30">
            <v>8.9</v>
          </cell>
          <cell r="EI30">
            <v>10</v>
          </cell>
          <cell r="EJ30">
            <v>11.9</v>
          </cell>
          <cell r="EK30">
            <v>13.9</v>
          </cell>
          <cell r="EL30">
            <v>15.6</v>
          </cell>
          <cell r="EM30">
            <v>15.9</v>
          </cell>
          <cell r="EN30">
            <v>17.600000000000001</v>
          </cell>
          <cell r="EO30">
            <v>18.3</v>
          </cell>
          <cell r="EP30">
            <v>19.8</v>
          </cell>
          <cell r="EQ30">
            <v>9.6999999999999993</v>
          </cell>
          <cell r="ER30">
            <v>14.5</v>
          </cell>
          <cell r="ES30">
            <v>15.9</v>
          </cell>
          <cell r="ET30">
            <v>16.899999999999999</v>
          </cell>
          <cell r="EU30">
            <v>16.7</v>
          </cell>
          <cell r="EV30">
            <v>16.100000000000001</v>
          </cell>
          <cell r="EW30">
            <v>16.8</v>
          </cell>
          <cell r="EX30">
            <v>17.100000000000001</v>
          </cell>
          <cell r="EY30">
            <v>18.7</v>
          </cell>
        </row>
        <row r="31">
          <cell r="A31" t="str">
            <v>Москва</v>
          </cell>
          <cell r="B31">
            <v>1.3</v>
          </cell>
          <cell r="C31">
            <v>0.5</v>
          </cell>
          <cell r="D31">
            <v>-2.2000000000000002</v>
          </cell>
          <cell r="E31">
            <v>-16.100000000000001</v>
          </cell>
          <cell r="F31">
            <v>-45.7</v>
          </cell>
          <cell r="G31">
            <v>-45.4</v>
          </cell>
          <cell r="H31">
            <v>-46.9</v>
          </cell>
          <cell r="I31">
            <v>-46</v>
          </cell>
          <cell r="J31">
            <v>-47.2</v>
          </cell>
          <cell r="K31">
            <v>-44.3</v>
          </cell>
          <cell r="L31">
            <v>-42.5</v>
          </cell>
          <cell r="M31">
            <v>-40.6</v>
          </cell>
          <cell r="N31">
            <v>-24</v>
          </cell>
          <cell r="O31">
            <v>-18.2</v>
          </cell>
          <cell r="P31">
            <v>-14.2</v>
          </cell>
          <cell r="Q31">
            <v>-9.1</v>
          </cell>
          <cell r="R31">
            <v>-7.4</v>
          </cell>
          <cell r="S31">
            <v>-5.9</v>
          </cell>
          <cell r="T31">
            <v>-4.4000000000000004</v>
          </cell>
          <cell r="U31">
            <v>-3.4</v>
          </cell>
          <cell r="V31">
            <v>-5.5</v>
          </cell>
          <cell r="W31">
            <v>-1.6</v>
          </cell>
          <cell r="X31">
            <v>-1</v>
          </cell>
          <cell r="Y31">
            <v>-0.4</v>
          </cell>
          <cell r="Z31">
            <v>0.6</v>
          </cell>
          <cell r="AA31">
            <v>1.6</v>
          </cell>
          <cell r="AB31">
            <v>3</v>
          </cell>
          <cell r="AC31">
            <v>3.3</v>
          </cell>
          <cell r="AD31">
            <v>3.5</v>
          </cell>
          <cell r="AE31">
            <v>4.5</v>
          </cell>
          <cell r="AF31">
            <v>2.4</v>
          </cell>
          <cell r="AG31">
            <v>3.2</v>
          </cell>
          <cell r="AH31">
            <v>4.5</v>
          </cell>
          <cell r="AI31">
            <v>4.9000000000000004</v>
          </cell>
          <cell r="AJ31">
            <v>3.5</v>
          </cell>
          <cell r="AK31">
            <v>4.4000000000000004</v>
          </cell>
          <cell r="AL31">
            <v>4.5</v>
          </cell>
          <cell r="AM31">
            <v>5.6</v>
          </cell>
          <cell r="AN31">
            <v>6.5</v>
          </cell>
          <cell r="AO31">
            <v>7</v>
          </cell>
          <cell r="AP31">
            <v>7.4</v>
          </cell>
          <cell r="AQ31">
            <v>8.6</v>
          </cell>
          <cell r="AR31">
            <v>5.9</v>
          </cell>
          <cell r="AS31">
            <v>-4.5999999999999996</v>
          </cell>
          <cell r="AT31">
            <v>5.6</v>
          </cell>
          <cell r="AU31">
            <v>6.4</v>
          </cell>
          <cell r="AV31">
            <v>7.9</v>
          </cell>
          <cell r="AW31">
            <v>8.9</v>
          </cell>
          <cell r="AX31">
            <v>9.6</v>
          </cell>
          <cell r="AY31">
            <v>10.1</v>
          </cell>
          <cell r="AZ31">
            <v>10.1</v>
          </cell>
          <cell r="BA31">
            <v>12.7</v>
          </cell>
          <cell r="BB31">
            <v>12.1</v>
          </cell>
          <cell r="BC31">
            <v>13.2</v>
          </cell>
          <cell r="BD31">
            <v>10.3</v>
          </cell>
          <cell r="BE31">
            <v>14.4</v>
          </cell>
          <cell r="BF31">
            <v>14.4</v>
          </cell>
          <cell r="BG31">
            <v>14.1</v>
          </cell>
          <cell r="BH31">
            <v>15.3</v>
          </cell>
          <cell r="BI31">
            <v>-0.5</v>
          </cell>
          <cell r="BJ31">
            <v>11.8</v>
          </cell>
          <cell r="BK31">
            <v>12.9</v>
          </cell>
          <cell r="BL31">
            <v>13.7</v>
          </cell>
          <cell r="BM31">
            <v>13.3</v>
          </cell>
          <cell r="BN31">
            <v>17.600000000000001</v>
          </cell>
          <cell r="BO31">
            <v>16.2</v>
          </cell>
          <cell r="BP31">
            <v>13.7</v>
          </cell>
          <cell r="BQ31">
            <v>13.2</v>
          </cell>
          <cell r="BR31">
            <v>14</v>
          </cell>
          <cell r="BS31">
            <v>13</v>
          </cell>
          <cell r="BT31">
            <v>12.3</v>
          </cell>
          <cell r="BU31">
            <v>13.7</v>
          </cell>
          <cell r="BV31">
            <v>14.3</v>
          </cell>
          <cell r="BW31">
            <v>15.4</v>
          </cell>
          <cell r="BX31">
            <v>16.2</v>
          </cell>
          <cell r="BY31">
            <v>18.600000000000001</v>
          </cell>
          <cell r="BZ31">
            <v>21</v>
          </cell>
          <cell r="CA31">
            <v>23.1</v>
          </cell>
          <cell r="CB31">
            <v>22.9</v>
          </cell>
          <cell r="CC31">
            <v>23.2</v>
          </cell>
          <cell r="CD31">
            <v>24.5</v>
          </cell>
          <cell r="CE31">
            <v>25.8</v>
          </cell>
          <cell r="CF31">
            <v>24.7</v>
          </cell>
          <cell r="CG31">
            <v>25.5</v>
          </cell>
          <cell r="CH31">
            <v>25.7</v>
          </cell>
          <cell r="CI31">
            <v>26.2</v>
          </cell>
          <cell r="CJ31">
            <v>-4.9000000000000004</v>
          </cell>
          <cell r="CK31">
            <v>25.8</v>
          </cell>
          <cell r="CL31">
            <v>28</v>
          </cell>
          <cell r="CM31">
            <v>30.9</v>
          </cell>
          <cell r="CN31">
            <v>33</v>
          </cell>
          <cell r="CO31">
            <v>34</v>
          </cell>
          <cell r="CP31">
            <v>34.799999999999997</v>
          </cell>
          <cell r="CQ31">
            <v>35.799999999999997</v>
          </cell>
          <cell r="CR31">
            <v>34.299999999999997</v>
          </cell>
          <cell r="CS31">
            <v>16.600000000000001</v>
          </cell>
          <cell r="CT31">
            <v>33</v>
          </cell>
          <cell r="CU31">
            <v>34</v>
          </cell>
          <cell r="CV31">
            <v>35.4</v>
          </cell>
          <cell r="CW31">
            <v>36.5</v>
          </cell>
          <cell r="CX31">
            <v>38</v>
          </cell>
          <cell r="CY31">
            <v>37.4</v>
          </cell>
          <cell r="CZ31">
            <v>38.4</v>
          </cell>
          <cell r="DA31">
            <v>37.299999999999997</v>
          </cell>
          <cell r="DB31">
            <v>35.799999999999997</v>
          </cell>
          <cell r="DC31">
            <v>32.9</v>
          </cell>
          <cell r="DD31">
            <v>33.299999999999997</v>
          </cell>
          <cell r="DE31">
            <v>33.5</v>
          </cell>
          <cell r="DF31">
            <v>34.1</v>
          </cell>
          <cell r="DG31">
            <v>36</v>
          </cell>
          <cell r="DH31">
            <v>36</v>
          </cell>
          <cell r="DI31">
            <v>33</v>
          </cell>
          <cell r="DJ31">
            <v>32.799999999999997</v>
          </cell>
          <cell r="DK31">
            <v>36.4</v>
          </cell>
          <cell r="DL31">
            <v>36.6</v>
          </cell>
          <cell r="DM31">
            <v>37.200000000000003</v>
          </cell>
          <cell r="DN31">
            <v>36.299999999999997</v>
          </cell>
          <cell r="DO31">
            <v>35.4</v>
          </cell>
          <cell r="DP31">
            <v>37.200000000000003</v>
          </cell>
          <cell r="DQ31">
            <v>38.4</v>
          </cell>
          <cell r="DR31">
            <v>36.700000000000003</v>
          </cell>
          <cell r="DS31">
            <v>36.6</v>
          </cell>
          <cell r="DT31">
            <v>37.200000000000003</v>
          </cell>
          <cell r="DU31">
            <v>38.200000000000003</v>
          </cell>
          <cell r="DV31">
            <v>39.700000000000003</v>
          </cell>
          <cell r="DW31">
            <v>39.299999999999997</v>
          </cell>
          <cell r="DX31">
            <v>41.6</v>
          </cell>
          <cell r="DY31">
            <v>41.9</v>
          </cell>
          <cell r="DZ31">
            <v>43.3</v>
          </cell>
          <cell r="EA31">
            <v>43.5</v>
          </cell>
          <cell r="EB31">
            <v>45.2</v>
          </cell>
          <cell r="EC31">
            <v>43.6</v>
          </cell>
          <cell r="ED31">
            <v>40.700000000000003</v>
          </cell>
          <cell r="EE31">
            <v>47.7</v>
          </cell>
          <cell r="EF31">
            <v>46.4</v>
          </cell>
          <cell r="EG31">
            <v>48.1</v>
          </cell>
          <cell r="EH31">
            <v>50.5</v>
          </cell>
          <cell r="EI31">
            <v>52.9</v>
          </cell>
          <cell r="EJ31">
            <v>56.4</v>
          </cell>
          <cell r="EK31">
            <v>59.7</v>
          </cell>
          <cell r="EL31">
            <v>65.599999999999994</v>
          </cell>
          <cell r="EM31">
            <v>65.3</v>
          </cell>
          <cell r="EN31">
            <v>69.099999999999994</v>
          </cell>
          <cell r="EO31">
            <v>78</v>
          </cell>
          <cell r="EP31">
            <v>71.7</v>
          </cell>
          <cell r="EQ31">
            <v>47.2</v>
          </cell>
          <cell r="ER31">
            <v>66.2</v>
          </cell>
          <cell r="ES31">
            <v>68.400000000000006</v>
          </cell>
          <cell r="ET31">
            <v>69.599999999999994</v>
          </cell>
          <cell r="EU31">
            <v>71</v>
          </cell>
          <cell r="EV31">
            <v>72.900000000000006</v>
          </cell>
          <cell r="EW31">
            <v>73.8</v>
          </cell>
          <cell r="EX31">
            <v>71</v>
          </cell>
          <cell r="EY31">
            <v>76.400000000000006</v>
          </cell>
        </row>
        <row r="32">
          <cell r="A32" t="str">
            <v>Московская область</v>
          </cell>
          <cell r="B32">
            <v>1.2</v>
          </cell>
          <cell r="C32">
            <v>0.7</v>
          </cell>
          <cell r="D32">
            <v>0.1</v>
          </cell>
          <cell r="E32">
            <v>-14.3</v>
          </cell>
          <cell r="F32">
            <v>-39.200000000000003</v>
          </cell>
          <cell r="G32">
            <v>-38.5</v>
          </cell>
          <cell r="H32">
            <v>-39.200000000000003</v>
          </cell>
          <cell r="I32">
            <v>-37.700000000000003</v>
          </cell>
          <cell r="J32">
            <v>-37.700000000000003</v>
          </cell>
          <cell r="K32">
            <v>-34.700000000000003</v>
          </cell>
          <cell r="L32">
            <v>-32.9</v>
          </cell>
          <cell r="M32">
            <v>-30.1</v>
          </cell>
          <cell r="N32">
            <v>-19.2</v>
          </cell>
          <cell r="O32">
            <v>-16.2</v>
          </cell>
          <cell r="P32">
            <v>-13.6</v>
          </cell>
          <cell r="Q32">
            <v>-4.2</v>
          </cell>
          <cell r="R32">
            <v>-0.9</v>
          </cell>
          <cell r="S32">
            <v>0.5</v>
          </cell>
          <cell r="T32">
            <v>1.2</v>
          </cell>
          <cell r="U32">
            <v>1.8</v>
          </cell>
          <cell r="V32">
            <v>0.6</v>
          </cell>
          <cell r="W32">
            <v>3.5</v>
          </cell>
          <cell r="X32">
            <v>4</v>
          </cell>
          <cell r="Y32">
            <v>4.5</v>
          </cell>
          <cell r="Z32">
            <v>5.3</v>
          </cell>
          <cell r="AA32">
            <v>5.7</v>
          </cell>
          <cell r="AB32">
            <v>6.5</v>
          </cell>
          <cell r="AC32">
            <v>6.7</v>
          </cell>
          <cell r="AD32">
            <v>6.9</v>
          </cell>
          <cell r="AE32">
            <v>7.4</v>
          </cell>
          <cell r="AF32">
            <v>7.1</v>
          </cell>
          <cell r="AG32">
            <v>7.4</v>
          </cell>
          <cell r="AH32">
            <v>8</v>
          </cell>
          <cell r="AI32">
            <v>8.4</v>
          </cell>
          <cell r="AJ32">
            <v>7.8</v>
          </cell>
          <cell r="AK32">
            <v>8.1</v>
          </cell>
          <cell r="AL32">
            <v>8.8000000000000007</v>
          </cell>
          <cell r="AM32">
            <v>9.4</v>
          </cell>
          <cell r="AN32">
            <v>9.6999999999999993</v>
          </cell>
          <cell r="AO32">
            <v>10.1</v>
          </cell>
          <cell r="AP32">
            <v>10.199999999999999</v>
          </cell>
          <cell r="AQ32">
            <v>10.7</v>
          </cell>
          <cell r="AR32">
            <v>9.6999999999999993</v>
          </cell>
          <cell r="AS32">
            <v>3.3</v>
          </cell>
          <cell r="AT32">
            <v>8</v>
          </cell>
          <cell r="AU32">
            <v>8.8000000000000007</v>
          </cell>
          <cell r="AV32">
            <v>9.6999999999999993</v>
          </cell>
          <cell r="AW32">
            <v>10.1</v>
          </cell>
          <cell r="AX32">
            <v>9.9</v>
          </cell>
          <cell r="AY32">
            <v>9.9</v>
          </cell>
          <cell r="AZ32">
            <v>10.3</v>
          </cell>
          <cell r="BA32">
            <v>12</v>
          </cell>
          <cell r="BB32">
            <v>11.8</v>
          </cell>
          <cell r="BC32">
            <v>12.5</v>
          </cell>
          <cell r="BD32">
            <v>10.5</v>
          </cell>
          <cell r="BE32">
            <v>13.9</v>
          </cell>
          <cell r="BF32">
            <v>13.9</v>
          </cell>
          <cell r="BG32">
            <v>14.5</v>
          </cell>
          <cell r="BH32">
            <v>15.4</v>
          </cell>
          <cell r="BI32">
            <v>9.5</v>
          </cell>
          <cell r="BJ32">
            <v>14.1</v>
          </cell>
          <cell r="BK32">
            <v>14.9</v>
          </cell>
          <cell r="BL32">
            <v>15.7</v>
          </cell>
          <cell r="BM32">
            <v>15.4</v>
          </cell>
          <cell r="BN32">
            <v>17.3</v>
          </cell>
          <cell r="BO32">
            <v>16.8</v>
          </cell>
          <cell r="BP32">
            <v>15.7</v>
          </cell>
          <cell r="BQ32">
            <v>15.9</v>
          </cell>
          <cell r="BR32">
            <v>15.9</v>
          </cell>
          <cell r="BS32">
            <v>15.1</v>
          </cell>
          <cell r="BT32">
            <v>14.7</v>
          </cell>
          <cell r="BU32">
            <v>15.3</v>
          </cell>
          <cell r="BV32">
            <v>15.2</v>
          </cell>
          <cell r="BW32">
            <v>15.9</v>
          </cell>
          <cell r="BX32">
            <v>16.100000000000001</v>
          </cell>
          <cell r="BY32">
            <v>16.600000000000001</v>
          </cell>
          <cell r="BZ32">
            <v>16.899999999999999</v>
          </cell>
          <cell r="CA32">
            <v>17.600000000000001</v>
          </cell>
          <cell r="CB32">
            <v>17.3</v>
          </cell>
          <cell r="CC32">
            <v>17.600000000000001</v>
          </cell>
          <cell r="CD32">
            <v>17.600000000000001</v>
          </cell>
          <cell r="CE32">
            <v>18</v>
          </cell>
          <cell r="CF32">
            <v>17.399999999999999</v>
          </cell>
          <cell r="CG32">
            <v>17.7</v>
          </cell>
          <cell r="CH32">
            <v>17.7</v>
          </cell>
          <cell r="CI32">
            <v>17.600000000000001</v>
          </cell>
          <cell r="CJ32">
            <v>-9.9</v>
          </cell>
          <cell r="CK32">
            <v>16.899999999999999</v>
          </cell>
          <cell r="CL32">
            <v>18.2</v>
          </cell>
          <cell r="CM32">
            <v>18.600000000000001</v>
          </cell>
          <cell r="CN32">
            <v>18.600000000000001</v>
          </cell>
          <cell r="CO32">
            <v>18.5</v>
          </cell>
          <cell r="CP32">
            <v>18.8</v>
          </cell>
          <cell r="CQ32">
            <v>19.100000000000001</v>
          </cell>
          <cell r="CR32">
            <v>18.3</v>
          </cell>
          <cell r="CS32">
            <v>9.5</v>
          </cell>
          <cell r="CT32">
            <v>16.399999999999999</v>
          </cell>
          <cell r="CU32">
            <v>17.3</v>
          </cell>
          <cell r="CV32">
            <v>17.399999999999999</v>
          </cell>
          <cell r="CW32">
            <v>17.5</v>
          </cell>
          <cell r="CX32">
            <v>18.7</v>
          </cell>
          <cell r="CY32">
            <v>18.5</v>
          </cell>
          <cell r="CZ32">
            <v>19.100000000000001</v>
          </cell>
          <cell r="DA32">
            <v>18.5</v>
          </cell>
          <cell r="DB32">
            <v>18.399999999999999</v>
          </cell>
          <cell r="DC32">
            <v>18.3</v>
          </cell>
          <cell r="DD32">
            <v>18</v>
          </cell>
          <cell r="DE32">
            <v>18.2</v>
          </cell>
          <cell r="DF32">
            <v>18.7</v>
          </cell>
          <cell r="DG32">
            <v>19.5</v>
          </cell>
          <cell r="DH32">
            <v>20</v>
          </cell>
          <cell r="DI32">
            <v>19.5</v>
          </cell>
          <cell r="DJ32">
            <v>19.5</v>
          </cell>
          <cell r="DK32">
            <v>21.1</v>
          </cell>
          <cell r="DL32">
            <v>21.8</v>
          </cell>
          <cell r="DM32">
            <v>22.5</v>
          </cell>
          <cell r="DN32">
            <v>22.2</v>
          </cell>
          <cell r="DO32">
            <v>21.8</v>
          </cell>
          <cell r="DP32">
            <v>22.6</v>
          </cell>
          <cell r="DQ32">
            <v>23.2</v>
          </cell>
          <cell r="DR32">
            <v>22.1</v>
          </cell>
          <cell r="DS32">
            <v>22.1</v>
          </cell>
          <cell r="DT32">
            <v>22.2</v>
          </cell>
          <cell r="DU32">
            <v>22.6</v>
          </cell>
          <cell r="DV32">
            <v>23.2</v>
          </cell>
          <cell r="DW32">
            <v>23</v>
          </cell>
          <cell r="DX32">
            <v>23.9</v>
          </cell>
          <cell r="DY32">
            <v>24</v>
          </cell>
          <cell r="DZ32">
            <v>25.2</v>
          </cell>
          <cell r="EA32">
            <v>25.3</v>
          </cell>
          <cell r="EB32">
            <v>26.2</v>
          </cell>
          <cell r="EC32">
            <v>26.3</v>
          </cell>
          <cell r="ED32">
            <v>26.9</v>
          </cell>
          <cell r="EE32">
            <v>26.3</v>
          </cell>
          <cell r="EF32">
            <v>26.8</v>
          </cell>
          <cell r="EG32">
            <v>28.1</v>
          </cell>
          <cell r="EH32">
            <v>29.9</v>
          </cell>
          <cell r="EI32">
            <v>31.3</v>
          </cell>
          <cell r="EJ32">
            <v>34</v>
          </cell>
          <cell r="EK32">
            <v>35.299999999999997</v>
          </cell>
          <cell r="EL32">
            <v>38.200000000000003</v>
          </cell>
          <cell r="EM32">
            <v>39.200000000000003</v>
          </cell>
          <cell r="EN32">
            <v>40.799999999999997</v>
          </cell>
          <cell r="EO32">
            <v>42.6</v>
          </cell>
          <cell r="EP32">
            <v>44.5</v>
          </cell>
          <cell r="EQ32">
            <v>32</v>
          </cell>
          <cell r="ER32">
            <v>39.299999999999997</v>
          </cell>
          <cell r="ES32">
            <v>40.799999999999997</v>
          </cell>
          <cell r="ET32">
            <v>42.1</v>
          </cell>
          <cell r="EU32">
            <v>42.8</v>
          </cell>
          <cell r="EV32">
            <v>43.4</v>
          </cell>
          <cell r="EW32">
            <v>44.9</v>
          </cell>
          <cell r="EX32">
            <v>44.3</v>
          </cell>
          <cell r="EY32">
            <v>46.3</v>
          </cell>
        </row>
        <row r="33">
          <cell r="A33" t="str">
            <v>Мурманская область</v>
          </cell>
          <cell r="B33">
            <v>0.8</v>
          </cell>
          <cell r="C33">
            <v>-0.2</v>
          </cell>
          <cell r="D33">
            <v>-0.7</v>
          </cell>
          <cell r="E33">
            <v>-28.4</v>
          </cell>
          <cell r="F33">
            <v>-35.6</v>
          </cell>
          <cell r="G33">
            <v>-33.5</v>
          </cell>
          <cell r="H33">
            <v>-33</v>
          </cell>
          <cell r="I33">
            <v>-32.1</v>
          </cell>
          <cell r="J33">
            <v>-29.6</v>
          </cell>
          <cell r="K33">
            <v>-24.6</v>
          </cell>
          <cell r="L33">
            <v>-22.5</v>
          </cell>
          <cell r="M33">
            <v>-20.100000000000001</v>
          </cell>
          <cell r="N33">
            <v>-19.5</v>
          </cell>
          <cell r="O33">
            <v>-18.5</v>
          </cell>
          <cell r="P33">
            <v>-16.899999999999999</v>
          </cell>
          <cell r="Q33">
            <v>-14.4</v>
          </cell>
          <cell r="R33">
            <v>-13.1</v>
          </cell>
          <cell r="S33">
            <v>-12.9</v>
          </cell>
          <cell r="T33">
            <v>-12.7</v>
          </cell>
          <cell r="U33">
            <v>-13</v>
          </cell>
          <cell r="V33">
            <v>-14.2</v>
          </cell>
          <cell r="W33">
            <v>-12.7</v>
          </cell>
          <cell r="X33">
            <v>-11.6</v>
          </cell>
          <cell r="Y33">
            <v>-8.4</v>
          </cell>
          <cell r="Z33">
            <v>-6.9</v>
          </cell>
          <cell r="AA33">
            <v>-6.3</v>
          </cell>
          <cell r="AB33">
            <v>-4.9000000000000004</v>
          </cell>
          <cell r="AC33">
            <v>-4.3</v>
          </cell>
          <cell r="AD33">
            <v>-3.7</v>
          </cell>
          <cell r="AE33">
            <v>-4</v>
          </cell>
          <cell r="AF33">
            <v>-3.6</v>
          </cell>
          <cell r="AG33">
            <v>-3.5</v>
          </cell>
          <cell r="AH33">
            <v>-3.1</v>
          </cell>
          <cell r="AI33">
            <v>-3.5</v>
          </cell>
          <cell r="AJ33">
            <v>-3.5</v>
          </cell>
          <cell r="AK33">
            <v>-3.3</v>
          </cell>
          <cell r="AL33">
            <v>-2.8</v>
          </cell>
          <cell r="AM33">
            <v>-1.4</v>
          </cell>
          <cell r="AN33">
            <v>-1</v>
          </cell>
          <cell r="AO33">
            <v>-0.1</v>
          </cell>
          <cell r="AP33">
            <v>0.2</v>
          </cell>
          <cell r="AQ33">
            <v>0.9</v>
          </cell>
          <cell r="AR33">
            <v>-0.2</v>
          </cell>
          <cell r="AS33">
            <v>-7.4</v>
          </cell>
          <cell r="AT33">
            <v>-1.7</v>
          </cell>
          <cell r="AU33">
            <v>-0.7</v>
          </cell>
          <cell r="AV33">
            <v>-0.6</v>
          </cell>
          <cell r="AW33">
            <v>-0.3</v>
          </cell>
          <cell r="AX33">
            <v>0.2</v>
          </cell>
          <cell r="AY33">
            <v>0.9</v>
          </cell>
          <cell r="AZ33">
            <v>0.8</v>
          </cell>
          <cell r="BA33">
            <v>1.9</v>
          </cell>
          <cell r="BB33">
            <v>1.2</v>
          </cell>
          <cell r="BC33">
            <v>1.8</v>
          </cell>
          <cell r="BD33">
            <v>0.5</v>
          </cell>
          <cell r="BE33">
            <v>2.2999999999999998</v>
          </cell>
          <cell r="BF33">
            <v>2</v>
          </cell>
          <cell r="BG33">
            <v>1.9</v>
          </cell>
          <cell r="BH33">
            <v>2.7</v>
          </cell>
          <cell r="BI33">
            <v>-3.8</v>
          </cell>
          <cell r="BJ33">
            <v>0.6</v>
          </cell>
          <cell r="BK33">
            <v>1.7</v>
          </cell>
          <cell r="BL33">
            <v>1.7</v>
          </cell>
          <cell r="BM33">
            <v>1.3</v>
          </cell>
          <cell r="BN33">
            <v>2.9</v>
          </cell>
          <cell r="BO33">
            <v>1.5</v>
          </cell>
          <cell r="BP33">
            <v>0.3</v>
          </cell>
          <cell r="BQ33">
            <v>0.1</v>
          </cell>
          <cell r="BR33">
            <v>-0.8</v>
          </cell>
          <cell r="BS33">
            <v>-2.2000000000000002</v>
          </cell>
          <cell r="BT33">
            <v>-3</v>
          </cell>
          <cell r="BU33">
            <v>-3</v>
          </cell>
          <cell r="BV33">
            <v>-3</v>
          </cell>
          <cell r="BW33">
            <v>-3.1</v>
          </cell>
          <cell r="BX33">
            <v>-3</v>
          </cell>
          <cell r="BY33">
            <v>-2.2999999999999998</v>
          </cell>
          <cell r="BZ33">
            <v>-0.9</v>
          </cell>
          <cell r="CA33">
            <v>0.9</v>
          </cell>
          <cell r="CB33">
            <v>0.9</v>
          </cell>
          <cell r="CC33">
            <v>2</v>
          </cell>
          <cell r="CD33">
            <v>2.4</v>
          </cell>
          <cell r="CE33">
            <v>2.7</v>
          </cell>
          <cell r="CF33">
            <v>2.4</v>
          </cell>
          <cell r="CG33">
            <v>2.7</v>
          </cell>
          <cell r="CH33">
            <v>3.2</v>
          </cell>
          <cell r="CI33">
            <v>3.2</v>
          </cell>
          <cell r="CJ33">
            <v>1.7</v>
          </cell>
          <cell r="CK33">
            <v>2.7</v>
          </cell>
          <cell r="CL33">
            <v>3.4</v>
          </cell>
          <cell r="CM33">
            <v>3.9</v>
          </cell>
          <cell r="CN33">
            <v>4.2</v>
          </cell>
          <cell r="CO33">
            <v>4</v>
          </cell>
          <cell r="CP33">
            <v>4.5</v>
          </cell>
          <cell r="CQ33">
            <v>5</v>
          </cell>
          <cell r="CR33">
            <v>4.2</v>
          </cell>
          <cell r="CS33">
            <v>-4.5999999999999996</v>
          </cell>
          <cell r="CT33">
            <v>2.8</v>
          </cell>
          <cell r="CU33">
            <v>2.9</v>
          </cell>
          <cell r="CV33">
            <v>3.1</v>
          </cell>
          <cell r="CW33">
            <v>3</v>
          </cell>
          <cell r="CX33">
            <v>3.7</v>
          </cell>
          <cell r="CY33">
            <v>3.8</v>
          </cell>
          <cell r="CZ33">
            <v>4.3</v>
          </cell>
          <cell r="DA33">
            <v>3.8</v>
          </cell>
          <cell r="DB33">
            <v>3.4</v>
          </cell>
          <cell r="DC33">
            <v>3.3</v>
          </cell>
          <cell r="DD33">
            <v>3.5</v>
          </cell>
          <cell r="DE33">
            <v>3.5</v>
          </cell>
          <cell r="DF33">
            <v>4</v>
          </cell>
          <cell r="DG33">
            <v>4.0999999999999996</v>
          </cell>
          <cell r="DH33">
            <v>3.6</v>
          </cell>
          <cell r="DI33">
            <v>2.7</v>
          </cell>
          <cell r="DJ33">
            <v>3.1</v>
          </cell>
          <cell r="DK33">
            <v>2.9</v>
          </cell>
          <cell r="DL33">
            <v>3</v>
          </cell>
          <cell r="DM33">
            <v>2.7</v>
          </cell>
          <cell r="DN33">
            <v>1.7</v>
          </cell>
          <cell r="DO33">
            <v>1.4</v>
          </cell>
          <cell r="DP33">
            <v>1.2</v>
          </cell>
          <cell r="DQ33">
            <v>1.1000000000000001</v>
          </cell>
          <cell r="DR33">
            <v>-0.1</v>
          </cell>
          <cell r="DS33">
            <v>-0.8</v>
          </cell>
          <cell r="DT33">
            <v>-1.4</v>
          </cell>
          <cell r="DU33">
            <v>-1.7</v>
          </cell>
          <cell r="DV33">
            <v>-1</v>
          </cell>
          <cell r="DW33">
            <v>-1</v>
          </cell>
          <cell r="DX33">
            <v>0</v>
          </cell>
          <cell r="DY33">
            <v>1</v>
          </cell>
          <cell r="DZ33">
            <v>2.2000000000000002</v>
          </cell>
          <cell r="EA33">
            <v>3.1</v>
          </cell>
          <cell r="EB33">
            <v>4.2</v>
          </cell>
          <cell r="EC33">
            <v>4.7</v>
          </cell>
          <cell r="ED33">
            <v>6.6</v>
          </cell>
          <cell r="EE33">
            <v>5.9</v>
          </cell>
          <cell r="EF33">
            <v>7.1</v>
          </cell>
          <cell r="EG33">
            <v>7.8</v>
          </cell>
          <cell r="EH33">
            <v>8.6999999999999993</v>
          </cell>
          <cell r="EI33">
            <v>10.199999999999999</v>
          </cell>
          <cell r="EJ33">
            <v>12</v>
          </cell>
          <cell r="EK33">
            <v>14.1</v>
          </cell>
          <cell r="EL33">
            <v>16.5</v>
          </cell>
          <cell r="EM33">
            <v>17.600000000000001</v>
          </cell>
          <cell r="EN33">
            <v>19.2</v>
          </cell>
          <cell r="EO33">
            <v>21.9</v>
          </cell>
          <cell r="EP33">
            <v>23.3</v>
          </cell>
          <cell r="EQ33">
            <v>11.5</v>
          </cell>
          <cell r="ER33">
            <v>19.100000000000001</v>
          </cell>
          <cell r="ES33">
            <v>19.600000000000001</v>
          </cell>
          <cell r="ET33">
            <v>21.2</v>
          </cell>
          <cell r="EU33">
            <v>20.399999999999999</v>
          </cell>
          <cell r="EV33">
            <v>22.1</v>
          </cell>
          <cell r="EW33">
            <v>24.4</v>
          </cell>
          <cell r="EX33">
            <v>23.3</v>
          </cell>
          <cell r="EY33">
            <v>23.8</v>
          </cell>
        </row>
        <row r="34">
          <cell r="A34" t="str">
            <v>Нижегородская область</v>
          </cell>
          <cell r="B34">
            <v>1</v>
          </cell>
          <cell r="C34">
            <v>0.5</v>
          </cell>
          <cell r="D34">
            <v>0</v>
          </cell>
          <cell r="E34">
            <v>-14.6</v>
          </cell>
          <cell r="F34">
            <v>-35.1</v>
          </cell>
          <cell r="G34">
            <v>-32.5</v>
          </cell>
          <cell r="H34">
            <v>-31.3</v>
          </cell>
          <cell r="I34">
            <v>-29.9</v>
          </cell>
          <cell r="J34">
            <v>-30.8</v>
          </cell>
          <cell r="K34">
            <v>-28.1</v>
          </cell>
          <cell r="L34">
            <v>-25</v>
          </cell>
          <cell r="M34">
            <v>-21.8</v>
          </cell>
          <cell r="N34">
            <v>-19.399999999999999</v>
          </cell>
          <cell r="O34">
            <v>-17.8</v>
          </cell>
          <cell r="P34">
            <v>-15.6</v>
          </cell>
          <cell r="Q34">
            <v>-12.1</v>
          </cell>
          <cell r="R34">
            <v>-10.1</v>
          </cell>
          <cell r="S34">
            <v>-7.6</v>
          </cell>
          <cell r="T34">
            <v>-5.2</v>
          </cell>
          <cell r="U34">
            <v>-3.9</v>
          </cell>
          <cell r="V34">
            <v>-4.4000000000000004</v>
          </cell>
          <cell r="W34">
            <v>-1.9</v>
          </cell>
          <cell r="X34">
            <v>-0.4</v>
          </cell>
          <cell r="Y34">
            <v>0.4</v>
          </cell>
          <cell r="Z34">
            <v>1.1000000000000001</v>
          </cell>
          <cell r="AA34">
            <v>1.4</v>
          </cell>
          <cell r="AB34">
            <v>2</v>
          </cell>
          <cell r="AC34">
            <v>2.5</v>
          </cell>
          <cell r="AD34">
            <v>2.8</v>
          </cell>
          <cell r="AE34">
            <v>3.1</v>
          </cell>
          <cell r="AF34">
            <v>2.9</v>
          </cell>
          <cell r="AG34">
            <v>3</v>
          </cell>
          <cell r="AH34">
            <v>3.4</v>
          </cell>
          <cell r="AI34">
            <v>3.2</v>
          </cell>
          <cell r="AJ34">
            <v>2.9</v>
          </cell>
          <cell r="AK34">
            <v>3.2</v>
          </cell>
          <cell r="AL34">
            <v>3.4</v>
          </cell>
          <cell r="AM34">
            <v>3.8</v>
          </cell>
          <cell r="AN34">
            <v>4.3</v>
          </cell>
          <cell r="AO34">
            <v>4.5999999999999996</v>
          </cell>
          <cell r="AP34">
            <v>5.3</v>
          </cell>
          <cell r="AQ34">
            <v>5.8</v>
          </cell>
          <cell r="AR34">
            <v>5.0999999999999996</v>
          </cell>
          <cell r="AS34">
            <v>-1.7</v>
          </cell>
          <cell r="AT34">
            <v>3.7</v>
          </cell>
          <cell r="AU34">
            <v>4.3</v>
          </cell>
          <cell r="AV34">
            <v>5.2</v>
          </cell>
          <cell r="AW34">
            <v>5.6</v>
          </cell>
          <cell r="AX34">
            <v>5.2</v>
          </cell>
          <cell r="AY34">
            <v>5.8</v>
          </cell>
          <cell r="AZ34">
            <v>5.5</v>
          </cell>
          <cell r="BA34">
            <v>6.7</v>
          </cell>
          <cell r="BB34">
            <v>6.5</v>
          </cell>
          <cell r="BC34">
            <v>7.1</v>
          </cell>
          <cell r="BD34">
            <v>6</v>
          </cell>
          <cell r="BE34">
            <v>7.7</v>
          </cell>
          <cell r="BF34">
            <v>7.6</v>
          </cell>
          <cell r="BG34">
            <v>8.1999999999999993</v>
          </cell>
          <cell r="BH34">
            <v>8.6</v>
          </cell>
          <cell r="BI34">
            <v>2</v>
          </cell>
          <cell r="BJ34">
            <v>6.4</v>
          </cell>
          <cell r="BK34">
            <v>7.7</v>
          </cell>
          <cell r="BL34">
            <v>8.5</v>
          </cell>
          <cell r="BM34">
            <v>8.5</v>
          </cell>
          <cell r="BN34">
            <v>9.8000000000000007</v>
          </cell>
          <cell r="BO34">
            <v>9.3000000000000007</v>
          </cell>
          <cell r="BP34">
            <v>8.6</v>
          </cell>
          <cell r="BQ34">
            <v>8.6</v>
          </cell>
          <cell r="BR34">
            <v>8.9</v>
          </cell>
          <cell r="BS34">
            <v>8</v>
          </cell>
          <cell r="BT34">
            <v>8.1999999999999993</v>
          </cell>
          <cell r="BU34">
            <v>8.1</v>
          </cell>
          <cell r="BV34">
            <v>8.1</v>
          </cell>
          <cell r="BW34">
            <v>8.9</v>
          </cell>
          <cell r="BX34">
            <v>9.1</v>
          </cell>
          <cell r="BY34">
            <v>9.1999999999999993</v>
          </cell>
          <cell r="BZ34">
            <v>9.6</v>
          </cell>
          <cell r="CA34">
            <v>10.3</v>
          </cell>
          <cell r="CB34">
            <v>10.199999999999999</v>
          </cell>
          <cell r="CC34">
            <v>10.5</v>
          </cell>
          <cell r="CD34">
            <v>10.5</v>
          </cell>
          <cell r="CE34">
            <v>10.7</v>
          </cell>
          <cell r="CF34">
            <v>10.5</v>
          </cell>
          <cell r="CG34">
            <v>10.8</v>
          </cell>
          <cell r="CH34">
            <v>10.7</v>
          </cell>
          <cell r="CI34">
            <v>9.1</v>
          </cell>
          <cell r="CJ34">
            <v>-5.0999999999999996</v>
          </cell>
          <cell r="CK34">
            <v>9.5</v>
          </cell>
          <cell r="CL34">
            <v>10.5</v>
          </cell>
          <cell r="CM34">
            <v>10.9</v>
          </cell>
          <cell r="CN34">
            <v>11.4</v>
          </cell>
          <cell r="CO34">
            <v>11.3</v>
          </cell>
          <cell r="CP34">
            <v>11.7</v>
          </cell>
          <cell r="CQ34">
            <v>11.9</v>
          </cell>
          <cell r="CR34">
            <v>11.3</v>
          </cell>
          <cell r="CS34">
            <v>2.6</v>
          </cell>
          <cell r="CT34">
            <v>9.6</v>
          </cell>
          <cell r="CU34">
            <v>10.1</v>
          </cell>
          <cell r="CV34">
            <v>10</v>
          </cell>
          <cell r="CW34">
            <v>9.9</v>
          </cell>
          <cell r="CX34">
            <v>10.5</v>
          </cell>
          <cell r="CY34">
            <v>10.7</v>
          </cell>
          <cell r="CZ34">
            <v>11.7</v>
          </cell>
          <cell r="DA34">
            <v>10.8</v>
          </cell>
          <cell r="DB34">
            <v>10.6</v>
          </cell>
          <cell r="DC34">
            <v>10.5</v>
          </cell>
          <cell r="DD34">
            <v>10.5</v>
          </cell>
          <cell r="DE34">
            <v>10.6</v>
          </cell>
          <cell r="DF34">
            <v>10.8</v>
          </cell>
          <cell r="DG34">
            <v>11.4</v>
          </cell>
          <cell r="DH34">
            <v>11.3</v>
          </cell>
          <cell r="DI34">
            <v>10</v>
          </cell>
          <cell r="DJ34">
            <v>10.1</v>
          </cell>
          <cell r="DK34">
            <v>11.4</v>
          </cell>
          <cell r="DL34">
            <v>11.3</v>
          </cell>
          <cell r="DM34">
            <v>11.7</v>
          </cell>
          <cell r="DN34">
            <v>11.2</v>
          </cell>
          <cell r="DO34">
            <v>10.7</v>
          </cell>
          <cell r="DP34">
            <v>11.1</v>
          </cell>
          <cell r="DQ34">
            <v>11.4</v>
          </cell>
          <cell r="DR34">
            <v>10.199999999999999</v>
          </cell>
          <cell r="DS34">
            <v>9.6999999999999993</v>
          </cell>
          <cell r="DT34">
            <v>10.4</v>
          </cell>
          <cell r="DU34">
            <v>10.6</v>
          </cell>
          <cell r="DV34">
            <v>10.7</v>
          </cell>
          <cell r="DW34">
            <v>10.8</v>
          </cell>
          <cell r="DX34">
            <v>11.3</v>
          </cell>
          <cell r="DY34">
            <v>11.2</v>
          </cell>
          <cell r="DZ34">
            <v>11.9</v>
          </cell>
          <cell r="EA34">
            <v>12.6</v>
          </cell>
          <cell r="EB34">
            <v>12.5</v>
          </cell>
          <cell r="EC34">
            <v>12.7</v>
          </cell>
          <cell r="ED34">
            <v>13.4</v>
          </cell>
          <cell r="EE34">
            <v>13.4</v>
          </cell>
          <cell r="EF34">
            <v>13.7</v>
          </cell>
          <cell r="EG34">
            <v>14.2</v>
          </cell>
          <cell r="EH34">
            <v>14.9</v>
          </cell>
          <cell r="EI34">
            <v>15.8</v>
          </cell>
          <cell r="EJ34">
            <v>18.100000000000001</v>
          </cell>
          <cell r="EK34">
            <v>19.100000000000001</v>
          </cell>
          <cell r="EL34">
            <v>21.8</v>
          </cell>
          <cell r="EM34">
            <v>22.5</v>
          </cell>
          <cell r="EN34">
            <v>23.6</v>
          </cell>
          <cell r="EO34">
            <v>24.7</v>
          </cell>
          <cell r="EP34">
            <v>26.2</v>
          </cell>
          <cell r="EQ34">
            <v>14.7</v>
          </cell>
          <cell r="ER34">
            <v>20.7</v>
          </cell>
          <cell r="ES34">
            <v>22.6</v>
          </cell>
          <cell r="ET34">
            <v>23.3</v>
          </cell>
          <cell r="EU34">
            <v>23.7</v>
          </cell>
          <cell r="EV34">
            <v>23.6</v>
          </cell>
          <cell r="EW34">
            <v>24.8</v>
          </cell>
          <cell r="EX34">
            <v>24.2</v>
          </cell>
          <cell r="EY34">
            <v>25.6</v>
          </cell>
        </row>
        <row r="35">
          <cell r="A35" t="str">
            <v>Новгородская область</v>
          </cell>
          <cell r="B35">
            <v>1.1000000000000001</v>
          </cell>
          <cell r="C35">
            <v>1</v>
          </cell>
          <cell r="D35">
            <v>0.2</v>
          </cell>
          <cell r="E35">
            <v>-12.6</v>
          </cell>
          <cell r="F35">
            <v>-26.8</v>
          </cell>
          <cell r="G35">
            <v>-23.5</v>
          </cell>
          <cell r="H35">
            <v>-22.7</v>
          </cell>
          <cell r="I35">
            <v>-21.5</v>
          </cell>
          <cell r="J35">
            <v>-21.9</v>
          </cell>
          <cell r="K35">
            <v>-14.4</v>
          </cell>
          <cell r="L35">
            <v>-12.1</v>
          </cell>
          <cell r="M35">
            <v>-10.8</v>
          </cell>
          <cell r="N35">
            <v>-9.3000000000000007</v>
          </cell>
          <cell r="O35">
            <v>-8.5</v>
          </cell>
          <cell r="P35">
            <v>-7.1</v>
          </cell>
          <cell r="Q35">
            <v>-5.9</v>
          </cell>
          <cell r="R35">
            <v>-4.7</v>
          </cell>
          <cell r="S35">
            <v>-0.4</v>
          </cell>
          <cell r="T35">
            <v>0.9</v>
          </cell>
          <cell r="U35">
            <v>1.5</v>
          </cell>
          <cell r="V35">
            <v>0.6</v>
          </cell>
          <cell r="W35">
            <v>2.5</v>
          </cell>
          <cell r="X35">
            <v>2.7</v>
          </cell>
          <cell r="Y35">
            <v>3.4</v>
          </cell>
          <cell r="Z35">
            <v>3.6</v>
          </cell>
          <cell r="AA35">
            <v>3.8</v>
          </cell>
          <cell r="AB35">
            <v>4.5</v>
          </cell>
          <cell r="AC35">
            <v>4.2</v>
          </cell>
          <cell r="AD35">
            <v>4.7</v>
          </cell>
          <cell r="AE35">
            <v>4.8</v>
          </cell>
          <cell r="AF35">
            <v>4.0999999999999996</v>
          </cell>
          <cell r="AG35">
            <v>4.0999999999999996</v>
          </cell>
          <cell r="AH35">
            <v>4.5999999999999996</v>
          </cell>
          <cell r="AI35">
            <v>4.4000000000000004</v>
          </cell>
          <cell r="AJ35">
            <v>3.5</v>
          </cell>
          <cell r="AK35">
            <v>4.2</v>
          </cell>
          <cell r="AL35">
            <v>3.8</v>
          </cell>
          <cell r="AM35">
            <v>4.3</v>
          </cell>
          <cell r="AN35">
            <v>4.3</v>
          </cell>
          <cell r="AO35">
            <v>4.7</v>
          </cell>
          <cell r="AP35">
            <v>4.0999999999999996</v>
          </cell>
          <cell r="AQ35">
            <v>4.4000000000000004</v>
          </cell>
          <cell r="AR35">
            <v>3.1</v>
          </cell>
          <cell r="AS35">
            <v>-4.9000000000000004</v>
          </cell>
          <cell r="AT35">
            <v>2.5</v>
          </cell>
          <cell r="AU35">
            <v>2.7</v>
          </cell>
          <cell r="AV35">
            <v>3.3</v>
          </cell>
          <cell r="AW35">
            <v>3.6</v>
          </cell>
          <cell r="AX35">
            <v>3.6</v>
          </cell>
          <cell r="AY35">
            <v>4.4000000000000004</v>
          </cell>
          <cell r="AZ35">
            <v>4.5999999999999996</v>
          </cell>
          <cell r="BA35">
            <v>6.2</v>
          </cell>
          <cell r="BB35">
            <v>6.4</v>
          </cell>
          <cell r="BC35">
            <v>6.3</v>
          </cell>
          <cell r="BD35">
            <v>4.8</v>
          </cell>
          <cell r="BE35">
            <v>6.7</v>
          </cell>
          <cell r="BF35">
            <v>6.2</v>
          </cell>
          <cell r="BG35">
            <v>6.9</v>
          </cell>
          <cell r="BH35">
            <v>7.2</v>
          </cell>
          <cell r="BI35">
            <v>0.1</v>
          </cell>
          <cell r="BJ35">
            <v>6</v>
          </cell>
          <cell r="BK35">
            <v>7.4</v>
          </cell>
          <cell r="BL35">
            <v>7.4</v>
          </cell>
          <cell r="BM35">
            <v>7.2</v>
          </cell>
          <cell r="BN35">
            <v>9.3000000000000007</v>
          </cell>
          <cell r="BO35">
            <v>8.6</v>
          </cell>
          <cell r="BP35">
            <v>7.7</v>
          </cell>
          <cell r="BQ35">
            <v>7.6</v>
          </cell>
          <cell r="BR35">
            <v>7.4</v>
          </cell>
          <cell r="BS35">
            <v>7.2</v>
          </cell>
          <cell r="BT35">
            <v>6.5</v>
          </cell>
          <cell r="BU35">
            <v>7.2</v>
          </cell>
          <cell r="BV35">
            <v>6.9</v>
          </cell>
          <cell r="BW35">
            <v>7.8</v>
          </cell>
          <cell r="BX35">
            <v>8.1</v>
          </cell>
          <cell r="BY35">
            <v>7.9</v>
          </cell>
          <cell r="BZ35">
            <v>7.9</v>
          </cell>
          <cell r="CA35">
            <v>8.9</v>
          </cell>
          <cell r="CB35">
            <v>9.4</v>
          </cell>
          <cell r="CC35">
            <v>9.1999999999999993</v>
          </cell>
          <cell r="CD35">
            <v>8.8000000000000007</v>
          </cell>
          <cell r="CE35">
            <v>9.6999999999999993</v>
          </cell>
          <cell r="CF35">
            <v>9.5</v>
          </cell>
          <cell r="CG35">
            <v>9.1</v>
          </cell>
          <cell r="CH35">
            <v>9.4</v>
          </cell>
          <cell r="CI35">
            <v>8.4</v>
          </cell>
          <cell r="CJ35">
            <v>3.2</v>
          </cell>
          <cell r="CK35">
            <v>0.9</v>
          </cell>
          <cell r="CL35">
            <v>7.8</v>
          </cell>
          <cell r="CM35">
            <v>8.5</v>
          </cell>
          <cell r="CN35">
            <v>8.9</v>
          </cell>
          <cell r="CO35">
            <v>8.1999999999999993</v>
          </cell>
          <cell r="CP35">
            <v>9.5</v>
          </cell>
          <cell r="CQ35">
            <v>10</v>
          </cell>
          <cell r="CR35">
            <v>8.8000000000000007</v>
          </cell>
          <cell r="CS35">
            <v>-1</v>
          </cell>
          <cell r="CT35">
            <v>8</v>
          </cell>
          <cell r="CU35">
            <v>9.1</v>
          </cell>
          <cell r="CV35">
            <v>7</v>
          </cell>
          <cell r="CW35">
            <v>8.3000000000000007</v>
          </cell>
          <cell r="CX35">
            <v>8.6999999999999993</v>
          </cell>
          <cell r="CY35">
            <v>8.8000000000000007</v>
          </cell>
          <cell r="CZ35">
            <v>9.6999999999999993</v>
          </cell>
          <cell r="DA35">
            <v>8.5</v>
          </cell>
          <cell r="DB35">
            <v>9.3000000000000007</v>
          </cell>
          <cell r="DC35">
            <v>9.1999999999999993</v>
          </cell>
          <cell r="DD35">
            <v>9</v>
          </cell>
          <cell r="DE35">
            <v>8.6999999999999993</v>
          </cell>
          <cell r="DF35">
            <v>9.6999999999999993</v>
          </cell>
          <cell r="DG35">
            <v>9.8000000000000007</v>
          </cell>
          <cell r="DH35">
            <v>10.4</v>
          </cell>
          <cell r="DI35">
            <v>9.6999999999999993</v>
          </cell>
          <cell r="DJ35">
            <v>10.199999999999999</v>
          </cell>
          <cell r="DK35">
            <v>10.5</v>
          </cell>
          <cell r="DL35">
            <v>10.9</v>
          </cell>
          <cell r="DM35">
            <v>10.8</v>
          </cell>
          <cell r="DN35">
            <v>11</v>
          </cell>
          <cell r="DO35">
            <v>11.1</v>
          </cell>
          <cell r="DP35">
            <v>10.5</v>
          </cell>
          <cell r="DQ35">
            <v>10.3</v>
          </cell>
          <cell r="DR35">
            <v>10.1</v>
          </cell>
          <cell r="DS35">
            <v>11.2</v>
          </cell>
          <cell r="DT35">
            <v>10.8</v>
          </cell>
          <cell r="DU35">
            <v>10.7</v>
          </cell>
          <cell r="DV35">
            <v>11.5</v>
          </cell>
          <cell r="DW35">
            <v>12.2</v>
          </cell>
          <cell r="DX35">
            <v>13.1</v>
          </cell>
          <cell r="DY35">
            <v>12.8</v>
          </cell>
          <cell r="DZ35">
            <v>13.5</v>
          </cell>
          <cell r="EA35">
            <v>13.5</v>
          </cell>
          <cell r="EB35">
            <v>14</v>
          </cell>
          <cell r="EC35">
            <v>14.5</v>
          </cell>
          <cell r="ED35">
            <v>14</v>
          </cell>
          <cell r="EE35">
            <v>13.4</v>
          </cell>
          <cell r="EF35">
            <v>14.1</v>
          </cell>
          <cell r="EG35">
            <v>14.2</v>
          </cell>
          <cell r="EH35">
            <v>15.7</v>
          </cell>
          <cell r="EI35">
            <v>17</v>
          </cell>
          <cell r="EJ35">
            <v>17.5</v>
          </cell>
          <cell r="EK35">
            <v>21</v>
          </cell>
          <cell r="EL35">
            <v>22.3</v>
          </cell>
          <cell r="EM35">
            <v>23.4</v>
          </cell>
          <cell r="EN35">
            <v>24.5</v>
          </cell>
          <cell r="EO35">
            <v>25.9</v>
          </cell>
          <cell r="EP35">
            <v>27.7</v>
          </cell>
          <cell r="EQ35">
            <v>15.8</v>
          </cell>
          <cell r="ER35">
            <v>23.3</v>
          </cell>
          <cell r="ES35">
            <v>25</v>
          </cell>
          <cell r="ET35">
            <v>25.4</v>
          </cell>
          <cell r="EU35">
            <v>25.5</v>
          </cell>
          <cell r="EV35">
            <v>25.1</v>
          </cell>
          <cell r="EW35">
            <v>27.7</v>
          </cell>
          <cell r="EX35">
            <v>27.8</v>
          </cell>
          <cell r="EY35">
            <v>28.9</v>
          </cell>
        </row>
        <row r="36">
          <cell r="A36" t="str">
            <v>Новосибирская область</v>
          </cell>
          <cell r="B36">
            <v>0.9</v>
          </cell>
          <cell r="C36">
            <v>0.7</v>
          </cell>
          <cell r="D36">
            <v>0.5</v>
          </cell>
          <cell r="E36">
            <v>-5.9</v>
          </cell>
          <cell r="F36">
            <v>-21.6</v>
          </cell>
          <cell r="G36">
            <v>-16.3</v>
          </cell>
          <cell r="H36">
            <v>-15.4</v>
          </cell>
          <cell r="I36">
            <v>-15.4</v>
          </cell>
          <cell r="J36">
            <v>-16.100000000000001</v>
          </cell>
          <cell r="K36">
            <v>-13.7</v>
          </cell>
          <cell r="L36">
            <v>-12.4</v>
          </cell>
          <cell r="M36">
            <v>-10.3</v>
          </cell>
          <cell r="N36">
            <v>-9.9</v>
          </cell>
          <cell r="O36">
            <v>-7.8</v>
          </cell>
          <cell r="P36">
            <v>-6.2</v>
          </cell>
          <cell r="Q36">
            <v>-5.8</v>
          </cell>
          <cell r="R36">
            <v>-4.8</v>
          </cell>
          <cell r="S36">
            <v>-3.6</v>
          </cell>
          <cell r="T36">
            <v>-0.6</v>
          </cell>
          <cell r="U36">
            <v>-0.1</v>
          </cell>
          <cell r="V36">
            <v>-0.9</v>
          </cell>
          <cell r="W36">
            <v>0.6</v>
          </cell>
          <cell r="X36">
            <v>1.7</v>
          </cell>
          <cell r="Y36">
            <v>2.9</v>
          </cell>
          <cell r="Z36">
            <v>3.4</v>
          </cell>
          <cell r="AA36">
            <v>4</v>
          </cell>
          <cell r="AB36">
            <v>4.4000000000000004</v>
          </cell>
          <cell r="AC36">
            <v>4.7</v>
          </cell>
          <cell r="AD36">
            <v>5.0999999999999996</v>
          </cell>
          <cell r="AE36">
            <v>5.2</v>
          </cell>
          <cell r="AF36">
            <v>4.5999999999999996</v>
          </cell>
          <cell r="AG36">
            <v>4.5</v>
          </cell>
          <cell r="AH36">
            <v>4.9000000000000004</v>
          </cell>
          <cell r="AI36">
            <v>4.9000000000000004</v>
          </cell>
          <cell r="AJ36">
            <v>4.2</v>
          </cell>
          <cell r="AK36">
            <v>4.8</v>
          </cell>
          <cell r="AL36">
            <v>5.2</v>
          </cell>
          <cell r="AM36">
            <v>5.8</v>
          </cell>
          <cell r="AN36">
            <v>6.3</v>
          </cell>
          <cell r="AO36">
            <v>6.3</v>
          </cell>
          <cell r="AP36">
            <v>6.7</v>
          </cell>
          <cell r="AQ36">
            <v>6.9</v>
          </cell>
          <cell r="AR36">
            <v>5.9</v>
          </cell>
          <cell r="AS36">
            <v>-1.8</v>
          </cell>
          <cell r="AT36">
            <v>5</v>
          </cell>
          <cell r="AU36">
            <v>5.6</v>
          </cell>
          <cell r="AV36">
            <v>5.6</v>
          </cell>
          <cell r="AW36">
            <v>6.3</v>
          </cell>
          <cell r="AX36">
            <v>6</v>
          </cell>
          <cell r="AY36">
            <v>6.8</v>
          </cell>
          <cell r="AZ36">
            <v>6.5</v>
          </cell>
          <cell r="BA36">
            <v>7.6</v>
          </cell>
          <cell r="BB36">
            <v>7.2</v>
          </cell>
          <cell r="BC36">
            <v>8</v>
          </cell>
          <cell r="BD36">
            <v>6.2</v>
          </cell>
          <cell r="BE36">
            <v>8.9</v>
          </cell>
          <cell r="BF36">
            <v>8.6</v>
          </cell>
          <cell r="BG36">
            <v>9.1</v>
          </cell>
          <cell r="BH36">
            <v>9.5</v>
          </cell>
          <cell r="BI36">
            <v>5.7</v>
          </cell>
          <cell r="BJ36">
            <v>8.1999999999999993</v>
          </cell>
          <cell r="BK36">
            <v>9.1999999999999993</v>
          </cell>
          <cell r="BL36">
            <v>10.1</v>
          </cell>
          <cell r="BM36">
            <v>9.9</v>
          </cell>
          <cell r="BN36">
            <v>12.1</v>
          </cell>
          <cell r="BO36">
            <v>11.6</v>
          </cell>
          <cell r="BP36">
            <v>10.8</v>
          </cell>
          <cell r="BQ36">
            <v>11.2</v>
          </cell>
          <cell r="BR36">
            <v>11.1</v>
          </cell>
          <cell r="BS36">
            <v>10</v>
          </cell>
          <cell r="BT36">
            <v>10.1</v>
          </cell>
          <cell r="BU36">
            <v>10.5</v>
          </cell>
          <cell r="BV36">
            <v>10</v>
          </cell>
          <cell r="BW36">
            <v>10.8</v>
          </cell>
          <cell r="BX36">
            <v>11.1</v>
          </cell>
          <cell r="BY36">
            <v>11.7</v>
          </cell>
          <cell r="BZ36">
            <v>11.7</v>
          </cell>
          <cell r="CA36">
            <v>12.4</v>
          </cell>
          <cell r="CB36">
            <v>11.9</v>
          </cell>
          <cell r="CC36">
            <v>12.6</v>
          </cell>
          <cell r="CD36">
            <v>12.1</v>
          </cell>
          <cell r="CE36">
            <v>12.1</v>
          </cell>
          <cell r="CF36">
            <v>11.6</v>
          </cell>
          <cell r="CG36">
            <v>12</v>
          </cell>
          <cell r="CH36">
            <v>12</v>
          </cell>
          <cell r="CI36">
            <v>12</v>
          </cell>
          <cell r="CJ36">
            <v>10.5</v>
          </cell>
          <cell r="CK36">
            <v>11.6</v>
          </cell>
          <cell r="CL36">
            <v>11.9</v>
          </cell>
          <cell r="CM36">
            <v>12.1</v>
          </cell>
          <cell r="CN36">
            <v>12.6</v>
          </cell>
          <cell r="CO36">
            <v>12.6</v>
          </cell>
          <cell r="CP36">
            <v>13.1</v>
          </cell>
          <cell r="CQ36">
            <v>13.5</v>
          </cell>
          <cell r="CR36">
            <v>12.9</v>
          </cell>
          <cell r="CS36">
            <v>3.1</v>
          </cell>
          <cell r="CT36">
            <v>11.6</v>
          </cell>
          <cell r="CU36">
            <v>11.7</v>
          </cell>
          <cell r="CV36">
            <v>12.1</v>
          </cell>
          <cell r="CW36">
            <v>12</v>
          </cell>
          <cell r="CX36">
            <v>12.5</v>
          </cell>
          <cell r="CY36">
            <v>12.6</v>
          </cell>
          <cell r="CZ36">
            <v>13.1</v>
          </cell>
          <cell r="DA36">
            <v>12.3</v>
          </cell>
          <cell r="DB36">
            <v>12.5</v>
          </cell>
          <cell r="DC36">
            <v>12.3</v>
          </cell>
          <cell r="DD36">
            <v>12.6</v>
          </cell>
          <cell r="DE36">
            <v>12.2</v>
          </cell>
          <cell r="DF36">
            <v>13</v>
          </cell>
          <cell r="DG36">
            <v>13</v>
          </cell>
          <cell r="DH36">
            <v>13.5</v>
          </cell>
          <cell r="DI36">
            <v>12.7</v>
          </cell>
          <cell r="DJ36">
            <v>12.6</v>
          </cell>
          <cell r="DK36">
            <v>14.2</v>
          </cell>
          <cell r="DL36">
            <v>14.1</v>
          </cell>
          <cell r="DM36">
            <v>14.2</v>
          </cell>
          <cell r="DN36">
            <v>13.9</v>
          </cell>
          <cell r="DO36">
            <v>13.6</v>
          </cell>
          <cell r="DP36">
            <v>14.1</v>
          </cell>
          <cell r="DQ36">
            <v>14.2</v>
          </cell>
          <cell r="DR36">
            <v>13.1</v>
          </cell>
          <cell r="DS36">
            <v>12.8</v>
          </cell>
          <cell r="DT36">
            <v>13.1</v>
          </cell>
          <cell r="DU36">
            <v>12.9</v>
          </cell>
          <cell r="DV36">
            <v>13.3</v>
          </cell>
          <cell r="DW36">
            <v>13.7</v>
          </cell>
          <cell r="DX36">
            <v>14.3</v>
          </cell>
          <cell r="DY36">
            <v>14.5</v>
          </cell>
          <cell r="DZ36">
            <v>15.2</v>
          </cell>
          <cell r="EA36">
            <v>15.4</v>
          </cell>
          <cell r="EB36">
            <v>16.3</v>
          </cell>
          <cell r="EC36">
            <v>16.8</v>
          </cell>
          <cell r="ED36">
            <v>16.8</v>
          </cell>
          <cell r="EE36">
            <v>16.8</v>
          </cell>
          <cell r="EF36">
            <v>16.7</v>
          </cell>
          <cell r="EG36">
            <v>16.8</v>
          </cell>
          <cell r="EH36">
            <v>18.5</v>
          </cell>
          <cell r="EI36">
            <v>19.899999999999999</v>
          </cell>
          <cell r="EJ36">
            <v>22.3</v>
          </cell>
          <cell r="EK36">
            <v>23.4</v>
          </cell>
          <cell r="EL36">
            <v>25.7</v>
          </cell>
          <cell r="EM36">
            <v>28.1</v>
          </cell>
          <cell r="EN36">
            <v>29.5</v>
          </cell>
          <cell r="EO36">
            <v>31.3</v>
          </cell>
          <cell r="EP36">
            <v>32.299999999999997</v>
          </cell>
          <cell r="EQ36">
            <v>19.100000000000001</v>
          </cell>
          <cell r="ER36">
            <v>28</v>
          </cell>
          <cell r="ES36">
            <v>29.2</v>
          </cell>
          <cell r="ET36">
            <v>28.8</v>
          </cell>
          <cell r="EU36">
            <v>29.7</v>
          </cell>
          <cell r="EV36">
            <v>30.1</v>
          </cell>
          <cell r="EW36">
            <v>31.3</v>
          </cell>
          <cell r="EX36">
            <v>31.1</v>
          </cell>
          <cell r="EY36">
            <v>32.799999999999997</v>
          </cell>
        </row>
        <row r="37">
          <cell r="A37" t="str">
            <v>Омская область</v>
          </cell>
          <cell r="B37">
            <v>1</v>
          </cell>
          <cell r="C37">
            <v>0.9</v>
          </cell>
          <cell r="D37">
            <v>0.7</v>
          </cell>
          <cell r="E37">
            <v>-9.8000000000000007</v>
          </cell>
          <cell r="F37">
            <v>-32.5</v>
          </cell>
          <cell r="G37">
            <v>-27.6</v>
          </cell>
          <cell r="H37">
            <v>-25.6</v>
          </cell>
          <cell r="I37">
            <v>-23.2</v>
          </cell>
          <cell r="J37">
            <v>-22.3</v>
          </cell>
          <cell r="K37">
            <v>-17</v>
          </cell>
          <cell r="L37">
            <v>-15</v>
          </cell>
          <cell r="M37">
            <v>-13.3</v>
          </cell>
          <cell r="N37">
            <v>-5.5</v>
          </cell>
          <cell r="O37">
            <v>-3.2</v>
          </cell>
          <cell r="P37">
            <v>-2.1</v>
          </cell>
          <cell r="Q37">
            <v>-1.2</v>
          </cell>
          <cell r="R37">
            <v>0</v>
          </cell>
          <cell r="S37">
            <v>0.6</v>
          </cell>
          <cell r="T37">
            <v>0.7</v>
          </cell>
          <cell r="U37">
            <v>1.1000000000000001</v>
          </cell>
          <cell r="V37">
            <v>0.2</v>
          </cell>
          <cell r="W37">
            <v>1.2</v>
          </cell>
          <cell r="X37">
            <v>1.8</v>
          </cell>
          <cell r="Y37">
            <v>2.1</v>
          </cell>
          <cell r="Z37">
            <v>2.7</v>
          </cell>
          <cell r="AA37">
            <v>3.5</v>
          </cell>
          <cell r="AB37">
            <v>4.3</v>
          </cell>
          <cell r="AC37">
            <v>4.8</v>
          </cell>
          <cell r="AD37">
            <v>4.9000000000000004</v>
          </cell>
          <cell r="AE37">
            <v>5.0999999999999996</v>
          </cell>
          <cell r="AF37">
            <v>4.5</v>
          </cell>
          <cell r="AG37">
            <v>4.0999999999999996</v>
          </cell>
          <cell r="AH37">
            <v>4.5999999999999996</v>
          </cell>
          <cell r="AI37">
            <v>4.5999999999999996</v>
          </cell>
          <cell r="AJ37">
            <v>3.6</v>
          </cell>
          <cell r="AK37">
            <v>3.9</v>
          </cell>
          <cell r="AL37">
            <v>4</v>
          </cell>
          <cell r="AM37">
            <v>4.5</v>
          </cell>
          <cell r="AN37">
            <v>4.5999999999999996</v>
          </cell>
          <cell r="AO37">
            <v>5.0999999999999996</v>
          </cell>
          <cell r="AP37">
            <v>5.9</v>
          </cell>
          <cell r="AQ37">
            <v>5.7</v>
          </cell>
          <cell r="AR37">
            <v>4.3</v>
          </cell>
          <cell r="AS37">
            <v>-3.4</v>
          </cell>
          <cell r="AT37">
            <v>2.8</v>
          </cell>
          <cell r="AU37">
            <v>3.5</v>
          </cell>
          <cell r="AV37">
            <v>3.5</v>
          </cell>
          <cell r="AW37">
            <v>4.0999999999999996</v>
          </cell>
          <cell r="AX37">
            <v>3.6</v>
          </cell>
          <cell r="AY37">
            <v>4.2</v>
          </cell>
          <cell r="AZ37">
            <v>3.6</v>
          </cell>
          <cell r="BA37">
            <v>4.8</v>
          </cell>
          <cell r="BB37">
            <v>4.8</v>
          </cell>
          <cell r="BC37">
            <v>6</v>
          </cell>
          <cell r="BD37">
            <v>4.4000000000000004</v>
          </cell>
          <cell r="BE37">
            <v>6.1</v>
          </cell>
          <cell r="BF37">
            <v>5.5</v>
          </cell>
          <cell r="BG37">
            <v>6</v>
          </cell>
          <cell r="BH37">
            <v>6.6</v>
          </cell>
          <cell r="BI37">
            <v>1.4</v>
          </cell>
          <cell r="BJ37">
            <v>5.5</v>
          </cell>
          <cell r="BK37">
            <v>6.1</v>
          </cell>
          <cell r="BL37">
            <v>6.9</v>
          </cell>
          <cell r="BM37">
            <v>6.3</v>
          </cell>
          <cell r="BN37">
            <v>7.3</v>
          </cell>
          <cell r="BO37">
            <v>7.1</v>
          </cell>
          <cell r="BP37">
            <v>6.7</v>
          </cell>
          <cell r="BQ37">
            <v>6.8</v>
          </cell>
          <cell r="BR37">
            <v>6.7</v>
          </cell>
          <cell r="BS37">
            <v>5.5</v>
          </cell>
          <cell r="BT37">
            <v>5.4</v>
          </cell>
          <cell r="BU37">
            <v>5.2</v>
          </cell>
          <cell r="BV37">
            <v>5.2</v>
          </cell>
          <cell r="BW37">
            <v>5.6</v>
          </cell>
          <cell r="BX37">
            <v>5.7</v>
          </cell>
          <cell r="BY37">
            <v>5.9</v>
          </cell>
          <cell r="BZ37">
            <v>6</v>
          </cell>
          <cell r="CA37">
            <v>6.2</v>
          </cell>
          <cell r="CB37">
            <v>5.9</v>
          </cell>
          <cell r="CC37">
            <v>6.1</v>
          </cell>
          <cell r="CD37">
            <v>6.1</v>
          </cell>
          <cell r="CE37">
            <v>6.3</v>
          </cell>
          <cell r="CF37">
            <v>5.7</v>
          </cell>
          <cell r="CG37">
            <v>6.2</v>
          </cell>
          <cell r="CH37">
            <v>6</v>
          </cell>
          <cell r="CI37">
            <v>5.9</v>
          </cell>
          <cell r="CJ37">
            <v>4.7</v>
          </cell>
          <cell r="CK37">
            <v>4.9000000000000004</v>
          </cell>
          <cell r="CL37">
            <v>5.8</v>
          </cell>
          <cell r="CM37">
            <v>6.2</v>
          </cell>
          <cell r="CN37">
            <v>6.1</v>
          </cell>
          <cell r="CO37">
            <v>5.8</v>
          </cell>
          <cell r="CP37">
            <v>6.3</v>
          </cell>
          <cell r="CQ37">
            <v>6.6</v>
          </cell>
          <cell r="CR37">
            <v>5.5</v>
          </cell>
          <cell r="CS37">
            <v>-3.3</v>
          </cell>
          <cell r="CT37">
            <v>4.2</v>
          </cell>
          <cell r="CU37">
            <v>4.7</v>
          </cell>
          <cell r="CV37">
            <v>4.8</v>
          </cell>
          <cell r="CW37">
            <v>4.3</v>
          </cell>
          <cell r="CX37">
            <v>5.0999999999999996</v>
          </cell>
          <cell r="CY37">
            <v>5.3</v>
          </cell>
          <cell r="CZ37">
            <v>5.9</v>
          </cell>
          <cell r="DA37">
            <v>5.0999999999999996</v>
          </cell>
          <cell r="DB37">
            <v>5.0999999999999996</v>
          </cell>
          <cell r="DC37">
            <v>5.2</v>
          </cell>
          <cell r="DD37">
            <v>5.0999999999999996</v>
          </cell>
          <cell r="DE37">
            <v>5.0999999999999996</v>
          </cell>
          <cell r="DF37">
            <v>5.6</v>
          </cell>
          <cell r="DG37">
            <v>6.2</v>
          </cell>
          <cell r="DH37">
            <v>5.9</v>
          </cell>
          <cell r="DI37">
            <v>6.1</v>
          </cell>
          <cell r="DJ37">
            <v>5.5</v>
          </cell>
          <cell r="DK37">
            <v>6.2</v>
          </cell>
          <cell r="DL37">
            <v>6.4</v>
          </cell>
          <cell r="DM37">
            <v>6.3</v>
          </cell>
          <cell r="DN37">
            <v>5.4</v>
          </cell>
          <cell r="DO37">
            <v>5.6</v>
          </cell>
          <cell r="DP37">
            <v>5.9</v>
          </cell>
          <cell r="DQ37">
            <v>5.8</v>
          </cell>
          <cell r="DR37">
            <v>5.0999999999999996</v>
          </cell>
          <cell r="DS37">
            <v>4.9000000000000004</v>
          </cell>
          <cell r="DT37">
            <v>4.9000000000000004</v>
          </cell>
          <cell r="DU37">
            <v>4.5999999999999996</v>
          </cell>
          <cell r="DV37">
            <v>5.4</v>
          </cell>
          <cell r="DW37">
            <v>5.3</v>
          </cell>
          <cell r="DX37">
            <v>6.1</v>
          </cell>
          <cell r="DY37">
            <v>5.9</v>
          </cell>
          <cell r="DZ37">
            <v>6.6</v>
          </cell>
          <cell r="EA37">
            <v>6.4</v>
          </cell>
          <cell r="EB37">
            <v>7.2</v>
          </cell>
          <cell r="EC37">
            <v>7</v>
          </cell>
          <cell r="ED37">
            <v>7.8</v>
          </cell>
          <cell r="EE37">
            <v>7.7</v>
          </cell>
          <cell r="EF37">
            <v>7.3</v>
          </cell>
          <cell r="EG37">
            <v>7.7</v>
          </cell>
          <cell r="EH37">
            <v>8.6999999999999993</v>
          </cell>
          <cell r="EI37">
            <v>10</v>
          </cell>
          <cell r="EJ37">
            <v>12.3</v>
          </cell>
          <cell r="EK37">
            <v>13.7</v>
          </cell>
          <cell r="EL37">
            <v>15.5</v>
          </cell>
          <cell r="EM37">
            <v>16.8</v>
          </cell>
          <cell r="EN37">
            <v>18.2</v>
          </cell>
          <cell r="EO37">
            <v>20</v>
          </cell>
          <cell r="EP37">
            <v>20.8</v>
          </cell>
          <cell r="EQ37">
            <v>8.5</v>
          </cell>
          <cell r="ER37">
            <v>16.5</v>
          </cell>
          <cell r="ES37">
            <v>18.2</v>
          </cell>
          <cell r="ET37">
            <v>17.8</v>
          </cell>
          <cell r="EU37">
            <v>19.100000000000001</v>
          </cell>
          <cell r="EV37">
            <v>18.8</v>
          </cell>
          <cell r="EW37">
            <v>20</v>
          </cell>
          <cell r="EX37">
            <v>20.2</v>
          </cell>
          <cell r="EY37">
            <v>21.8</v>
          </cell>
        </row>
        <row r="38">
          <cell r="A38" t="str">
            <v>Оренбургская область</v>
          </cell>
          <cell r="B38">
            <v>0.7</v>
          </cell>
          <cell r="C38">
            <v>0.4</v>
          </cell>
          <cell r="D38">
            <v>-0.2</v>
          </cell>
          <cell r="E38">
            <v>-14.6</v>
          </cell>
          <cell r="F38">
            <v>-36.1</v>
          </cell>
          <cell r="G38">
            <v>-22</v>
          </cell>
          <cell r="H38">
            <v>-21.1</v>
          </cell>
          <cell r="I38">
            <v>-20</v>
          </cell>
          <cell r="J38">
            <v>-18.8</v>
          </cell>
          <cell r="K38">
            <v>-16.399999999999999</v>
          </cell>
          <cell r="L38">
            <v>-9.1999999999999993</v>
          </cell>
          <cell r="M38">
            <v>-6.5</v>
          </cell>
          <cell r="N38">
            <v>-5.9</v>
          </cell>
          <cell r="O38">
            <v>-4.8</v>
          </cell>
          <cell r="P38">
            <v>-5.2</v>
          </cell>
          <cell r="Q38">
            <v>-2.7</v>
          </cell>
          <cell r="R38">
            <v>-2.5</v>
          </cell>
          <cell r="S38">
            <v>-2.4</v>
          </cell>
          <cell r="T38">
            <v>-1.6</v>
          </cell>
          <cell r="U38">
            <v>-2.1</v>
          </cell>
          <cell r="V38">
            <v>-2.7</v>
          </cell>
          <cell r="W38">
            <v>-1.1000000000000001</v>
          </cell>
          <cell r="X38">
            <v>-0.5</v>
          </cell>
          <cell r="Y38">
            <v>-0.1</v>
          </cell>
          <cell r="Z38">
            <v>0.4</v>
          </cell>
          <cell r="AA38">
            <v>0.9</v>
          </cell>
          <cell r="AB38">
            <v>1.1000000000000001</v>
          </cell>
          <cell r="AC38">
            <v>1.5</v>
          </cell>
          <cell r="AD38">
            <v>1.5</v>
          </cell>
          <cell r="AE38">
            <v>1.5</v>
          </cell>
          <cell r="AF38">
            <v>0.7</v>
          </cell>
          <cell r="AG38">
            <v>0.4</v>
          </cell>
          <cell r="AH38">
            <v>0.8</v>
          </cell>
          <cell r="AI38">
            <v>0.9</v>
          </cell>
          <cell r="AJ38">
            <v>-0.1</v>
          </cell>
          <cell r="AK38">
            <v>0.3</v>
          </cell>
          <cell r="AL38">
            <v>0.6</v>
          </cell>
          <cell r="AM38">
            <v>0.7</v>
          </cell>
          <cell r="AN38">
            <v>0.9</v>
          </cell>
          <cell r="AO38">
            <v>1</v>
          </cell>
          <cell r="AP38">
            <v>1.3</v>
          </cell>
          <cell r="AQ38">
            <v>1.5</v>
          </cell>
          <cell r="AR38">
            <v>0.6</v>
          </cell>
          <cell r="AS38">
            <v>-5.5</v>
          </cell>
          <cell r="AT38">
            <v>-1.2</v>
          </cell>
          <cell r="AU38">
            <v>-0.4</v>
          </cell>
          <cell r="AV38">
            <v>0.1</v>
          </cell>
          <cell r="AW38">
            <v>0.2</v>
          </cell>
          <cell r="AX38">
            <v>0</v>
          </cell>
          <cell r="AY38">
            <v>0.4</v>
          </cell>
          <cell r="AZ38">
            <v>-0.4</v>
          </cell>
          <cell r="BA38">
            <v>0.6</v>
          </cell>
          <cell r="BB38">
            <v>0.3</v>
          </cell>
          <cell r="BC38">
            <v>1.1000000000000001</v>
          </cell>
          <cell r="BD38">
            <v>-0.3</v>
          </cell>
          <cell r="BE38">
            <v>1.8</v>
          </cell>
          <cell r="BF38">
            <v>1.7</v>
          </cell>
          <cell r="BG38">
            <v>2.6</v>
          </cell>
          <cell r="BH38">
            <v>2.9</v>
          </cell>
          <cell r="BI38">
            <v>-1.6</v>
          </cell>
          <cell r="BJ38">
            <v>1.8</v>
          </cell>
          <cell r="BK38">
            <v>2.7</v>
          </cell>
          <cell r="BL38">
            <v>3.4</v>
          </cell>
          <cell r="BM38">
            <v>2.8</v>
          </cell>
          <cell r="BN38">
            <v>4.3</v>
          </cell>
          <cell r="BO38">
            <v>3.7</v>
          </cell>
          <cell r="BP38">
            <v>3.6</v>
          </cell>
          <cell r="BQ38">
            <v>3.7</v>
          </cell>
          <cell r="BR38">
            <v>3.9</v>
          </cell>
          <cell r="BS38">
            <v>3</v>
          </cell>
          <cell r="BT38">
            <v>3.2</v>
          </cell>
          <cell r="BU38">
            <v>3.4</v>
          </cell>
          <cell r="BV38">
            <v>2.9</v>
          </cell>
          <cell r="BW38">
            <v>3.4</v>
          </cell>
          <cell r="BX38">
            <v>3.8</v>
          </cell>
          <cell r="BY38">
            <v>3.8</v>
          </cell>
          <cell r="BZ38">
            <v>3.7</v>
          </cell>
          <cell r="CA38">
            <v>3.8</v>
          </cell>
          <cell r="CB38">
            <v>3.4</v>
          </cell>
          <cell r="CC38">
            <v>3.5</v>
          </cell>
          <cell r="CD38">
            <v>3.5</v>
          </cell>
          <cell r="CE38">
            <v>3.4</v>
          </cell>
          <cell r="CF38">
            <v>3</v>
          </cell>
          <cell r="CG38">
            <v>3.1</v>
          </cell>
          <cell r="CH38">
            <v>3.2</v>
          </cell>
          <cell r="CI38">
            <v>3.6</v>
          </cell>
          <cell r="CJ38">
            <v>-4.9000000000000004</v>
          </cell>
          <cell r="CK38">
            <v>2.8</v>
          </cell>
          <cell r="CL38">
            <v>3.7</v>
          </cell>
          <cell r="CM38">
            <v>4</v>
          </cell>
          <cell r="CN38">
            <v>4.0999999999999996</v>
          </cell>
          <cell r="CO38">
            <v>3.9</v>
          </cell>
          <cell r="CP38">
            <v>4.5</v>
          </cell>
          <cell r="CQ38">
            <v>4.7</v>
          </cell>
          <cell r="CR38">
            <v>4.0999999999999996</v>
          </cell>
          <cell r="CS38">
            <v>-3.5</v>
          </cell>
          <cell r="CT38">
            <v>2.4</v>
          </cell>
          <cell r="CU38">
            <v>3</v>
          </cell>
          <cell r="CV38">
            <v>3.2</v>
          </cell>
          <cell r="CW38">
            <v>3.2</v>
          </cell>
          <cell r="CX38">
            <v>3.8</v>
          </cell>
          <cell r="CY38">
            <v>3.9</v>
          </cell>
          <cell r="CZ38">
            <v>4.4000000000000004</v>
          </cell>
          <cell r="DA38">
            <v>3.5</v>
          </cell>
          <cell r="DB38">
            <v>3.6</v>
          </cell>
          <cell r="DC38">
            <v>3.8</v>
          </cell>
          <cell r="DD38">
            <v>3.6</v>
          </cell>
          <cell r="DE38">
            <v>3.6</v>
          </cell>
          <cell r="DF38">
            <v>4.3</v>
          </cell>
          <cell r="DG38">
            <v>4.4000000000000004</v>
          </cell>
          <cell r="DH38">
            <v>4.5</v>
          </cell>
          <cell r="DI38">
            <v>3.8</v>
          </cell>
          <cell r="DJ38">
            <v>3.7</v>
          </cell>
          <cell r="DK38">
            <v>4.8</v>
          </cell>
          <cell r="DL38">
            <v>4.9000000000000004</v>
          </cell>
          <cell r="DM38">
            <v>5.4</v>
          </cell>
          <cell r="DN38">
            <v>5.0999999999999996</v>
          </cell>
          <cell r="DO38">
            <v>5.0999999999999996</v>
          </cell>
          <cell r="DP38">
            <v>5.6</v>
          </cell>
          <cell r="DQ38">
            <v>5.9</v>
          </cell>
          <cell r="DR38">
            <v>5.2</v>
          </cell>
          <cell r="DS38">
            <v>5.4</v>
          </cell>
          <cell r="DT38">
            <v>5.5</v>
          </cell>
          <cell r="DU38">
            <v>5.5</v>
          </cell>
          <cell r="DV38">
            <v>5.3</v>
          </cell>
          <cell r="DW38">
            <v>5.7</v>
          </cell>
          <cell r="DX38">
            <v>6.1</v>
          </cell>
          <cell r="DY38">
            <v>6</v>
          </cell>
          <cell r="DZ38">
            <v>6.6</v>
          </cell>
          <cell r="EA38">
            <v>6.5</v>
          </cell>
          <cell r="EB38">
            <v>6.9</v>
          </cell>
          <cell r="EC38">
            <v>7.1</v>
          </cell>
          <cell r="ED38">
            <v>8</v>
          </cell>
          <cell r="EE38">
            <v>7.9</v>
          </cell>
          <cell r="EF38">
            <v>8.1</v>
          </cell>
          <cell r="EG38">
            <v>9</v>
          </cell>
          <cell r="EH38">
            <v>10.1</v>
          </cell>
          <cell r="EI38">
            <v>10.6</v>
          </cell>
          <cell r="EJ38">
            <v>12.3</v>
          </cell>
          <cell r="EK38">
            <v>14.2</v>
          </cell>
          <cell r="EL38">
            <v>16.2</v>
          </cell>
          <cell r="EM38">
            <v>17.100000000000001</v>
          </cell>
          <cell r="EN38">
            <v>18.8</v>
          </cell>
          <cell r="EO38">
            <v>20.2</v>
          </cell>
          <cell r="EP38">
            <v>21.9</v>
          </cell>
          <cell r="EQ38">
            <v>11.2</v>
          </cell>
          <cell r="ER38">
            <v>15.6</v>
          </cell>
          <cell r="ES38">
            <v>18.7</v>
          </cell>
          <cell r="ET38">
            <v>18.399999999999999</v>
          </cell>
          <cell r="EU38">
            <v>18.8</v>
          </cell>
          <cell r="EV38">
            <v>18.600000000000001</v>
          </cell>
          <cell r="EW38">
            <v>18.899999999999999</v>
          </cell>
          <cell r="EX38">
            <v>18.3</v>
          </cell>
          <cell r="EY38">
            <v>20.5</v>
          </cell>
        </row>
        <row r="39">
          <cell r="A39" t="str">
            <v>Орловская область</v>
          </cell>
          <cell r="B39">
            <v>1.2</v>
          </cell>
          <cell r="C39">
            <v>1.1000000000000001</v>
          </cell>
          <cell r="D39">
            <v>0.2</v>
          </cell>
          <cell r="E39">
            <v>-17.100000000000001</v>
          </cell>
          <cell r="F39">
            <v>-33.299999999999997</v>
          </cell>
          <cell r="G39">
            <v>-30.3</v>
          </cell>
          <cell r="H39">
            <v>-30.7</v>
          </cell>
          <cell r="I39">
            <v>-29.7</v>
          </cell>
          <cell r="J39">
            <v>-30.2</v>
          </cell>
          <cell r="K39">
            <v>-27.2</v>
          </cell>
          <cell r="L39">
            <v>-25.8</v>
          </cell>
          <cell r="M39">
            <v>-24.9</v>
          </cell>
          <cell r="N39">
            <v>-16</v>
          </cell>
          <cell r="O39">
            <v>-14.8</v>
          </cell>
          <cell r="P39">
            <v>-12.9</v>
          </cell>
          <cell r="Q39">
            <v>-4.4000000000000004</v>
          </cell>
          <cell r="R39">
            <v>-2.5</v>
          </cell>
          <cell r="S39">
            <v>-0.7</v>
          </cell>
          <cell r="T39">
            <v>1</v>
          </cell>
          <cell r="U39">
            <v>0.7</v>
          </cell>
          <cell r="V39">
            <v>-0.6</v>
          </cell>
          <cell r="W39">
            <v>0.9</v>
          </cell>
          <cell r="X39">
            <v>1.4</v>
          </cell>
          <cell r="Y39">
            <v>2.2999999999999998</v>
          </cell>
          <cell r="Z39">
            <v>2.4</v>
          </cell>
          <cell r="AA39">
            <v>2.9</v>
          </cell>
          <cell r="AB39">
            <v>3.4</v>
          </cell>
          <cell r="AC39">
            <v>3.2</v>
          </cell>
          <cell r="AD39">
            <v>3.2</v>
          </cell>
          <cell r="AE39">
            <v>3.4</v>
          </cell>
          <cell r="AF39">
            <v>2.4</v>
          </cell>
          <cell r="AG39">
            <v>3.1</v>
          </cell>
          <cell r="AH39">
            <v>3</v>
          </cell>
          <cell r="AI39">
            <v>3.2</v>
          </cell>
          <cell r="AJ39">
            <v>2.4</v>
          </cell>
          <cell r="AK39">
            <v>2.5</v>
          </cell>
          <cell r="AL39">
            <v>2.8</v>
          </cell>
          <cell r="AM39">
            <v>2.6</v>
          </cell>
          <cell r="AN39">
            <v>2.4</v>
          </cell>
          <cell r="AO39">
            <v>3.1</v>
          </cell>
          <cell r="AP39">
            <v>3.4</v>
          </cell>
          <cell r="AQ39">
            <v>3.5</v>
          </cell>
          <cell r="AR39">
            <v>2.5</v>
          </cell>
          <cell r="AS39">
            <v>-3.7</v>
          </cell>
          <cell r="AT39">
            <v>1.5</v>
          </cell>
          <cell r="AU39">
            <v>1.6</v>
          </cell>
          <cell r="AV39">
            <v>2.2999999999999998</v>
          </cell>
          <cell r="AW39">
            <v>2.4</v>
          </cell>
          <cell r="AX39">
            <v>2.6</v>
          </cell>
          <cell r="AY39">
            <v>2.8</v>
          </cell>
          <cell r="AZ39">
            <v>2.7</v>
          </cell>
          <cell r="BA39">
            <v>4</v>
          </cell>
          <cell r="BB39">
            <v>3.6</v>
          </cell>
          <cell r="BC39">
            <v>4.5</v>
          </cell>
          <cell r="BD39">
            <v>3.4</v>
          </cell>
          <cell r="BE39">
            <v>5.3</v>
          </cell>
          <cell r="BF39">
            <v>5.5</v>
          </cell>
          <cell r="BG39">
            <v>5.6</v>
          </cell>
          <cell r="BH39">
            <v>6.1</v>
          </cell>
          <cell r="BI39">
            <v>-1.8</v>
          </cell>
          <cell r="BJ39">
            <v>4.3</v>
          </cell>
          <cell r="BK39">
            <v>5.3</v>
          </cell>
          <cell r="BL39">
            <v>5.8</v>
          </cell>
          <cell r="BM39">
            <v>5.7</v>
          </cell>
          <cell r="BN39">
            <v>7.3</v>
          </cell>
          <cell r="BO39">
            <v>6.6</v>
          </cell>
          <cell r="BP39">
            <v>6.2</v>
          </cell>
          <cell r="BQ39">
            <v>6.1</v>
          </cell>
          <cell r="BR39">
            <v>6.5</v>
          </cell>
          <cell r="BS39">
            <v>5.7</v>
          </cell>
          <cell r="BT39">
            <v>5.5</v>
          </cell>
          <cell r="BU39">
            <v>5.9</v>
          </cell>
          <cell r="BV39">
            <v>5.3</v>
          </cell>
          <cell r="BW39">
            <v>6.3</v>
          </cell>
          <cell r="BX39">
            <v>6.1</v>
          </cell>
          <cell r="BY39">
            <v>6.8</v>
          </cell>
          <cell r="BZ39">
            <v>6.6</v>
          </cell>
          <cell r="CA39">
            <v>7</v>
          </cell>
          <cell r="CB39">
            <v>6.3</v>
          </cell>
          <cell r="CC39">
            <v>7</v>
          </cell>
          <cell r="CD39">
            <v>7</v>
          </cell>
          <cell r="CE39">
            <v>7.4</v>
          </cell>
          <cell r="CF39">
            <v>6.5</v>
          </cell>
          <cell r="CG39">
            <v>7.1</v>
          </cell>
          <cell r="CH39">
            <v>6.6</v>
          </cell>
          <cell r="CI39">
            <v>5.9</v>
          </cell>
          <cell r="CJ39">
            <v>-2.5</v>
          </cell>
          <cell r="CK39">
            <v>3.8</v>
          </cell>
          <cell r="CL39">
            <v>5.0999999999999996</v>
          </cell>
          <cell r="CM39">
            <v>5.6</v>
          </cell>
          <cell r="CN39">
            <v>5.9</v>
          </cell>
          <cell r="CO39">
            <v>6.3</v>
          </cell>
          <cell r="CP39">
            <v>6.4</v>
          </cell>
          <cell r="CQ39">
            <v>6.6</v>
          </cell>
          <cell r="CR39">
            <v>6.1</v>
          </cell>
          <cell r="CS39">
            <v>-2.1</v>
          </cell>
          <cell r="CT39">
            <v>5.0999999999999996</v>
          </cell>
          <cell r="CU39">
            <v>5.2</v>
          </cell>
          <cell r="CV39">
            <v>4.4000000000000004</v>
          </cell>
          <cell r="CW39">
            <v>4.5999999999999996</v>
          </cell>
          <cell r="CX39">
            <v>6</v>
          </cell>
          <cell r="CY39">
            <v>5.8</v>
          </cell>
          <cell r="CZ39">
            <v>6.2</v>
          </cell>
          <cell r="DA39">
            <v>5.6</v>
          </cell>
          <cell r="DB39">
            <v>5.9</v>
          </cell>
          <cell r="DC39">
            <v>5.8</v>
          </cell>
          <cell r="DD39">
            <v>4.5999999999999996</v>
          </cell>
          <cell r="DE39">
            <v>4.5999999999999996</v>
          </cell>
          <cell r="DF39">
            <v>5</v>
          </cell>
          <cell r="DG39">
            <v>4.7</v>
          </cell>
          <cell r="DH39">
            <v>4.7</v>
          </cell>
          <cell r="DI39">
            <v>4.5</v>
          </cell>
          <cell r="DJ39">
            <v>3.8</v>
          </cell>
          <cell r="DK39">
            <v>5.2</v>
          </cell>
          <cell r="DL39">
            <v>4.9000000000000004</v>
          </cell>
          <cell r="DM39">
            <v>5.3</v>
          </cell>
          <cell r="DN39">
            <v>5.3</v>
          </cell>
          <cell r="DO39">
            <v>5</v>
          </cell>
          <cell r="DP39">
            <v>4.8</v>
          </cell>
          <cell r="DQ39">
            <v>4.7</v>
          </cell>
          <cell r="DR39">
            <v>4.2</v>
          </cell>
          <cell r="DS39">
            <v>4.3</v>
          </cell>
          <cell r="DT39">
            <v>4</v>
          </cell>
          <cell r="DU39">
            <v>4.5</v>
          </cell>
          <cell r="DV39">
            <v>5</v>
          </cell>
          <cell r="DW39">
            <v>4.8</v>
          </cell>
          <cell r="DX39">
            <v>4.8</v>
          </cell>
          <cell r="DY39">
            <v>4.7</v>
          </cell>
          <cell r="DZ39">
            <v>5.6</v>
          </cell>
          <cell r="EA39">
            <v>6.1</v>
          </cell>
          <cell r="EB39">
            <v>6.3</v>
          </cell>
          <cell r="EC39">
            <v>7.2</v>
          </cell>
          <cell r="ED39">
            <v>8</v>
          </cell>
          <cell r="EE39">
            <v>8</v>
          </cell>
          <cell r="EF39">
            <v>9.4</v>
          </cell>
          <cell r="EG39">
            <v>8.9</v>
          </cell>
          <cell r="EH39">
            <v>9.4</v>
          </cell>
          <cell r="EI39">
            <v>11.1</v>
          </cell>
          <cell r="EJ39">
            <v>13</v>
          </cell>
          <cell r="EK39">
            <v>13.5</v>
          </cell>
          <cell r="EL39">
            <v>16</v>
          </cell>
          <cell r="EM39">
            <v>16.899999999999999</v>
          </cell>
          <cell r="EN39">
            <v>17.899999999999999</v>
          </cell>
          <cell r="EO39">
            <v>18.7</v>
          </cell>
          <cell r="EP39">
            <v>18.8</v>
          </cell>
          <cell r="EQ39">
            <v>9</v>
          </cell>
          <cell r="ER39">
            <v>15.5</v>
          </cell>
          <cell r="ES39">
            <v>16</v>
          </cell>
          <cell r="ET39">
            <v>17</v>
          </cell>
          <cell r="EU39">
            <v>18.100000000000001</v>
          </cell>
          <cell r="EV39">
            <v>18.399999999999999</v>
          </cell>
          <cell r="EW39">
            <v>18.899999999999999</v>
          </cell>
          <cell r="EX39">
            <v>18.3</v>
          </cell>
          <cell r="EY39">
            <v>20.100000000000001</v>
          </cell>
        </row>
        <row r="40">
          <cell r="A40" t="str">
            <v>Пензенская область</v>
          </cell>
          <cell r="B40">
            <v>1.7</v>
          </cell>
          <cell r="C40">
            <v>1.7</v>
          </cell>
          <cell r="D40">
            <v>0.4</v>
          </cell>
          <cell r="E40">
            <v>-13.5</v>
          </cell>
          <cell r="F40">
            <v>-33.4</v>
          </cell>
          <cell r="G40">
            <v>-31.3</v>
          </cell>
          <cell r="H40">
            <v>-29.6</v>
          </cell>
          <cell r="I40">
            <v>-27.6</v>
          </cell>
          <cell r="J40">
            <v>-25.7</v>
          </cell>
          <cell r="K40">
            <v>-21.8</v>
          </cell>
          <cell r="L40">
            <v>-19.7</v>
          </cell>
          <cell r="M40">
            <v>-18</v>
          </cell>
          <cell r="N40">
            <v>-14.2</v>
          </cell>
          <cell r="O40">
            <v>-11.5</v>
          </cell>
          <cell r="P40">
            <v>-9.3000000000000007</v>
          </cell>
          <cell r="Q40">
            <v>-5.2</v>
          </cell>
          <cell r="R40">
            <v>-3.4</v>
          </cell>
          <cell r="S40">
            <v>-2.6</v>
          </cell>
          <cell r="T40">
            <v>2</v>
          </cell>
          <cell r="U40">
            <v>3.5</v>
          </cell>
          <cell r="V40">
            <v>3</v>
          </cell>
          <cell r="W40">
            <v>5.2</v>
          </cell>
          <cell r="X40">
            <v>5.5</v>
          </cell>
          <cell r="Y40">
            <v>5.8</v>
          </cell>
          <cell r="Z40">
            <v>6.5</v>
          </cell>
          <cell r="AA40">
            <v>6.4</v>
          </cell>
          <cell r="AB40">
            <v>6.3</v>
          </cell>
          <cell r="AC40">
            <v>6.8</v>
          </cell>
          <cell r="AD40">
            <v>7.1</v>
          </cell>
          <cell r="AE40">
            <v>7.1</v>
          </cell>
          <cell r="AF40">
            <v>6.5</v>
          </cell>
          <cell r="AG40">
            <v>6.4</v>
          </cell>
          <cell r="AH40">
            <v>7</v>
          </cell>
          <cell r="AI40">
            <v>7</v>
          </cell>
          <cell r="AJ40">
            <v>6.1</v>
          </cell>
          <cell r="AK40">
            <v>6.8</v>
          </cell>
          <cell r="AL40">
            <v>6.8</v>
          </cell>
          <cell r="AM40">
            <v>7.6</v>
          </cell>
          <cell r="AN40">
            <v>7.6</v>
          </cell>
          <cell r="AO40">
            <v>7.7</v>
          </cell>
          <cell r="AP40">
            <v>8</v>
          </cell>
          <cell r="AQ40">
            <v>8.6</v>
          </cell>
          <cell r="AR40">
            <v>7.4</v>
          </cell>
          <cell r="AS40">
            <v>0.4</v>
          </cell>
          <cell r="AT40">
            <v>4.5999999999999996</v>
          </cell>
          <cell r="AU40">
            <v>5.5</v>
          </cell>
          <cell r="AV40">
            <v>5.9</v>
          </cell>
          <cell r="AW40">
            <v>6.2</v>
          </cell>
          <cell r="AX40">
            <v>6</v>
          </cell>
          <cell r="AY40">
            <v>6.8</v>
          </cell>
          <cell r="AZ40">
            <v>6.9</v>
          </cell>
          <cell r="BA40">
            <v>8</v>
          </cell>
          <cell r="BB40">
            <v>7.7</v>
          </cell>
          <cell r="BC40">
            <v>8.6</v>
          </cell>
          <cell r="BD40">
            <v>7.9</v>
          </cell>
          <cell r="BE40">
            <v>9.5</v>
          </cell>
          <cell r="BF40">
            <v>9.1</v>
          </cell>
          <cell r="BG40">
            <v>9.3000000000000007</v>
          </cell>
          <cell r="BH40">
            <v>9.6</v>
          </cell>
          <cell r="BI40">
            <v>3.2</v>
          </cell>
          <cell r="BJ40">
            <v>7.9</v>
          </cell>
          <cell r="BK40">
            <v>9.1</v>
          </cell>
          <cell r="BL40">
            <v>9.6999999999999993</v>
          </cell>
          <cell r="BM40">
            <v>9.6</v>
          </cell>
          <cell r="BN40">
            <v>10.6</v>
          </cell>
          <cell r="BO40">
            <v>10.1</v>
          </cell>
          <cell r="BP40">
            <v>9.6</v>
          </cell>
          <cell r="BQ40">
            <v>9.6</v>
          </cell>
          <cell r="BR40">
            <v>9.6</v>
          </cell>
          <cell r="BS40">
            <v>9.1999999999999993</v>
          </cell>
          <cell r="BT40">
            <v>10</v>
          </cell>
          <cell r="BU40">
            <v>10.199999999999999</v>
          </cell>
          <cell r="BV40">
            <v>10</v>
          </cell>
          <cell r="BW40">
            <v>10.9</v>
          </cell>
          <cell r="BX40">
            <v>10.7</v>
          </cell>
          <cell r="BY40">
            <v>10.6</v>
          </cell>
          <cell r="BZ40">
            <v>10.9</v>
          </cell>
          <cell r="CA40">
            <v>11.2</v>
          </cell>
          <cell r="CB40">
            <v>11</v>
          </cell>
          <cell r="CC40">
            <v>11.4</v>
          </cell>
          <cell r="CD40">
            <v>12</v>
          </cell>
          <cell r="CE40">
            <v>12.3</v>
          </cell>
          <cell r="CF40">
            <v>11.7</v>
          </cell>
          <cell r="CG40">
            <v>11.4</v>
          </cell>
          <cell r="CH40">
            <v>11.3</v>
          </cell>
          <cell r="CI40">
            <v>11.5</v>
          </cell>
          <cell r="CJ40">
            <v>2.2999999999999998</v>
          </cell>
          <cell r="CK40">
            <v>11.3</v>
          </cell>
          <cell r="CL40">
            <v>12</v>
          </cell>
          <cell r="CM40">
            <v>12.3</v>
          </cell>
          <cell r="CN40">
            <v>12.9</v>
          </cell>
          <cell r="CO40">
            <v>12.6</v>
          </cell>
          <cell r="CP40">
            <v>12.8</v>
          </cell>
          <cell r="CQ40">
            <v>13.5</v>
          </cell>
          <cell r="CR40">
            <v>12.6</v>
          </cell>
          <cell r="CS40">
            <v>4.8</v>
          </cell>
          <cell r="CT40">
            <v>11.4</v>
          </cell>
          <cell r="CU40">
            <v>11.7</v>
          </cell>
          <cell r="CV40">
            <v>11.9</v>
          </cell>
          <cell r="CW40">
            <v>11</v>
          </cell>
          <cell r="CX40">
            <v>12</v>
          </cell>
          <cell r="CY40">
            <v>11.9</v>
          </cell>
          <cell r="CZ40">
            <v>12.1</v>
          </cell>
          <cell r="DA40">
            <v>10.7</v>
          </cell>
          <cell r="DB40">
            <v>10.1</v>
          </cell>
          <cell r="DC40">
            <v>9.9</v>
          </cell>
          <cell r="DD40">
            <v>9.6</v>
          </cell>
          <cell r="DE40">
            <v>8.4</v>
          </cell>
          <cell r="DF40">
            <v>8.6</v>
          </cell>
          <cell r="DG40">
            <v>9.1999999999999993</v>
          </cell>
          <cell r="DH40">
            <v>9.1</v>
          </cell>
          <cell r="DI40">
            <v>8.1</v>
          </cell>
          <cell r="DJ40">
            <v>7.8</v>
          </cell>
          <cell r="DK40">
            <v>9.5</v>
          </cell>
          <cell r="DL40">
            <v>9.8000000000000007</v>
          </cell>
          <cell r="DM40">
            <v>9.9</v>
          </cell>
          <cell r="DN40">
            <v>9.3000000000000007</v>
          </cell>
          <cell r="DO40">
            <v>9.4</v>
          </cell>
          <cell r="DP40">
            <v>9.4</v>
          </cell>
          <cell r="DQ40">
            <v>9.1999999999999993</v>
          </cell>
          <cell r="DR40">
            <v>8.8000000000000007</v>
          </cell>
          <cell r="DS40">
            <v>8.6</v>
          </cell>
          <cell r="DT40">
            <v>8.8000000000000007</v>
          </cell>
          <cell r="DU40">
            <v>8.8000000000000007</v>
          </cell>
          <cell r="DV40">
            <v>9.3000000000000007</v>
          </cell>
          <cell r="DW40">
            <v>8.9</v>
          </cell>
          <cell r="DX40">
            <v>9.6</v>
          </cell>
          <cell r="DY40">
            <v>9.9</v>
          </cell>
          <cell r="DZ40">
            <v>10.4</v>
          </cell>
          <cell r="EA40">
            <v>10.199999999999999</v>
          </cell>
          <cell r="EB40">
            <v>10.7</v>
          </cell>
          <cell r="EC40">
            <v>11.1</v>
          </cell>
          <cell r="ED40">
            <v>11.9</v>
          </cell>
          <cell r="EE40">
            <v>11.5</v>
          </cell>
          <cell r="EF40">
            <v>11.8</v>
          </cell>
          <cell r="EG40">
            <v>12.5</v>
          </cell>
          <cell r="EH40">
            <v>13.8</v>
          </cell>
          <cell r="EI40">
            <v>13.2</v>
          </cell>
          <cell r="EJ40">
            <v>15.6</v>
          </cell>
          <cell r="EK40">
            <v>17.899999999999999</v>
          </cell>
          <cell r="EL40">
            <v>20.9</v>
          </cell>
          <cell r="EM40">
            <v>22</v>
          </cell>
          <cell r="EN40">
            <v>23.3</v>
          </cell>
          <cell r="EO40">
            <v>23.9</v>
          </cell>
          <cell r="EP40">
            <v>24.8</v>
          </cell>
          <cell r="EQ40">
            <v>15.4</v>
          </cell>
          <cell r="ER40">
            <v>21.2</v>
          </cell>
          <cell r="ES40">
            <v>22.7</v>
          </cell>
          <cell r="ET40">
            <v>23.2</v>
          </cell>
          <cell r="EU40">
            <v>24.1</v>
          </cell>
          <cell r="EV40">
            <v>23.9</v>
          </cell>
          <cell r="EW40">
            <v>24.7</v>
          </cell>
          <cell r="EX40">
            <v>24.6</v>
          </cell>
          <cell r="EY40">
            <v>25.4</v>
          </cell>
        </row>
        <row r="41">
          <cell r="A41" t="str">
            <v>Пермский край</v>
          </cell>
          <cell r="B41">
            <v>0.4</v>
          </cell>
          <cell r="C41">
            <v>0.3</v>
          </cell>
          <cell r="D41">
            <v>-0.5</v>
          </cell>
          <cell r="E41">
            <v>-16.2</v>
          </cell>
          <cell r="F41">
            <v>-43.6</v>
          </cell>
          <cell r="G41">
            <v>-38.5</v>
          </cell>
          <cell r="H41">
            <v>-36.299999999999997</v>
          </cell>
          <cell r="I41">
            <v>-34.5</v>
          </cell>
          <cell r="J41">
            <v>-34.1</v>
          </cell>
          <cell r="K41">
            <v>-24.1</v>
          </cell>
          <cell r="L41">
            <v>-21.2</v>
          </cell>
          <cell r="M41">
            <v>-17.8</v>
          </cell>
          <cell r="N41">
            <v>-14.9</v>
          </cell>
          <cell r="O41">
            <v>-12.8</v>
          </cell>
          <cell r="P41">
            <v>-10.8</v>
          </cell>
          <cell r="Q41">
            <v>-9.4</v>
          </cell>
          <cell r="R41">
            <v>-7.6</v>
          </cell>
          <cell r="S41">
            <v>-6.6</v>
          </cell>
          <cell r="T41">
            <v>-6.2</v>
          </cell>
          <cell r="U41">
            <v>-5.4</v>
          </cell>
          <cell r="V41">
            <v>-5.7</v>
          </cell>
          <cell r="W41">
            <v>-3.8</v>
          </cell>
          <cell r="X41">
            <v>-2.8</v>
          </cell>
          <cell r="Y41">
            <v>-1.7</v>
          </cell>
          <cell r="Z41">
            <v>-1.3</v>
          </cell>
          <cell r="AA41">
            <v>-0.6</v>
          </cell>
          <cell r="AB41">
            <v>-0.4</v>
          </cell>
          <cell r="AC41">
            <v>0.1</v>
          </cell>
          <cell r="AD41">
            <v>0.6</v>
          </cell>
          <cell r="AE41">
            <v>0.5</v>
          </cell>
          <cell r="AF41">
            <v>-0.3</v>
          </cell>
          <cell r="AG41">
            <v>-0.3</v>
          </cell>
          <cell r="AH41">
            <v>0.2</v>
          </cell>
          <cell r="AI41">
            <v>0.1</v>
          </cell>
          <cell r="AJ41">
            <v>-1</v>
          </cell>
          <cell r="AK41">
            <v>-0.4</v>
          </cell>
          <cell r="AL41">
            <v>0</v>
          </cell>
          <cell r="AM41">
            <v>0.4</v>
          </cell>
          <cell r="AN41">
            <v>0.5</v>
          </cell>
          <cell r="AO41">
            <v>0.8</v>
          </cell>
          <cell r="AP41">
            <v>1.2</v>
          </cell>
          <cell r="AQ41">
            <v>1.5</v>
          </cell>
          <cell r="AR41">
            <v>0.6</v>
          </cell>
          <cell r="AS41">
            <v>-7.5</v>
          </cell>
          <cell r="AT41">
            <v>-0.6</v>
          </cell>
          <cell r="AU41">
            <v>-0.3</v>
          </cell>
          <cell r="AV41">
            <v>0.2</v>
          </cell>
          <cell r="AW41">
            <v>0.2</v>
          </cell>
          <cell r="AX41">
            <v>-0.1</v>
          </cell>
          <cell r="AY41">
            <v>0.9</v>
          </cell>
          <cell r="AZ41">
            <v>0.2</v>
          </cell>
          <cell r="BA41">
            <v>1.2</v>
          </cell>
          <cell r="BB41">
            <v>0.7</v>
          </cell>
          <cell r="BC41">
            <v>1.1000000000000001</v>
          </cell>
          <cell r="BD41">
            <v>0.3</v>
          </cell>
          <cell r="BE41">
            <v>1.9</v>
          </cell>
          <cell r="BF41">
            <v>1.5</v>
          </cell>
          <cell r="BG41">
            <v>1.9</v>
          </cell>
          <cell r="BH41">
            <v>2.8</v>
          </cell>
          <cell r="BI41">
            <v>-3.3</v>
          </cell>
          <cell r="BJ41">
            <v>0.6</v>
          </cell>
          <cell r="BK41">
            <v>2</v>
          </cell>
          <cell r="BL41">
            <v>2.7</v>
          </cell>
          <cell r="BM41">
            <v>2.8</v>
          </cell>
          <cell r="BN41">
            <v>3.7</v>
          </cell>
          <cell r="BO41">
            <v>3.1</v>
          </cell>
          <cell r="BP41">
            <v>2.2999999999999998</v>
          </cell>
          <cell r="BQ41">
            <v>2.9</v>
          </cell>
          <cell r="BR41">
            <v>2.6</v>
          </cell>
          <cell r="BS41">
            <v>1.4</v>
          </cell>
          <cell r="BT41">
            <v>1.5</v>
          </cell>
          <cell r="BU41">
            <v>2</v>
          </cell>
          <cell r="BV41">
            <v>1.7</v>
          </cell>
          <cell r="BW41">
            <v>2.2000000000000002</v>
          </cell>
          <cell r="BX41">
            <v>2.2000000000000002</v>
          </cell>
          <cell r="BY41">
            <v>2.6</v>
          </cell>
          <cell r="BZ41">
            <v>2.4</v>
          </cell>
          <cell r="CA41">
            <v>3.5</v>
          </cell>
          <cell r="CB41">
            <v>3.1</v>
          </cell>
          <cell r="CC41">
            <v>3.2</v>
          </cell>
          <cell r="CD41">
            <v>3.2</v>
          </cell>
          <cell r="CE41">
            <v>3.3</v>
          </cell>
          <cell r="CF41">
            <v>2.7</v>
          </cell>
          <cell r="CG41">
            <v>3</v>
          </cell>
          <cell r="CH41">
            <v>2.9</v>
          </cell>
          <cell r="CI41">
            <v>2.2000000000000002</v>
          </cell>
          <cell r="CJ41">
            <v>-2.9</v>
          </cell>
          <cell r="CK41">
            <v>1.7</v>
          </cell>
          <cell r="CL41">
            <v>2.8</v>
          </cell>
          <cell r="CM41">
            <v>2.8</v>
          </cell>
          <cell r="CN41">
            <v>3.1</v>
          </cell>
          <cell r="CO41">
            <v>2.7</v>
          </cell>
          <cell r="CP41">
            <v>3.1</v>
          </cell>
          <cell r="CQ41">
            <v>3.4</v>
          </cell>
          <cell r="CR41">
            <v>2.9</v>
          </cell>
          <cell r="CS41">
            <v>-7.5</v>
          </cell>
          <cell r="CT41">
            <v>1.3</v>
          </cell>
          <cell r="CU41">
            <v>1.8</v>
          </cell>
          <cell r="CV41">
            <v>1.2</v>
          </cell>
          <cell r="CW41">
            <v>0.9</v>
          </cell>
          <cell r="CX41">
            <v>2.1</v>
          </cell>
          <cell r="CY41">
            <v>2</v>
          </cell>
          <cell r="CZ41">
            <v>2.7</v>
          </cell>
          <cell r="DA41">
            <v>1.6</v>
          </cell>
          <cell r="DB41">
            <v>2</v>
          </cell>
          <cell r="DC41">
            <v>1.7</v>
          </cell>
          <cell r="DD41">
            <v>1.7</v>
          </cell>
          <cell r="DE41">
            <v>1.7</v>
          </cell>
          <cell r="DF41">
            <v>2.1</v>
          </cell>
          <cell r="DG41">
            <v>2.4</v>
          </cell>
          <cell r="DH41">
            <v>2.5</v>
          </cell>
          <cell r="DI41">
            <v>1.7</v>
          </cell>
          <cell r="DJ41">
            <v>1.6</v>
          </cell>
          <cell r="DK41">
            <v>3</v>
          </cell>
          <cell r="DL41">
            <v>3</v>
          </cell>
          <cell r="DM41">
            <v>2.9</v>
          </cell>
          <cell r="DN41">
            <v>2.4</v>
          </cell>
          <cell r="DO41">
            <v>2.4</v>
          </cell>
          <cell r="DP41">
            <v>2.8</v>
          </cell>
          <cell r="DQ41">
            <v>2.6</v>
          </cell>
          <cell r="DR41">
            <v>1.7</v>
          </cell>
          <cell r="DS41">
            <v>1.6</v>
          </cell>
          <cell r="DT41">
            <v>1.8</v>
          </cell>
          <cell r="DU41">
            <v>1.8</v>
          </cell>
          <cell r="DV41">
            <v>1.9</v>
          </cell>
          <cell r="DW41">
            <v>1.7</v>
          </cell>
          <cell r="DX41">
            <v>2.5</v>
          </cell>
          <cell r="DY41">
            <v>2.5</v>
          </cell>
          <cell r="DZ41">
            <v>3.2</v>
          </cell>
          <cell r="EA41">
            <v>3.4</v>
          </cell>
          <cell r="EB41">
            <v>3.9</v>
          </cell>
          <cell r="EC41">
            <v>3.8</v>
          </cell>
          <cell r="ED41">
            <v>3.7</v>
          </cell>
          <cell r="EE41">
            <v>3.3</v>
          </cell>
          <cell r="EF41">
            <v>3.7</v>
          </cell>
          <cell r="EG41">
            <v>4</v>
          </cell>
          <cell r="EH41">
            <v>4.3</v>
          </cell>
          <cell r="EI41">
            <v>5.4</v>
          </cell>
          <cell r="EJ41">
            <v>7.5</v>
          </cell>
          <cell r="EK41">
            <v>8.6999999999999993</v>
          </cell>
          <cell r="EL41">
            <v>11.1</v>
          </cell>
          <cell r="EM41">
            <v>13.1</v>
          </cell>
          <cell r="EN41">
            <v>15.2</v>
          </cell>
          <cell r="EO41">
            <v>16.600000000000001</v>
          </cell>
          <cell r="EP41">
            <v>18.399999999999999</v>
          </cell>
          <cell r="EQ41">
            <v>6.1</v>
          </cell>
          <cell r="ER41">
            <v>12.8</v>
          </cell>
          <cell r="ES41">
            <v>14.1</v>
          </cell>
          <cell r="ET41">
            <v>14.9</v>
          </cell>
          <cell r="EU41">
            <v>15.6</v>
          </cell>
          <cell r="EV41">
            <v>15.7</v>
          </cell>
          <cell r="EW41">
            <v>17</v>
          </cell>
          <cell r="EX41">
            <v>17.100000000000001</v>
          </cell>
          <cell r="EY41">
            <v>18.3</v>
          </cell>
        </row>
        <row r="42">
          <cell r="A42" t="str">
            <v>Приморский край</v>
          </cell>
          <cell r="B42">
            <v>1.5</v>
          </cell>
          <cell r="C42">
            <v>1.4</v>
          </cell>
          <cell r="D42">
            <v>1.1000000000000001</v>
          </cell>
          <cell r="E42">
            <v>-10.6</v>
          </cell>
          <cell r="F42">
            <v>-21.7</v>
          </cell>
          <cell r="G42">
            <v>-17.5</v>
          </cell>
          <cell r="H42">
            <v>-16.5</v>
          </cell>
          <cell r="I42">
            <v>-15.2</v>
          </cell>
          <cell r="J42">
            <v>-15.4</v>
          </cell>
          <cell r="K42">
            <v>-13.7</v>
          </cell>
          <cell r="L42">
            <v>-12.7</v>
          </cell>
          <cell r="M42">
            <v>-10.5</v>
          </cell>
          <cell r="N42">
            <v>-9.1999999999999993</v>
          </cell>
          <cell r="O42">
            <v>-7.3</v>
          </cell>
          <cell r="P42">
            <v>-5.3</v>
          </cell>
          <cell r="Q42">
            <v>-4.8</v>
          </cell>
          <cell r="R42">
            <v>-3.3</v>
          </cell>
          <cell r="S42">
            <v>-2</v>
          </cell>
          <cell r="T42">
            <v>-1</v>
          </cell>
          <cell r="U42">
            <v>0.2</v>
          </cell>
          <cell r="V42">
            <v>-0.6</v>
          </cell>
          <cell r="W42">
            <v>0.5</v>
          </cell>
          <cell r="X42">
            <v>1.8</v>
          </cell>
          <cell r="Y42">
            <v>2.9</v>
          </cell>
          <cell r="Z42">
            <v>3.7</v>
          </cell>
          <cell r="AA42">
            <v>3.9</v>
          </cell>
          <cell r="AB42">
            <v>5.0999999999999996</v>
          </cell>
          <cell r="AC42">
            <v>5.8</v>
          </cell>
          <cell r="AD42">
            <v>5.8</v>
          </cell>
          <cell r="AE42">
            <v>6</v>
          </cell>
          <cell r="AF42">
            <v>6.1</v>
          </cell>
          <cell r="AG42">
            <v>6.4</v>
          </cell>
          <cell r="AH42">
            <v>6.9</v>
          </cell>
          <cell r="AI42">
            <v>7.3</v>
          </cell>
          <cell r="AJ42">
            <v>6.4</v>
          </cell>
          <cell r="AK42">
            <v>7.1</v>
          </cell>
          <cell r="AL42">
            <v>6.6</v>
          </cell>
          <cell r="AM42">
            <v>4.5</v>
          </cell>
          <cell r="AN42">
            <v>6.3</v>
          </cell>
          <cell r="AO42">
            <v>7.3</v>
          </cell>
          <cell r="AP42">
            <v>8.1</v>
          </cell>
          <cell r="AQ42">
            <v>8.3000000000000007</v>
          </cell>
          <cell r="AR42">
            <v>7.8</v>
          </cell>
          <cell r="AS42">
            <v>-0.3</v>
          </cell>
          <cell r="AT42">
            <v>5.8</v>
          </cell>
          <cell r="AU42">
            <v>6.9</v>
          </cell>
          <cell r="AV42">
            <v>6.9</v>
          </cell>
          <cell r="AW42">
            <v>8.1</v>
          </cell>
          <cell r="AX42">
            <v>8.9</v>
          </cell>
          <cell r="AY42">
            <v>9.6</v>
          </cell>
          <cell r="AZ42">
            <v>9.5</v>
          </cell>
          <cell r="BA42">
            <v>10.3</v>
          </cell>
          <cell r="BB42">
            <v>10.3</v>
          </cell>
          <cell r="BC42">
            <v>11.5</v>
          </cell>
          <cell r="BD42">
            <v>9.8000000000000007</v>
          </cell>
          <cell r="BE42">
            <v>12</v>
          </cell>
          <cell r="BF42">
            <v>11.7</v>
          </cell>
          <cell r="BG42">
            <v>12</v>
          </cell>
          <cell r="BH42">
            <v>12.9</v>
          </cell>
          <cell r="BI42">
            <v>5.5</v>
          </cell>
          <cell r="BJ42">
            <v>10.1</v>
          </cell>
          <cell r="BK42">
            <v>12.4</v>
          </cell>
          <cell r="BL42">
            <v>13.2</v>
          </cell>
          <cell r="BM42">
            <v>13.6</v>
          </cell>
          <cell r="BN42">
            <v>15.4</v>
          </cell>
          <cell r="BO42">
            <v>14.5</v>
          </cell>
          <cell r="BP42">
            <v>14.3</v>
          </cell>
          <cell r="BQ42">
            <v>15</v>
          </cell>
          <cell r="BR42">
            <v>15.2</v>
          </cell>
          <cell r="BS42">
            <v>15.2</v>
          </cell>
          <cell r="BT42">
            <v>15.4</v>
          </cell>
          <cell r="BU42">
            <v>15.8</v>
          </cell>
          <cell r="BV42">
            <v>15.2</v>
          </cell>
          <cell r="BW42">
            <v>15.7</v>
          </cell>
          <cell r="BX42">
            <v>16.2</v>
          </cell>
          <cell r="BY42">
            <v>16.399999999999999</v>
          </cell>
          <cell r="BZ42">
            <v>16.5</v>
          </cell>
          <cell r="CA42">
            <v>17.3</v>
          </cell>
          <cell r="CB42">
            <v>17.7</v>
          </cell>
          <cell r="CC42">
            <v>18</v>
          </cell>
          <cell r="CD42">
            <v>18.2</v>
          </cell>
          <cell r="CE42">
            <v>18.2</v>
          </cell>
          <cell r="CF42">
            <v>18.100000000000001</v>
          </cell>
          <cell r="CG42">
            <v>18.3</v>
          </cell>
          <cell r="CH42">
            <v>18.899999999999999</v>
          </cell>
          <cell r="CI42">
            <v>19.100000000000001</v>
          </cell>
          <cell r="CJ42">
            <v>17</v>
          </cell>
          <cell r="CK42">
            <v>18.5</v>
          </cell>
          <cell r="CL42">
            <v>19.5</v>
          </cell>
          <cell r="CM42">
            <v>19.5</v>
          </cell>
          <cell r="CN42">
            <v>19</v>
          </cell>
          <cell r="CO42">
            <v>20.2</v>
          </cell>
          <cell r="CP42">
            <v>20.5</v>
          </cell>
          <cell r="CQ42">
            <v>21</v>
          </cell>
          <cell r="CR42">
            <v>20</v>
          </cell>
          <cell r="CS42">
            <v>9.1999999999999993</v>
          </cell>
          <cell r="CT42">
            <v>18.600000000000001</v>
          </cell>
          <cell r="CU42">
            <v>19.600000000000001</v>
          </cell>
          <cell r="CV42">
            <v>19.899999999999999</v>
          </cell>
          <cell r="CW42">
            <v>20.3</v>
          </cell>
          <cell r="CX42">
            <v>20.6</v>
          </cell>
          <cell r="CY42">
            <v>20.8</v>
          </cell>
          <cell r="CZ42">
            <v>21.6</v>
          </cell>
          <cell r="DA42">
            <v>21.5</v>
          </cell>
          <cell r="DB42">
            <v>21.4</v>
          </cell>
          <cell r="DC42">
            <v>21</v>
          </cell>
          <cell r="DD42">
            <v>21.4</v>
          </cell>
          <cell r="DE42">
            <v>21.8</v>
          </cell>
          <cell r="DF42">
            <v>22.6</v>
          </cell>
          <cell r="DG42">
            <v>22.9</v>
          </cell>
          <cell r="DH42">
            <v>23.5</v>
          </cell>
          <cell r="DI42">
            <v>22.8</v>
          </cell>
          <cell r="DJ42">
            <v>22.8</v>
          </cell>
          <cell r="DK42">
            <v>24.4</v>
          </cell>
          <cell r="DL42">
            <v>24.6</v>
          </cell>
          <cell r="DM42">
            <v>24.8</v>
          </cell>
          <cell r="DN42">
            <v>24.7</v>
          </cell>
          <cell r="DO42">
            <v>25.2</v>
          </cell>
          <cell r="DP42">
            <v>25.4</v>
          </cell>
          <cell r="DQ42">
            <v>25.9</v>
          </cell>
          <cell r="DR42">
            <v>25.4</v>
          </cell>
          <cell r="DS42">
            <v>25.8</v>
          </cell>
          <cell r="DT42">
            <v>26</v>
          </cell>
          <cell r="DU42">
            <v>26.7</v>
          </cell>
          <cell r="DV42">
            <v>27.7</v>
          </cell>
          <cell r="DW42">
            <v>29</v>
          </cell>
          <cell r="DX42">
            <v>30.1</v>
          </cell>
          <cell r="DY42">
            <v>30.1</v>
          </cell>
          <cell r="DZ42">
            <v>31.3</v>
          </cell>
          <cell r="EA42">
            <v>31.7</v>
          </cell>
          <cell r="EB42">
            <v>32.700000000000003</v>
          </cell>
          <cell r="EC42">
            <v>32.799999999999997</v>
          </cell>
          <cell r="ED42">
            <v>34.1</v>
          </cell>
          <cell r="EE42">
            <v>34.4</v>
          </cell>
          <cell r="EF42">
            <v>34.700000000000003</v>
          </cell>
          <cell r="EG42">
            <v>35.4</v>
          </cell>
          <cell r="EH42">
            <v>36.799999999999997</v>
          </cell>
          <cell r="EI42">
            <v>38.6</v>
          </cell>
          <cell r="EJ42">
            <v>41.3</v>
          </cell>
          <cell r="EK42">
            <v>43.8</v>
          </cell>
          <cell r="EL42">
            <v>47</v>
          </cell>
          <cell r="EM42">
            <v>50.1</v>
          </cell>
          <cell r="EN42">
            <v>51.9</v>
          </cell>
          <cell r="EO42">
            <v>52.9</v>
          </cell>
          <cell r="EP42">
            <v>56.3</v>
          </cell>
          <cell r="EQ42">
            <v>39.1</v>
          </cell>
          <cell r="ER42">
            <v>51.7</v>
          </cell>
          <cell r="ES42">
            <v>52.3</v>
          </cell>
          <cell r="ET42">
            <v>53.2</v>
          </cell>
          <cell r="EU42">
            <v>55.2</v>
          </cell>
          <cell r="EV42">
            <v>56.2</v>
          </cell>
          <cell r="EW42">
            <v>57.9</v>
          </cell>
          <cell r="EX42">
            <v>58.7</v>
          </cell>
          <cell r="EY42">
            <v>62.2</v>
          </cell>
        </row>
        <row r="43">
          <cell r="A43" t="str">
            <v>Псковская область</v>
          </cell>
          <cell r="B43">
            <v>1.5</v>
          </cell>
          <cell r="C43">
            <v>1</v>
          </cell>
          <cell r="D43">
            <v>0.1</v>
          </cell>
          <cell r="E43">
            <v>-14.4</v>
          </cell>
          <cell r="F43">
            <v>-30.8</v>
          </cell>
          <cell r="G43">
            <v>-24.8</v>
          </cell>
          <cell r="H43">
            <v>-24.6</v>
          </cell>
          <cell r="I43">
            <v>-23.2</v>
          </cell>
          <cell r="J43">
            <v>-20.2</v>
          </cell>
          <cell r="K43">
            <v>-16.8</v>
          </cell>
          <cell r="L43">
            <v>-15.5</v>
          </cell>
          <cell r="M43">
            <v>-13.8</v>
          </cell>
          <cell r="N43">
            <v>-13.2</v>
          </cell>
          <cell r="O43">
            <v>-12.5</v>
          </cell>
          <cell r="P43">
            <v>-11.1</v>
          </cell>
          <cell r="Q43">
            <v>-4.5</v>
          </cell>
          <cell r="R43">
            <v>-2.2000000000000002</v>
          </cell>
          <cell r="S43">
            <v>-1.9</v>
          </cell>
          <cell r="T43">
            <v>-0.1</v>
          </cell>
          <cell r="U43">
            <v>1.1000000000000001</v>
          </cell>
          <cell r="V43">
            <v>0</v>
          </cell>
          <cell r="W43">
            <v>1.3</v>
          </cell>
          <cell r="X43">
            <v>2.2000000000000002</v>
          </cell>
          <cell r="Y43">
            <v>2.2000000000000002</v>
          </cell>
          <cell r="Z43">
            <v>3</v>
          </cell>
          <cell r="AA43">
            <v>3.6</v>
          </cell>
          <cell r="AB43">
            <v>3.4</v>
          </cell>
          <cell r="AC43">
            <v>3.2</v>
          </cell>
          <cell r="AD43">
            <v>3.6</v>
          </cell>
          <cell r="AE43">
            <v>3.8</v>
          </cell>
          <cell r="AF43">
            <v>3.1</v>
          </cell>
          <cell r="AG43">
            <v>3.6</v>
          </cell>
          <cell r="AH43">
            <v>4.4000000000000004</v>
          </cell>
          <cell r="AI43">
            <v>4.4000000000000004</v>
          </cell>
          <cell r="AJ43">
            <v>3.4</v>
          </cell>
          <cell r="AK43">
            <v>3.8</v>
          </cell>
          <cell r="AL43">
            <v>3.1</v>
          </cell>
          <cell r="AM43">
            <v>3.7</v>
          </cell>
          <cell r="AN43">
            <v>3.6</v>
          </cell>
          <cell r="AO43">
            <v>3.8</v>
          </cell>
          <cell r="AP43">
            <v>3.6</v>
          </cell>
          <cell r="AQ43">
            <v>4</v>
          </cell>
          <cell r="AR43">
            <v>3.3</v>
          </cell>
          <cell r="AS43">
            <v>-3.8</v>
          </cell>
          <cell r="AT43">
            <v>1.2</v>
          </cell>
          <cell r="AU43">
            <v>2.2000000000000002</v>
          </cell>
          <cell r="AV43">
            <v>2.5</v>
          </cell>
          <cell r="AW43">
            <v>3.2</v>
          </cell>
          <cell r="AX43">
            <v>3.4</v>
          </cell>
          <cell r="AY43">
            <v>3.5</v>
          </cell>
          <cell r="AZ43">
            <v>3.4</v>
          </cell>
          <cell r="BA43">
            <v>4.8</v>
          </cell>
          <cell r="BB43">
            <v>4.4000000000000004</v>
          </cell>
          <cell r="BC43">
            <v>5</v>
          </cell>
          <cell r="BD43">
            <v>4</v>
          </cell>
          <cell r="BE43">
            <v>5.4</v>
          </cell>
          <cell r="BF43">
            <v>5.4</v>
          </cell>
          <cell r="BG43">
            <v>6.2</v>
          </cell>
          <cell r="BH43">
            <v>7</v>
          </cell>
          <cell r="BI43">
            <v>0.6</v>
          </cell>
          <cell r="BJ43">
            <v>6.3</v>
          </cell>
          <cell r="BK43">
            <v>7</v>
          </cell>
          <cell r="BL43">
            <v>6.7</v>
          </cell>
          <cell r="BM43">
            <v>6.8</v>
          </cell>
          <cell r="BN43">
            <v>8.6999999999999993</v>
          </cell>
          <cell r="BO43">
            <v>8.1999999999999993</v>
          </cell>
          <cell r="BP43">
            <v>7.3</v>
          </cell>
          <cell r="BQ43">
            <v>7</v>
          </cell>
          <cell r="BR43">
            <v>7.2</v>
          </cell>
          <cell r="BS43">
            <v>6.7</v>
          </cell>
          <cell r="BT43">
            <v>6.6</v>
          </cell>
          <cell r="BU43">
            <v>7.1</v>
          </cell>
          <cell r="BV43">
            <v>6.5</v>
          </cell>
          <cell r="BW43">
            <v>7.2</v>
          </cell>
          <cell r="BX43">
            <v>7.2</v>
          </cell>
          <cell r="BY43">
            <v>7</v>
          </cell>
          <cell r="BZ43">
            <v>7.1</v>
          </cell>
          <cell r="CA43">
            <v>8.1</v>
          </cell>
          <cell r="CB43">
            <v>7.7</v>
          </cell>
          <cell r="CC43">
            <v>7.7</v>
          </cell>
          <cell r="CD43">
            <v>7.8</v>
          </cell>
          <cell r="CE43">
            <v>8.1999999999999993</v>
          </cell>
          <cell r="CF43">
            <v>7.6</v>
          </cell>
          <cell r="CG43">
            <v>7.9</v>
          </cell>
          <cell r="CH43">
            <v>7.1</v>
          </cell>
          <cell r="CI43">
            <v>7.7</v>
          </cell>
          <cell r="CJ43">
            <v>6.5</v>
          </cell>
          <cell r="CK43">
            <v>8</v>
          </cell>
          <cell r="CL43">
            <v>8</v>
          </cell>
          <cell r="CM43">
            <v>8</v>
          </cell>
          <cell r="CN43">
            <v>8.1</v>
          </cell>
          <cell r="CO43">
            <v>7.8</v>
          </cell>
          <cell r="CP43">
            <v>8.4</v>
          </cell>
          <cell r="CQ43">
            <v>8.9</v>
          </cell>
          <cell r="CR43">
            <v>7.7</v>
          </cell>
          <cell r="CS43">
            <v>-0.4</v>
          </cell>
          <cell r="CT43">
            <v>6.4</v>
          </cell>
          <cell r="CU43">
            <v>6.7</v>
          </cell>
          <cell r="CV43">
            <v>7</v>
          </cell>
          <cell r="CW43">
            <v>6.9</v>
          </cell>
          <cell r="CX43">
            <v>7.2</v>
          </cell>
          <cell r="CY43">
            <v>7.2</v>
          </cell>
          <cell r="CZ43">
            <v>8.1999999999999993</v>
          </cell>
          <cell r="DA43">
            <v>7.2</v>
          </cell>
          <cell r="DB43">
            <v>8</v>
          </cell>
          <cell r="DC43">
            <v>7.4</v>
          </cell>
          <cell r="DD43">
            <v>7.3</v>
          </cell>
          <cell r="DE43">
            <v>7.3</v>
          </cell>
          <cell r="DF43">
            <v>7.6</v>
          </cell>
          <cell r="DG43">
            <v>8</v>
          </cell>
          <cell r="DH43">
            <v>8.1</v>
          </cell>
          <cell r="DI43">
            <v>8.4</v>
          </cell>
          <cell r="DJ43">
            <v>7.7</v>
          </cell>
          <cell r="DK43">
            <v>8.8000000000000007</v>
          </cell>
          <cell r="DL43">
            <v>9</v>
          </cell>
          <cell r="DM43">
            <v>8.8000000000000007</v>
          </cell>
          <cell r="DN43">
            <v>8.8000000000000007</v>
          </cell>
          <cell r="DO43">
            <v>9.3000000000000007</v>
          </cell>
          <cell r="DP43">
            <v>9.1999999999999993</v>
          </cell>
          <cell r="DQ43">
            <v>9</v>
          </cell>
          <cell r="DR43">
            <v>8.8000000000000007</v>
          </cell>
          <cell r="DS43">
            <v>8.6999999999999993</v>
          </cell>
          <cell r="DT43">
            <v>8.9</v>
          </cell>
          <cell r="DU43">
            <v>9</v>
          </cell>
          <cell r="DV43">
            <v>9.6</v>
          </cell>
          <cell r="DW43">
            <v>9.5</v>
          </cell>
          <cell r="DX43">
            <v>9.9</v>
          </cell>
          <cell r="DY43">
            <v>10.3</v>
          </cell>
          <cell r="DZ43">
            <v>10.6</v>
          </cell>
          <cell r="EA43">
            <v>10.7</v>
          </cell>
          <cell r="EB43">
            <v>11.2</v>
          </cell>
          <cell r="EC43">
            <v>10.5</v>
          </cell>
          <cell r="ED43">
            <v>10.4</v>
          </cell>
          <cell r="EE43">
            <v>10.8</v>
          </cell>
          <cell r="EF43">
            <v>10.199999999999999</v>
          </cell>
          <cell r="EG43">
            <v>10.3</v>
          </cell>
          <cell r="EH43">
            <v>12.7</v>
          </cell>
          <cell r="EI43">
            <v>14.5</v>
          </cell>
          <cell r="EJ43">
            <v>16.7</v>
          </cell>
          <cell r="EK43">
            <v>17.3</v>
          </cell>
          <cell r="EL43">
            <v>19.600000000000001</v>
          </cell>
          <cell r="EM43">
            <v>20.2</v>
          </cell>
          <cell r="EN43">
            <v>21.8</v>
          </cell>
          <cell r="EO43">
            <v>22.9</v>
          </cell>
          <cell r="EP43">
            <v>24.5</v>
          </cell>
          <cell r="EQ43">
            <v>14.5</v>
          </cell>
          <cell r="ER43">
            <v>21.1</v>
          </cell>
          <cell r="ES43">
            <v>21</v>
          </cell>
          <cell r="ET43">
            <v>21.8</v>
          </cell>
          <cell r="EU43">
            <v>22.9</v>
          </cell>
          <cell r="EV43">
            <v>22.9</v>
          </cell>
          <cell r="EW43">
            <v>24.6</v>
          </cell>
          <cell r="EX43">
            <v>23.6</v>
          </cell>
          <cell r="EY43">
            <v>26.2</v>
          </cell>
        </row>
        <row r="44">
          <cell r="A44" t="str">
            <v>Республика Башкортостан</v>
          </cell>
          <cell r="B44">
            <v>0.7</v>
          </cell>
          <cell r="C44">
            <v>0.6</v>
          </cell>
          <cell r="D44">
            <v>0.2</v>
          </cell>
          <cell r="E44">
            <v>-12.6</v>
          </cell>
          <cell r="F44">
            <v>-30.6</v>
          </cell>
          <cell r="G44">
            <v>-25.9</v>
          </cell>
          <cell r="H44">
            <v>-24.3</v>
          </cell>
          <cell r="I44">
            <v>-21.8</v>
          </cell>
          <cell r="J44">
            <v>-21.5</v>
          </cell>
          <cell r="K44">
            <v>-15.1</v>
          </cell>
          <cell r="L44">
            <v>-12.5</v>
          </cell>
          <cell r="M44">
            <v>-11.1</v>
          </cell>
          <cell r="N44">
            <v>-5.9</v>
          </cell>
          <cell r="O44">
            <v>-4.4000000000000004</v>
          </cell>
          <cell r="P44">
            <v>-3.4</v>
          </cell>
          <cell r="Q44">
            <v>-1.9</v>
          </cell>
          <cell r="R44">
            <v>-1</v>
          </cell>
          <cell r="S44">
            <v>-1</v>
          </cell>
          <cell r="T44">
            <v>-0.8</v>
          </cell>
          <cell r="U44">
            <v>-0.7</v>
          </cell>
          <cell r="V44">
            <v>-1.3</v>
          </cell>
          <cell r="W44">
            <v>-0.3</v>
          </cell>
          <cell r="X44">
            <v>0.4</v>
          </cell>
          <cell r="Y44">
            <v>0.7</v>
          </cell>
          <cell r="Z44">
            <v>1.3</v>
          </cell>
          <cell r="AA44">
            <v>1.6</v>
          </cell>
          <cell r="AB44">
            <v>2</v>
          </cell>
          <cell r="AC44">
            <v>2.2999999999999998</v>
          </cell>
          <cell r="AD44">
            <v>2.5</v>
          </cell>
          <cell r="AE44">
            <v>2.8</v>
          </cell>
          <cell r="AF44">
            <v>2.2999999999999998</v>
          </cell>
          <cell r="AG44">
            <v>2.5</v>
          </cell>
          <cell r="AH44">
            <v>2.7</v>
          </cell>
          <cell r="AI44">
            <v>2.8</v>
          </cell>
          <cell r="AJ44">
            <v>1.9</v>
          </cell>
          <cell r="AK44">
            <v>2.2999999999999998</v>
          </cell>
          <cell r="AL44">
            <v>2.2999999999999998</v>
          </cell>
          <cell r="AM44">
            <v>2.6</v>
          </cell>
          <cell r="AN44">
            <v>2.7</v>
          </cell>
          <cell r="AO44">
            <v>3.1</v>
          </cell>
          <cell r="AP44">
            <v>3.7</v>
          </cell>
          <cell r="AQ44">
            <v>4.2</v>
          </cell>
          <cell r="AR44">
            <v>3.4</v>
          </cell>
          <cell r="AS44">
            <v>-3.9</v>
          </cell>
          <cell r="AT44">
            <v>1.6</v>
          </cell>
          <cell r="AU44">
            <v>2.1</v>
          </cell>
          <cell r="AV44">
            <v>3</v>
          </cell>
          <cell r="AW44">
            <v>3.2</v>
          </cell>
          <cell r="AX44">
            <v>3.1</v>
          </cell>
          <cell r="AY44">
            <v>3.9</v>
          </cell>
          <cell r="AZ44">
            <v>3.4</v>
          </cell>
          <cell r="BA44">
            <v>4.2</v>
          </cell>
          <cell r="BB44">
            <v>3.9</v>
          </cell>
          <cell r="BC44">
            <v>4.5999999999999996</v>
          </cell>
          <cell r="BD44">
            <v>3.3</v>
          </cell>
          <cell r="BE44">
            <v>5.4</v>
          </cell>
          <cell r="BF44">
            <v>5.3</v>
          </cell>
          <cell r="BG44">
            <v>5.8</v>
          </cell>
          <cell r="BH44">
            <v>6.1</v>
          </cell>
          <cell r="BI44">
            <v>1.2</v>
          </cell>
          <cell r="BJ44">
            <v>4.7</v>
          </cell>
          <cell r="BK44">
            <v>5.6</v>
          </cell>
          <cell r="BL44">
            <v>6.6</v>
          </cell>
          <cell r="BM44">
            <v>6.1</v>
          </cell>
          <cell r="BN44">
            <v>7.7</v>
          </cell>
          <cell r="BO44">
            <v>7</v>
          </cell>
          <cell r="BP44">
            <v>6.5</v>
          </cell>
          <cell r="BQ44">
            <v>7</v>
          </cell>
          <cell r="BR44">
            <v>6.8</v>
          </cell>
          <cell r="BS44">
            <v>5.8</v>
          </cell>
          <cell r="BT44">
            <v>6.2</v>
          </cell>
          <cell r="BU44">
            <v>5.8</v>
          </cell>
          <cell r="BV44">
            <v>6.1</v>
          </cell>
          <cell r="BW44">
            <v>6.5</v>
          </cell>
          <cell r="BX44">
            <v>6.6</v>
          </cell>
          <cell r="BY44">
            <v>6.8</v>
          </cell>
          <cell r="BZ44">
            <v>6.8</v>
          </cell>
          <cell r="CA44">
            <v>7.8</v>
          </cell>
          <cell r="CB44">
            <v>7.1</v>
          </cell>
          <cell r="CC44">
            <v>7.3</v>
          </cell>
          <cell r="CD44">
            <v>7</v>
          </cell>
          <cell r="CE44">
            <v>7.4</v>
          </cell>
          <cell r="CF44">
            <v>6.8</v>
          </cell>
          <cell r="CG44">
            <v>6.9</v>
          </cell>
          <cell r="CH44">
            <v>6.7</v>
          </cell>
          <cell r="CI44">
            <v>6.9</v>
          </cell>
          <cell r="CJ44">
            <v>5.3</v>
          </cell>
          <cell r="CK44">
            <v>6.3</v>
          </cell>
          <cell r="CL44">
            <v>7.3</v>
          </cell>
          <cell r="CM44">
            <v>7.6</v>
          </cell>
          <cell r="CN44">
            <v>8.1</v>
          </cell>
          <cell r="CO44">
            <v>7.8</v>
          </cell>
          <cell r="CP44">
            <v>8.5</v>
          </cell>
          <cell r="CQ44">
            <v>8.6</v>
          </cell>
          <cell r="CR44">
            <v>8</v>
          </cell>
          <cell r="CS44">
            <v>-1</v>
          </cell>
          <cell r="CT44">
            <v>6.4</v>
          </cell>
          <cell r="CU44">
            <v>7.2</v>
          </cell>
          <cell r="CV44">
            <v>6.9</v>
          </cell>
          <cell r="CW44">
            <v>6.6</v>
          </cell>
          <cell r="CX44">
            <v>7.3</v>
          </cell>
          <cell r="CY44">
            <v>7.8</v>
          </cell>
          <cell r="CZ44">
            <v>8.4</v>
          </cell>
          <cell r="DA44">
            <v>7.5</v>
          </cell>
          <cell r="DB44">
            <v>7.5</v>
          </cell>
          <cell r="DC44">
            <v>7.7</v>
          </cell>
          <cell r="DD44">
            <v>7.1</v>
          </cell>
          <cell r="DE44">
            <v>7.2</v>
          </cell>
          <cell r="DF44">
            <v>7.8</v>
          </cell>
          <cell r="DG44">
            <v>8.5</v>
          </cell>
          <cell r="DH44">
            <v>8.6</v>
          </cell>
          <cell r="DI44">
            <v>7.2</v>
          </cell>
          <cell r="DJ44">
            <v>7.7</v>
          </cell>
          <cell r="DK44">
            <v>8.9</v>
          </cell>
          <cell r="DL44">
            <v>9</v>
          </cell>
          <cell r="DM44">
            <v>9.4</v>
          </cell>
          <cell r="DN44">
            <v>8.9</v>
          </cell>
          <cell r="DO44">
            <v>9</v>
          </cell>
          <cell r="DP44">
            <v>9.1999999999999993</v>
          </cell>
          <cell r="DQ44">
            <v>9.4</v>
          </cell>
          <cell r="DR44">
            <v>8.3000000000000007</v>
          </cell>
          <cell r="DS44">
            <v>8.1</v>
          </cell>
          <cell r="DT44">
            <v>8.6</v>
          </cell>
          <cell r="DU44">
            <v>8.5</v>
          </cell>
          <cell r="DV44">
            <v>8.6999999999999993</v>
          </cell>
          <cell r="DW44">
            <v>8.6</v>
          </cell>
          <cell r="DX44">
            <v>9.8000000000000007</v>
          </cell>
          <cell r="DY44">
            <v>10.1</v>
          </cell>
          <cell r="DZ44">
            <v>11.1</v>
          </cell>
          <cell r="EA44">
            <v>11.1</v>
          </cell>
          <cell r="EB44">
            <v>11.7</v>
          </cell>
          <cell r="EC44">
            <v>11.7</v>
          </cell>
          <cell r="ED44">
            <v>12</v>
          </cell>
          <cell r="EE44">
            <v>12.1</v>
          </cell>
          <cell r="EF44">
            <v>12.5</v>
          </cell>
          <cell r="EG44">
            <v>13.5</v>
          </cell>
          <cell r="EH44">
            <v>15</v>
          </cell>
          <cell r="EI44">
            <v>16.3</v>
          </cell>
          <cell r="EJ44">
            <v>19.2</v>
          </cell>
          <cell r="EK44">
            <v>21.3</v>
          </cell>
          <cell r="EL44">
            <v>24.1</v>
          </cell>
          <cell r="EM44">
            <v>24.8</v>
          </cell>
          <cell r="EN44">
            <v>27.8</v>
          </cell>
          <cell r="EO44">
            <v>29.1</v>
          </cell>
          <cell r="EP44">
            <v>30.6</v>
          </cell>
          <cell r="EQ44">
            <v>18.2</v>
          </cell>
          <cell r="ER44">
            <v>25.2</v>
          </cell>
          <cell r="ES44">
            <v>27.6</v>
          </cell>
          <cell r="ET44">
            <v>28.5</v>
          </cell>
          <cell r="EU44">
            <v>29</v>
          </cell>
          <cell r="EV44">
            <v>28.9</v>
          </cell>
          <cell r="EW44">
            <v>34.6</v>
          </cell>
          <cell r="EX44">
            <v>34.799999999999997</v>
          </cell>
          <cell r="EY44">
            <v>35.9</v>
          </cell>
        </row>
        <row r="45">
          <cell r="A45" t="str">
            <v>Республика Бурятия</v>
          </cell>
          <cell r="B45">
            <v>1.5</v>
          </cell>
          <cell r="C45">
            <v>1.2</v>
          </cell>
          <cell r="D45">
            <v>0.9</v>
          </cell>
          <cell r="E45">
            <v>-16.3</v>
          </cell>
          <cell r="F45">
            <v>-39</v>
          </cell>
          <cell r="G45">
            <v>-34.4</v>
          </cell>
          <cell r="H45">
            <v>-30.8</v>
          </cell>
          <cell r="I45">
            <v>-28.9</v>
          </cell>
          <cell r="J45">
            <v>-28.9</v>
          </cell>
          <cell r="K45">
            <v>-19.7</v>
          </cell>
          <cell r="L45">
            <v>-17.8</v>
          </cell>
          <cell r="M45">
            <v>-15.4</v>
          </cell>
          <cell r="N45">
            <v>-10.7</v>
          </cell>
          <cell r="O45">
            <v>-6.4</v>
          </cell>
          <cell r="P45">
            <v>-4.8</v>
          </cell>
          <cell r="Q45">
            <v>-4.3</v>
          </cell>
          <cell r="R45">
            <v>-3.5</v>
          </cell>
          <cell r="S45">
            <v>-2.7</v>
          </cell>
          <cell r="T45">
            <v>-2.2000000000000002</v>
          </cell>
          <cell r="U45">
            <v>-1.6</v>
          </cell>
          <cell r="V45">
            <v>-3</v>
          </cell>
          <cell r="W45">
            <v>-1.9</v>
          </cell>
          <cell r="X45">
            <v>-1.7</v>
          </cell>
          <cell r="Y45">
            <v>-0.7</v>
          </cell>
          <cell r="Z45">
            <v>-0.4</v>
          </cell>
          <cell r="AA45">
            <v>-0.1</v>
          </cell>
          <cell r="AB45">
            <v>-0.3</v>
          </cell>
          <cell r="AC45">
            <v>0.1</v>
          </cell>
          <cell r="AD45">
            <v>0.7</v>
          </cell>
          <cell r="AE45">
            <v>1.2</v>
          </cell>
          <cell r="AF45">
            <v>-0.2</v>
          </cell>
          <cell r="AG45">
            <v>-0.3</v>
          </cell>
          <cell r="AH45">
            <v>-0.2</v>
          </cell>
          <cell r="AI45">
            <v>-0.2</v>
          </cell>
          <cell r="AJ45">
            <v>-2.2000000000000002</v>
          </cell>
          <cell r="AK45">
            <v>-1.7</v>
          </cell>
          <cell r="AL45">
            <v>-1.9</v>
          </cell>
          <cell r="AM45">
            <v>-16.7</v>
          </cell>
          <cell r="AN45">
            <v>-0.5</v>
          </cell>
          <cell r="AO45">
            <v>0.4</v>
          </cell>
          <cell r="AP45">
            <v>1.1000000000000001</v>
          </cell>
          <cell r="AQ45">
            <v>2.2000000000000002</v>
          </cell>
          <cell r="AR45">
            <v>1.6</v>
          </cell>
          <cell r="AS45">
            <v>-7</v>
          </cell>
          <cell r="AT45">
            <v>-0.8</v>
          </cell>
          <cell r="AU45">
            <v>0</v>
          </cell>
          <cell r="AV45">
            <v>1.1000000000000001</v>
          </cell>
          <cell r="AW45">
            <v>1.6</v>
          </cell>
          <cell r="AX45">
            <v>1.6</v>
          </cell>
          <cell r="AY45">
            <v>2.9</v>
          </cell>
          <cell r="AZ45">
            <v>2.5</v>
          </cell>
          <cell r="BA45">
            <v>3.3</v>
          </cell>
          <cell r="BB45">
            <v>2.8</v>
          </cell>
          <cell r="BC45">
            <v>3.4</v>
          </cell>
          <cell r="BD45">
            <v>2.2999999999999998</v>
          </cell>
          <cell r="BE45">
            <v>4.0999999999999996</v>
          </cell>
          <cell r="BF45">
            <v>3.9</v>
          </cell>
          <cell r="BG45">
            <v>4.2</v>
          </cell>
          <cell r="BH45">
            <v>5</v>
          </cell>
          <cell r="BI45">
            <v>-0.3</v>
          </cell>
          <cell r="BJ45">
            <v>2.4</v>
          </cell>
          <cell r="BK45">
            <v>4.4000000000000004</v>
          </cell>
          <cell r="BL45">
            <v>5.0999999999999996</v>
          </cell>
          <cell r="BM45">
            <v>4.5999999999999996</v>
          </cell>
          <cell r="BN45">
            <v>5.9</v>
          </cell>
          <cell r="BO45">
            <v>4.8</v>
          </cell>
          <cell r="BP45">
            <v>3.5</v>
          </cell>
          <cell r="BQ45">
            <v>2.6</v>
          </cell>
          <cell r="BR45">
            <v>-4.5999999999999996</v>
          </cell>
          <cell r="BS45">
            <v>-25.9</v>
          </cell>
          <cell r="BT45">
            <v>2.1</v>
          </cell>
          <cell r="BU45">
            <v>2.7</v>
          </cell>
          <cell r="BV45">
            <v>2.1</v>
          </cell>
          <cell r="BW45">
            <v>2.2999999999999998</v>
          </cell>
          <cell r="BX45">
            <v>3.2</v>
          </cell>
          <cell r="BY45">
            <v>3.7</v>
          </cell>
          <cell r="BZ45">
            <v>3.3</v>
          </cell>
          <cell r="CA45">
            <v>3.6</v>
          </cell>
          <cell r="CB45">
            <v>2.9</v>
          </cell>
          <cell r="CC45">
            <v>2.9</v>
          </cell>
          <cell r="CD45">
            <v>3.4</v>
          </cell>
          <cell r="CE45">
            <v>3</v>
          </cell>
          <cell r="CF45">
            <v>2.9</v>
          </cell>
          <cell r="CG45">
            <v>2.7</v>
          </cell>
          <cell r="CH45">
            <v>3.1</v>
          </cell>
          <cell r="CI45">
            <v>3.3</v>
          </cell>
          <cell r="CJ45">
            <v>0.3</v>
          </cell>
          <cell r="CK45">
            <v>1.7</v>
          </cell>
          <cell r="CL45">
            <v>2.7</v>
          </cell>
          <cell r="CM45">
            <v>3.2</v>
          </cell>
          <cell r="CN45">
            <v>3.1</v>
          </cell>
          <cell r="CO45">
            <v>2.7</v>
          </cell>
          <cell r="CP45">
            <v>3.1</v>
          </cell>
          <cell r="CQ45">
            <v>3.9</v>
          </cell>
          <cell r="CR45">
            <v>3</v>
          </cell>
          <cell r="CS45">
            <v>-7</v>
          </cell>
          <cell r="CT45">
            <v>0.9</v>
          </cell>
          <cell r="CU45">
            <v>0.8</v>
          </cell>
          <cell r="CV45">
            <v>-1.3</v>
          </cell>
          <cell r="CW45">
            <v>-0.8</v>
          </cell>
          <cell r="CX45">
            <v>0.9</v>
          </cell>
          <cell r="CY45">
            <v>1.1000000000000001</v>
          </cell>
          <cell r="CZ45">
            <v>1.4</v>
          </cell>
          <cell r="DA45">
            <v>0.9</v>
          </cell>
          <cell r="DB45">
            <v>0.9</v>
          </cell>
          <cell r="DC45">
            <v>1.2</v>
          </cell>
          <cell r="DD45">
            <v>0.7</v>
          </cell>
          <cell r="DE45">
            <v>0.2</v>
          </cell>
          <cell r="DF45">
            <v>0.8</v>
          </cell>
          <cell r="DG45">
            <v>0.8</v>
          </cell>
          <cell r="DH45">
            <v>0.5</v>
          </cell>
          <cell r="DI45">
            <v>-0.2</v>
          </cell>
          <cell r="DJ45">
            <v>-0.8</v>
          </cell>
          <cell r="DK45">
            <v>0.5</v>
          </cell>
          <cell r="DL45">
            <v>1.1000000000000001</v>
          </cell>
          <cell r="DM45">
            <v>0.6</v>
          </cell>
          <cell r="DN45">
            <v>0</v>
          </cell>
          <cell r="DO45">
            <v>0.4</v>
          </cell>
          <cell r="DP45">
            <v>1.2</v>
          </cell>
          <cell r="DQ45">
            <v>0.5</v>
          </cell>
          <cell r="DR45">
            <v>-0.7</v>
          </cell>
          <cell r="DS45">
            <v>-0.3</v>
          </cell>
          <cell r="DT45">
            <v>-0.1</v>
          </cell>
          <cell r="DU45">
            <v>0.9</v>
          </cell>
          <cell r="DV45">
            <v>1.3</v>
          </cell>
          <cell r="DW45">
            <v>1.4</v>
          </cell>
          <cell r="DX45">
            <v>3.1</v>
          </cell>
          <cell r="DY45">
            <v>3.5</v>
          </cell>
          <cell r="DZ45">
            <v>4</v>
          </cell>
          <cell r="EA45">
            <v>3.9</v>
          </cell>
          <cell r="EB45">
            <v>4</v>
          </cell>
          <cell r="EC45">
            <v>3.8</v>
          </cell>
          <cell r="ED45">
            <v>4.7</v>
          </cell>
          <cell r="EE45">
            <v>4.9000000000000004</v>
          </cell>
          <cell r="EF45">
            <v>5.5</v>
          </cell>
          <cell r="EG45">
            <v>5.8</v>
          </cell>
          <cell r="EH45">
            <v>8.4</v>
          </cell>
          <cell r="EI45">
            <v>10.1</v>
          </cell>
          <cell r="EJ45">
            <v>13.6</v>
          </cell>
          <cell r="EK45">
            <v>15.2</v>
          </cell>
          <cell r="EL45">
            <v>16.899999999999999</v>
          </cell>
          <cell r="EM45">
            <v>19</v>
          </cell>
          <cell r="EN45">
            <v>21.3</v>
          </cell>
          <cell r="EO45">
            <v>25.8</v>
          </cell>
          <cell r="EP45">
            <v>28.6</v>
          </cell>
          <cell r="EQ45">
            <v>12.8</v>
          </cell>
          <cell r="ER45">
            <v>21.1</v>
          </cell>
          <cell r="ES45">
            <v>22.4</v>
          </cell>
          <cell r="ET45">
            <v>22</v>
          </cell>
          <cell r="EU45">
            <v>24.5</v>
          </cell>
          <cell r="EV45">
            <v>26</v>
          </cell>
          <cell r="EW45">
            <v>27.4</v>
          </cell>
          <cell r="EX45">
            <v>26.8</v>
          </cell>
          <cell r="EY45">
            <v>29.9</v>
          </cell>
        </row>
        <row r="46">
          <cell r="A46" t="str">
            <v>Республика Дагестан</v>
          </cell>
          <cell r="B46">
            <v>2.4</v>
          </cell>
          <cell r="C46">
            <v>1.2</v>
          </cell>
          <cell r="D46">
            <v>0.6</v>
          </cell>
          <cell r="E46">
            <v>-12.8</v>
          </cell>
          <cell r="F46">
            <v>-35.700000000000003</v>
          </cell>
          <cell r="G46">
            <v>-29.2</v>
          </cell>
          <cell r="H46">
            <v>-30.8</v>
          </cell>
          <cell r="I46">
            <v>-34.5</v>
          </cell>
          <cell r="J46">
            <v>-39.299999999999997</v>
          </cell>
          <cell r="K46">
            <v>-36.9</v>
          </cell>
          <cell r="L46">
            <v>-35.4</v>
          </cell>
          <cell r="M46">
            <v>-32.299999999999997</v>
          </cell>
          <cell r="N46">
            <v>-27.5</v>
          </cell>
          <cell r="O46">
            <v>-24.7</v>
          </cell>
          <cell r="P46">
            <v>-14.4</v>
          </cell>
          <cell r="Q46">
            <v>-14</v>
          </cell>
          <cell r="R46">
            <v>-8.9</v>
          </cell>
          <cell r="S46">
            <v>-7.1</v>
          </cell>
          <cell r="T46">
            <v>-6.4</v>
          </cell>
          <cell r="U46">
            <v>-4.4000000000000004</v>
          </cell>
          <cell r="V46">
            <v>-5.3</v>
          </cell>
          <cell r="W46">
            <v>-2.5</v>
          </cell>
          <cell r="X46">
            <v>-2.2999999999999998</v>
          </cell>
          <cell r="Y46">
            <v>-0.8</v>
          </cell>
          <cell r="Z46">
            <v>0.4</v>
          </cell>
          <cell r="AA46">
            <v>1</v>
          </cell>
          <cell r="AB46">
            <v>2.1</v>
          </cell>
          <cell r="AC46">
            <v>2.8</v>
          </cell>
          <cell r="AD46">
            <v>5.0999999999999996</v>
          </cell>
          <cell r="AE46">
            <v>6.5</v>
          </cell>
          <cell r="AF46">
            <v>6.9</v>
          </cell>
          <cell r="AG46">
            <v>6.2</v>
          </cell>
          <cell r="AH46">
            <v>8.9</v>
          </cell>
          <cell r="AI46">
            <v>8.3000000000000007</v>
          </cell>
          <cell r="AJ46">
            <v>8.8000000000000007</v>
          </cell>
          <cell r="AK46">
            <v>8.6999999999999993</v>
          </cell>
          <cell r="AL46">
            <v>8.6</v>
          </cell>
          <cell r="AM46">
            <v>11</v>
          </cell>
          <cell r="AN46">
            <v>11.9</v>
          </cell>
          <cell r="AO46">
            <v>12.6</v>
          </cell>
          <cell r="AP46">
            <v>12</v>
          </cell>
          <cell r="AQ46">
            <v>13.4</v>
          </cell>
          <cell r="AR46">
            <v>9.5</v>
          </cell>
          <cell r="AS46">
            <v>0.5</v>
          </cell>
          <cell r="AT46">
            <v>9</v>
          </cell>
          <cell r="AU46">
            <v>12.1</v>
          </cell>
          <cell r="AV46">
            <v>13.9</v>
          </cell>
          <cell r="AW46">
            <v>14.2</v>
          </cell>
          <cell r="AX46">
            <v>13.4</v>
          </cell>
          <cell r="AY46">
            <v>14.3</v>
          </cell>
          <cell r="AZ46">
            <v>14.6</v>
          </cell>
          <cell r="BA46">
            <v>19.2</v>
          </cell>
          <cell r="BB46">
            <v>16.600000000000001</v>
          </cell>
          <cell r="BC46">
            <v>17</v>
          </cell>
          <cell r="BD46">
            <v>18.2</v>
          </cell>
          <cell r="BE46">
            <v>19.600000000000001</v>
          </cell>
          <cell r="BF46">
            <v>18.7</v>
          </cell>
          <cell r="BG46">
            <v>18.2</v>
          </cell>
          <cell r="BH46">
            <v>17</v>
          </cell>
          <cell r="BI46">
            <v>-8.6</v>
          </cell>
          <cell r="BJ46">
            <v>8.6999999999999993</v>
          </cell>
          <cell r="BK46">
            <v>13</v>
          </cell>
          <cell r="BL46">
            <v>20.399999999999999</v>
          </cell>
          <cell r="BM46">
            <v>22.5</v>
          </cell>
          <cell r="BN46">
            <v>26.7</v>
          </cell>
          <cell r="BO46">
            <v>25.2</v>
          </cell>
          <cell r="BP46">
            <v>25</v>
          </cell>
          <cell r="BQ46">
            <v>26.6</v>
          </cell>
          <cell r="BR46">
            <v>26.5</v>
          </cell>
          <cell r="BS46">
            <v>26.5</v>
          </cell>
          <cell r="BT46">
            <v>26.1</v>
          </cell>
          <cell r="BU46">
            <v>24.8</v>
          </cell>
          <cell r="BV46">
            <v>25.9</v>
          </cell>
          <cell r="BW46">
            <v>28.4</v>
          </cell>
          <cell r="BX46">
            <v>29.6</v>
          </cell>
          <cell r="BY46">
            <v>31.4</v>
          </cell>
          <cell r="BZ46">
            <v>32.5</v>
          </cell>
          <cell r="CA46">
            <v>34.5</v>
          </cell>
          <cell r="CB46">
            <v>33.799999999999997</v>
          </cell>
          <cell r="CC46">
            <v>34.9</v>
          </cell>
          <cell r="CD46">
            <v>36.6</v>
          </cell>
          <cell r="CE46">
            <v>37.9</v>
          </cell>
          <cell r="CF46">
            <v>37.9</v>
          </cell>
          <cell r="CG46">
            <v>38</v>
          </cell>
          <cell r="CH46">
            <v>38.799999999999997</v>
          </cell>
          <cell r="CI46">
            <v>39.9</v>
          </cell>
          <cell r="CJ46">
            <v>33.200000000000003</v>
          </cell>
          <cell r="CK46">
            <v>39.299999999999997</v>
          </cell>
          <cell r="CL46">
            <v>40.9</v>
          </cell>
          <cell r="CM46">
            <v>40.9</v>
          </cell>
          <cell r="CN46">
            <v>42.9</v>
          </cell>
          <cell r="CO46">
            <v>43.1</v>
          </cell>
          <cell r="CP46">
            <v>41.5</v>
          </cell>
          <cell r="CQ46">
            <v>45.1</v>
          </cell>
          <cell r="CR46">
            <v>43.7</v>
          </cell>
          <cell r="CS46">
            <v>29.4</v>
          </cell>
          <cell r="CT46">
            <v>42.2</v>
          </cell>
          <cell r="CU46">
            <v>43.3</v>
          </cell>
          <cell r="CV46">
            <v>45.5</v>
          </cell>
          <cell r="CW46">
            <v>45.1</v>
          </cell>
          <cell r="CX46">
            <v>44.3</v>
          </cell>
          <cell r="CY46">
            <v>47.6</v>
          </cell>
          <cell r="CZ46">
            <v>48.1</v>
          </cell>
          <cell r="DA46">
            <v>43.3</v>
          </cell>
          <cell r="DB46">
            <v>42.7</v>
          </cell>
          <cell r="DC46">
            <v>45.2</v>
          </cell>
          <cell r="DD46">
            <v>45.6</v>
          </cell>
          <cell r="DE46">
            <v>45.7</v>
          </cell>
          <cell r="DF46">
            <v>41.1</v>
          </cell>
          <cell r="DG46">
            <v>42.7</v>
          </cell>
          <cell r="DH46">
            <v>46.4</v>
          </cell>
          <cell r="DI46">
            <v>47.7</v>
          </cell>
          <cell r="DJ46">
            <v>49.8</v>
          </cell>
          <cell r="DK46">
            <v>52.3</v>
          </cell>
          <cell r="DL46">
            <v>52.4</v>
          </cell>
          <cell r="DM46">
            <v>55.9</v>
          </cell>
          <cell r="DN46">
            <v>54.4</v>
          </cell>
          <cell r="DO46">
            <v>54.5</v>
          </cell>
          <cell r="DP46">
            <v>57.4</v>
          </cell>
          <cell r="DQ46">
            <v>58.7</v>
          </cell>
          <cell r="DR46">
            <v>55.7</v>
          </cell>
          <cell r="DS46">
            <v>53.7</v>
          </cell>
          <cell r="DT46">
            <v>57.8</v>
          </cell>
          <cell r="DU46">
            <v>58.1</v>
          </cell>
          <cell r="DV46">
            <v>62</v>
          </cell>
          <cell r="DW46">
            <v>60</v>
          </cell>
          <cell r="DX46">
            <v>61.5</v>
          </cell>
          <cell r="DY46">
            <v>61.2</v>
          </cell>
          <cell r="DZ46">
            <v>66.900000000000006</v>
          </cell>
          <cell r="EA46">
            <v>66.8</v>
          </cell>
          <cell r="EB46">
            <v>66.400000000000006</v>
          </cell>
          <cell r="EC46">
            <v>71</v>
          </cell>
          <cell r="ED46">
            <v>75.5</v>
          </cell>
          <cell r="EE46">
            <v>74.2</v>
          </cell>
          <cell r="EF46">
            <v>77.2</v>
          </cell>
          <cell r="EG46">
            <v>77.8</v>
          </cell>
          <cell r="EH46">
            <v>86.7</v>
          </cell>
          <cell r="EI46">
            <v>87.1</v>
          </cell>
          <cell r="EJ46">
            <v>91</v>
          </cell>
          <cell r="EK46">
            <v>96.6</v>
          </cell>
          <cell r="EL46">
            <v>103.3</v>
          </cell>
          <cell r="EM46">
            <v>106.4</v>
          </cell>
          <cell r="EN46">
            <v>106.5</v>
          </cell>
          <cell r="EO46">
            <v>109.6</v>
          </cell>
          <cell r="EP46">
            <v>113</v>
          </cell>
          <cell r="EQ46">
            <v>94.8</v>
          </cell>
          <cell r="ER46">
            <v>109.1</v>
          </cell>
          <cell r="ES46">
            <v>110.9</v>
          </cell>
          <cell r="ET46">
            <v>113.7</v>
          </cell>
          <cell r="EU46">
            <v>119.6</v>
          </cell>
          <cell r="EV46">
            <v>116.6</v>
          </cell>
          <cell r="EW46">
            <v>120.5</v>
          </cell>
          <cell r="EX46">
            <v>120.2</v>
          </cell>
          <cell r="EY46">
            <v>129.19999999999999</v>
          </cell>
        </row>
        <row r="47">
          <cell r="A47" t="str">
            <v>Республика Ингушетия</v>
          </cell>
          <cell r="B47">
            <v>4</v>
          </cell>
          <cell r="C47">
            <v>1.3</v>
          </cell>
          <cell r="D47">
            <v>-2.8</v>
          </cell>
          <cell r="E47">
            <v>-13.9</v>
          </cell>
          <cell r="F47">
            <v>-24.7</v>
          </cell>
          <cell r="G47">
            <v>-28.8</v>
          </cell>
          <cell r="H47">
            <v>-33.200000000000003</v>
          </cell>
          <cell r="I47">
            <v>-37.200000000000003</v>
          </cell>
          <cell r="J47">
            <v>-32.5</v>
          </cell>
          <cell r="K47">
            <v>-29.8</v>
          </cell>
          <cell r="L47">
            <v>-27.1</v>
          </cell>
          <cell r="M47">
            <v>-25.1</v>
          </cell>
          <cell r="N47">
            <v>-22.4</v>
          </cell>
          <cell r="O47">
            <v>-14.6</v>
          </cell>
          <cell r="P47">
            <v>-11.2</v>
          </cell>
          <cell r="Q47">
            <v>-8.5</v>
          </cell>
          <cell r="R47">
            <v>-5.5</v>
          </cell>
          <cell r="S47">
            <v>-5.0999999999999996</v>
          </cell>
          <cell r="T47">
            <v>-4.0999999999999996</v>
          </cell>
          <cell r="U47">
            <v>1.3</v>
          </cell>
          <cell r="V47">
            <v>-3.5</v>
          </cell>
          <cell r="W47">
            <v>-1.8</v>
          </cell>
          <cell r="X47">
            <v>-1.1000000000000001</v>
          </cell>
          <cell r="Y47">
            <v>1.6</v>
          </cell>
          <cell r="Z47">
            <v>4</v>
          </cell>
          <cell r="AA47">
            <v>6.3</v>
          </cell>
          <cell r="AB47">
            <v>7.7</v>
          </cell>
          <cell r="AC47">
            <v>7.3</v>
          </cell>
          <cell r="AD47">
            <v>4.3</v>
          </cell>
          <cell r="AE47">
            <v>6.7</v>
          </cell>
          <cell r="AF47">
            <v>9</v>
          </cell>
          <cell r="AG47">
            <v>13.4</v>
          </cell>
          <cell r="AH47">
            <v>18.8</v>
          </cell>
          <cell r="AI47">
            <v>13.4</v>
          </cell>
          <cell r="AJ47">
            <v>13.8</v>
          </cell>
          <cell r="AK47">
            <v>15.1</v>
          </cell>
          <cell r="AL47">
            <v>16.100000000000001</v>
          </cell>
          <cell r="AM47">
            <v>18.8</v>
          </cell>
          <cell r="AN47">
            <v>16.100000000000001</v>
          </cell>
          <cell r="AO47">
            <v>14.4</v>
          </cell>
          <cell r="AP47">
            <v>18.8</v>
          </cell>
          <cell r="AQ47">
            <v>21.5</v>
          </cell>
          <cell r="AR47">
            <v>14.4</v>
          </cell>
          <cell r="AS47">
            <v>3</v>
          </cell>
          <cell r="AT47">
            <v>22.9</v>
          </cell>
          <cell r="AU47">
            <v>20.5</v>
          </cell>
          <cell r="AV47">
            <v>28.3</v>
          </cell>
          <cell r="AW47">
            <v>27.6</v>
          </cell>
          <cell r="AX47">
            <v>27.9</v>
          </cell>
          <cell r="AY47">
            <v>28.3</v>
          </cell>
          <cell r="AZ47">
            <v>27.3</v>
          </cell>
          <cell r="BA47">
            <v>29.6</v>
          </cell>
          <cell r="BB47">
            <v>29.3</v>
          </cell>
          <cell r="BC47">
            <v>31.6</v>
          </cell>
          <cell r="BD47">
            <v>32.299999999999997</v>
          </cell>
          <cell r="BE47">
            <v>36</v>
          </cell>
          <cell r="BF47">
            <v>31</v>
          </cell>
          <cell r="BG47">
            <v>33.700000000000003</v>
          </cell>
          <cell r="BH47">
            <v>34.700000000000003</v>
          </cell>
          <cell r="BI47">
            <v>-4.0999999999999996</v>
          </cell>
          <cell r="BJ47">
            <v>15.1</v>
          </cell>
          <cell r="BK47">
            <v>14.1</v>
          </cell>
          <cell r="BL47">
            <v>28.9</v>
          </cell>
          <cell r="BM47">
            <v>37</v>
          </cell>
          <cell r="BN47">
            <v>43.1</v>
          </cell>
          <cell r="BO47">
            <v>37.4</v>
          </cell>
          <cell r="BP47">
            <v>29.3</v>
          </cell>
          <cell r="BQ47">
            <v>31.6</v>
          </cell>
          <cell r="BR47">
            <v>37</v>
          </cell>
          <cell r="BS47">
            <v>31.3</v>
          </cell>
          <cell r="BT47">
            <v>33.700000000000003</v>
          </cell>
          <cell r="BU47">
            <v>30.6</v>
          </cell>
          <cell r="BV47">
            <v>42.8</v>
          </cell>
          <cell r="BW47">
            <v>35</v>
          </cell>
          <cell r="BX47">
            <v>41.8</v>
          </cell>
          <cell r="BY47">
            <v>43.8</v>
          </cell>
          <cell r="BZ47">
            <v>41.8</v>
          </cell>
          <cell r="CA47">
            <v>44.8</v>
          </cell>
          <cell r="CB47">
            <v>50.2</v>
          </cell>
          <cell r="CC47">
            <v>46.8</v>
          </cell>
          <cell r="CD47">
            <v>51.2</v>
          </cell>
          <cell r="CE47">
            <v>53.6</v>
          </cell>
          <cell r="CF47">
            <v>61</v>
          </cell>
          <cell r="CG47">
            <v>52.6</v>
          </cell>
          <cell r="CH47">
            <v>53.9</v>
          </cell>
          <cell r="CI47">
            <v>52.2</v>
          </cell>
          <cell r="CJ47">
            <v>36.700000000000003</v>
          </cell>
          <cell r="CK47">
            <v>58</v>
          </cell>
          <cell r="CL47">
            <v>54.9</v>
          </cell>
          <cell r="CM47">
            <v>58.6</v>
          </cell>
          <cell r="CN47">
            <v>59</v>
          </cell>
          <cell r="CO47">
            <v>70.8</v>
          </cell>
          <cell r="CP47">
            <v>58.6</v>
          </cell>
          <cell r="CQ47">
            <v>57.3</v>
          </cell>
          <cell r="CR47">
            <v>54.9</v>
          </cell>
          <cell r="CS47">
            <v>34.700000000000003</v>
          </cell>
          <cell r="CT47">
            <v>61.7</v>
          </cell>
          <cell r="CU47">
            <v>59.3</v>
          </cell>
          <cell r="CV47">
            <v>57.6</v>
          </cell>
          <cell r="CW47">
            <v>65.7</v>
          </cell>
          <cell r="CX47">
            <v>62.7</v>
          </cell>
          <cell r="CY47">
            <v>61</v>
          </cell>
          <cell r="CZ47">
            <v>64.099999999999994</v>
          </cell>
          <cell r="DA47">
            <v>60.3</v>
          </cell>
          <cell r="DB47">
            <v>58.6</v>
          </cell>
          <cell r="DC47">
            <v>55.9</v>
          </cell>
          <cell r="DD47">
            <v>51.6</v>
          </cell>
          <cell r="DE47">
            <v>57.3</v>
          </cell>
          <cell r="DF47">
            <v>55.9</v>
          </cell>
          <cell r="DG47">
            <v>49.5</v>
          </cell>
          <cell r="DH47">
            <v>53.9</v>
          </cell>
          <cell r="DI47">
            <v>42.4</v>
          </cell>
          <cell r="DJ47">
            <v>61</v>
          </cell>
          <cell r="DK47">
            <v>63</v>
          </cell>
          <cell r="DL47">
            <v>64.400000000000006</v>
          </cell>
          <cell r="DM47">
            <v>71.5</v>
          </cell>
          <cell r="DN47">
            <v>62.4</v>
          </cell>
          <cell r="DO47">
            <v>62</v>
          </cell>
          <cell r="DP47">
            <v>66.099999999999994</v>
          </cell>
          <cell r="DQ47">
            <v>60</v>
          </cell>
          <cell r="DR47">
            <v>52.9</v>
          </cell>
          <cell r="DS47">
            <v>52.2</v>
          </cell>
          <cell r="DT47">
            <v>50.9</v>
          </cell>
          <cell r="DU47">
            <v>51.2</v>
          </cell>
          <cell r="DV47">
            <v>50.9</v>
          </cell>
          <cell r="DW47">
            <v>50.5</v>
          </cell>
          <cell r="DX47">
            <v>54.9</v>
          </cell>
          <cell r="DY47">
            <v>53.6</v>
          </cell>
          <cell r="DZ47">
            <v>59.7</v>
          </cell>
          <cell r="EA47">
            <v>67.8</v>
          </cell>
          <cell r="EB47">
            <v>64.900000000000006</v>
          </cell>
          <cell r="EC47">
            <v>70.400000000000006</v>
          </cell>
          <cell r="ED47">
            <v>76.8</v>
          </cell>
          <cell r="EE47">
            <v>76.5</v>
          </cell>
          <cell r="EF47">
            <v>73.8</v>
          </cell>
          <cell r="EG47">
            <v>74.8</v>
          </cell>
          <cell r="EH47">
            <v>73.099999999999994</v>
          </cell>
          <cell r="EI47">
            <v>80.5</v>
          </cell>
          <cell r="EJ47">
            <v>86.3</v>
          </cell>
          <cell r="EK47">
            <v>88.3</v>
          </cell>
          <cell r="EL47">
            <v>95.8</v>
          </cell>
          <cell r="EM47">
            <v>99.8</v>
          </cell>
          <cell r="EN47">
            <v>100.2</v>
          </cell>
          <cell r="EO47">
            <v>97.5</v>
          </cell>
          <cell r="EP47">
            <v>98.5</v>
          </cell>
          <cell r="EQ47">
            <v>78.5</v>
          </cell>
          <cell r="ER47">
            <v>106.3</v>
          </cell>
          <cell r="ES47">
            <v>99.5</v>
          </cell>
          <cell r="ET47">
            <v>100.8</v>
          </cell>
          <cell r="EU47">
            <v>99.2</v>
          </cell>
          <cell r="EV47">
            <v>96.1</v>
          </cell>
          <cell r="EW47">
            <v>101.9</v>
          </cell>
          <cell r="EX47">
            <v>100.2</v>
          </cell>
          <cell r="EY47">
            <v>113.4</v>
          </cell>
        </row>
        <row r="48">
          <cell r="A48" t="str">
            <v>Республика Калмыкия</v>
          </cell>
          <cell r="B48">
            <v>2.7</v>
          </cell>
          <cell r="C48">
            <v>2.1</v>
          </cell>
          <cell r="D48">
            <v>1.2</v>
          </cell>
          <cell r="E48">
            <v>-19.3</v>
          </cell>
          <cell r="F48">
            <v>-35.6</v>
          </cell>
          <cell r="G48">
            <v>-31.7</v>
          </cell>
          <cell r="H48">
            <v>-28</v>
          </cell>
          <cell r="I48">
            <v>-27.1</v>
          </cell>
          <cell r="J48">
            <v>-27</v>
          </cell>
          <cell r="K48">
            <v>-22.1</v>
          </cell>
          <cell r="L48">
            <v>-20.6</v>
          </cell>
          <cell r="M48">
            <v>-13.5</v>
          </cell>
          <cell r="N48">
            <v>-8.8000000000000007</v>
          </cell>
          <cell r="O48">
            <v>-3.9</v>
          </cell>
          <cell r="P48">
            <v>-1.5</v>
          </cell>
          <cell r="Q48">
            <v>0.8</v>
          </cell>
          <cell r="R48">
            <v>2</v>
          </cell>
          <cell r="S48">
            <v>1.2</v>
          </cell>
          <cell r="T48">
            <v>3.5</v>
          </cell>
          <cell r="U48">
            <v>2.7</v>
          </cell>
          <cell r="V48">
            <v>3</v>
          </cell>
          <cell r="W48">
            <v>7</v>
          </cell>
          <cell r="X48">
            <v>5.9</v>
          </cell>
          <cell r="Y48">
            <v>5.8</v>
          </cell>
          <cell r="Z48">
            <v>8</v>
          </cell>
          <cell r="AA48">
            <v>7.6</v>
          </cell>
          <cell r="AB48">
            <v>7.3</v>
          </cell>
          <cell r="AC48">
            <v>8.4</v>
          </cell>
          <cell r="AD48">
            <v>8.6</v>
          </cell>
          <cell r="AE48">
            <v>9.3000000000000007</v>
          </cell>
          <cell r="AF48">
            <v>8.5</v>
          </cell>
          <cell r="AG48">
            <v>8.3000000000000007</v>
          </cell>
          <cell r="AH48">
            <v>9.8000000000000007</v>
          </cell>
          <cell r="AI48">
            <v>9.1</v>
          </cell>
          <cell r="AJ48">
            <v>8.9</v>
          </cell>
          <cell r="AK48">
            <v>10</v>
          </cell>
          <cell r="AL48">
            <v>8.8000000000000007</v>
          </cell>
          <cell r="AM48">
            <v>11.5</v>
          </cell>
          <cell r="AN48">
            <v>11.7</v>
          </cell>
          <cell r="AO48">
            <v>11.3</v>
          </cell>
          <cell r="AP48">
            <v>12</v>
          </cell>
          <cell r="AQ48">
            <v>14.4</v>
          </cell>
          <cell r="AR48">
            <v>11.4</v>
          </cell>
          <cell r="AS48">
            <v>0.3</v>
          </cell>
          <cell r="AT48">
            <v>9.6</v>
          </cell>
          <cell r="AU48">
            <v>10.1</v>
          </cell>
          <cell r="AV48">
            <v>11.6</v>
          </cell>
          <cell r="AW48">
            <v>12.2</v>
          </cell>
          <cell r="AX48">
            <v>11.9</v>
          </cell>
          <cell r="AY48">
            <v>11.7</v>
          </cell>
          <cell r="AZ48">
            <v>12.7</v>
          </cell>
          <cell r="BA48">
            <v>14</v>
          </cell>
          <cell r="BB48">
            <v>14</v>
          </cell>
          <cell r="BC48">
            <v>16.100000000000001</v>
          </cell>
          <cell r="BD48">
            <v>15.1</v>
          </cell>
          <cell r="BE48">
            <v>17.600000000000001</v>
          </cell>
          <cell r="BF48">
            <v>16.3</v>
          </cell>
          <cell r="BG48">
            <v>16.600000000000001</v>
          </cell>
          <cell r="BH48">
            <v>18.600000000000001</v>
          </cell>
          <cell r="BI48">
            <v>3.9</v>
          </cell>
          <cell r="BJ48">
            <v>14.5</v>
          </cell>
          <cell r="BK48">
            <v>16.7</v>
          </cell>
          <cell r="BL48">
            <v>18.3</v>
          </cell>
          <cell r="BM48">
            <v>17.5</v>
          </cell>
          <cell r="BN48">
            <v>20.5</v>
          </cell>
          <cell r="BO48">
            <v>19.2</v>
          </cell>
          <cell r="BP48">
            <v>19</v>
          </cell>
          <cell r="BQ48">
            <v>19</v>
          </cell>
          <cell r="BR48">
            <v>19.399999999999999</v>
          </cell>
          <cell r="BS48">
            <v>16.8</v>
          </cell>
          <cell r="BT48">
            <v>17.399999999999999</v>
          </cell>
          <cell r="BU48">
            <v>17.399999999999999</v>
          </cell>
          <cell r="BV48">
            <v>19.100000000000001</v>
          </cell>
          <cell r="BW48">
            <v>19.399999999999999</v>
          </cell>
          <cell r="BX48">
            <v>20</v>
          </cell>
          <cell r="BY48">
            <v>19.5</v>
          </cell>
          <cell r="BZ48">
            <v>19.899999999999999</v>
          </cell>
          <cell r="CA48">
            <v>21.1</v>
          </cell>
          <cell r="CB48">
            <v>21.1</v>
          </cell>
          <cell r="CC48">
            <v>20.3</v>
          </cell>
          <cell r="CD48">
            <v>19.7</v>
          </cell>
          <cell r="CE48">
            <v>20.5</v>
          </cell>
          <cell r="CF48">
            <v>21.2</v>
          </cell>
          <cell r="CG48">
            <v>21.3</v>
          </cell>
          <cell r="CH48">
            <v>21.3</v>
          </cell>
          <cell r="CI48">
            <v>19.7</v>
          </cell>
          <cell r="CJ48">
            <v>19.899999999999999</v>
          </cell>
          <cell r="CK48">
            <v>21.6</v>
          </cell>
          <cell r="CL48">
            <v>21.5</v>
          </cell>
          <cell r="CM48">
            <v>21</v>
          </cell>
          <cell r="CN48">
            <v>21.7</v>
          </cell>
          <cell r="CO48">
            <v>22.7</v>
          </cell>
          <cell r="CP48">
            <v>22.3</v>
          </cell>
          <cell r="CQ48">
            <v>23.1</v>
          </cell>
          <cell r="CR48">
            <v>19.899999999999999</v>
          </cell>
          <cell r="CS48">
            <v>9.1999999999999993</v>
          </cell>
          <cell r="CT48">
            <v>19.600000000000001</v>
          </cell>
          <cell r="CU48">
            <v>20.5</v>
          </cell>
          <cell r="CV48">
            <v>18.3</v>
          </cell>
          <cell r="CW48">
            <v>18.899999999999999</v>
          </cell>
          <cell r="CX48">
            <v>20.5</v>
          </cell>
          <cell r="CY48">
            <v>21.7</v>
          </cell>
          <cell r="CZ48">
            <v>20.100000000000001</v>
          </cell>
          <cell r="DA48">
            <v>19.8</v>
          </cell>
          <cell r="DB48">
            <v>19.8</v>
          </cell>
          <cell r="DC48">
            <v>21.2</v>
          </cell>
          <cell r="DD48">
            <v>20.5</v>
          </cell>
          <cell r="DE48">
            <v>22.6</v>
          </cell>
          <cell r="DF48">
            <v>22</v>
          </cell>
          <cell r="DG48">
            <v>22.6</v>
          </cell>
          <cell r="DH48">
            <v>22.4</v>
          </cell>
          <cell r="DI48">
            <v>21.4</v>
          </cell>
          <cell r="DJ48">
            <v>21.6</v>
          </cell>
          <cell r="DK48">
            <v>22.4</v>
          </cell>
          <cell r="DL48">
            <v>24.5</v>
          </cell>
          <cell r="DM48">
            <v>24.5</v>
          </cell>
          <cell r="DN48">
            <v>24.6</v>
          </cell>
          <cell r="DO48">
            <v>23.6</v>
          </cell>
          <cell r="DP48">
            <v>23.8</v>
          </cell>
          <cell r="DQ48">
            <v>24.2</v>
          </cell>
          <cell r="DR48">
            <v>22.5</v>
          </cell>
          <cell r="DS48">
            <v>22.5</v>
          </cell>
          <cell r="DT48">
            <v>22.2</v>
          </cell>
          <cell r="DU48">
            <v>23</v>
          </cell>
          <cell r="DV48">
            <v>22.5</v>
          </cell>
          <cell r="DW48">
            <v>22.2</v>
          </cell>
          <cell r="DX48">
            <v>22.6</v>
          </cell>
          <cell r="DY48">
            <v>22.6</v>
          </cell>
          <cell r="DZ48">
            <v>23.6</v>
          </cell>
          <cell r="EA48">
            <v>24.9</v>
          </cell>
          <cell r="EB48">
            <v>25.8</v>
          </cell>
          <cell r="EC48">
            <v>25.7</v>
          </cell>
          <cell r="ED48">
            <v>27.6</v>
          </cell>
          <cell r="EE48">
            <v>26.7</v>
          </cell>
          <cell r="EF48">
            <v>28.4</v>
          </cell>
          <cell r="EG48">
            <v>27.8</v>
          </cell>
          <cell r="EH48">
            <v>27.9</v>
          </cell>
          <cell r="EI48">
            <v>29</v>
          </cell>
          <cell r="EJ48">
            <v>31</v>
          </cell>
          <cell r="EK48">
            <v>34.299999999999997</v>
          </cell>
          <cell r="EL48">
            <v>34.6</v>
          </cell>
          <cell r="EM48">
            <v>37.6</v>
          </cell>
          <cell r="EN48">
            <v>37</v>
          </cell>
          <cell r="EO48">
            <v>42.1</v>
          </cell>
          <cell r="EP48">
            <v>43.8</v>
          </cell>
          <cell r="EQ48">
            <v>32</v>
          </cell>
          <cell r="ER48">
            <v>41</v>
          </cell>
          <cell r="ES48">
            <v>41.3</v>
          </cell>
          <cell r="ET48">
            <v>42.7</v>
          </cell>
          <cell r="EU48">
            <v>42.8</v>
          </cell>
          <cell r="EV48">
            <v>41.5</v>
          </cell>
          <cell r="EW48">
            <v>43.4</v>
          </cell>
          <cell r="EX48">
            <v>40.700000000000003</v>
          </cell>
          <cell r="EY48">
            <v>47.1</v>
          </cell>
        </row>
        <row r="49">
          <cell r="A49" t="str">
            <v>Республика Карачаево-Черкессия</v>
          </cell>
          <cell r="B49">
            <v>3.2</v>
          </cell>
          <cell r="C49">
            <v>3.6</v>
          </cell>
          <cell r="D49">
            <v>1.7</v>
          </cell>
          <cell r="E49">
            <v>-13</v>
          </cell>
          <cell r="F49">
            <v>-26.5</v>
          </cell>
          <cell r="G49">
            <v>-23.8</v>
          </cell>
          <cell r="H49">
            <v>-25.2</v>
          </cell>
          <cell r="I49">
            <v>-24.1</v>
          </cell>
          <cell r="J49">
            <v>-23.9</v>
          </cell>
          <cell r="K49">
            <v>-21.4</v>
          </cell>
          <cell r="L49">
            <v>-19.7</v>
          </cell>
          <cell r="M49">
            <v>-17.399999999999999</v>
          </cell>
          <cell r="N49">
            <v>-17.8</v>
          </cell>
          <cell r="O49">
            <v>-17.5</v>
          </cell>
          <cell r="P49">
            <v>-16.899999999999999</v>
          </cell>
          <cell r="Q49">
            <v>-12.1</v>
          </cell>
          <cell r="R49">
            <v>-9.3000000000000007</v>
          </cell>
          <cell r="S49">
            <v>-6.8</v>
          </cell>
          <cell r="T49">
            <v>-2.9</v>
          </cell>
          <cell r="U49">
            <v>2.2999999999999998</v>
          </cell>
          <cell r="V49">
            <v>2.1</v>
          </cell>
          <cell r="W49">
            <v>5.0999999999999996</v>
          </cell>
          <cell r="X49">
            <v>6.7</v>
          </cell>
          <cell r="Y49">
            <v>6.1</v>
          </cell>
          <cell r="Z49">
            <v>6.6</v>
          </cell>
          <cell r="AA49">
            <v>6.7</v>
          </cell>
          <cell r="AB49">
            <v>6.2</v>
          </cell>
          <cell r="AC49">
            <v>6.9</v>
          </cell>
          <cell r="AD49">
            <v>7.3</v>
          </cell>
          <cell r="AE49">
            <v>7.2</v>
          </cell>
          <cell r="AF49">
            <v>7.9</v>
          </cell>
          <cell r="AG49">
            <v>8.6</v>
          </cell>
          <cell r="AH49">
            <v>7.7</v>
          </cell>
          <cell r="AI49">
            <v>7.1</v>
          </cell>
          <cell r="AJ49">
            <v>7.6</v>
          </cell>
          <cell r="AK49">
            <v>8.5</v>
          </cell>
          <cell r="AL49">
            <v>8.4</v>
          </cell>
          <cell r="AM49">
            <v>8.6</v>
          </cell>
          <cell r="AN49">
            <v>9.8000000000000007</v>
          </cell>
          <cell r="AO49">
            <v>10.9</v>
          </cell>
          <cell r="AP49">
            <v>11</v>
          </cell>
          <cell r="AQ49">
            <v>12.4</v>
          </cell>
          <cell r="AR49">
            <v>13</v>
          </cell>
          <cell r="AS49">
            <v>6.3</v>
          </cell>
          <cell r="AT49">
            <v>10.5</v>
          </cell>
          <cell r="AU49">
            <v>11</v>
          </cell>
          <cell r="AV49">
            <v>13.2</v>
          </cell>
          <cell r="AW49">
            <v>13.6</v>
          </cell>
          <cell r="AX49">
            <v>14.5</v>
          </cell>
          <cell r="AY49">
            <v>14.2</v>
          </cell>
          <cell r="AZ49">
            <v>13.9</v>
          </cell>
          <cell r="BA49">
            <v>14.5</v>
          </cell>
          <cell r="BB49">
            <v>14.5</v>
          </cell>
          <cell r="BC49">
            <v>15.7</v>
          </cell>
          <cell r="BD49">
            <v>14.2</v>
          </cell>
          <cell r="BE49">
            <v>15</v>
          </cell>
          <cell r="BF49">
            <v>14.5</v>
          </cell>
          <cell r="BG49">
            <v>13.9</v>
          </cell>
          <cell r="BH49">
            <v>12.9</v>
          </cell>
          <cell r="BI49">
            <v>2.9</v>
          </cell>
          <cell r="BJ49">
            <v>13.1</v>
          </cell>
          <cell r="BK49">
            <v>12</v>
          </cell>
          <cell r="BL49">
            <v>13</v>
          </cell>
          <cell r="BM49">
            <v>13</v>
          </cell>
          <cell r="BN49">
            <v>14.6</v>
          </cell>
          <cell r="BO49">
            <v>15.4</v>
          </cell>
          <cell r="BP49">
            <v>15</v>
          </cell>
          <cell r="BQ49">
            <v>16.2</v>
          </cell>
          <cell r="BR49">
            <v>16.8</v>
          </cell>
          <cell r="BS49">
            <v>17.5</v>
          </cell>
          <cell r="BT49">
            <v>16.100000000000001</v>
          </cell>
          <cell r="BU49">
            <v>16.5</v>
          </cell>
          <cell r="BV49">
            <v>16.399999999999999</v>
          </cell>
          <cell r="BW49">
            <v>18.100000000000001</v>
          </cell>
          <cell r="BX49">
            <v>18.5</v>
          </cell>
          <cell r="BY49">
            <v>18.899999999999999</v>
          </cell>
          <cell r="BZ49">
            <v>18.7</v>
          </cell>
          <cell r="CA49">
            <v>18</v>
          </cell>
          <cell r="CB49">
            <v>18.399999999999999</v>
          </cell>
          <cell r="CC49">
            <v>19.7</v>
          </cell>
          <cell r="CD49">
            <v>18.899999999999999</v>
          </cell>
          <cell r="CE49">
            <v>19.399999999999999</v>
          </cell>
          <cell r="CF49">
            <v>18.399999999999999</v>
          </cell>
          <cell r="CG49">
            <v>19.5</v>
          </cell>
          <cell r="CH49">
            <v>19</v>
          </cell>
          <cell r="CI49">
            <v>18.600000000000001</v>
          </cell>
          <cell r="CJ49">
            <v>15.5</v>
          </cell>
          <cell r="CK49">
            <v>17.2</v>
          </cell>
          <cell r="CL49">
            <v>18</v>
          </cell>
          <cell r="CM49">
            <v>18.7</v>
          </cell>
          <cell r="CN49">
            <v>19.399999999999999</v>
          </cell>
          <cell r="CO49">
            <v>19.899999999999999</v>
          </cell>
          <cell r="CP49">
            <v>19.5</v>
          </cell>
          <cell r="CQ49">
            <v>20.9</v>
          </cell>
          <cell r="CR49">
            <v>21.1</v>
          </cell>
          <cell r="CS49">
            <v>15</v>
          </cell>
          <cell r="CT49">
            <v>21.1</v>
          </cell>
          <cell r="CU49">
            <v>21.9</v>
          </cell>
          <cell r="CV49">
            <v>21.3</v>
          </cell>
          <cell r="CW49">
            <v>22.2</v>
          </cell>
          <cell r="CX49">
            <v>24.8</v>
          </cell>
          <cell r="CY49">
            <v>25.3</v>
          </cell>
          <cell r="CZ49">
            <v>24.8</v>
          </cell>
          <cell r="DA49">
            <v>23.4</v>
          </cell>
          <cell r="DB49">
            <v>21.8</v>
          </cell>
          <cell r="DC49">
            <v>21.5</v>
          </cell>
          <cell r="DD49">
            <v>22.3</v>
          </cell>
          <cell r="DE49">
            <v>21.6</v>
          </cell>
          <cell r="DF49">
            <v>21.9</v>
          </cell>
          <cell r="DG49">
            <v>20.100000000000001</v>
          </cell>
          <cell r="DH49">
            <v>20.9</v>
          </cell>
          <cell r="DI49">
            <v>21</v>
          </cell>
          <cell r="DJ49">
            <v>22.6</v>
          </cell>
          <cell r="DK49">
            <v>22.9</v>
          </cell>
          <cell r="DL49">
            <v>23.2</v>
          </cell>
          <cell r="DM49">
            <v>22.6</v>
          </cell>
          <cell r="DN49">
            <v>23.9</v>
          </cell>
          <cell r="DO49">
            <v>25.3</v>
          </cell>
          <cell r="DP49">
            <v>25</v>
          </cell>
          <cell r="DQ49">
            <v>25.7</v>
          </cell>
          <cell r="DR49">
            <v>24.4</v>
          </cell>
          <cell r="DS49">
            <v>25.5</v>
          </cell>
          <cell r="DT49">
            <v>26.3</v>
          </cell>
          <cell r="DU49">
            <v>27.8</v>
          </cell>
          <cell r="DV49">
            <v>27.4</v>
          </cell>
          <cell r="DW49">
            <v>29.1</v>
          </cell>
          <cell r="DX49">
            <v>27.9</v>
          </cell>
          <cell r="DY49">
            <v>30.2</v>
          </cell>
          <cell r="DZ49">
            <v>30.4</v>
          </cell>
          <cell r="EA49">
            <v>30.7</v>
          </cell>
          <cell r="EB49">
            <v>34.200000000000003</v>
          </cell>
          <cell r="EC49">
            <v>34.5</v>
          </cell>
          <cell r="ED49">
            <v>37.4</v>
          </cell>
          <cell r="EE49">
            <v>36.4</v>
          </cell>
          <cell r="EF49">
            <v>37.9</v>
          </cell>
          <cell r="EG49">
            <v>37.799999999999997</v>
          </cell>
          <cell r="EH49">
            <v>40.9</v>
          </cell>
          <cell r="EI49">
            <v>41.3</v>
          </cell>
          <cell r="EJ49">
            <v>45.1</v>
          </cell>
          <cell r="EK49">
            <v>52.5</v>
          </cell>
          <cell r="EL49">
            <v>53.5</v>
          </cell>
          <cell r="EM49">
            <v>56</v>
          </cell>
          <cell r="EN49">
            <v>62.9</v>
          </cell>
          <cell r="EO49">
            <v>66.599999999999994</v>
          </cell>
          <cell r="EP49">
            <v>74</v>
          </cell>
          <cell r="EQ49">
            <v>62.6</v>
          </cell>
          <cell r="ER49">
            <v>70.8</v>
          </cell>
          <cell r="ES49">
            <v>70.099999999999994</v>
          </cell>
          <cell r="ET49">
            <v>73.2</v>
          </cell>
          <cell r="EU49">
            <v>72.7</v>
          </cell>
          <cell r="EV49">
            <v>72.3</v>
          </cell>
          <cell r="EW49">
            <v>77.8</v>
          </cell>
          <cell r="EX49">
            <v>78.8</v>
          </cell>
          <cell r="EY49">
            <v>82.5</v>
          </cell>
        </row>
        <row r="50">
          <cell r="A50" t="str">
            <v>Республика Карелия</v>
          </cell>
          <cell r="B50">
            <v>0.5</v>
          </cell>
          <cell r="C50">
            <v>0.3</v>
          </cell>
          <cell r="D50">
            <v>-0.8</v>
          </cell>
          <cell r="E50">
            <v>-16.5</v>
          </cell>
          <cell r="F50">
            <v>-42.3</v>
          </cell>
          <cell r="G50">
            <v>-38.4</v>
          </cell>
          <cell r="H50">
            <v>-36.799999999999997</v>
          </cell>
          <cell r="I50">
            <v>-33.5</v>
          </cell>
          <cell r="J50">
            <v>-34.1</v>
          </cell>
          <cell r="K50">
            <v>-29.5</v>
          </cell>
          <cell r="L50">
            <v>-27.5</v>
          </cell>
          <cell r="M50">
            <v>-13.4</v>
          </cell>
          <cell r="N50">
            <v>-8.5</v>
          </cell>
          <cell r="O50">
            <v>-6.2</v>
          </cell>
          <cell r="P50">
            <v>-3.8</v>
          </cell>
          <cell r="Q50">
            <v>-2.5</v>
          </cell>
          <cell r="R50">
            <v>-1.3</v>
          </cell>
          <cell r="S50">
            <v>-0.8</v>
          </cell>
          <cell r="T50">
            <v>0</v>
          </cell>
          <cell r="U50">
            <v>-0.8</v>
          </cell>
          <cell r="V50">
            <v>-2</v>
          </cell>
          <cell r="W50">
            <v>1.1000000000000001</v>
          </cell>
          <cell r="X50">
            <v>1.4</v>
          </cell>
          <cell r="Y50">
            <v>1.4</v>
          </cell>
          <cell r="Z50">
            <v>1.8</v>
          </cell>
          <cell r="AA50">
            <v>2.9</v>
          </cell>
          <cell r="AB50">
            <v>3.4</v>
          </cell>
          <cell r="AC50">
            <v>3.4</v>
          </cell>
          <cell r="AD50">
            <v>2.9</v>
          </cell>
          <cell r="AE50">
            <v>3.4</v>
          </cell>
          <cell r="AF50">
            <v>3.3</v>
          </cell>
          <cell r="AG50">
            <v>3.6</v>
          </cell>
          <cell r="AH50">
            <v>3.7</v>
          </cell>
          <cell r="AI50">
            <v>3.7</v>
          </cell>
          <cell r="AJ50">
            <v>3.1</v>
          </cell>
          <cell r="AK50">
            <v>3.5</v>
          </cell>
          <cell r="AL50">
            <v>4.4000000000000004</v>
          </cell>
          <cell r="AM50">
            <v>4.7</v>
          </cell>
          <cell r="AN50">
            <v>4.5</v>
          </cell>
          <cell r="AO50">
            <v>5.4</v>
          </cell>
          <cell r="AP50">
            <v>5.9</v>
          </cell>
          <cell r="AQ50">
            <v>6.1</v>
          </cell>
          <cell r="AR50">
            <v>4.5999999999999996</v>
          </cell>
          <cell r="AS50">
            <v>-4.5</v>
          </cell>
          <cell r="AT50">
            <v>2.4</v>
          </cell>
          <cell r="AU50">
            <v>3.7</v>
          </cell>
          <cell r="AV50">
            <v>4.5</v>
          </cell>
          <cell r="AW50">
            <v>5.3</v>
          </cell>
          <cell r="AX50">
            <v>5.2</v>
          </cell>
          <cell r="AY50">
            <v>6.1</v>
          </cell>
          <cell r="AZ50">
            <v>5.6</v>
          </cell>
          <cell r="BA50">
            <v>7.4</v>
          </cell>
          <cell r="BB50">
            <v>7.4</v>
          </cell>
          <cell r="BC50">
            <v>8.1</v>
          </cell>
          <cell r="BD50">
            <v>6.1</v>
          </cell>
          <cell r="BE50">
            <v>7.8</v>
          </cell>
          <cell r="BF50">
            <v>7.6</v>
          </cell>
          <cell r="BG50">
            <v>8.4</v>
          </cell>
          <cell r="BH50">
            <v>9.1999999999999993</v>
          </cell>
          <cell r="BI50">
            <v>1.9</v>
          </cell>
          <cell r="BJ50">
            <v>8.1999999999999993</v>
          </cell>
          <cell r="BK50">
            <v>9.4</v>
          </cell>
          <cell r="BL50">
            <v>9.9</v>
          </cell>
          <cell r="BM50">
            <v>9.4</v>
          </cell>
          <cell r="BN50">
            <v>11.4</v>
          </cell>
          <cell r="BO50">
            <v>11.1</v>
          </cell>
          <cell r="BP50">
            <v>10.1</v>
          </cell>
          <cell r="BQ50">
            <v>9.3000000000000007</v>
          </cell>
          <cell r="BR50">
            <v>9.1999999999999993</v>
          </cell>
          <cell r="BS50">
            <v>8.4</v>
          </cell>
          <cell r="BT50">
            <v>8.4</v>
          </cell>
          <cell r="BU50">
            <v>8</v>
          </cell>
          <cell r="BV50">
            <v>8.1999999999999993</v>
          </cell>
          <cell r="BW50">
            <v>8.6999999999999993</v>
          </cell>
          <cell r="BX50">
            <v>8.6999999999999993</v>
          </cell>
          <cell r="BY50">
            <v>9.1999999999999993</v>
          </cell>
          <cell r="BZ50">
            <v>9.5</v>
          </cell>
          <cell r="CA50">
            <v>10.9</v>
          </cell>
          <cell r="CB50">
            <v>10.7</v>
          </cell>
          <cell r="CC50">
            <v>11</v>
          </cell>
          <cell r="CD50">
            <v>10.5</v>
          </cell>
          <cell r="CE50">
            <v>10.3</v>
          </cell>
          <cell r="CF50">
            <v>10.1</v>
          </cell>
          <cell r="CG50">
            <v>10.7</v>
          </cell>
          <cell r="CH50">
            <v>10.1</v>
          </cell>
          <cell r="CI50">
            <v>9.6999999999999993</v>
          </cell>
          <cell r="CJ50">
            <v>8.3000000000000007</v>
          </cell>
          <cell r="CK50">
            <v>9.8000000000000007</v>
          </cell>
          <cell r="CL50">
            <v>9.9</v>
          </cell>
          <cell r="CM50">
            <v>10.8</v>
          </cell>
          <cell r="CN50">
            <v>10.4</v>
          </cell>
          <cell r="CO50">
            <v>10.6</v>
          </cell>
          <cell r="CP50">
            <v>10.5</v>
          </cell>
          <cell r="CQ50">
            <v>11</v>
          </cell>
          <cell r="CR50">
            <v>10.7</v>
          </cell>
          <cell r="CS50">
            <v>-1.1000000000000001</v>
          </cell>
          <cell r="CT50">
            <v>9</v>
          </cell>
          <cell r="CU50">
            <v>9.5</v>
          </cell>
          <cell r="CV50">
            <v>9.1</v>
          </cell>
          <cell r="CW50">
            <v>8.9</v>
          </cell>
          <cell r="CX50">
            <v>9.8000000000000007</v>
          </cell>
          <cell r="CY50">
            <v>9.6</v>
          </cell>
          <cell r="CZ50">
            <v>10.3</v>
          </cell>
          <cell r="DA50">
            <v>9.3000000000000007</v>
          </cell>
          <cell r="DB50">
            <v>9.4</v>
          </cell>
          <cell r="DC50">
            <v>9.6</v>
          </cell>
          <cell r="DD50">
            <v>9.1999999999999993</v>
          </cell>
          <cell r="DE50">
            <v>8.8000000000000007</v>
          </cell>
          <cell r="DF50">
            <v>8.9</v>
          </cell>
          <cell r="DG50">
            <v>10.3</v>
          </cell>
          <cell r="DH50">
            <v>10.1</v>
          </cell>
          <cell r="DI50">
            <v>9.8000000000000007</v>
          </cell>
          <cell r="DJ50">
            <v>9.6</v>
          </cell>
          <cell r="DK50">
            <v>11.3</v>
          </cell>
          <cell r="DL50">
            <v>11.7</v>
          </cell>
          <cell r="DM50">
            <v>11.3</v>
          </cell>
          <cell r="DN50">
            <v>10.6</v>
          </cell>
          <cell r="DO50">
            <v>10.5</v>
          </cell>
          <cell r="DP50">
            <v>10.5</v>
          </cell>
          <cell r="DQ50">
            <v>10.5</v>
          </cell>
          <cell r="DR50">
            <v>9.4</v>
          </cell>
          <cell r="DS50">
            <v>9.6</v>
          </cell>
          <cell r="DT50">
            <v>9.1</v>
          </cell>
          <cell r="DU50">
            <v>9.5</v>
          </cell>
          <cell r="DV50">
            <v>9.6</v>
          </cell>
          <cell r="DW50">
            <v>9.1</v>
          </cell>
          <cell r="DX50">
            <v>9.6999999999999993</v>
          </cell>
          <cell r="DY50">
            <v>9.8000000000000007</v>
          </cell>
          <cell r="DZ50">
            <v>11.1</v>
          </cell>
          <cell r="EA50">
            <v>11.6</v>
          </cell>
          <cell r="EB50">
            <v>12.9</v>
          </cell>
          <cell r="EC50">
            <v>12.7</v>
          </cell>
          <cell r="ED50">
            <v>12.5</v>
          </cell>
          <cell r="EE50">
            <v>13.7</v>
          </cell>
          <cell r="EF50">
            <v>13.5</v>
          </cell>
          <cell r="EG50">
            <v>15</v>
          </cell>
          <cell r="EH50">
            <v>16.8</v>
          </cell>
          <cell r="EI50">
            <v>18.2</v>
          </cell>
          <cell r="EJ50">
            <v>20.5</v>
          </cell>
          <cell r="EK50">
            <v>22</v>
          </cell>
          <cell r="EL50">
            <v>24.1</v>
          </cell>
          <cell r="EM50">
            <v>26.1</v>
          </cell>
          <cell r="EN50">
            <v>27.3</v>
          </cell>
          <cell r="EO50">
            <v>29.1</v>
          </cell>
          <cell r="EP50">
            <v>30.8</v>
          </cell>
          <cell r="EQ50">
            <v>17.7</v>
          </cell>
          <cell r="ER50">
            <v>26</v>
          </cell>
          <cell r="ES50">
            <v>26.1</v>
          </cell>
          <cell r="ET50">
            <v>27.5</v>
          </cell>
          <cell r="EU50">
            <v>28</v>
          </cell>
          <cell r="EV50">
            <v>27.8</v>
          </cell>
          <cell r="EW50">
            <v>30</v>
          </cell>
          <cell r="EX50">
            <v>28.4</v>
          </cell>
          <cell r="EY50">
            <v>31</v>
          </cell>
        </row>
        <row r="51">
          <cell r="A51" t="str">
            <v>Республика Коми</v>
          </cell>
          <cell r="B51">
            <v>0.6</v>
          </cell>
          <cell r="C51">
            <v>0.4</v>
          </cell>
          <cell r="D51">
            <v>-0.4</v>
          </cell>
          <cell r="E51">
            <v>-14.9</v>
          </cell>
          <cell r="F51">
            <v>-37.5</v>
          </cell>
          <cell r="G51">
            <v>-31.9</v>
          </cell>
          <cell r="H51">
            <v>-29.5</v>
          </cell>
          <cell r="I51">
            <v>-28</v>
          </cell>
          <cell r="J51">
            <v>-27.1</v>
          </cell>
          <cell r="K51">
            <v>-23.8</v>
          </cell>
          <cell r="L51">
            <v>-21.3</v>
          </cell>
          <cell r="M51">
            <v>-17.7</v>
          </cell>
          <cell r="N51">
            <v>-12.9</v>
          </cell>
          <cell r="O51">
            <v>-12</v>
          </cell>
          <cell r="P51">
            <v>-10.9</v>
          </cell>
          <cell r="Q51">
            <v>-9.6999999999999993</v>
          </cell>
          <cell r="R51">
            <v>-6.6</v>
          </cell>
          <cell r="S51">
            <v>-6</v>
          </cell>
          <cell r="T51">
            <v>-4.4000000000000004</v>
          </cell>
          <cell r="U51">
            <v>-4.5</v>
          </cell>
          <cell r="V51">
            <v>-5.7</v>
          </cell>
          <cell r="W51">
            <v>-3.7</v>
          </cell>
          <cell r="X51">
            <v>-2.8</v>
          </cell>
          <cell r="Y51">
            <v>-2.2999999999999998</v>
          </cell>
          <cell r="Z51">
            <v>-1.4</v>
          </cell>
          <cell r="AA51">
            <v>-0.2</v>
          </cell>
          <cell r="AB51">
            <v>0.2</v>
          </cell>
          <cell r="AC51">
            <v>0.7</v>
          </cell>
          <cell r="AD51">
            <v>1</v>
          </cell>
          <cell r="AE51">
            <v>1.4</v>
          </cell>
          <cell r="AF51">
            <v>0.8</v>
          </cell>
          <cell r="AG51">
            <v>0.7</v>
          </cell>
          <cell r="AH51">
            <v>1.1000000000000001</v>
          </cell>
          <cell r="AI51">
            <v>1.6</v>
          </cell>
          <cell r="AJ51">
            <v>0.8</v>
          </cell>
          <cell r="AK51">
            <v>1.1000000000000001</v>
          </cell>
          <cell r="AL51">
            <v>1.5</v>
          </cell>
          <cell r="AM51">
            <v>2.2000000000000002</v>
          </cell>
          <cell r="AN51">
            <v>2.5</v>
          </cell>
          <cell r="AO51">
            <v>3</v>
          </cell>
          <cell r="AP51">
            <v>3.3</v>
          </cell>
          <cell r="AQ51">
            <v>3.6</v>
          </cell>
          <cell r="AR51">
            <v>2.8</v>
          </cell>
          <cell r="AS51">
            <v>-6.1</v>
          </cell>
          <cell r="AT51">
            <v>1.2</v>
          </cell>
          <cell r="AU51">
            <v>2</v>
          </cell>
          <cell r="AV51">
            <v>2.6</v>
          </cell>
          <cell r="AW51">
            <v>2.8</v>
          </cell>
          <cell r="AX51">
            <v>2.2999999999999998</v>
          </cell>
          <cell r="AY51">
            <v>3</v>
          </cell>
          <cell r="AZ51">
            <v>2.9</v>
          </cell>
          <cell r="BA51">
            <v>4</v>
          </cell>
          <cell r="BB51">
            <v>3.1</v>
          </cell>
          <cell r="BC51">
            <v>4</v>
          </cell>
          <cell r="BD51">
            <v>2.8</v>
          </cell>
          <cell r="BE51">
            <v>4.4000000000000004</v>
          </cell>
          <cell r="BF51">
            <v>4.2</v>
          </cell>
          <cell r="BG51">
            <v>4.5</v>
          </cell>
          <cell r="BH51">
            <v>4.5</v>
          </cell>
          <cell r="BI51">
            <v>-2.5</v>
          </cell>
          <cell r="BJ51">
            <v>3</v>
          </cell>
          <cell r="BK51">
            <v>4.3</v>
          </cell>
          <cell r="BL51">
            <v>4.5999999999999996</v>
          </cell>
          <cell r="BM51">
            <v>4.4000000000000004</v>
          </cell>
          <cell r="BN51">
            <v>5.0999999999999996</v>
          </cell>
          <cell r="BO51">
            <v>4.3</v>
          </cell>
          <cell r="BP51">
            <v>3.4</v>
          </cell>
          <cell r="BQ51">
            <v>3.9</v>
          </cell>
          <cell r="BR51">
            <v>3.4</v>
          </cell>
          <cell r="BS51">
            <v>1.2</v>
          </cell>
          <cell r="BT51">
            <v>0.9</v>
          </cell>
          <cell r="BU51">
            <v>1.1000000000000001</v>
          </cell>
          <cell r="BV51">
            <v>0.9</v>
          </cell>
          <cell r="BW51">
            <v>1.2</v>
          </cell>
          <cell r="BX51">
            <v>1.2</v>
          </cell>
          <cell r="BY51">
            <v>1.9</v>
          </cell>
          <cell r="BZ51">
            <v>2.2999999999999998</v>
          </cell>
          <cell r="CA51">
            <v>3.8</v>
          </cell>
          <cell r="CB51">
            <v>3.5</v>
          </cell>
          <cell r="CC51">
            <v>3.8</v>
          </cell>
          <cell r="CD51">
            <v>3.9</v>
          </cell>
          <cell r="CE51">
            <v>4.3</v>
          </cell>
          <cell r="CF51">
            <v>4.3</v>
          </cell>
          <cell r="CG51">
            <v>4.3</v>
          </cell>
          <cell r="CH51">
            <v>4.3</v>
          </cell>
          <cell r="CI51">
            <v>4.5</v>
          </cell>
          <cell r="CJ51">
            <v>1.3</v>
          </cell>
          <cell r="CK51">
            <v>3.4</v>
          </cell>
          <cell r="CL51">
            <v>4.2</v>
          </cell>
          <cell r="CM51">
            <v>4.8</v>
          </cell>
          <cell r="CN51">
            <v>5.3</v>
          </cell>
          <cell r="CO51">
            <v>5</v>
          </cell>
          <cell r="CP51">
            <v>5.8</v>
          </cell>
          <cell r="CQ51">
            <v>5.5</v>
          </cell>
          <cell r="CR51">
            <v>5</v>
          </cell>
          <cell r="CS51">
            <v>-5.2</v>
          </cell>
          <cell r="CT51">
            <v>3.6</v>
          </cell>
          <cell r="CU51">
            <v>4</v>
          </cell>
          <cell r="CV51">
            <v>3.1</v>
          </cell>
          <cell r="CW51">
            <v>3.2</v>
          </cell>
          <cell r="CX51">
            <v>3.9</v>
          </cell>
          <cell r="CY51">
            <v>4.0999999999999996</v>
          </cell>
          <cell r="CZ51">
            <v>4.8</v>
          </cell>
          <cell r="DA51">
            <v>3.9</v>
          </cell>
          <cell r="DB51">
            <v>4</v>
          </cell>
          <cell r="DC51">
            <v>4</v>
          </cell>
          <cell r="DD51">
            <v>4.0999999999999996</v>
          </cell>
          <cell r="DE51">
            <v>4</v>
          </cell>
          <cell r="DF51">
            <v>4.2</v>
          </cell>
          <cell r="DG51">
            <v>4.4000000000000004</v>
          </cell>
          <cell r="DH51">
            <v>4.5999999999999996</v>
          </cell>
          <cell r="DI51">
            <v>4.4000000000000004</v>
          </cell>
          <cell r="DJ51">
            <v>4</v>
          </cell>
          <cell r="DK51">
            <v>4.3</v>
          </cell>
          <cell r="DL51">
            <v>4.5</v>
          </cell>
          <cell r="DM51">
            <v>4.8</v>
          </cell>
          <cell r="DN51">
            <v>3.8</v>
          </cell>
          <cell r="DO51">
            <v>3.5</v>
          </cell>
          <cell r="DP51">
            <v>3.7</v>
          </cell>
          <cell r="DQ51">
            <v>3.8</v>
          </cell>
          <cell r="DR51">
            <v>2.4</v>
          </cell>
          <cell r="DS51">
            <v>1.8</v>
          </cell>
          <cell r="DT51">
            <v>1.7</v>
          </cell>
          <cell r="DU51">
            <v>1.6</v>
          </cell>
          <cell r="DV51">
            <v>2.2000000000000002</v>
          </cell>
          <cell r="DW51">
            <v>1.9</v>
          </cell>
          <cell r="DX51">
            <v>2.8</v>
          </cell>
          <cell r="DY51">
            <v>3.2</v>
          </cell>
          <cell r="DZ51">
            <v>4.7</v>
          </cell>
          <cell r="EA51">
            <v>5.3</v>
          </cell>
          <cell r="EB51">
            <v>7.4</v>
          </cell>
          <cell r="EC51">
            <v>8.1</v>
          </cell>
          <cell r="ED51">
            <v>8.3000000000000007</v>
          </cell>
          <cell r="EE51">
            <v>8.4</v>
          </cell>
          <cell r="EF51">
            <v>9.6</v>
          </cell>
          <cell r="EG51">
            <v>10.4</v>
          </cell>
          <cell r="EH51">
            <v>11.5</v>
          </cell>
          <cell r="EI51">
            <v>14.3</v>
          </cell>
          <cell r="EJ51">
            <v>16.7</v>
          </cell>
          <cell r="EK51">
            <v>19.100000000000001</v>
          </cell>
          <cell r="EL51">
            <v>22.5</v>
          </cell>
          <cell r="EM51">
            <v>23.6</v>
          </cell>
          <cell r="EN51">
            <v>25.3</v>
          </cell>
          <cell r="EO51">
            <v>28.4</v>
          </cell>
          <cell r="EP51">
            <v>30.1</v>
          </cell>
          <cell r="EQ51">
            <v>14.3</v>
          </cell>
          <cell r="ER51">
            <v>24.8</v>
          </cell>
          <cell r="ES51">
            <v>26.7</v>
          </cell>
          <cell r="ET51">
            <v>27.4</v>
          </cell>
          <cell r="EU51">
            <v>27.6</v>
          </cell>
          <cell r="EV51">
            <v>28.5</v>
          </cell>
          <cell r="EW51">
            <v>29.5</v>
          </cell>
          <cell r="EX51">
            <v>30</v>
          </cell>
          <cell r="EY51">
            <v>31.5</v>
          </cell>
        </row>
        <row r="52">
          <cell r="A52" t="str">
            <v>Республика Марий Эл</v>
          </cell>
          <cell r="B52">
            <v>0.2</v>
          </cell>
          <cell r="C52">
            <v>0.5</v>
          </cell>
          <cell r="D52">
            <v>-0.2</v>
          </cell>
          <cell r="E52">
            <v>-13.5</v>
          </cell>
          <cell r="F52">
            <v>-36.700000000000003</v>
          </cell>
          <cell r="G52">
            <v>-33.700000000000003</v>
          </cell>
          <cell r="H52">
            <v>-33.1</v>
          </cell>
          <cell r="I52">
            <v>-32.1</v>
          </cell>
          <cell r="J52">
            <v>-30</v>
          </cell>
          <cell r="K52">
            <v>-26</v>
          </cell>
          <cell r="L52">
            <v>-24.5</v>
          </cell>
          <cell r="M52">
            <v>-23.1</v>
          </cell>
          <cell r="N52">
            <v>-16.399999999999999</v>
          </cell>
          <cell r="O52">
            <v>-14.4</v>
          </cell>
          <cell r="P52">
            <v>-12.7</v>
          </cell>
          <cell r="Q52">
            <v>-10.4</v>
          </cell>
          <cell r="R52">
            <v>-7.6</v>
          </cell>
          <cell r="S52">
            <v>-5.7</v>
          </cell>
          <cell r="T52">
            <v>-4.7</v>
          </cell>
          <cell r="U52">
            <v>-3.9</v>
          </cell>
          <cell r="V52">
            <v>-3.7</v>
          </cell>
          <cell r="W52">
            <v>-0.8</v>
          </cell>
          <cell r="X52">
            <v>0.4</v>
          </cell>
          <cell r="Y52">
            <v>1</v>
          </cell>
          <cell r="Z52">
            <v>1.6</v>
          </cell>
          <cell r="AA52">
            <v>2.1</v>
          </cell>
          <cell r="AB52">
            <v>1.8</v>
          </cell>
          <cell r="AC52">
            <v>2.1</v>
          </cell>
          <cell r="AD52">
            <v>2.5</v>
          </cell>
          <cell r="AE52">
            <v>2.8</v>
          </cell>
          <cell r="AF52">
            <v>2</v>
          </cell>
          <cell r="AG52">
            <v>2.1</v>
          </cell>
          <cell r="AH52">
            <v>2.2000000000000002</v>
          </cell>
          <cell r="AI52">
            <v>2</v>
          </cell>
          <cell r="AJ52">
            <v>0.8</v>
          </cell>
          <cell r="AK52">
            <v>1.5</v>
          </cell>
          <cell r="AL52">
            <v>1.8</v>
          </cell>
          <cell r="AM52">
            <v>1.8</v>
          </cell>
          <cell r="AN52">
            <v>1.8</v>
          </cell>
          <cell r="AO52">
            <v>2</v>
          </cell>
          <cell r="AP52">
            <v>2.4</v>
          </cell>
          <cell r="AQ52">
            <v>2.2000000000000002</v>
          </cell>
          <cell r="AR52">
            <v>2.2000000000000002</v>
          </cell>
          <cell r="AS52">
            <v>-4.2</v>
          </cell>
          <cell r="AT52">
            <v>0.1</v>
          </cell>
          <cell r="AU52">
            <v>0.6</v>
          </cell>
          <cell r="AV52">
            <v>0.4</v>
          </cell>
          <cell r="AW52">
            <v>0.1</v>
          </cell>
          <cell r="AX52">
            <v>0.4</v>
          </cell>
          <cell r="AY52">
            <v>0.8</v>
          </cell>
          <cell r="AZ52">
            <v>0.3</v>
          </cell>
          <cell r="BA52">
            <v>1.6</v>
          </cell>
          <cell r="BB52">
            <v>1.5</v>
          </cell>
          <cell r="BC52">
            <v>2.2000000000000002</v>
          </cell>
          <cell r="BD52">
            <v>0.8</v>
          </cell>
          <cell r="BE52">
            <v>2.2000000000000002</v>
          </cell>
          <cell r="BF52">
            <v>2.7</v>
          </cell>
          <cell r="BG52">
            <v>2.7</v>
          </cell>
          <cell r="BH52">
            <v>2.8</v>
          </cell>
          <cell r="BI52">
            <v>-2.1</v>
          </cell>
          <cell r="BJ52">
            <v>2.1</v>
          </cell>
          <cell r="BK52">
            <v>2.8</v>
          </cell>
          <cell r="BL52">
            <v>3</v>
          </cell>
          <cell r="BM52">
            <v>3</v>
          </cell>
          <cell r="BN52">
            <v>3.9</v>
          </cell>
          <cell r="BO52">
            <v>3.6</v>
          </cell>
          <cell r="BP52">
            <v>3</v>
          </cell>
          <cell r="BQ52">
            <v>3</v>
          </cell>
          <cell r="BR52">
            <v>3.7</v>
          </cell>
          <cell r="BS52">
            <v>2.8</v>
          </cell>
          <cell r="BT52">
            <v>2.5</v>
          </cell>
          <cell r="BU52">
            <v>2.6</v>
          </cell>
          <cell r="BV52">
            <v>1.8</v>
          </cell>
          <cell r="BW52">
            <v>2.8</v>
          </cell>
          <cell r="BX52">
            <v>3.2</v>
          </cell>
          <cell r="BY52">
            <v>3.9</v>
          </cell>
          <cell r="BZ52">
            <v>3.1</v>
          </cell>
          <cell r="CA52">
            <v>3.6</v>
          </cell>
          <cell r="CB52">
            <v>3.5</v>
          </cell>
          <cell r="CC52">
            <v>3.1</v>
          </cell>
          <cell r="CD52">
            <v>3.1</v>
          </cell>
          <cell r="CE52">
            <v>3</v>
          </cell>
          <cell r="CF52">
            <v>2.8</v>
          </cell>
          <cell r="CG52">
            <v>2.9</v>
          </cell>
          <cell r="CH52">
            <v>2.9</v>
          </cell>
          <cell r="CI52">
            <v>2.5</v>
          </cell>
          <cell r="CJ52">
            <v>1.4</v>
          </cell>
          <cell r="CK52">
            <v>1.7</v>
          </cell>
          <cell r="CL52">
            <v>2.2000000000000002</v>
          </cell>
          <cell r="CM52">
            <v>2.2000000000000002</v>
          </cell>
          <cell r="CN52">
            <v>2.2000000000000002</v>
          </cell>
          <cell r="CO52">
            <v>2.2999999999999998</v>
          </cell>
          <cell r="CP52">
            <v>3.2</v>
          </cell>
          <cell r="CQ52">
            <v>3.3</v>
          </cell>
          <cell r="CR52">
            <v>2.7</v>
          </cell>
          <cell r="CS52">
            <v>-4.8</v>
          </cell>
          <cell r="CT52">
            <v>1.1000000000000001</v>
          </cell>
          <cell r="CU52">
            <v>1.8</v>
          </cell>
          <cell r="CV52">
            <v>0.3</v>
          </cell>
          <cell r="CW52">
            <v>0.9</v>
          </cell>
          <cell r="CX52">
            <v>1.6</v>
          </cell>
          <cell r="CY52">
            <v>1.9</v>
          </cell>
          <cell r="CZ52">
            <v>2.5</v>
          </cell>
          <cell r="DA52">
            <v>1.9</v>
          </cell>
          <cell r="DB52">
            <v>1.6</v>
          </cell>
          <cell r="DC52">
            <v>1.3</v>
          </cell>
          <cell r="DD52">
            <v>1.9</v>
          </cell>
          <cell r="DE52">
            <v>1.6</v>
          </cell>
          <cell r="DF52">
            <v>2.2999999999999998</v>
          </cell>
          <cell r="DG52">
            <v>2.2000000000000002</v>
          </cell>
          <cell r="DH52">
            <v>2.8</v>
          </cell>
          <cell r="DI52">
            <v>2.4</v>
          </cell>
          <cell r="DJ52">
            <v>2.2999999999999998</v>
          </cell>
          <cell r="DK52">
            <v>3.7</v>
          </cell>
          <cell r="DL52">
            <v>2.6</v>
          </cell>
          <cell r="DM52">
            <v>3.4</v>
          </cell>
          <cell r="DN52">
            <v>2.9</v>
          </cell>
          <cell r="DO52">
            <v>3.1</v>
          </cell>
          <cell r="DP52">
            <v>3.2</v>
          </cell>
          <cell r="DQ52">
            <v>3.1</v>
          </cell>
          <cell r="DR52">
            <v>1.9</v>
          </cell>
          <cell r="DS52">
            <v>2.1</v>
          </cell>
          <cell r="DT52">
            <v>2.2000000000000002</v>
          </cell>
          <cell r="DU52">
            <v>2.1</v>
          </cell>
          <cell r="DV52">
            <v>3.2</v>
          </cell>
          <cell r="DW52">
            <v>3.5</v>
          </cell>
          <cell r="DX52">
            <v>4.3</v>
          </cell>
          <cell r="DY52">
            <v>4.3</v>
          </cell>
          <cell r="DZ52">
            <v>5.2</v>
          </cell>
          <cell r="EA52">
            <v>5.0999999999999996</v>
          </cell>
          <cell r="EB52">
            <v>5.4</v>
          </cell>
          <cell r="EC52">
            <v>6.2</v>
          </cell>
          <cell r="ED52">
            <v>6.7</v>
          </cell>
          <cell r="EE52">
            <v>6.8</v>
          </cell>
          <cell r="EF52">
            <v>7.2</v>
          </cell>
          <cell r="EG52">
            <v>7.1</v>
          </cell>
          <cell r="EH52">
            <v>8</v>
          </cell>
          <cell r="EI52">
            <v>9.8000000000000007</v>
          </cell>
          <cell r="EJ52">
            <v>12.4</v>
          </cell>
          <cell r="EK52">
            <v>14.1</v>
          </cell>
          <cell r="EL52">
            <v>17.100000000000001</v>
          </cell>
          <cell r="EM52">
            <v>18.600000000000001</v>
          </cell>
          <cell r="EN52">
            <v>20.8</v>
          </cell>
          <cell r="EO52">
            <v>22.1</v>
          </cell>
          <cell r="EP52">
            <v>24.4</v>
          </cell>
          <cell r="EQ52">
            <v>12.6</v>
          </cell>
          <cell r="ER52">
            <v>18.899999999999999</v>
          </cell>
          <cell r="ES52">
            <v>21.6</v>
          </cell>
          <cell r="ET52">
            <v>22</v>
          </cell>
          <cell r="EU52">
            <v>21.7</v>
          </cell>
          <cell r="EV52">
            <v>21.4</v>
          </cell>
          <cell r="EW52">
            <v>22.9</v>
          </cell>
          <cell r="EX52">
            <v>21.4</v>
          </cell>
          <cell r="EY52">
            <v>23.8</v>
          </cell>
        </row>
        <row r="53">
          <cell r="A53" t="str">
            <v>Республика Саха (Якутия)</v>
          </cell>
          <cell r="B53">
            <v>1.5</v>
          </cell>
          <cell r="C53">
            <v>0.9</v>
          </cell>
          <cell r="D53">
            <v>-1.7</v>
          </cell>
          <cell r="E53">
            <v>-20.2</v>
          </cell>
          <cell r="F53">
            <v>-28.2</v>
          </cell>
          <cell r="G53">
            <v>-25.8</v>
          </cell>
          <cell r="H53">
            <v>-25</v>
          </cell>
          <cell r="I53">
            <v>-25.5</v>
          </cell>
          <cell r="J53">
            <v>-26</v>
          </cell>
          <cell r="K53">
            <v>-22</v>
          </cell>
          <cell r="L53">
            <v>-20.9</v>
          </cell>
          <cell r="M53">
            <v>-19.5</v>
          </cell>
          <cell r="N53">
            <v>-19.5</v>
          </cell>
          <cell r="O53">
            <v>-18.8</v>
          </cell>
          <cell r="P53">
            <v>-15.9</v>
          </cell>
          <cell r="Q53">
            <v>-15.3</v>
          </cell>
          <cell r="R53">
            <v>-8.6</v>
          </cell>
          <cell r="S53">
            <v>-6</v>
          </cell>
          <cell r="T53">
            <v>-5.3</v>
          </cell>
          <cell r="U53">
            <v>-4.5999999999999996</v>
          </cell>
          <cell r="V53">
            <v>-5.8</v>
          </cell>
          <cell r="W53">
            <v>-3.5</v>
          </cell>
          <cell r="X53">
            <v>-3.2</v>
          </cell>
          <cell r="Y53">
            <v>-1.7</v>
          </cell>
          <cell r="Z53">
            <v>-1.3</v>
          </cell>
          <cell r="AA53">
            <v>-0.7</v>
          </cell>
          <cell r="AB53">
            <v>-0.7</v>
          </cell>
          <cell r="AC53">
            <v>0.1</v>
          </cell>
          <cell r="AD53">
            <v>1.1000000000000001</v>
          </cell>
          <cell r="AE53">
            <v>1.2</v>
          </cell>
          <cell r="AF53">
            <v>0.5</v>
          </cell>
          <cell r="AG53">
            <v>0.7</v>
          </cell>
          <cell r="AH53">
            <v>0.9</v>
          </cell>
          <cell r="AI53">
            <v>1.1000000000000001</v>
          </cell>
          <cell r="AJ53">
            <v>-0.1</v>
          </cell>
          <cell r="AK53">
            <v>0.6</v>
          </cell>
          <cell r="AL53">
            <v>1.3</v>
          </cell>
          <cell r="AM53">
            <v>2.9</v>
          </cell>
          <cell r="AN53">
            <v>2.6</v>
          </cell>
          <cell r="AO53">
            <v>3.2</v>
          </cell>
          <cell r="AP53">
            <v>4.0999999999999996</v>
          </cell>
          <cell r="AQ53">
            <v>4.3</v>
          </cell>
          <cell r="AR53">
            <v>3.9</v>
          </cell>
          <cell r="AS53">
            <v>-6.6</v>
          </cell>
          <cell r="AT53">
            <v>0.6</v>
          </cell>
          <cell r="AU53">
            <v>0.9</v>
          </cell>
          <cell r="AV53">
            <v>1.2</v>
          </cell>
          <cell r="AW53">
            <v>2</v>
          </cell>
          <cell r="AX53">
            <v>2.5</v>
          </cell>
          <cell r="AY53">
            <v>4</v>
          </cell>
          <cell r="AZ53">
            <v>3.9</v>
          </cell>
          <cell r="BA53">
            <v>4.5</v>
          </cell>
          <cell r="BB53">
            <v>4.5</v>
          </cell>
          <cell r="BC53">
            <v>4.5</v>
          </cell>
          <cell r="BD53">
            <v>3.4</v>
          </cell>
          <cell r="BE53">
            <v>5.4</v>
          </cell>
          <cell r="BF53">
            <v>5.8</v>
          </cell>
          <cell r="BG53">
            <v>5.9</v>
          </cell>
          <cell r="BH53">
            <v>6.3</v>
          </cell>
          <cell r="BI53">
            <v>-1.2</v>
          </cell>
          <cell r="BJ53">
            <v>1.8</v>
          </cell>
          <cell r="BK53">
            <v>5</v>
          </cell>
          <cell r="BL53">
            <v>5.6</v>
          </cell>
          <cell r="BM53">
            <v>6</v>
          </cell>
          <cell r="BN53">
            <v>6.9</v>
          </cell>
          <cell r="BO53">
            <v>6.9</v>
          </cell>
          <cell r="BP53">
            <v>5.7</v>
          </cell>
          <cell r="BQ53">
            <v>6.1</v>
          </cell>
          <cell r="BR53">
            <v>6.2</v>
          </cell>
          <cell r="BS53">
            <v>4.9000000000000004</v>
          </cell>
          <cell r="BT53">
            <v>4.8</v>
          </cell>
          <cell r="BU53">
            <v>5.0999999999999996</v>
          </cell>
          <cell r="BV53">
            <v>5.0999999999999996</v>
          </cell>
          <cell r="BW53">
            <v>5.0999999999999996</v>
          </cell>
          <cell r="BX53">
            <v>5.0999999999999996</v>
          </cell>
          <cell r="BY53">
            <v>5.5</v>
          </cell>
          <cell r="BZ53">
            <v>5.4</v>
          </cell>
          <cell r="CA53">
            <v>6.1</v>
          </cell>
          <cell r="CB53">
            <v>5.6</v>
          </cell>
          <cell r="CC53">
            <v>6</v>
          </cell>
          <cell r="CD53">
            <v>6.1</v>
          </cell>
          <cell r="CE53">
            <v>6.4</v>
          </cell>
          <cell r="CF53">
            <v>5.6</v>
          </cell>
          <cell r="CG53">
            <v>6.8</v>
          </cell>
          <cell r="CH53">
            <v>7.2</v>
          </cell>
          <cell r="CI53">
            <v>7.1</v>
          </cell>
          <cell r="CJ53">
            <v>-7.3</v>
          </cell>
          <cell r="CK53">
            <v>6.6</v>
          </cell>
          <cell r="CL53">
            <v>7.5</v>
          </cell>
          <cell r="CM53">
            <v>8.1999999999999993</v>
          </cell>
          <cell r="CN53">
            <v>8.5</v>
          </cell>
          <cell r="CO53">
            <v>8.6</v>
          </cell>
          <cell r="CP53">
            <v>9.1</v>
          </cell>
          <cell r="CQ53">
            <v>9.5</v>
          </cell>
          <cell r="CR53">
            <v>9.4</v>
          </cell>
          <cell r="CS53">
            <v>-4.8</v>
          </cell>
          <cell r="CT53">
            <v>6.2</v>
          </cell>
          <cell r="CU53">
            <v>6.6</v>
          </cell>
          <cell r="CV53">
            <v>5</v>
          </cell>
          <cell r="CW53">
            <v>5.8</v>
          </cell>
          <cell r="CX53">
            <v>8.1999999999999993</v>
          </cell>
          <cell r="CY53">
            <v>8.6999999999999993</v>
          </cell>
          <cell r="CZ53">
            <v>9.6999999999999993</v>
          </cell>
          <cell r="DA53">
            <v>8.6999999999999993</v>
          </cell>
          <cell r="DB53">
            <v>9.1999999999999993</v>
          </cell>
          <cell r="DC53">
            <v>9.4</v>
          </cell>
          <cell r="DD53">
            <v>9.3000000000000007</v>
          </cell>
          <cell r="DE53">
            <v>9.1</v>
          </cell>
          <cell r="DF53">
            <v>9.6999999999999993</v>
          </cell>
          <cell r="DG53">
            <v>10.199999999999999</v>
          </cell>
          <cell r="DH53">
            <v>10.1</v>
          </cell>
          <cell r="DI53">
            <v>9.1</v>
          </cell>
          <cell r="DJ53">
            <v>8.9</v>
          </cell>
          <cell r="DK53">
            <v>10.4</v>
          </cell>
          <cell r="DL53">
            <v>10.6</v>
          </cell>
          <cell r="DM53">
            <v>11.5</v>
          </cell>
          <cell r="DN53">
            <v>10.4</v>
          </cell>
          <cell r="DO53">
            <v>10.9</v>
          </cell>
          <cell r="DP53">
            <v>11.4</v>
          </cell>
          <cell r="DQ53">
            <v>11.1</v>
          </cell>
          <cell r="DR53">
            <v>9.3000000000000007</v>
          </cell>
          <cell r="DS53">
            <v>9.3000000000000007</v>
          </cell>
          <cell r="DT53">
            <v>9.1</v>
          </cell>
          <cell r="DU53">
            <v>9.8000000000000007</v>
          </cell>
          <cell r="DV53">
            <v>10.1</v>
          </cell>
          <cell r="DW53">
            <v>10</v>
          </cell>
          <cell r="DX53">
            <v>11.1</v>
          </cell>
          <cell r="DY53">
            <v>11.3</v>
          </cell>
          <cell r="DZ53">
            <v>11.9</v>
          </cell>
          <cell r="EA53">
            <v>11.9</v>
          </cell>
          <cell r="EB53">
            <v>12.5</v>
          </cell>
          <cell r="EC53">
            <v>12.8</v>
          </cell>
          <cell r="ED53">
            <v>14.4</v>
          </cell>
          <cell r="EE53">
            <v>14.7</v>
          </cell>
          <cell r="EF53">
            <v>14.7</v>
          </cell>
          <cell r="EG53">
            <v>16.100000000000001</v>
          </cell>
          <cell r="EH53">
            <v>17.5</v>
          </cell>
          <cell r="EI53">
            <v>19.100000000000001</v>
          </cell>
          <cell r="EJ53">
            <v>22.4</v>
          </cell>
          <cell r="EK53">
            <v>25.2</v>
          </cell>
          <cell r="EL53">
            <v>29</v>
          </cell>
          <cell r="EM53">
            <v>30.6</v>
          </cell>
          <cell r="EN53">
            <v>33</v>
          </cell>
          <cell r="EO53">
            <v>37.700000000000003</v>
          </cell>
          <cell r="EP53">
            <v>41.3</v>
          </cell>
          <cell r="EQ53">
            <v>19.600000000000001</v>
          </cell>
          <cell r="ER53">
            <v>33.799999999999997</v>
          </cell>
          <cell r="ES53">
            <v>32.5</v>
          </cell>
          <cell r="ET53">
            <v>34.299999999999997</v>
          </cell>
          <cell r="EU53">
            <v>36.299999999999997</v>
          </cell>
          <cell r="EV53">
            <v>37.1</v>
          </cell>
          <cell r="EW53">
            <v>40</v>
          </cell>
          <cell r="EX53">
            <v>41.1</v>
          </cell>
          <cell r="EY53">
            <v>43.6</v>
          </cell>
        </row>
        <row r="54">
          <cell r="A54" t="str">
            <v>Республика Северная Осетия-Алания</v>
          </cell>
          <cell r="B54">
            <v>1.5</v>
          </cell>
          <cell r="C54">
            <v>0.8</v>
          </cell>
          <cell r="D54">
            <v>0</v>
          </cell>
          <cell r="E54">
            <v>-9.6999999999999993</v>
          </cell>
          <cell r="F54">
            <v>-30.2</v>
          </cell>
          <cell r="G54">
            <v>-25.4</v>
          </cell>
          <cell r="H54">
            <v>-25.2</v>
          </cell>
          <cell r="I54">
            <v>-21.9</v>
          </cell>
          <cell r="J54">
            <v>-20.3</v>
          </cell>
          <cell r="K54">
            <v>-19.3</v>
          </cell>
          <cell r="L54">
            <v>-16.8</v>
          </cell>
          <cell r="M54">
            <v>-16.2</v>
          </cell>
          <cell r="N54">
            <v>-11.4</v>
          </cell>
          <cell r="O54">
            <v>-10.8</v>
          </cell>
          <cell r="P54">
            <v>-6.1</v>
          </cell>
          <cell r="Q54">
            <v>-5.3</v>
          </cell>
          <cell r="R54">
            <v>-2.7</v>
          </cell>
          <cell r="S54">
            <v>-1.6</v>
          </cell>
          <cell r="T54">
            <v>-0.7</v>
          </cell>
          <cell r="U54">
            <v>0.8</v>
          </cell>
          <cell r="V54">
            <v>-0.4</v>
          </cell>
          <cell r="W54">
            <v>1</v>
          </cell>
          <cell r="X54">
            <v>2.1</v>
          </cell>
          <cell r="Y54">
            <v>2.2999999999999998</v>
          </cell>
          <cell r="Z54">
            <v>4.4000000000000004</v>
          </cell>
          <cell r="AA54">
            <v>4.2</v>
          </cell>
          <cell r="AB54">
            <v>5.0999999999999996</v>
          </cell>
          <cell r="AC54">
            <v>4.9000000000000004</v>
          </cell>
          <cell r="AD54">
            <v>4.8</v>
          </cell>
          <cell r="AE54">
            <v>4.7</v>
          </cell>
          <cell r="AF54">
            <v>4.8</v>
          </cell>
          <cell r="AG54">
            <v>5.2</v>
          </cell>
          <cell r="AH54">
            <v>6.6</v>
          </cell>
          <cell r="AI54">
            <v>6.6</v>
          </cell>
          <cell r="AJ54">
            <v>5.7</v>
          </cell>
          <cell r="AK54">
            <v>6.4</v>
          </cell>
          <cell r="AL54">
            <v>7.2</v>
          </cell>
          <cell r="AM54">
            <v>8.1999999999999993</v>
          </cell>
          <cell r="AN54">
            <v>7.8</v>
          </cell>
          <cell r="AO54">
            <v>8.9</v>
          </cell>
          <cell r="AP54">
            <v>9.3000000000000007</v>
          </cell>
          <cell r="AQ54">
            <v>10.4</v>
          </cell>
          <cell r="AR54">
            <v>8.1</v>
          </cell>
          <cell r="AS54">
            <v>2.4</v>
          </cell>
          <cell r="AT54">
            <v>6.5</v>
          </cell>
          <cell r="AU54">
            <v>7.1</v>
          </cell>
          <cell r="AV54">
            <v>8.3000000000000007</v>
          </cell>
          <cell r="AW54">
            <v>8.4</v>
          </cell>
          <cell r="AX54">
            <v>8.6999999999999993</v>
          </cell>
          <cell r="AY54">
            <v>8.9</v>
          </cell>
          <cell r="AZ54">
            <v>8.5</v>
          </cell>
          <cell r="BA54">
            <v>10.8</v>
          </cell>
          <cell r="BB54">
            <v>8.6</v>
          </cell>
          <cell r="BC54">
            <v>9.4</v>
          </cell>
          <cell r="BD54">
            <v>7.8</v>
          </cell>
          <cell r="BE54">
            <v>9.8000000000000007</v>
          </cell>
          <cell r="BF54">
            <v>9</v>
          </cell>
          <cell r="BG54">
            <v>9</v>
          </cell>
          <cell r="BH54">
            <v>9.1999999999999993</v>
          </cell>
          <cell r="BI54">
            <v>-0.9</v>
          </cell>
          <cell r="BJ54">
            <v>7.4</v>
          </cell>
          <cell r="BK54">
            <v>9.1</v>
          </cell>
          <cell r="BL54">
            <v>9.1999999999999993</v>
          </cell>
          <cell r="BM54">
            <v>10.199999999999999</v>
          </cell>
          <cell r="BN54">
            <v>13.7</v>
          </cell>
          <cell r="BO54">
            <v>13.4</v>
          </cell>
          <cell r="BP54">
            <v>12.5</v>
          </cell>
          <cell r="BQ54">
            <v>13.3</v>
          </cell>
          <cell r="BR54">
            <v>13</v>
          </cell>
          <cell r="BS54">
            <v>14.5</v>
          </cell>
          <cell r="BT54">
            <v>13.9</v>
          </cell>
          <cell r="BU54">
            <v>15.1</v>
          </cell>
          <cell r="BV54">
            <v>15</v>
          </cell>
          <cell r="BW54">
            <v>16</v>
          </cell>
          <cell r="BX54">
            <v>15.1</v>
          </cell>
          <cell r="BY54">
            <v>14.8</v>
          </cell>
          <cell r="BZ54">
            <v>15</v>
          </cell>
          <cell r="CA54">
            <v>16.2</v>
          </cell>
          <cell r="CB54">
            <v>15.7</v>
          </cell>
          <cell r="CC54">
            <v>16.2</v>
          </cell>
          <cell r="CD54">
            <v>16.899999999999999</v>
          </cell>
          <cell r="CE54">
            <v>16.8</v>
          </cell>
          <cell r="CF54">
            <v>17</v>
          </cell>
          <cell r="CG54">
            <v>16.399999999999999</v>
          </cell>
          <cell r="CH54">
            <v>17.3</v>
          </cell>
          <cell r="CI54">
            <v>17.3</v>
          </cell>
          <cell r="CJ54">
            <v>15.8</v>
          </cell>
          <cell r="CK54">
            <v>16.8</v>
          </cell>
          <cell r="CL54">
            <v>17.7</v>
          </cell>
          <cell r="CM54">
            <v>17.899999999999999</v>
          </cell>
          <cell r="CN54">
            <v>20.2</v>
          </cell>
          <cell r="CO54">
            <v>20.8</v>
          </cell>
          <cell r="CP54">
            <v>20.7</v>
          </cell>
          <cell r="CQ54">
            <v>20.6</v>
          </cell>
          <cell r="CR54">
            <v>21.8</v>
          </cell>
          <cell r="CS54">
            <v>10.6</v>
          </cell>
          <cell r="CT54">
            <v>19.5</v>
          </cell>
          <cell r="CU54">
            <v>19.600000000000001</v>
          </cell>
          <cell r="CV54">
            <v>21</v>
          </cell>
          <cell r="CW54">
            <v>20.6</v>
          </cell>
          <cell r="CX54">
            <v>22.7</v>
          </cell>
          <cell r="CY54">
            <v>23.8</v>
          </cell>
          <cell r="CZ54">
            <v>22.4</v>
          </cell>
          <cell r="DA54">
            <v>21.4</v>
          </cell>
          <cell r="DB54">
            <v>19.7</v>
          </cell>
          <cell r="DC54">
            <v>19.8</v>
          </cell>
          <cell r="DD54">
            <v>21.4</v>
          </cell>
          <cell r="DE54">
            <v>21.9</v>
          </cell>
          <cell r="DF54">
            <v>22.2</v>
          </cell>
          <cell r="DG54">
            <v>23.4</v>
          </cell>
          <cell r="DH54">
            <v>22.7</v>
          </cell>
          <cell r="DI54">
            <v>22.1</v>
          </cell>
          <cell r="DJ54">
            <v>21.2</v>
          </cell>
          <cell r="DK54">
            <v>23.2</v>
          </cell>
          <cell r="DL54">
            <v>22.5</v>
          </cell>
          <cell r="DM54">
            <v>24</v>
          </cell>
          <cell r="DN54">
            <v>23.9</v>
          </cell>
          <cell r="DO54">
            <v>22.6</v>
          </cell>
          <cell r="DP54">
            <v>24.4</v>
          </cell>
          <cell r="DQ54">
            <v>25.3</v>
          </cell>
          <cell r="DR54">
            <v>24.3</v>
          </cell>
          <cell r="DS54">
            <v>24.1</v>
          </cell>
          <cell r="DT54">
            <v>24.9</v>
          </cell>
          <cell r="DU54">
            <v>25.4</v>
          </cell>
          <cell r="DV54">
            <v>26.2</v>
          </cell>
          <cell r="DW54">
            <v>26.4</v>
          </cell>
          <cell r="DX54">
            <v>25.9</v>
          </cell>
          <cell r="DY54">
            <v>25.9</v>
          </cell>
          <cell r="DZ54">
            <v>26.6</v>
          </cell>
          <cell r="EA54">
            <v>28.7</v>
          </cell>
          <cell r="EB54">
            <v>29.3</v>
          </cell>
          <cell r="EC54">
            <v>30</v>
          </cell>
          <cell r="ED54">
            <v>32.5</v>
          </cell>
          <cell r="EE54">
            <v>31.9</v>
          </cell>
          <cell r="EF54">
            <v>33.200000000000003</v>
          </cell>
          <cell r="EG54">
            <v>34.799999999999997</v>
          </cell>
          <cell r="EH54">
            <v>36.6</v>
          </cell>
          <cell r="EI54">
            <v>38.9</v>
          </cell>
          <cell r="EJ54">
            <v>42.5</v>
          </cell>
          <cell r="EK54">
            <v>45.3</v>
          </cell>
          <cell r="EL54">
            <v>47.3</v>
          </cell>
          <cell r="EM54">
            <v>51.2</v>
          </cell>
          <cell r="EN54">
            <v>52</v>
          </cell>
          <cell r="EO54">
            <v>53.4</v>
          </cell>
          <cell r="EP54">
            <v>57.5</v>
          </cell>
          <cell r="EQ54">
            <v>42.8</v>
          </cell>
          <cell r="ER54">
            <v>53.3</v>
          </cell>
          <cell r="ES54">
            <v>54.2</v>
          </cell>
          <cell r="ET54">
            <v>57.3</v>
          </cell>
          <cell r="EU54">
            <v>58.4</v>
          </cell>
          <cell r="EV54">
            <v>60.7</v>
          </cell>
          <cell r="EW54">
            <v>61.1</v>
          </cell>
          <cell r="EX54">
            <v>64.2</v>
          </cell>
          <cell r="EY54">
            <v>67.400000000000006</v>
          </cell>
        </row>
        <row r="55">
          <cell r="A55" t="str">
            <v>Республика Татарстан</v>
          </cell>
          <cell r="B55">
            <v>1</v>
          </cell>
          <cell r="C55">
            <v>0.9</v>
          </cell>
          <cell r="D55">
            <v>-0.3</v>
          </cell>
          <cell r="E55">
            <v>-12.7</v>
          </cell>
          <cell r="F55">
            <v>-38.5</v>
          </cell>
          <cell r="G55">
            <v>-35</v>
          </cell>
          <cell r="H55">
            <v>-33.700000000000003</v>
          </cell>
          <cell r="I55">
            <v>-31.8</v>
          </cell>
          <cell r="J55">
            <v>-31.8</v>
          </cell>
          <cell r="K55">
            <v>-23</v>
          </cell>
          <cell r="L55">
            <v>-20.2</v>
          </cell>
          <cell r="M55">
            <v>-18.3</v>
          </cell>
          <cell r="N55">
            <v>-16.399999999999999</v>
          </cell>
          <cell r="O55">
            <v>-15</v>
          </cell>
          <cell r="P55">
            <v>-13.3</v>
          </cell>
          <cell r="Q55">
            <v>-12.3</v>
          </cell>
          <cell r="R55">
            <v>-10.7</v>
          </cell>
          <cell r="S55">
            <v>-9.6</v>
          </cell>
          <cell r="T55">
            <v>-4.2</v>
          </cell>
          <cell r="U55">
            <v>-1.7</v>
          </cell>
          <cell r="V55">
            <v>-2.7</v>
          </cell>
          <cell r="W55">
            <v>-0.7</v>
          </cell>
          <cell r="X55">
            <v>-0.3</v>
          </cell>
          <cell r="Y55">
            <v>0.5</v>
          </cell>
          <cell r="Z55">
            <v>0.9</v>
          </cell>
          <cell r="AA55">
            <v>1.5</v>
          </cell>
          <cell r="AB55">
            <v>1.4</v>
          </cell>
          <cell r="AC55">
            <v>1.8</v>
          </cell>
          <cell r="AD55">
            <v>1.7</v>
          </cell>
          <cell r="AE55">
            <v>1.9</v>
          </cell>
          <cell r="AF55">
            <v>1.3</v>
          </cell>
          <cell r="AG55">
            <v>1.5</v>
          </cell>
          <cell r="AH55">
            <v>1.9</v>
          </cell>
          <cell r="AI55">
            <v>2</v>
          </cell>
          <cell r="AJ55">
            <v>1.5</v>
          </cell>
          <cell r="AK55">
            <v>1.8</v>
          </cell>
          <cell r="AL55">
            <v>2.6</v>
          </cell>
          <cell r="AM55">
            <v>2.8</v>
          </cell>
          <cell r="AN55">
            <v>3.3</v>
          </cell>
          <cell r="AO55">
            <v>3.7</v>
          </cell>
          <cell r="AP55">
            <v>4.0999999999999996</v>
          </cell>
          <cell r="AQ55">
            <v>4.5</v>
          </cell>
          <cell r="AR55">
            <v>4</v>
          </cell>
          <cell r="AS55">
            <v>-2.2000000000000002</v>
          </cell>
          <cell r="AT55">
            <v>1.7</v>
          </cell>
          <cell r="AU55">
            <v>2.2000000000000002</v>
          </cell>
          <cell r="AV55">
            <v>2.7</v>
          </cell>
          <cell r="AW55">
            <v>2.7</v>
          </cell>
          <cell r="AX55">
            <v>2.8</v>
          </cell>
          <cell r="AY55">
            <v>3.5</v>
          </cell>
          <cell r="AZ55">
            <v>2.9</v>
          </cell>
          <cell r="BA55">
            <v>3.7</v>
          </cell>
          <cell r="BB55">
            <v>3.5</v>
          </cell>
          <cell r="BC55">
            <v>3.9</v>
          </cell>
          <cell r="BD55">
            <v>2</v>
          </cell>
          <cell r="BE55">
            <v>4.4000000000000004</v>
          </cell>
          <cell r="BF55">
            <v>3.7</v>
          </cell>
          <cell r="BG55">
            <v>4.0999999999999996</v>
          </cell>
          <cell r="BH55">
            <v>4.5999999999999996</v>
          </cell>
          <cell r="BI55">
            <v>0.4</v>
          </cell>
          <cell r="BJ55">
            <v>3.6</v>
          </cell>
          <cell r="BK55">
            <v>3.6</v>
          </cell>
          <cell r="BL55">
            <v>4.7</v>
          </cell>
          <cell r="BM55">
            <v>4.3</v>
          </cell>
          <cell r="BN55">
            <v>6</v>
          </cell>
          <cell r="BO55">
            <v>5.5</v>
          </cell>
          <cell r="BP55">
            <v>4.7</v>
          </cell>
          <cell r="BQ55">
            <v>4.7</v>
          </cell>
          <cell r="BR55">
            <v>4.5999999999999996</v>
          </cell>
          <cell r="BS55">
            <v>3.8</v>
          </cell>
          <cell r="BT55">
            <v>3.9</v>
          </cell>
          <cell r="BU55">
            <v>3.5</v>
          </cell>
          <cell r="BV55">
            <v>3.5</v>
          </cell>
          <cell r="BW55">
            <v>4.4000000000000004</v>
          </cell>
          <cell r="BX55">
            <v>4.5</v>
          </cell>
          <cell r="BY55">
            <v>4.9000000000000004</v>
          </cell>
          <cell r="BZ55">
            <v>5.0999999999999996</v>
          </cell>
          <cell r="CA55">
            <v>5</v>
          </cell>
          <cell r="CB55">
            <v>4.5999999999999996</v>
          </cell>
          <cell r="CC55">
            <v>5</v>
          </cell>
          <cell r="CD55">
            <v>5</v>
          </cell>
          <cell r="CE55">
            <v>4.8</v>
          </cell>
          <cell r="CF55">
            <v>4.2</v>
          </cell>
          <cell r="CG55">
            <v>4.0999999999999996</v>
          </cell>
          <cell r="CH55">
            <v>4.2</v>
          </cell>
          <cell r="CI55">
            <v>4.0999999999999996</v>
          </cell>
          <cell r="CJ55">
            <v>3.2</v>
          </cell>
          <cell r="CK55">
            <v>3.2</v>
          </cell>
          <cell r="CL55">
            <v>4.5</v>
          </cell>
          <cell r="CM55">
            <v>4.5999999999999996</v>
          </cell>
          <cell r="CN55">
            <v>4.4000000000000004</v>
          </cell>
          <cell r="CO55">
            <v>4.2</v>
          </cell>
          <cell r="CP55">
            <v>4.8</v>
          </cell>
          <cell r="CQ55">
            <v>5.4</v>
          </cell>
          <cell r="CR55">
            <v>4.8</v>
          </cell>
          <cell r="CS55">
            <v>-2.6</v>
          </cell>
          <cell r="CT55">
            <v>3.3</v>
          </cell>
          <cell r="CU55">
            <v>3.6</v>
          </cell>
          <cell r="CV55">
            <v>3.4</v>
          </cell>
          <cell r="CW55">
            <v>3</v>
          </cell>
          <cell r="CX55">
            <v>4</v>
          </cell>
          <cell r="CY55">
            <v>3.6</v>
          </cell>
          <cell r="CZ55">
            <v>4.0999999999999996</v>
          </cell>
          <cell r="DA55">
            <v>3.3</v>
          </cell>
          <cell r="DB55">
            <v>3.3</v>
          </cell>
          <cell r="DC55">
            <v>3.3</v>
          </cell>
          <cell r="DD55">
            <v>2.6</v>
          </cell>
          <cell r="DE55">
            <v>2.5</v>
          </cell>
          <cell r="DF55">
            <v>3</v>
          </cell>
          <cell r="DG55">
            <v>3.6</v>
          </cell>
          <cell r="DH55">
            <v>3.5</v>
          </cell>
          <cell r="DI55">
            <v>2.9</v>
          </cell>
          <cell r="DJ55">
            <v>2.7</v>
          </cell>
          <cell r="DK55">
            <v>4.4000000000000004</v>
          </cell>
          <cell r="DL55">
            <v>4.3</v>
          </cell>
          <cell r="DM55">
            <v>4.8</v>
          </cell>
          <cell r="DN55">
            <v>4.2</v>
          </cell>
          <cell r="DO55">
            <v>4</v>
          </cell>
          <cell r="DP55">
            <v>4.7</v>
          </cell>
          <cell r="DQ55">
            <v>4.8</v>
          </cell>
          <cell r="DR55">
            <v>3.7</v>
          </cell>
          <cell r="DS55">
            <v>3.5</v>
          </cell>
          <cell r="DT55">
            <v>3.6</v>
          </cell>
          <cell r="DU55">
            <v>3.5</v>
          </cell>
          <cell r="DV55">
            <v>3.9</v>
          </cell>
          <cell r="DW55">
            <v>3.6</v>
          </cell>
          <cell r="DX55">
            <v>4.2</v>
          </cell>
          <cell r="DY55">
            <v>4.4000000000000004</v>
          </cell>
          <cell r="DZ55">
            <v>4.7</v>
          </cell>
          <cell r="EA55">
            <v>4.0999999999999996</v>
          </cell>
          <cell r="EB55">
            <v>4.5999999999999996</v>
          </cell>
          <cell r="EC55">
            <v>4.7</v>
          </cell>
          <cell r="ED55">
            <v>4.5999999999999996</v>
          </cell>
          <cell r="EE55">
            <v>4.3</v>
          </cell>
          <cell r="EF55">
            <v>4.8</v>
          </cell>
          <cell r="EG55">
            <v>5.3</v>
          </cell>
          <cell r="EH55">
            <v>6.4</v>
          </cell>
          <cell r="EI55">
            <v>6.6</v>
          </cell>
          <cell r="EJ55">
            <v>8.9</v>
          </cell>
          <cell r="EK55">
            <v>10.6</v>
          </cell>
          <cell r="EL55">
            <v>12.9</v>
          </cell>
          <cell r="EM55">
            <v>13.6</v>
          </cell>
          <cell r="EN55">
            <v>15.3</v>
          </cell>
          <cell r="EO55">
            <v>16.600000000000001</v>
          </cell>
          <cell r="EP55">
            <v>17.8</v>
          </cell>
          <cell r="EQ55">
            <v>9.3000000000000007</v>
          </cell>
          <cell r="ER55">
            <v>13.6</v>
          </cell>
          <cell r="ES55">
            <v>15.3</v>
          </cell>
          <cell r="ET55">
            <v>16.100000000000001</v>
          </cell>
          <cell r="EU55">
            <v>16.8</v>
          </cell>
          <cell r="EV55">
            <v>16.2</v>
          </cell>
          <cell r="EW55">
            <v>17.600000000000001</v>
          </cell>
          <cell r="EX55">
            <v>17</v>
          </cell>
          <cell r="EY55">
            <v>18.3</v>
          </cell>
        </row>
        <row r="56">
          <cell r="A56" t="str">
            <v>Республика Тыва</v>
          </cell>
          <cell r="B56">
            <v>1.6</v>
          </cell>
          <cell r="C56">
            <v>-0.1</v>
          </cell>
          <cell r="D56">
            <v>-0.1</v>
          </cell>
          <cell r="E56">
            <v>-7.2</v>
          </cell>
          <cell r="F56">
            <v>-30.1</v>
          </cell>
          <cell r="G56">
            <v>-25.4</v>
          </cell>
          <cell r="H56">
            <v>-23.9</v>
          </cell>
          <cell r="I56">
            <v>-22</v>
          </cell>
          <cell r="J56">
            <v>-22.6</v>
          </cell>
          <cell r="K56">
            <v>-20.2</v>
          </cell>
          <cell r="L56">
            <v>-23.2</v>
          </cell>
          <cell r="M56">
            <v>-21.6</v>
          </cell>
          <cell r="N56">
            <v>-18.600000000000001</v>
          </cell>
          <cell r="O56">
            <v>-18.899999999999999</v>
          </cell>
          <cell r="P56">
            <v>-20.3</v>
          </cell>
          <cell r="Q56">
            <v>-20.399999999999999</v>
          </cell>
          <cell r="R56">
            <v>-19.5</v>
          </cell>
          <cell r="S56">
            <v>-17.8</v>
          </cell>
          <cell r="T56">
            <v>-16.399999999999999</v>
          </cell>
          <cell r="U56">
            <v>-14.6</v>
          </cell>
          <cell r="V56">
            <v>-15.4</v>
          </cell>
          <cell r="W56">
            <v>-7.7</v>
          </cell>
          <cell r="X56">
            <v>-4.7</v>
          </cell>
          <cell r="Y56">
            <v>-2.9</v>
          </cell>
          <cell r="Z56">
            <v>-1.4</v>
          </cell>
          <cell r="AA56">
            <v>-0.3</v>
          </cell>
          <cell r="AB56">
            <v>-0.1</v>
          </cell>
          <cell r="AC56">
            <v>1.5</v>
          </cell>
          <cell r="AD56">
            <v>2</v>
          </cell>
          <cell r="AE56">
            <v>2.2000000000000002</v>
          </cell>
          <cell r="AF56">
            <v>2.1</v>
          </cell>
          <cell r="AG56">
            <v>2.5</v>
          </cell>
          <cell r="AH56">
            <v>2.6</v>
          </cell>
          <cell r="AI56">
            <v>3.1</v>
          </cell>
          <cell r="AJ56">
            <v>2.1</v>
          </cell>
          <cell r="AK56">
            <v>3.3</v>
          </cell>
          <cell r="AL56">
            <v>4.4000000000000004</v>
          </cell>
          <cell r="AM56">
            <v>5.0999999999999996</v>
          </cell>
          <cell r="AN56">
            <v>5.3</v>
          </cell>
          <cell r="AO56">
            <v>6.3</v>
          </cell>
          <cell r="AP56">
            <v>6.5</v>
          </cell>
          <cell r="AQ56">
            <v>6.9</v>
          </cell>
          <cell r="AR56">
            <v>6.2</v>
          </cell>
          <cell r="AS56">
            <v>-3.5</v>
          </cell>
          <cell r="AT56">
            <v>4.0999999999999996</v>
          </cell>
          <cell r="AU56">
            <v>4.3</v>
          </cell>
          <cell r="AV56">
            <v>5.4</v>
          </cell>
          <cell r="AW56">
            <v>5.9</v>
          </cell>
          <cell r="AX56">
            <v>6.4</v>
          </cell>
          <cell r="AY56">
            <v>7.7</v>
          </cell>
          <cell r="AZ56">
            <v>6.6</v>
          </cell>
          <cell r="BA56">
            <v>7.5</v>
          </cell>
          <cell r="BB56">
            <v>9.1</v>
          </cell>
          <cell r="BC56">
            <v>9.3000000000000007</v>
          </cell>
          <cell r="BD56">
            <v>7.5</v>
          </cell>
          <cell r="BE56">
            <v>10.9</v>
          </cell>
          <cell r="BF56">
            <v>11.2</v>
          </cell>
          <cell r="BG56">
            <v>12.6</v>
          </cell>
          <cell r="BH56">
            <v>13</v>
          </cell>
          <cell r="BI56">
            <v>7</v>
          </cell>
          <cell r="BJ56">
            <v>8.4</v>
          </cell>
          <cell r="BK56">
            <v>12.3</v>
          </cell>
          <cell r="BL56">
            <v>13.4</v>
          </cell>
          <cell r="BM56">
            <v>13.1</v>
          </cell>
          <cell r="BN56">
            <v>15.3</v>
          </cell>
          <cell r="BO56">
            <v>15.1</v>
          </cell>
          <cell r="BP56">
            <v>13.7</v>
          </cell>
          <cell r="BQ56">
            <v>13.9</v>
          </cell>
          <cell r="BR56">
            <v>13.4</v>
          </cell>
          <cell r="BS56">
            <v>12.1</v>
          </cell>
          <cell r="BT56">
            <v>10.4</v>
          </cell>
          <cell r="BU56">
            <v>2.9</v>
          </cell>
          <cell r="BV56">
            <v>-5.4</v>
          </cell>
          <cell r="BW56">
            <v>7.6</v>
          </cell>
          <cell r="BX56">
            <v>10</v>
          </cell>
          <cell r="BY56">
            <v>10.7</v>
          </cell>
          <cell r="BZ56">
            <v>12.7</v>
          </cell>
          <cell r="CA56">
            <v>13.6</v>
          </cell>
          <cell r="CB56">
            <v>13.2</v>
          </cell>
          <cell r="CC56">
            <v>13.7</v>
          </cell>
          <cell r="CD56">
            <v>13.7</v>
          </cell>
          <cell r="CE56">
            <v>13.9</v>
          </cell>
          <cell r="CF56">
            <v>14.2</v>
          </cell>
          <cell r="CG56">
            <v>15.1</v>
          </cell>
          <cell r="CH56">
            <v>15.3</v>
          </cell>
          <cell r="CI56">
            <v>15.1</v>
          </cell>
          <cell r="CJ56">
            <v>3.8</v>
          </cell>
          <cell r="CK56">
            <v>15.8</v>
          </cell>
          <cell r="CL56">
            <v>16</v>
          </cell>
          <cell r="CM56">
            <v>15.9</v>
          </cell>
          <cell r="CN56">
            <v>15.5</v>
          </cell>
          <cell r="CO56">
            <v>16.5</v>
          </cell>
          <cell r="CP56">
            <v>17.8</v>
          </cell>
          <cell r="CQ56">
            <v>18.3</v>
          </cell>
          <cell r="CR56">
            <v>17.7</v>
          </cell>
          <cell r="CS56">
            <v>0.4</v>
          </cell>
          <cell r="CT56">
            <v>12.9</v>
          </cell>
          <cell r="CU56">
            <v>14.5</v>
          </cell>
          <cell r="CV56">
            <v>7</v>
          </cell>
          <cell r="CW56">
            <v>10.7</v>
          </cell>
          <cell r="CX56">
            <v>14.7</v>
          </cell>
          <cell r="CY56">
            <v>15</v>
          </cell>
          <cell r="CZ56">
            <v>15.8</v>
          </cell>
          <cell r="DA56">
            <v>16.7</v>
          </cell>
          <cell r="DB56">
            <v>16.8</v>
          </cell>
          <cell r="DC56">
            <v>16.8</v>
          </cell>
          <cell r="DD56">
            <v>15.8</v>
          </cell>
          <cell r="DE56">
            <v>17.600000000000001</v>
          </cell>
          <cell r="DF56">
            <v>18</v>
          </cell>
          <cell r="DG56">
            <v>18.2</v>
          </cell>
          <cell r="DH56">
            <v>17.399999999999999</v>
          </cell>
          <cell r="DI56">
            <v>17</v>
          </cell>
          <cell r="DJ56">
            <v>17.600000000000001</v>
          </cell>
          <cell r="DK56">
            <v>19</v>
          </cell>
          <cell r="DL56">
            <v>18.7</v>
          </cell>
          <cell r="DM56">
            <v>17.899999999999999</v>
          </cell>
          <cell r="DN56">
            <v>18.7</v>
          </cell>
          <cell r="DO56">
            <v>18.2</v>
          </cell>
          <cell r="DP56">
            <v>18.5</v>
          </cell>
          <cell r="DQ56">
            <v>17.7</v>
          </cell>
          <cell r="DR56">
            <v>16.600000000000001</v>
          </cell>
          <cell r="DS56">
            <v>16</v>
          </cell>
          <cell r="DT56">
            <v>16.2</v>
          </cell>
          <cell r="DU56">
            <v>14.7</v>
          </cell>
          <cell r="DV56">
            <v>16.7</v>
          </cell>
          <cell r="DW56">
            <v>18.600000000000001</v>
          </cell>
          <cell r="DX56">
            <v>19.2</v>
          </cell>
          <cell r="DY56">
            <v>20.6</v>
          </cell>
          <cell r="DZ56">
            <v>20.8</v>
          </cell>
          <cell r="EA56">
            <v>22.6</v>
          </cell>
          <cell r="EB56">
            <v>22.8</v>
          </cell>
          <cell r="EC56">
            <v>23.6</v>
          </cell>
          <cell r="ED56">
            <v>28.2</v>
          </cell>
          <cell r="EE56">
            <v>30.2</v>
          </cell>
          <cell r="EF56">
            <v>29.6</v>
          </cell>
          <cell r="EG56">
            <v>31.5</v>
          </cell>
          <cell r="EH56">
            <v>34.799999999999997</v>
          </cell>
          <cell r="EI56">
            <v>37.4</v>
          </cell>
          <cell r="EJ56">
            <v>40.700000000000003</v>
          </cell>
          <cell r="EK56">
            <v>42.5</v>
          </cell>
          <cell r="EL56">
            <v>46.5</v>
          </cell>
          <cell r="EM56">
            <v>47.7</v>
          </cell>
          <cell r="EN56">
            <v>53.2</v>
          </cell>
          <cell r="EO56">
            <v>56.9</v>
          </cell>
          <cell r="EP56">
            <v>63.8</v>
          </cell>
          <cell r="EQ56">
            <v>40.6</v>
          </cell>
          <cell r="ER56">
            <v>53.6</v>
          </cell>
          <cell r="ES56">
            <v>57.6</v>
          </cell>
          <cell r="ET56">
            <v>59.6</v>
          </cell>
          <cell r="EU56">
            <v>60.2</v>
          </cell>
          <cell r="EV56">
            <v>63.3</v>
          </cell>
          <cell r="EW56">
            <v>65.5</v>
          </cell>
          <cell r="EX56">
            <v>60.3</v>
          </cell>
          <cell r="EY56">
            <v>69.099999999999994</v>
          </cell>
        </row>
        <row r="57">
          <cell r="A57" t="str">
            <v>Республика Хакасия</v>
          </cell>
          <cell r="B57">
            <v>1.4</v>
          </cell>
          <cell r="C57">
            <v>1.7</v>
          </cell>
          <cell r="D57">
            <v>1.6</v>
          </cell>
          <cell r="E57">
            <v>-7.6</v>
          </cell>
          <cell r="F57">
            <v>-18.399999999999999</v>
          </cell>
          <cell r="G57">
            <v>-15.8</v>
          </cell>
          <cell r="H57">
            <v>-12.6</v>
          </cell>
          <cell r="I57">
            <v>-9.6</v>
          </cell>
          <cell r="J57">
            <v>-9.1999999999999993</v>
          </cell>
          <cell r="K57">
            <v>-7.4</v>
          </cell>
          <cell r="L57">
            <v>-6.3</v>
          </cell>
          <cell r="M57">
            <v>-4.5</v>
          </cell>
          <cell r="N57">
            <v>-3.3</v>
          </cell>
          <cell r="O57">
            <v>-2.2000000000000002</v>
          </cell>
          <cell r="P57">
            <v>-1</v>
          </cell>
          <cell r="Q57">
            <v>0.2</v>
          </cell>
          <cell r="R57">
            <v>0.9</v>
          </cell>
          <cell r="S57">
            <v>1.9</v>
          </cell>
          <cell r="T57">
            <v>2.5</v>
          </cell>
          <cell r="U57">
            <v>2.7</v>
          </cell>
          <cell r="V57">
            <v>1.5</v>
          </cell>
          <cell r="W57">
            <v>3.4</v>
          </cell>
          <cell r="X57">
            <v>4.4000000000000004</v>
          </cell>
          <cell r="Y57">
            <v>4.8</v>
          </cell>
          <cell r="Z57">
            <v>5.3</v>
          </cell>
          <cell r="AA57">
            <v>5</v>
          </cell>
          <cell r="AB57">
            <v>6.1</v>
          </cell>
          <cell r="AC57">
            <v>6.1</v>
          </cell>
          <cell r="AD57">
            <v>6</v>
          </cell>
          <cell r="AE57">
            <v>6.4</v>
          </cell>
          <cell r="AF57">
            <v>5.5</v>
          </cell>
          <cell r="AG57">
            <v>5.2</v>
          </cell>
          <cell r="AH57">
            <v>5.3</v>
          </cell>
          <cell r="AI57">
            <v>5.6</v>
          </cell>
          <cell r="AJ57">
            <v>4.3</v>
          </cell>
          <cell r="AK57">
            <v>4.9000000000000004</v>
          </cell>
          <cell r="AL57">
            <v>5.4</v>
          </cell>
          <cell r="AM57">
            <v>5.3</v>
          </cell>
          <cell r="AN57">
            <v>6.1</v>
          </cell>
          <cell r="AO57">
            <v>6.3</v>
          </cell>
          <cell r="AP57">
            <v>7.3</v>
          </cell>
          <cell r="AQ57">
            <v>7.4</v>
          </cell>
          <cell r="AR57">
            <v>6.4</v>
          </cell>
          <cell r="AS57">
            <v>-1.5</v>
          </cell>
          <cell r="AT57">
            <v>4.9000000000000004</v>
          </cell>
          <cell r="AU57">
            <v>5.9</v>
          </cell>
          <cell r="AV57">
            <v>6.2</v>
          </cell>
          <cell r="AW57">
            <v>6.1</v>
          </cell>
          <cell r="AX57">
            <v>6.4</v>
          </cell>
          <cell r="AY57">
            <v>7.7</v>
          </cell>
          <cell r="AZ57">
            <v>7.8</v>
          </cell>
          <cell r="BA57">
            <v>8.6999999999999993</v>
          </cell>
          <cell r="BB57">
            <v>8</v>
          </cell>
          <cell r="BC57">
            <v>9</v>
          </cell>
          <cell r="BD57">
            <v>7.6</v>
          </cell>
          <cell r="BE57">
            <v>10</v>
          </cell>
          <cell r="BF57">
            <v>9.8000000000000007</v>
          </cell>
          <cell r="BG57">
            <v>9.8000000000000007</v>
          </cell>
          <cell r="BH57">
            <v>10.3</v>
          </cell>
          <cell r="BI57">
            <v>3.6</v>
          </cell>
          <cell r="BJ57">
            <v>8.5</v>
          </cell>
          <cell r="BK57">
            <v>9.6999999999999993</v>
          </cell>
          <cell r="BL57">
            <v>10.7</v>
          </cell>
          <cell r="BM57">
            <v>10.199999999999999</v>
          </cell>
          <cell r="BN57">
            <v>12.3</v>
          </cell>
          <cell r="BO57">
            <v>12.8</v>
          </cell>
          <cell r="BP57">
            <v>12.5</v>
          </cell>
          <cell r="BQ57">
            <v>12.7</v>
          </cell>
          <cell r="BR57">
            <v>12.1</v>
          </cell>
          <cell r="BS57">
            <v>10.9</v>
          </cell>
          <cell r="BT57">
            <v>11.1</v>
          </cell>
          <cell r="BU57">
            <v>11.9</v>
          </cell>
          <cell r="BV57">
            <v>11.5</v>
          </cell>
          <cell r="BW57">
            <v>12.8</v>
          </cell>
          <cell r="BX57">
            <v>13.1</v>
          </cell>
          <cell r="BY57">
            <v>13.7</v>
          </cell>
          <cell r="BZ57">
            <v>13.8</v>
          </cell>
          <cell r="CA57">
            <v>14</v>
          </cell>
          <cell r="CB57">
            <v>13.6</v>
          </cell>
          <cell r="CC57">
            <v>13.4</v>
          </cell>
          <cell r="CD57">
            <v>13.4</v>
          </cell>
          <cell r="CE57">
            <v>13.5</v>
          </cell>
          <cell r="CF57">
            <v>13.6</v>
          </cell>
          <cell r="CG57">
            <v>14.1</v>
          </cell>
          <cell r="CH57">
            <v>13.3</v>
          </cell>
          <cell r="CI57">
            <v>12.9</v>
          </cell>
          <cell r="CJ57">
            <v>-4</v>
          </cell>
          <cell r="CK57">
            <v>12.7</v>
          </cell>
          <cell r="CL57">
            <v>14.2</v>
          </cell>
          <cell r="CM57">
            <v>14.4</v>
          </cell>
          <cell r="CN57">
            <v>15.1</v>
          </cell>
          <cell r="CO57">
            <v>15.1</v>
          </cell>
          <cell r="CP57">
            <v>15.2</v>
          </cell>
          <cell r="CQ57">
            <v>16.2</v>
          </cell>
          <cell r="CR57">
            <v>15.3</v>
          </cell>
          <cell r="CS57">
            <v>5.3</v>
          </cell>
          <cell r="CT57">
            <v>14.3</v>
          </cell>
          <cell r="CU57">
            <v>15.2</v>
          </cell>
          <cell r="CV57">
            <v>13.6</v>
          </cell>
          <cell r="CW57">
            <v>13.7</v>
          </cell>
          <cell r="CX57">
            <v>15.1</v>
          </cell>
          <cell r="CY57">
            <v>15.4</v>
          </cell>
          <cell r="CZ57">
            <v>16.3</v>
          </cell>
          <cell r="DA57">
            <v>15.7</v>
          </cell>
          <cell r="DB57">
            <v>15.7</v>
          </cell>
          <cell r="DC57">
            <v>16.2</v>
          </cell>
          <cell r="DD57">
            <v>15.6</v>
          </cell>
          <cell r="DE57">
            <v>16</v>
          </cell>
          <cell r="DF57">
            <v>16</v>
          </cell>
          <cell r="DG57">
            <v>16.399999999999999</v>
          </cell>
          <cell r="DH57">
            <v>15.8</v>
          </cell>
          <cell r="DI57">
            <v>15.6</v>
          </cell>
          <cell r="DJ57">
            <v>15.1</v>
          </cell>
          <cell r="DK57">
            <v>16.3</v>
          </cell>
          <cell r="DL57">
            <v>16.8</v>
          </cell>
          <cell r="DM57">
            <v>16.600000000000001</v>
          </cell>
          <cell r="DN57">
            <v>16.8</v>
          </cell>
          <cell r="DO57">
            <v>17.3</v>
          </cell>
          <cell r="DP57">
            <v>17.3</v>
          </cell>
          <cell r="DQ57">
            <v>17.3</v>
          </cell>
          <cell r="DR57">
            <v>16.5</v>
          </cell>
          <cell r="DS57">
            <v>16.7</v>
          </cell>
          <cell r="DT57">
            <v>16.8</v>
          </cell>
          <cell r="DU57">
            <v>16.899999999999999</v>
          </cell>
          <cell r="DV57">
            <v>17.8</v>
          </cell>
          <cell r="DW57">
            <v>17.899999999999999</v>
          </cell>
          <cell r="DX57">
            <v>19.100000000000001</v>
          </cell>
          <cell r="DY57">
            <v>18.7</v>
          </cell>
          <cell r="DZ57">
            <v>19.2</v>
          </cell>
          <cell r="EA57">
            <v>19.5</v>
          </cell>
          <cell r="EB57">
            <v>20.6</v>
          </cell>
          <cell r="EC57">
            <v>20.9</v>
          </cell>
          <cell r="ED57">
            <v>21.8</v>
          </cell>
          <cell r="EE57">
            <v>21.9</v>
          </cell>
          <cell r="EF57">
            <v>21.7</v>
          </cell>
          <cell r="EG57">
            <v>22</v>
          </cell>
          <cell r="EH57">
            <v>23.6</v>
          </cell>
          <cell r="EI57">
            <v>25.9</v>
          </cell>
          <cell r="EJ57">
            <v>28.4</v>
          </cell>
          <cell r="EK57">
            <v>30</v>
          </cell>
          <cell r="EL57">
            <v>32.799999999999997</v>
          </cell>
          <cell r="EM57">
            <v>34.5</v>
          </cell>
          <cell r="EN57">
            <v>36.9</v>
          </cell>
          <cell r="EO57">
            <v>38.9</v>
          </cell>
          <cell r="EP57">
            <v>41.5</v>
          </cell>
          <cell r="EQ57">
            <v>24.3</v>
          </cell>
          <cell r="ER57">
            <v>35.1</v>
          </cell>
          <cell r="ES57">
            <v>36.799999999999997</v>
          </cell>
          <cell r="ET57">
            <v>36.9</v>
          </cell>
          <cell r="EU57">
            <v>37.700000000000003</v>
          </cell>
          <cell r="EV57">
            <v>37.5</v>
          </cell>
          <cell r="EW57">
            <v>38.9</v>
          </cell>
          <cell r="EX57">
            <v>39</v>
          </cell>
          <cell r="EY57">
            <v>41</v>
          </cell>
        </row>
        <row r="58">
          <cell r="A58" t="str">
            <v>Россия</v>
          </cell>
          <cell r="B58">
            <v>1.1000000000000001</v>
          </cell>
          <cell r="C58">
            <v>0.8</v>
          </cell>
          <cell r="D58">
            <v>0</v>
          </cell>
          <cell r="E58">
            <v>-13</v>
          </cell>
          <cell r="F58">
            <v>-33.4</v>
          </cell>
          <cell r="G58">
            <v>-29.2</v>
          </cell>
          <cell r="H58">
            <v>-28.2</v>
          </cell>
          <cell r="I58">
            <v>-26.4</v>
          </cell>
          <cell r="J58">
            <v>-26.4</v>
          </cell>
          <cell r="K58">
            <v>-22.2</v>
          </cell>
          <cell r="L58">
            <v>-20</v>
          </cell>
          <cell r="M58">
            <v>-17.399999999999999</v>
          </cell>
          <cell r="N58">
            <v>-13.6</v>
          </cell>
          <cell r="O58">
            <v>-11.3</v>
          </cell>
          <cell r="P58">
            <v>-9.1999999999999993</v>
          </cell>
          <cell r="Q58">
            <v>-6.3</v>
          </cell>
          <cell r="R58">
            <v>-4.5999999999999996</v>
          </cell>
          <cell r="S58">
            <v>-3.1</v>
          </cell>
          <cell r="T58">
            <v>-2</v>
          </cell>
          <cell r="U58">
            <v>-1.4</v>
          </cell>
          <cell r="V58">
            <v>-2.2000000000000002</v>
          </cell>
          <cell r="W58">
            <v>0</v>
          </cell>
          <cell r="X58">
            <v>0.7</v>
          </cell>
          <cell r="Y58">
            <v>1.4</v>
          </cell>
          <cell r="Z58">
            <v>2</v>
          </cell>
          <cell r="AA58">
            <v>2.5</v>
          </cell>
          <cell r="AB58">
            <v>3</v>
          </cell>
          <cell r="AC58">
            <v>3.4</v>
          </cell>
          <cell r="AD58">
            <v>3.6</v>
          </cell>
          <cell r="AE58">
            <v>3.8</v>
          </cell>
          <cell r="AF58">
            <v>3.2</v>
          </cell>
          <cell r="AG58">
            <v>3.3</v>
          </cell>
          <cell r="AH58">
            <v>3.7</v>
          </cell>
          <cell r="AI58">
            <v>3.8</v>
          </cell>
          <cell r="AJ58">
            <v>2.9</v>
          </cell>
          <cell r="AK58">
            <v>3.5</v>
          </cell>
          <cell r="AL58">
            <v>3.7</v>
          </cell>
          <cell r="AM58">
            <v>4</v>
          </cell>
          <cell r="AN58">
            <v>4.4000000000000004</v>
          </cell>
          <cell r="AO58">
            <v>4.7</v>
          </cell>
          <cell r="AP58">
            <v>5</v>
          </cell>
          <cell r="AQ58">
            <v>5.4</v>
          </cell>
          <cell r="AR58">
            <v>4.4000000000000004</v>
          </cell>
          <cell r="AS58">
            <v>-3.1</v>
          </cell>
          <cell r="AT58">
            <v>2.8</v>
          </cell>
          <cell r="AU58">
            <v>3.5</v>
          </cell>
          <cell r="AV58">
            <v>4.2</v>
          </cell>
          <cell r="AW58">
            <v>4.5999999999999996</v>
          </cell>
          <cell r="AX58">
            <v>4.5999999999999996</v>
          </cell>
          <cell r="AY58">
            <v>5.2</v>
          </cell>
          <cell r="AZ58">
            <v>4.9000000000000004</v>
          </cell>
          <cell r="BA58">
            <v>6.3</v>
          </cell>
          <cell r="BB58">
            <v>5.8</v>
          </cell>
          <cell r="BC58">
            <v>6.5</v>
          </cell>
          <cell r="BD58">
            <v>5</v>
          </cell>
          <cell r="BE58">
            <v>7.4</v>
          </cell>
          <cell r="BF58">
            <v>7.2</v>
          </cell>
          <cell r="BG58">
            <v>7.6</v>
          </cell>
          <cell r="BH58">
            <v>8.1999999999999993</v>
          </cell>
          <cell r="BI58">
            <v>1.4</v>
          </cell>
          <cell r="BJ58">
            <v>6.4</v>
          </cell>
          <cell r="BK58">
            <v>7.6</v>
          </cell>
          <cell r="BL58">
            <v>8.3000000000000007</v>
          </cell>
          <cell r="BM58">
            <v>8.1</v>
          </cell>
          <cell r="BN58">
            <v>9.9</v>
          </cell>
          <cell r="BO58">
            <v>9.3000000000000007</v>
          </cell>
          <cell r="BP58">
            <v>8.6</v>
          </cell>
          <cell r="BQ58">
            <v>8.6999999999999993</v>
          </cell>
          <cell r="BR58">
            <v>8.6999999999999993</v>
          </cell>
          <cell r="BS58">
            <v>7.6</v>
          </cell>
          <cell r="BT58">
            <v>7.8</v>
          </cell>
          <cell r="BU58">
            <v>8</v>
          </cell>
          <cell r="BV58">
            <v>7.9</v>
          </cell>
          <cell r="BW58">
            <v>8.5</v>
          </cell>
          <cell r="BX58">
            <v>8.8000000000000007</v>
          </cell>
          <cell r="BY58">
            <v>9.1999999999999993</v>
          </cell>
          <cell r="BZ58">
            <v>9.5</v>
          </cell>
          <cell r="CA58">
            <v>10.3</v>
          </cell>
          <cell r="CB58">
            <v>10</v>
          </cell>
          <cell r="CC58">
            <v>10.3</v>
          </cell>
          <cell r="CD58">
            <v>10.3</v>
          </cell>
          <cell r="CE58">
            <v>10.5</v>
          </cell>
          <cell r="CF58">
            <v>9.9</v>
          </cell>
          <cell r="CG58">
            <v>10.1</v>
          </cell>
          <cell r="CH58">
            <v>10.1</v>
          </cell>
          <cell r="CI58">
            <v>9.9</v>
          </cell>
          <cell r="CJ58">
            <v>1.8</v>
          </cell>
          <cell r="CK58">
            <v>8.8000000000000007</v>
          </cell>
          <cell r="CL58">
            <v>10.199999999999999</v>
          </cell>
          <cell r="CM58">
            <v>10.7</v>
          </cell>
          <cell r="CN58">
            <v>11</v>
          </cell>
          <cell r="CO58">
            <v>11</v>
          </cell>
          <cell r="CP58">
            <v>11.5</v>
          </cell>
          <cell r="CQ58">
            <v>11.8</v>
          </cell>
          <cell r="CR58">
            <v>11.1</v>
          </cell>
          <cell r="CS58">
            <v>1.4</v>
          </cell>
          <cell r="CT58">
            <v>9.6</v>
          </cell>
          <cell r="CU58">
            <v>10.199999999999999</v>
          </cell>
          <cell r="CV58">
            <v>10.1</v>
          </cell>
          <cell r="CW58">
            <v>10.1</v>
          </cell>
          <cell r="CX58">
            <v>11.1</v>
          </cell>
          <cell r="CY58">
            <v>11.1</v>
          </cell>
          <cell r="CZ58">
            <v>11.6</v>
          </cell>
          <cell r="DA58">
            <v>10.7</v>
          </cell>
          <cell r="DB58">
            <v>10.7</v>
          </cell>
          <cell r="DC58">
            <v>10.5</v>
          </cell>
          <cell r="DD58">
            <v>10.5</v>
          </cell>
          <cell r="DE58">
            <v>10.4</v>
          </cell>
          <cell r="DF58">
            <v>10.9</v>
          </cell>
          <cell r="DG58">
            <v>11.4</v>
          </cell>
          <cell r="DH58">
            <v>11.6</v>
          </cell>
          <cell r="DI58">
            <v>10.8</v>
          </cell>
          <cell r="DJ58">
            <v>10.7</v>
          </cell>
          <cell r="DK58">
            <v>12.1</v>
          </cell>
          <cell r="DL58">
            <v>12.3</v>
          </cell>
          <cell r="DM58">
            <v>12.5</v>
          </cell>
          <cell r="DN58">
            <v>12.2</v>
          </cell>
          <cell r="DO58">
            <v>12.2</v>
          </cell>
          <cell r="DP58">
            <v>12.7</v>
          </cell>
          <cell r="DQ58">
            <v>12.8</v>
          </cell>
          <cell r="DR58">
            <v>11.9</v>
          </cell>
          <cell r="DS58">
            <v>11.9</v>
          </cell>
          <cell r="DT58">
            <v>12.1</v>
          </cell>
          <cell r="DU58">
            <v>12.2</v>
          </cell>
          <cell r="DV58">
            <v>12.7</v>
          </cell>
          <cell r="DW58">
            <v>12.7</v>
          </cell>
          <cell r="DX58">
            <v>13.7</v>
          </cell>
          <cell r="DY58">
            <v>13.9</v>
          </cell>
          <cell r="DZ58">
            <v>14.7</v>
          </cell>
          <cell r="EA58">
            <v>15</v>
          </cell>
          <cell r="EB58">
            <v>15.6</v>
          </cell>
          <cell r="EC58">
            <v>15.7</v>
          </cell>
          <cell r="ED58">
            <v>16</v>
          </cell>
          <cell r="EE58">
            <v>16.3</v>
          </cell>
          <cell r="EF58">
            <v>16.7</v>
          </cell>
          <cell r="EG58">
            <v>17.399999999999999</v>
          </cell>
          <cell r="EH58">
            <v>18.7</v>
          </cell>
          <cell r="EI58">
            <v>20.2</v>
          </cell>
          <cell r="EJ58">
            <v>22.6</v>
          </cell>
          <cell r="EK58">
            <v>24.5</v>
          </cell>
          <cell r="EL58">
            <v>27.2</v>
          </cell>
          <cell r="EM58">
            <v>28.4</v>
          </cell>
          <cell r="EN58">
            <v>30.3</v>
          </cell>
          <cell r="EO58">
            <v>32.4</v>
          </cell>
          <cell r="EP58">
            <v>33.6</v>
          </cell>
          <cell r="EQ58">
            <v>20.2</v>
          </cell>
          <cell r="ER58">
            <v>28.6</v>
          </cell>
          <cell r="ES58">
            <v>30.2</v>
          </cell>
          <cell r="ET58">
            <v>30.8</v>
          </cell>
          <cell r="EU58">
            <v>31.6</v>
          </cell>
          <cell r="EV58">
            <v>31.7</v>
          </cell>
          <cell r="EW58">
            <v>33.4</v>
          </cell>
          <cell r="EX58">
            <v>33.1</v>
          </cell>
          <cell r="EY58">
            <v>35.200000000000003</v>
          </cell>
        </row>
        <row r="59">
          <cell r="A59" t="str">
            <v>Ростовская область</v>
          </cell>
          <cell r="B59">
            <v>1.8</v>
          </cell>
          <cell r="C59">
            <v>1.8</v>
          </cell>
          <cell r="D59">
            <v>1.4</v>
          </cell>
          <cell r="E59">
            <v>-12.8</v>
          </cell>
          <cell r="F59">
            <v>-33.9</v>
          </cell>
          <cell r="G59">
            <v>-30.5</v>
          </cell>
          <cell r="H59">
            <v>-29.7</v>
          </cell>
          <cell r="I59">
            <v>-27.7</v>
          </cell>
          <cell r="J59">
            <v>-27.1</v>
          </cell>
          <cell r="K59">
            <v>-23.6</v>
          </cell>
          <cell r="L59">
            <v>-21.5</v>
          </cell>
          <cell r="M59">
            <v>-15.1</v>
          </cell>
          <cell r="N59">
            <v>-11.4</v>
          </cell>
          <cell r="O59">
            <v>-9.4</v>
          </cell>
          <cell r="P59">
            <v>-6.9</v>
          </cell>
          <cell r="Q59">
            <v>-2.5</v>
          </cell>
          <cell r="R59">
            <v>0.1</v>
          </cell>
          <cell r="S59">
            <v>1.5</v>
          </cell>
          <cell r="T59">
            <v>2.2000000000000002</v>
          </cell>
          <cell r="U59">
            <v>2.7</v>
          </cell>
          <cell r="V59">
            <v>1.7</v>
          </cell>
          <cell r="W59">
            <v>3.2</v>
          </cell>
          <cell r="X59">
            <v>4.5999999999999996</v>
          </cell>
          <cell r="Y59">
            <v>5.2</v>
          </cell>
          <cell r="Z59">
            <v>6.2</v>
          </cell>
          <cell r="AA59">
            <v>6.3</v>
          </cell>
          <cell r="AB59">
            <v>6.8</v>
          </cell>
          <cell r="AC59">
            <v>7.1</v>
          </cell>
          <cell r="AD59">
            <v>7.5</v>
          </cell>
          <cell r="AE59">
            <v>7.7</v>
          </cell>
          <cell r="AF59">
            <v>7.1</v>
          </cell>
          <cell r="AG59">
            <v>7.4</v>
          </cell>
          <cell r="AH59">
            <v>7.8</v>
          </cell>
          <cell r="AI59">
            <v>7.8</v>
          </cell>
          <cell r="AJ59">
            <v>7.4</v>
          </cell>
          <cell r="AK59">
            <v>8</v>
          </cell>
          <cell r="AL59">
            <v>8.4</v>
          </cell>
          <cell r="AM59">
            <v>9.1</v>
          </cell>
          <cell r="AN59">
            <v>9.6</v>
          </cell>
          <cell r="AO59">
            <v>10</v>
          </cell>
          <cell r="AP59">
            <v>9.8000000000000007</v>
          </cell>
          <cell r="AQ59">
            <v>10.3</v>
          </cell>
          <cell r="AR59">
            <v>9</v>
          </cell>
          <cell r="AS59">
            <v>1.4</v>
          </cell>
          <cell r="AT59">
            <v>6.8</v>
          </cell>
          <cell r="AU59">
            <v>7.8</v>
          </cell>
          <cell r="AV59">
            <v>8.9</v>
          </cell>
          <cell r="AW59">
            <v>9.6999999999999993</v>
          </cell>
          <cell r="AX59">
            <v>9.6</v>
          </cell>
          <cell r="AY59">
            <v>10.3</v>
          </cell>
          <cell r="AZ59">
            <v>10.1</v>
          </cell>
          <cell r="BA59">
            <v>11.5</v>
          </cell>
          <cell r="BB59">
            <v>10.9</v>
          </cell>
          <cell r="BC59">
            <v>12</v>
          </cell>
          <cell r="BD59">
            <v>10.7</v>
          </cell>
          <cell r="BE59">
            <v>13.3</v>
          </cell>
          <cell r="BF59">
            <v>13.2</v>
          </cell>
          <cell r="BG59">
            <v>13.6</v>
          </cell>
          <cell r="BH59">
            <v>14.6</v>
          </cell>
          <cell r="BI59">
            <v>6.8</v>
          </cell>
          <cell r="BJ59">
            <v>12.1</v>
          </cell>
          <cell r="BK59">
            <v>13</v>
          </cell>
          <cell r="BL59">
            <v>14</v>
          </cell>
          <cell r="BM59">
            <v>14.4</v>
          </cell>
          <cell r="BN59">
            <v>16</v>
          </cell>
          <cell r="BO59">
            <v>15.8</v>
          </cell>
          <cell r="BP59">
            <v>15</v>
          </cell>
          <cell r="BQ59">
            <v>15.9</v>
          </cell>
          <cell r="BR59">
            <v>16.2</v>
          </cell>
          <cell r="BS59">
            <v>15.7</v>
          </cell>
          <cell r="BT59">
            <v>15.8</v>
          </cell>
          <cell r="BU59">
            <v>16.2</v>
          </cell>
          <cell r="BV59">
            <v>15.8</v>
          </cell>
          <cell r="BW59">
            <v>16.3</v>
          </cell>
          <cell r="BX59">
            <v>15.7</v>
          </cell>
          <cell r="BY59">
            <v>16.600000000000001</v>
          </cell>
          <cell r="BZ59">
            <v>17.3</v>
          </cell>
          <cell r="CA59">
            <v>18</v>
          </cell>
          <cell r="CB59">
            <v>17.899999999999999</v>
          </cell>
          <cell r="CC59">
            <v>18.2</v>
          </cell>
          <cell r="CD59">
            <v>18.5</v>
          </cell>
          <cell r="CE59">
            <v>18.899999999999999</v>
          </cell>
          <cell r="CF59">
            <v>18.399999999999999</v>
          </cell>
          <cell r="CG59">
            <v>18.7</v>
          </cell>
          <cell r="CH59">
            <v>18.899999999999999</v>
          </cell>
          <cell r="CI59">
            <v>18.8</v>
          </cell>
          <cell r="CJ59">
            <v>4.7</v>
          </cell>
          <cell r="CK59">
            <v>18.2</v>
          </cell>
          <cell r="CL59">
            <v>19.7</v>
          </cell>
          <cell r="CM59">
            <v>20.2</v>
          </cell>
          <cell r="CN59">
            <v>20.3</v>
          </cell>
          <cell r="CO59">
            <v>20.5</v>
          </cell>
          <cell r="CP59">
            <v>20.7</v>
          </cell>
          <cell r="CQ59">
            <v>20.9</v>
          </cell>
          <cell r="CR59">
            <v>20</v>
          </cell>
          <cell r="CS59">
            <v>11</v>
          </cell>
          <cell r="CT59">
            <v>18.899999999999999</v>
          </cell>
          <cell r="CU59">
            <v>20</v>
          </cell>
          <cell r="CV59">
            <v>20.100000000000001</v>
          </cell>
          <cell r="CW59">
            <v>19.8</v>
          </cell>
          <cell r="CX59">
            <v>20.8</v>
          </cell>
          <cell r="CY59">
            <v>21</v>
          </cell>
          <cell r="CZ59">
            <v>20.6</v>
          </cell>
          <cell r="DA59">
            <v>19.5</v>
          </cell>
          <cell r="DB59">
            <v>19.5</v>
          </cell>
          <cell r="DC59">
            <v>20.5</v>
          </cell>
          <cell r="DD59">
            <v>20.3</v>
          </cell>
          <cell r="DE59">
            <v>20.6</v>
          </cell>
          <cell r="DF59">
            <v>20.9</v>
          </cell>
          <cell r="DG59">
            <v>21.6</v>
          </cell>
          <cell r="DH59">
            <v>22.1</v>
          </cell>
          <cell r="DI59">
            <v>21.5</v>
          </cell>
          <cell r="DJ59">
            <v>21.3</v>
          </cell>
          <cell r="DK59">
            <v>23.1</v>
          </cell>
          <cell r="DL59">
            <v>23.6</v>
          </cell>
          <cell r="DM59">
            <v>24.1</v>
          </cell>
          <cell r="DN59">
            <v>23.6</v>
          </cell>
          <cell r="DO59">
            <v>23.7</v>
          </cell>
          <cell r="DP59">
            <v>24.3</v>
          </cell>
          <cell r="DQ59">
            <v>25</v>
          </cell>
          <cell r="DR59">
            <v>24.4</v>
          </cell>
          <cell r="DS59">
            <v>24</v>
          </cell>
          <cell r="DT59">
            <v>24.6</v>
          </cell>
          <cell r="DU59">
            <v>24.9</v>
          </cell>
          <cell r="DV59">
            <v>25.2</v>
          </cell>
          <cell r="DW59">
            <v>25.1</v>
          </cell>
          <cell r="DX59">
            <v>26.5</v>
          </cell>
          <cell r="DY59">
            <v>26.3</v>
          </cell>
          <cell r="DZ59">
            <v>27.7</v>
          </cell>
          <cell r="EA59">
            <v>28.1</v>
          </cell>
          <cell r="EB59">
            <v>29.2</v>
          </cell>
          <cell r="EC59">
            <v>29.5</v>
          </cell>
          <cell r="ED59">
            <v>31</v>
          </cell>
          <cell r="EE59">
            <v>30.6</v>
          </cell>
          <cell r="EF59">
            <v>31.7</v>
          </cell>
          <cell r="EG59">
            <v>31.9</v>
          </cell>
          <cell r="EH59">
            <v>33</v>
          </cell>
          <cell r="EI59">
            <v>34.6</v>
          </cell>
          <cell r="EJ59">
            <v>37.1</v>
          </cell>
          <cell r="EK59">
            <v>39.299999999999997</v>
          </cell>
          <cell r="EL59">
            <v>41.2</v>
          </cell>
          <cell r="EM59">
            <v>43</v>
          </cell>
          <cell r="EN59">
            <v>45.5</v>
          </cell>
          <cell r="EO59">
            <v>47.8</v>
          </cell>
          <cell r="EP59">
            <v>48.1</v>
          </cell>
          <cell r="EQ59">
            <v>33.799999999999997</v>
          </cell>
          <cell r="ER59">
            <v>42.1</v>
          </cell>
          <cell r="ES59">
            <v>44.8</v>
          </cell>
          <cell r="ET59">
            <v>45.8</v>
          </cell>
          <cell r="EU59">
            <v>46.4</v>
          </cell>
          <cell r="EV59">
            <v>46</v>
          </cell>
          <cell r="EW59">
            <v>47.4</v>
          </cell>
          <cell r="EX59">
            <v>47.2</v>
          </cell>
          <cell r="EY59">
            <v>50.4</v>
          </cell>
        </row>
        <row r="60">
          <cell r="A60" t="str">
            <v>Рязанская область</v>
          </cell>
          <cell r="B60">
            <v>1.4</v>
          </cell>
          <cell r="C60">
            <v>1.3</v>
          </cell>
          <cell r="D60">
            <v>0.6</v>
          </cell>
          <cell r="E60">
            <v>-15.7</v>
          </cell>
          <cell r="F60">
            <v>-29.2</v>
          </cell>
          <cell r="G60">
            <v>-25</v>
          </cell>
          <cell r="H60">
            <v>-24.3</v>
          </cell>
          <cell r="I60">
            <v>-23.2</v>
          </cell>
          <cell r="J60">
            <v>-23.2</v>
          </cell>
          <cell r="K60">
            <v>-19.600000000000001</v>
          </cell>
          <cell r="L60">
            <v>-18.2</v>
          </cell>
          <cell r="M60">
            <v>-16.7</v>
          </cell>
          <cell r="N60">
            <v>-12.4</v>
          </cell>
          <cell r="O60">
            <v>-10.9</v>
          </cell>
          <cell r="P60">
            <v>-8.6999999999999993</v>
          </cell>
          <cell r="Q60">
            <v>-6.2</v>
          </cell>
          <cell r="R60">
            <v>-5.2</v>
          </cell>
          <cell r="S60">
            <v>-0.7</v>
          </cell>
          <cell r="T60">
            <v>2.2000000000000002</v>
          </cell>
          <cell r="U60">
            <v>2.6</v>
          </cell>
          <cell r="V60">
            <v>2</v>
          </cell>
          <cell r="W60">
            <v>3.5</v>
          </cell>
          <cell r="X60">
            <v>4.0999999999999996</v>
          </cell>
          <cell r="Y60">
            <v>4.8</v>
          </cell>
          <cell r="Z60">
            <v>5.3</v>
          </cell>
          <cell r="AA60">
            <v>5.0999999999999996</v>
          </cell>
          <cell r="AB60">
            <v>5.7</v>
          </cell>
          <cell r="AC60">
            <v>5.9</v>
          </cell>
          <cell r="AD60">
            <v>6</v>
          </cell>
          <cell r="AE60">
            <v>5.9</v>
          </cell>
          <cell r="AF60">
            <v>5.9</v>
          </cell>
          <cell r="AG60">
            <v>5.5</v>
          </cell>
          <cell r="AH60">
            <v>6.5</v>
          </cell>
          <cell r="AI60">
            <v>5.9</v>
          </cell>
          <cell r="AJ60">
            <v>5</v>
          </cell>
          <cell r="AK60">
            <v>6</v>
          </cell>
          <cell r="AL60">
            <v>5.7</v>
          </cell>
          <cell r="AM60">
            <v>5.5</v>
          </cell>
          <cell r="AN60">
            <v>5.7</v>
          </cell>
          <cell r="AO60">
            <v>6.1</v>
          </cell>
          <cell r="AP60">
            <v>6.4</v>
          </cell>
          <cell r="AQ60">
            <v>6.6</v>
          </cell>
          <cell r="AR60">
            <v>5.6</v>
          </cell>
          <cell r="AS60">
            <v>-1.2</v>
          </cell>
          <cell r="AT60">
            <v>4.4000000000000004</v>
          </cell>
          <cell r="AU60">
            <v>4.8</v>
          </cell>
          <cell r="AV60">
            <v>5.4</v>
          </cell>
          <cell r="AW60">
            <v>5.9</v>
          </cell>
          <cell r="AX60">
            <v>5.8</v>
          </cell>
          <cell r="AY60">
            <v>6.4</v>
          </cell>
          <cell r="AZ60">
            <v>6.5</v>
          </cell>
          <cell r="BA60">
            <v>7.3</v>
          </cell>
          <cell r="BB60">
            <v>6.7</v>
          </cell>
          <cell r="BC60">
            <v>7.2</v>
          </cell>
          <cell r="BD60">
            <v>6.7</v>
          </cell>
          <cell r="BE60">
            <v>8.1999999999999993</v>
          </cell>
          <cell r="BF60">
            <v>8.6</v>
          </cell>
          <cell r="BG60">
            <v>9.1</v>
          </cell>
          <cell r="BH60">
            <v>10</v>
          </cell>
          <cell r="BI60">
            <v>3.1</v>
          </cell>
          <cell r="BJ60">
            <v>7.9</v>
          </cell>
          <cell r="BK60">
            <v>9.4</v>
          </cell>
          <cell r="BL60">
            <v>10.3</v>
          </cell>
          <cell r="BM60">
            <v>10.1</v>
          </cell>
          <cell r="BN60">
            <v>11</v>
          </cell>
          <cell r="BO60">
            <v>10.6</v>
          </cell>
          <cell r="BP60">
            <v>10.199999999999999</v>
          </cell>
          <cell r="BQ60">
            <v>9.8000000000000007</v>
          </cell>
          <cell r="BR60">
            <v>9.8000000000000007</v>
          </cell>
          <cell r="BS60">
            <v>9.3000000000000007</v>
          </cell>
          <cell r="BT60">
            <v>9</v>
          </cell>
          <cell r="BU60">
            <v>9.4</v>
          </cell>
          <cell r="BV60">
            <v>9.8000000000000007</v>
          </cell>
          <cell r="BW60">
            <v>9.9</v>
          </cell>
          <cell r="BX60">
            <v>9.9</v>
          </cell>
          <cell r="BY60">
            <v>10.4</v>
          </cell>
          <cell r="BZ60">
            <v>10.5</v>
          </cell>
          <cell r="CA60">
            <v>11</v>
          </cell>
          <cell r="CB60">
            <v>10.7</v>
          </cell>
          <cell r="CC60">
            <v>10.8</v>
          </cell>
          <cell r="CD60">
            <v>10.6</v>
          </cell>
          <cell r="CE60">
            <v>11</v>
          </cell>
          <cell r="CF60">
            <v>10.7</v>
          </cell>
          <cell r="CG60">
            <v>11.1</v>
          </cell>
          <cell r="CH60">
            <v>11.7</v>
          </cell>
          <cell r="CI60">
            <v>11.1</v>
          </cell>
          <cell r="CJ60">
            <v>8.6999999999999993</v>
          </cell>
          <cell r="CK60">
            <v>9.5</v>
          </cell>
          <cell r="CL60">
            <v>10.8</v>
          </cell>
          <cell r="CM60">
            <v>11.4</v>
          </cell>
          <cell r="CN60">
            <v>11.6</v>
          </cell>
          <cell r="CO60">
            <v>11.7</v>
          </cell>
          <cell r="CP60">
            <v>12.7</v>
          </cell>
          <cell r="CQ60">
            <v>12.6</v>
          </cell>
          <cell r="CR60">
            <v>11.4</v>
          </cell>
          <cell r="CS60">
            <v>3.1</v>
          </cell>
          <cell r="CT60">
            <v>9.9</v>
          </cell>
          <cell r="CU60">
            <v>10.199999999999999</v>
          </cell>
          <cell r="CV60">
            <v>10.6</v>
          </cell>
          <cell r="CW60">
            <v>10.4</v>
          </cell>
          <cell r="CX60">
            <v>10.8</v>
          </cell>
          <cell r="CY60">
            <v>11.2</v>
          </cell>
          <cell r="CZ60">
            <v>11</v>
          </cell>
          <cell r="DA60">
            <v>10.7</v>
          </cell>
          <cell r="DB60">
            <v>11</v>
          </cell>
          <cell r="DC60">
            <v>10.7</v>
          </cell>
          <cell r="DD60">
            <v>10.4</v>
          </cell>
          <cell r="DE60">
            <v>10.3</v>
          </cell>
          <cell r="DF60">
            <v>10.4</v>
          </cell>
          <cell r="DG60">
            <v>10.7</v>
          </cell>
          <cell r="DH60">
            <v>11</v>
          </cell>
          <cell r="DI60">
            <v>10.199999999999999</v>
          </cell>
          <cell r="DJ60">
            <v>9.8000000000000007</v>
          </cell>
          <cell r="DK60">
            <v>10.9</v>
          </cell>
          <cell r="DL60">
            <v>11.6</v>
          </cell>
          <cell r="DM60">
            <v>12.3</v>
          </cell>
          <cell r="DN60">
            <v>12</v>
          </cell>
          <cell r="DO60">
            <v>11.4</v>
          </cell>
          <cell r="DP60">
            <v>12</v>
          </cell>
          <cell r="DQ60">
            <v>12.1</v>
          </cell>
          <cell r="DR60">
            <v>11</v>
          </cell>
          <cell r="DS60">
            <v>11.4</v>
          </cell>
          <cell r="DT60">
            <v>11.5</v>
          </cell>
          <cell r="DU60">
            <v>11.5</v>
          </cell>
          <cell r="DV60">
            <v>11.9</v>
          </cell>
          <cell r="DW60">
            <v>12.3</v>
          </cell>
          <cell r="DX60">
            <v>13</v>
          </cell>
          <cell r="DY60">
            <v>12.6</v>
          </cell>
          <cell r="DZ60">
            <v>13.3</v>
          </cell>
          <cell r="EA60">
            <v>12.6</v>
          </cell>
          <cell r="EB60">
            <v>14.5</v>
          </cell>
          <cell r="EC60">
            <v>14.3</v>
          </cell>
          <cell r="ED60">
            <v>14.4</v>
          </cell>
          <cell r="EE60">
            <v>14.9</v>
          </cell>
          <cell r="EF60">
            <v>15.5</v>
          </cell>
          <cell r="EG60">
            <v>15.4</v>
          </cell>
          <cell r="EH60">
            <v>16.899999999999999</v>
          </cell>
          <cell r="EI60">
            <v>17.899999999999999</v>
          </cell>
          <cell r="EJ60">
            <v>21.4</v>
          </cell>
          <cell r="EK60">
            <v>23.1</v>
          </cell>
          <cell r="EL60">
            <v>25.9</v>
          </cell>
          <cell r="EM60">
            <v>27.7</v>
          </cell>
          <cell r="EN60">
            <v>28.8</v>
          </cell>
          <cell r="EO60">
            <v>30.5</v>
          </cell>
          <cell r="EP60">
            <v>32.1</v>
          </cell>
          <cell r="EQ60">
            <v>20.6</v>
          </cell>
          <cell r="ER60">
            <v>26.2</v>
          </cell>
          <cell r="ES60">
            <v>28.6</v>
          </cell>
          <cell r="ET60">
            <v>28.5</v>
          </cell>
          <cell r="EU60">
            <v>28.3</v>
          </cell>
          <cell r="EV60">
            <v>28.9</v>
          </cell>
          <cell r="EW60">
            <v>30.2</v>
          </cell>
          <cell r="EX60">
            <v>30.5</v>
          </cell>
          <cell r="EY60">
            <v>31.5</v>
          </cell>
        </row>
        <row r="61">
          <cell r="A61" t="str">
            <v>Самарская область</v>
          </cell>
          <cell r="B61">
            <v>1.2</v>
          </cell>
          <cell r="C61">
            <v>1.1000000000000001</v>
          </cell>
          <cell r="D61">
            <v>-0.3</v>
          </cell>
          <cell r="E61">
            <v>-8.8000000000000007</v>
          </cell>
          <cell r="F61">
            <v>-26.9</v>
          </cell>
          <cell r="G61">
            <v>-21.5</v>
          </cell>
          <cell r="H61">
            <v>-20</v>
          </cell>
          <cell r="I61">
            <v>-18.2</v>
          </cell>
          <cell r="J61">
            <v>-18.899999999999999</v>
          </cell>
          <cell r="K61">
            <v>-16</v>
          </cell>
          <cell r="L61">
            <v>-12.8</v>
          </cell>
          <cell r="M61">
            <v>-10.7</v>
          </cell>
          <cell r="N61">
            <v>-9.1999999999999993</v>
          </cell>
          <cell r="O61">
            <v>-7.8</v>
          </cell>
          <cell r="P61">
            <v>-6.5</v>
          </cell>
          <cell r="Q61">
            <v>-2.4</v>
          </cell>
          <cell r="R61">
            <v>-0.6</v>
          </cell>
          <cell r="S61">
            <v>0.4</v>
          </cell>
          <cell r="T61">
            <v>0.9</v>
          </cell>
          <cell r="U61">
            <v>1.2</v>
          </cell>
          <cell r="V61">
            <v>0.4</v>
          </cell>
          <cell r="W61">
            <v>1.8</v>
          </cell>
          <cell r="X61">
            <v>2.2000000000000002</v>
          </cell>
          <cell r="Y61">
            <v>2.9</v>
          </cell>
          <cell r="Z61">
            <v>3</v>
          </cell>
          <cell r="AA61">
            <v>3.4</v>
          </cell>
          <cell r="AB61">
            <v>3.5</v>
          </cell>
          <cell r="AC61">
            <v>3.9</v>
          </cell>
          <cell r="AD61">
            <v>3.6</v>
          </cell>
          <cell r="AE61">
            <v>3.9</v>
          </cell>
          <cell r="AF61">
            <v>3</v>
          </cell>
          <cell r="AG61">
            <v>3.1</v>
          </cell>
          <cell r="AH61">
            <v>3.1</v>
          </cell>
          <cell r="AI61">
            <v>3.4</v>
          </cell>
          <cell r="AJ61">
            <v>2.6</v>
          </cell>
          <cell r="AK61">
            <v>3.2</v>
          </cell>
          <cell r="AL61">
            <v>3.3</v>
          </cell>
          <cell r="AM61">
            <v>3.5</v>
          </cell>
          <cell r="AN61">
            <v>3.8</v>
          </cell>
          <cell r="AO61">
            <v>4.0999999999999996</v>
          </cell>
          <cell r="AP61">
            <v>4.5</v>
          </cell>
          <cell r="AQ61">
            <v>4.4000000000000004</v>
          </cell>
          <cell r="AR61">
            <v>3.8</v>
          </cell>
          <cell r="AS61">
            <v>-3.4</v>
          </cell>
          <cell r="AT61">
            <v>1.8</v>
          </cell>
          <cell r="AU61">
            <v>2.5</v>
          </cell>
          <cell r="AV61">
            <v>3</v>
          </cell>
          <cell r="AW61">
            <v>3.1</v>
          </cell>
          <cell r="AX61">
            <v>2.9</v>
          </cell>
          <cell r="AY61">
            <v>3.4</v>
          </cell>
          <cell r="AZ61">
            <v>3</v>
          </cell>
          <cell r="BA61">
            <v>4.4000000000000004</v>
          </cell>
          <cell r="BB61">
            <v>4</v>
          </cell>
          <cell r="BC61">
            <v>4.4000000000000004</v>
          </cell>
          <cell r="BD61">
            <v>3.2</v>
          </cell>
          <cell r="BE61">
            <v>5.4</v>
          </cell>
          <cell r="BF61">
            <v>5</v>
          </cell>
          <cell r="BG61">
            <v>5.5</v>
          </cell>
          <cell r="BH61">
            <v>6</v>
          </cell>
          <cell r="BI61">
            <v>1.3</v>
          </cell>
          <cell r="BJ61">
            <v>5.0999999999999996</v>
          </cell>
          <cell r="BK61">
            <v>6</v>
          </cell>
          <cell r="BL61">
            <v>6.7</v>
          </cell>
          <cell r="BM61">
            <v>6.5</v>
          </cell>
          <cell r="BN61">
            <v>8.1</v>
          </cell>
          <cell r="BO61">
            <v>7.2</v>
          </cell>
          <cell r="BP61">
            <v>6.7</v>
          </cell>
          <cell r="BQ61">
            <v>7.2</v>
          </cell>
          <cell r="BR61">
            <v>7.3</v>
          </cell>
          <cell r="BS61">
            <v>6.4</v>
          </cell>
          <cell r="BT61">
            <v>6.5</v>
          </cell>
          <cell r="BU61">
            <v>6.8</v>
          </cell>
          <cell r="BV61">
            <v>6.7</v>
          </cell>
          <cell r="BW61">
            <v>7.2</v>
          </cell>
          <cell r="BX61">
            <v>7.2</v>
          </cell>
          <cell r="BY61">
            <v>7.6</v>
          </cell>
          <cell r="BZ61">
            <v>7.8</v>
          </cell>
          <cell r="CA61">
            <v>8.4</v>
          </cell>
          <cell r="CB61">
            <v>7.9</v>
          </cell>
          <cell r="CC61">
            <v>7.9</v>
          </cell>
          <cell r="CD61">
            <v>7.5</v>
          </cell>
          <cell r="CE61">
            <v>7.8</v>
          </cell>
          <cell r="CF61">
            <v>7.1</v>
          </cell>
          <cell r="CG61">
            <v>7</v>
          </cell>
          <cell r="CH61">
            <v>7.1</v>
          </cell>
          <cell r="CI61">
            <v>5.8</v>
          </cell>
          <cell r="CJ61">
            <v>-8.1999999999999993</v>
          </cell>
          <cell r="CK61">
            <v>5.5</v>
          </cell>
          <cell r="CL61">
            <v>6.6</v>
          </cell>
          <cell r="CM61">
            <v>7</v>
          </cell>
          <cell r="CN61">
            <v>7.2</v>
          </cell>
          <cell r="CO61">
            <v>7.2</v>
          </cell>
          <cell r="CP61">
            <v>7.5</v>
          </cell>
          <cell r="CQ61">
            <v>7.6</v>
          </cell>
          <cell r="CR61">
            <v>6.9</v>
          </cell>
          <cell r="CS61">
            <v>-1.9</v>
          </cell>
          <cell r="CT61">
            <v>5.7</v>
          </cell>
          <cell r="CU61">
            <v>5.8</v>
          </cell>
          <cell r="CV61">
            <v>5.8</v>
          </cell>
          <cell r="CW61">
            <v>5.3</v>
          </cell>
          <cell r="CX61">
            <v>6.3</v>
          </cell>
          <cell r="CY61">
            <v>6.2</v>
          </cell>
          <cell r="CZ61">
            <v>6.9</v>
          </cell>
          <cell r="DA61">
            <v>5.5</v>
          </cell>
          <cell r="DB61">
            <v>5.6</v>
          </cell>
          <cell r="DC61">
            <v>5.5</v>
          </cell>
          <cell r="DD61">
            <v>5.6</v>
          </cell>
          <cell r="DE61">
            <v>5.4</v>
          </cell>
          <cell r="DF61">
            <v>6.1</v>
          </cell>
          <cell r="DG61">
            <v>6.5</v>
          </cell>
          <cell r="DH61">
            <v>6.9</v>
          </cell>
          <cell r="DI61">
            <v>6.1</v>
          </cell>
          <cell r="DJ61">
            <v>5.8</v>
          </cell>
          <cell r="DK61">
            <v>7.1</v>
          </cell>
          <cell r="DL61">
            <v>7</v>
          </cell>
          <cell r="DM61">
            <v>7.4</v>
          </cell>
          <cell r="DN61">
            <v>6.9</v>
          </cell>
          <cell r="DO61">
            <v>6.9</v>
          </cell>
          <cell r="DP61">
            <v>6.9</v>
          </cell>
          <cell r="DQ61">
            <v>7.4</v>
          </cell>
          <cell r="DR61">
            <v>6.7</v>
          </cell>
          <cell r="DS61">
            <v>6.5</v>
          </cell>
          <cell r="DT61">
            <v>6.7</v>
          </cell>
          <cell r="DU61">
            <v>6.9</v>
          </cell>
          <cell r="DV61">
            <v>7.2</v>
          </cell>
          <cell r="DW61">
            <v>6.6</v>
          </cell>
          <cell r="DX61">
            <v>7.5</v>
          </cell>
          <cell r="DY61">
            <v>7.5</v>
          </cell>
          <cell r="DZ61">
            <v>8.4</v>
          </cell>
          <cell r="EA61">
            <v>8.6</v>
          </cell>
          <cell r="EB61">
            <v>8.6</v>
          </cell>
          <cell r="EC61">
            <v>8.3000000000000007</v>
          </cell>
          <cell r="ED61">
            <v>8.9</v>
          </cell>
          <cell r="EE61">
            <v>8.6</v>
          </cell>
          <cell r="EF61">
            <v>9</v>
          </cell>
          <cell r="EG61">
            <v>9.4</v>
          </cell>
          <cell r="EH61">
            <v>10.3</v>
          </cell>
          <cell r="EI61">
            <v>11.5</v>
          </cell>
          <cell r="EJ61">
            <v>12.8</v>
          </cell>
          <cell r="EK61">
            <v>14.6</v>
          </cell>
          <cell r="EL61">
            <v>16.8</v>
          </cell>
          <cell r="EM61">
            <v>18</v>
          </cell>
          <cell r="EN61">
            <v>20</v>
          </cell>
          <cell r="EO61">
            <v>21.2</v>
          </cell>
          <cell r="EP61">
            <v>22.6</v>
          </cell>
          <cell r="EQ61">
            <v>11.1</v>
          </cell>
          <cell r="ER61">
            <v>17.600000000000001</v>
          </cell>
          <cell r="ES61">
            <v>19.3</v>
          </cell>
          <cell r="ET61">
            <v>19.899999999999999</v>
          </cell>
          <cell r="EU61">
            <v>20.100000000000001</v>
          </cell>
          <cell r="EV61">
            <v>20</v>
          </cell>
          <cell r="EW61">
            <v>21.2</v>
          </cell>
          <cell r="EX61">
            <v>19.8</v>
          </cell>
          <cell r="EY61">
            <v>21.8</v>
          </cell>
        </row>
        <row r="62">
          <cell r="A62" t="str">
            <v>Санкт-Петербург</v>
          </cell>
          <cell r="B62">
            <v>1.7</v>
          </cell>
          <cell r="C62">
            <v>0.8</v>
          </cell>
          <cell r="D62">
            <v>-0.3</v>
          </cell>
          <cell r="E62">
            <v>-12.8</v>
          </cell>
          <cell r="F62">
            <v>-39.200000000000003</v>
          </cell>
          <cell r="G62">
            <v>-37.200000000000003</v>
          </cell>
          <cell r="H62">
            <v>-36.4</v>
          </cell>
          <cell r="I62">
            <v>-34.799999999999997</v>
          </cell>
          <cell r="J62">
            <v>-34.6</v>
          </cell>
          <cell r="K62">
            <v>-29.1</v>
          </cell>
          <cell r="L62">
            <v>-27.3</v>
          </cell>
          <cell r="M62">
            <v>-25.7</v>
          </cell>
          <cell r="N62">
            <v>-23.9</v>
          </cell>
          <cell r="O62">
            <v>-19.7</v>
          </cell>
          <cell r="P62">
            <v>-15.4</v>
          </cell>
          <cell r="Q62">
            <v>-13.5</v>
          </cell>
          <cell r="R62">
            <v>-11.4</v>
          </cell>
          <cell r="S62">
            <v>-9.5</v>
          </cell>
          <cell r="T62">
            <v>-8.3000000000000007</v>
          </cell>
          <cell r="U62">
            <v>-7.6</v>
          </cell>
          <cell r="V62">
            <v>-3.4</v>
          </cell>
          <cell r="W62">
            <v>-0.2</v>
          </cell>
          <cell r="X62">
            <v>0.7</v>
          </cell>
          <cell r="Y62">
            <v>0.9</v>
          </cell>
          <cell r="Z62">
            <v>1.8</v>
          </cell>
          <cell r="AA62">
            <v>2.5</v>
          </cell>
          <cell r="AB62">
            <v>3.7</v>
          </cell>
          <cell r="AC62">
            <v>4.5</v>
          </cell>
          <cell r="AD62">
            <v>5</v>
          </cell>
          <cell r="AE62">
            <v>5.2</v>
          </cell>
          <cell r="AF62">
            <v>4.7</v>
          </cell>
          <cell r="AG62">
            <v>5.2</v>
          </cell>
          <cell r="AH62">
            <v>5.4</v>
          </cell>
          <cell r="AI62">
            <v>5.6</v>
          </cell>
          <cell r="AJ62">
            <v>5</v>
          </cell>
          <cell r="AK62">
            <v>5.6</v>
          </cell>
          <cell r="AL62">
            <v>5.3</v>
          </cell>
          <cell r="AM62">
            <v>6</v>
          </cell>
          <cell r="AN62">
            <v>6.6</v>
          </cell>
          <cell r="AO62">
            <v>6.3</v>
          </cell>
          <cell r="AP62">
            <v>6.7</v>
          </cell>
          <cell r="AQ62">
            <v>7.2</v>
          </cell>
          <cell r="AR62">
            <v>6.2</v>
          </cell>
          <cell r="AS62">
            <v>-2.2999999999999998</v>
          </cell>
          <cell r="AT62">
            <v>4.5999999999999996</v>
          </cell>
          <cell r="AU62">
            <v>5.4</v>
          </cell>
          <cell r="AV62">
            <v>6.2</v>
          </cell>
          <cell r="AW62">
            <v>6.6</v>
          </cell>
          <cell r="AX62">
            <v>7.2</v>
          </cell>
          <cell r="AY62">
            <v>8</v>
          </cell>
          <cell r="AZ62">
            <v>7.6</v>
          </cell>
          <cell r="BA62">
            <v>9.6</v>
          </cell>
          <cell r="BB62">
            <v>8.9</v>
          </cell>
          <cell r="BC62">
            <v>10</v>
          </cell>
          <cell r="BD62">
            <v>7.4</v>
          </cell>
          <cell r="BE62">
            <v>11.3</v>
          </cell>
          <cell r="BF62">
            <v>11.2</v>
          </cell>
          <cell r="BG62">
            <v>11.5</v>
          </cell>
          <cell r="BH62">
            <v>12.4</v>
          </cell>
          <cell r="BI62">
            <v>7.3</v>
          </cell>
          <cell r="BJ62">
            <v>11.4</v>
          </cell>
          <cell r="BK62">
            <v>12</v>
          </cell>
          <cell r="BL62">
            <v>12.6</v>
          </cell>
          <cell r="BM62">
            <v>12.1</v>
          </cell>
          <cell r="BN62">
            <v>14.7</v>
          </cell>
          <cell r="BO62">
            <v>13.9</v>
          </cell>
          <cell r="BP62">
            <v>12.8</v>
          </cell>
          <cell r="BQ62">
            <v>11.4</v>
          </cell>
          <cell r="BR62">
            <v>11.8</v>
          </cell>
          <cell r="BS62">
            <v>10.4</v>
          </cell>
          <cell r="BT62">
            <v>10.6</v>
          </cell>
          <cell r="BU62">
            <v>10.7</v>
          </cell>
          <cell r="BV62">
            <v>10.6</v>
          </cell>
          <cell r="BW62">
            <v>12.3</v>
          </cell>
          <cell r="BX62">
            <v>12.5</v>
          </cell>
          <cell r="BY62">
            <v>13</v>
          </cell>
          <cell r="BZ62">
            <v>13.4</v>
          </cell>
          <cell r="CA62">
            <v>14.5</v>
          </cell>
          <cell r="CB62">
            <v>14.3</v>
          </cell>
          <cell r="CC62">
            <v>14.5</v>
          </cell>
          <cell r="CD62">
            <v>14.7</v>
          </cell>
          <cell r="CE62">
            <v>15.3</v>
          </cell>
          <cell r="CF62">
            <v>14.6</v>
          </cell>
          <cell r="CG62">
            <v>14.7</v>
          </cell>
          <cell r="CH62">
            <v>14.6</v>
          </cell>
          <cell r="CI62">
            <v>14.8</v>
          </cell>
          <cell r="CJ62">
            <v>10.199999999999999</v>
          </cell>
          <cell r="CK62">
            <v>13.8</v>
          </cell>
          <cell r="CL62">
            <v>14.9</v>
          </cell>
          <cell r="CM62">
            <v>15.3</v>
          </cell>
          <cell r="CN62">
            <v>15.5</v>
          </cell>
          <cell r="CO62">
            <v>15.2</v>
          </cell>
          <cell r="CP62">
            <v>15.6</v>
          </cell>
          <cell r="CQ62">
            <v>15.7</v>
          </cell>
          <cell r="CR62">
            <v>15.2</v>
          </cell>
          <cell r="CS62">
            <v>4.9000000000000004</v>
          </cell>
          <cell r="CT62">
            <v>13.6</v>
          </cell>
          <cell r="CU62">
            <v>14.4</v>
          </cell>
          <cell r="CV62">
            <v>14</v>
          </cell>
          <cell r="CW62">
            <v>13.7</v>
          </cell>
          <cell r="CX62">
            <v>15.3</v>
          </cell>
          <cell r="CY62">
            <v>15.2</v>
          </cell>
          <cell r="CZ62">
            <v>16.2</v>
          </cell>
          <cell r="DA62">
            <v>15.3</v>
          </cell>
          <cell r="DB62">
            <v>15.2</v>
          </cell>
          <cell r="DC62">
            <v>15.1</v>
          </cell>
          <cell r="DD62">
            <v>15.2</v>
          </cell>
          <cell r="DE62">
            <v>15</v>
          </cell>
          <cell r="DF62">
            <v>15.8</v>
          </cell>
          <cell r="DG62">
            <v>16.600000000000001</v>
          </cell>
          <cell r="DH62">
            <v>17.3</v>
          </cell>
          <cell r="DI62">
            <v>16.3</v>
          </cell>
          <cell r="DJ62">
            <v>15.8</v>
          </cell>
          <cell r="DK62">
            <v>17.600000000000001</v>
          </cell>
          <cell r="DL62">
            <v>17.899999999999999</v>
          </cell>
          <cell r="DM62">
            <v>18.2</v>
          </cell>
          <cell r="DN62">
            <v>17.899999999999999</v>
          </cell>
          <cell r="DO62">
            <v>17.899999999999999</v>
          </cell>
          <cell r="DP62">
            <v>18.399999999999999</v>
          </cell>
          <cell r="DQ62">
            <v>18.5</v>
          </cell>
          <cell r="DR62">
            <v>17.3</v>
          </cell>
          <cell r="DS62">
            <v>17.600000000000001</v>
          </cell>
          <cell r="DT62">
            <v>17.5</v>
          </cell>
          <cell r="DU62">
            <v>18.2</v>
          </cell>
          <cell r="DV62">
            <v>18.7</v>
          </cell>
          <cell r="DW62">
            <v>18.399999999999999</v>
          </cell>
          <cell r="DX62">
            <v>19.7</v>
          </cell>
          <cell r="DY62">
            <v>20.5</v>
          </cell>
          <cell r="DZ62">
            <v>21.4</v>
          </cell>
          <cell r="EA62">
            <v>21.9</v>
          </cell>
          <cell r="EB62">
            <v>23.2</v>
          </cell>
          <cell r="EC62">
            <v>23.9</v>
          </cell>
          <cell r="ED62">
            <v>24.2</v>
          </cell>
          <cell r="EE62">
            <v>24</v>
          </cell>
          <cell r="EF62">
            <v>25</v>
          </cell>
          <cell r="EG62">
            <v>27</v>
          </cell>
          <cell r="EH62">
            <v>29.5</v>
          </cell>
          <cell r="EI62">
            <v>31.7</v>
          </cell>
          <cell r="EJ62">
            <v>34.1</v>
          </cell>
          <cell r="EK62">
            <v>36.200000000000003</v>
          </cell>
          <cell r="EL62">
            <v>39.700000000000003</v>
          </cell>
          <cell r="EM62">
            <v>40.5</v>
          </cell>
          <cell r="EN62">
            <v>42.1</v>
          </cell>
          <cell r="EO62">
            <v>43.6</v>
          </cell>
          <cell r="EP62">
            <v>45.2</v>
          </cell>
          <cell r="EQ62">
            <v>31.2</v>
          </cell>
          <cell r="ER62">
            <v>40.200000000000003</v>
          </cell>
          <cell r="ES62">
            <v>41.9</v>
          </cell>
          <cell r="ET62">
            <v>42.6</v>
          </cell>
          <cell r="EU62">
            <v>43.2</v>
          </cell>
          <cell r="EV62">
            <v>43.1</v>
          </cell>
          <cell r="EW62">
            <v>44.6</v>
          </cell>
          <cell r="EX62">
            <v>44.6</v>
          </cell>
          <cell r="EY62">
            <v>46.2</v>
          </cell>
        </row>
        <row r="63">
          <cell r="A63" t="str">
            <v>Саратовская область</v>
          </cell>
          <cell r="B63">
            <v>1</v>
          </cell>
          <cell r="C63">
            <v>0.9</v>
          </cell>
          <cell r="D63">
            <v>0.1</v>
          </cell>
          <cell r="E63">
            <v>-14.7</v>
          </cell>
          <cell r="F63">
            <v>-33.5</v>
          </cell>
          <cell r="G63">
            <v>-30.8</v>
          </cell>
          <cell r="H63">
            <v>-30.6</v>
          </cell>
          <cell r="I63">
            <v>-28.2</v>
          </cell>
          <cell r="J63">
            <v>-27.2</v>
          </cell>
          <cell r="K63">
            <v>-24.8</v>
          </cell>
          <cell r="L63">
            <v>-22.9</v>
          </cell>
          <cell r="M63">
            <v>-17.899999999999999</v>
          </cell>
          <cell r="N63">
            <v>-9.1999999999999993</v>
          </cell>
          <cell r="O63">
            <v>-7</v>
          </cell>
          <cell r="P63">
            <v>-5</v>
          </cell>
          <cell r="Q63">
            <v>-2.7</v>
          </cell>
          <cell r="R63">
            <v>-1.1000000000000001</v>
          </cell>
          <cell r="S63">
            <v>-0.1</v>
          </cell>
          <cell r="T63">
            <v>0.4</v>
          </cell>
          <cell r="U63">
            <v>0.4</v>
          </cell>
          <cell r="V63">
            <v>-0.6</v>
          </cell>
          <cell r="W63">
            <v>1</v>
          </cell>
          <cell r="X63">
            <v>1.5</v>
          </cell>
          <cell r="Y63">
            <v>1.7</v>
          </cell>
          <cell r="Z63">
            <v>2.5</v>
          </cell>
          <cell r="AA63">
            <v>3.1</v>
          </cell>
          <cell r="AB63">
            <v>3.2</v>
          </cell>
          <cell r="AC63">
            <v>3.6</v>
          </cell>
          <cell r="AD63">
            <v>3.5</v>
          </cell>
          <cell r="AE63">
            <v>3.8</v>
          </cell>
          <cell r="AF63">
            <v>3.3</v>
          </cell>
          <cell r="AG63">
            <v>3.1</v>
          </cell>
          <cell r="AH63">
            <v>3.5</v>
          </cell>
          <cell r="AI63">
            <v>3.3</v>
          </cell>
          <cell r="AJ63">
            <v>2.8</v>
          </cell>
          <cell r="AK63">
            <v>3</v>
          </cell>
          <cell r="AL63">
            <v>3</v>
          </cell>
          <cell r="AM63">
            <v>3</v>
          </cell>
          <cell r="AN63">
            <v>3.3</v>
          </cell>
          <cell r="AO63">
            <v>3.7</v>
          </cell>
          <cell r="AP63">
            <v>3.7</v>
          </cell>
          <cell r="AQ63">
            <v>3.9</v>
          </cell>
          <cell r="AR63">
            <v>3.1</v>
          </cell>
          <cell r="AS63">
            <v>-3.3</v>
          </cell>
          <cell r="AT63">
            <v>0.8</v>
          </cell>
          <cell r="AU63">
            <v>1.6</v>
          </cell>
          <cell r="AV63">
            <v>1.8</v>
          </cell>
          <cell r="AW63">
            <v>1.9</v>
          </cell>
          <cell r="AX63">
            <v>1.6</v>
          </cell>
          <cell r="AY63">
            <v>1.9</v>
          </cell>
          <cell r="AZ63">
            <v>1.6</v>
          </cell>
          <cell r="BA63">
            <v>2.7</v>
          </cell>
          <cell r="BB63">
            <v>2.2000000000000002</v>
          </cell>
          <cell r="BC63">
            <v>2.5</v>
          </cell>
          <cell r="BD63">
            <v>1.5</v>
          </cell>
          <cell r="BE63">
            <v>3.3</v>
          </cell>
          <cell r="BF63">
            <v>3.3</v>
          </cell>
          <cell r="BG63">
            <v>3.8</v>
          </cell>
          <cell r="BH63">
            <v>4.2</v>
          </cell>
          <cell r="BI63">
            <v>-1.1000000000000001</v>
          </cell>
          <cell r="BJ63">
            <v>3.2</v>
          </cell>
          <cell r="BK63">
            <v>4</v>
          </cell>
          <cell r="BL63">
            <v>4.7</v>
          </cell>
          <cell r="BM63">
            <v>4.7</v>
          </cell>
          <cell r="BN63">
            <v>6.3</v>
          </cell>
          <cell r="BO63">
            <v>5.7</v>
          </cell>
          <cell r="BP63">
            <v>5.2</v>
          </cell>
          <cell r="BQ63">
            <v>5.3</v>
          </cell>
          <cell r="BR63">
            <v>5.4</v>
          </cell>
          <cell r="BS63">
            <v>4.9000000000000004</v>
          </cell>
          <cell r="BT63">
            <v>5.0999999999999996</v>
          </cell>
          <cell r="BU63">
            <v>5.2</v>
          </cell>
          <cell r="BV63">
            <v>5.0999999999999996</v>
          </cell>
          <cell r="BW63">
            <v>5.7</v>
          </cell>
          <cell r="BX63">
            <v>5.7</v>
          </cell>
          <cell r="BY63">
            <v>5.9</v>
          </cell>
          <cell r="BZ63">
            <v>5.9</v>
          </cell>
          <cell r="CA63">
            <v>6.4</v>
          </cell>
          <cell r="CB63">
            <v>6.3</v>
          </cell>
          <cell r="CC63">
            <v>6.3</v>
          </cell>
          <cell r="CD63">
            <v>6.2</v>
          </cell>
          <cell r="CE63">
            <v>5.6</v>
          </cell>
          <cell r="CF63">
            <v>5.5</v>
          </cell>
          <cell r="CG63">
            <v>5.4</v>
          </cell>
          <cell r="CH63">
            <v>5.5</v>
          </cell>
          <cell r="CI63">
            <v>5.0999999999999996</v>
          </cell>
          <cell r="CJ63">
            <v>-4.4000000000000004</v>
          </cell>
          <cell r="CK63">
            <v>4.5</v>
          </cell>
          <cell r="CL63">
            <v>5.7</v>
          </cell>
          <cell r="CM63">
            <v>6</v>
          </cell>
          <cell r="CN63">
            <v>6.1</v>
          </cell>
          <cell r="CO63">
            <v>6.1</v>
          </cell>
          <cell r="CP63">
            <v>6.2</v>
          </cell>
          <cell r="CQ63">
            <v>6.4</v>
          </cell>
          <cell r="CR63">
            <v>6.3</v>
          </cell>
          <cell r="CS63">
            <v>-1.2</v>
          </cell>
          <cell r="CT63">
            <v>4.5</v>
          </cell>
          <cell r="CU63">
            <v>5</v>
          </cell>
          <cell r="CV63">
            <v>5.0999999999999996</v>
          </cell>
          <cell r="CW63">
            <v>4.8</v>
          </cell>
          <cell r="CX63">
            <v>5.5</v>
          </cell>
          <cell r="CY63">
            <v>5.6</v>
          </cell>
          <cell r="CZ63">
            <v>5.8</v>
          </cell>
          <cell r="DA63">
            <v>4.7</v>
          </cell>
          <cell r="DB63">
            <v>4.8</v>
          </cell>
          <cell r="DC63">
            <v>5.2</v>
          </cell>
          <cell r="DD63">
            <v>5</v>
          </cell>
          <cell r="DE63">
            <v>4.9000000000000004</v>
          </cell>
          <cell r="DF63">
            <v>5.6</v>
          </cell>
          <cell r="DG63">
            <v>6.1</v>
          </cell>
          <cell r="DH63">
            <v>6.1</v>
          </cell>
          <cell r="DI63">
            <v>5.6</v>
          </cell>
          <cell r="DJ63">
            <v>5.5</v>
          </cell>
          <cell r="DK63">
            <v>6.8</v>
          </cell>
          <cell r="DL63">
            <v>6.9</v>
          </cell>
          <cell r="DM63">
            <v>7.8</v>
          </cell>
          <cell r="DN63">
            <v>7.6</v>
          </cell>
          <cell r="DO63">
            <v>7.4</v>
          </cell>
          <cell r="DP63">
            <v>7.7</v>
          </cell>
          <cell r="DQ63">
            <v>7.9</v>
          </cell>
          <cell r="DR63">
            <v>7.2</v>
          </cell>
          <cell r="DS63">
            <v>7</v>
          </cell>
          <cell r="DT63">
            <v>7</v>
          </cell>
          <cell r="DU63">
            <v>7.1</v>
          </cell>
          <cell r="DV63">
            <v>7.5</v>
          </cell>
          <cell r="DW63">
            <v>7.5</v>
          </cell>
          <cell r="DX63">
            <v>8</v>
          </cell>
          <cell r="DY63">
            <v>8</v>
          </cell>
          <cell r="DZ63">
            <v>8.6999999999999993</v>
          </cell>
          <cell r="EA63">
            <v>8.6999999999999993</v>
          </cell>
          <cell r="EB63">
            <v>8.6</v>
          </cell>
          <cell r="EC63">
            <v>8.8000000000000007</v>
          </cell>
          <cell r="ED63">
            <v>8.9</v>
          </cell>
          <cell r="EE63">
            <v>8.6999999999999993</v>
          </cell>
          <cell r="EF63">
            <v>9</v>
          </cell>
          <cell r="EG63">
            <v>9.1999999999999993</v>
          </cell>
          <cell r="EH63">
            <v>10.5</v>
          </cell>
          <cell r="EI63">
            <v>10.9</v>
          </cell>
          <cell r="EJ63">
            <v>12.4</v>
          </cell>
          <cell r="EK63">
            <v>14.1</v>
          </cell>
          <cell r="EL63">
            <v>15.9</v>
          </cell>
          <cell r="EM63">
            <v>16.899999999999999</v>
          </cell>
          <cell r="EN63">
            <v>17.600000000000001</v>
          </cell>
          <cell r="EO63">
            <v>19</v>
          </cell>
          <cell r="EP63">
            <v>20.3</v>
          </cell>
          <cell r="EQ63">
            <v>10.3</v>
          </cell>
          <cell r="ER63">
            <v>15.4</v>
          </cell>
          <cell r="ES63">
            <v>16.899999999999999</v>
          </cell>
          <cell r="ET63">
            <v>16.899999999999999</v>
          </cell>
          <cell r="EU63">
            <v>16.7</v>
          </cell>
          <cell r="EV63">
            <v>16.3</v>
          </cell>
          <cell r="EW63">
            <v>17.100000000000001</v>
          </cell>
          <cell r="EX63">
            <v>17</v>
          </cell>
          <cell r="EY63">
            <v>18.899999999999999</v>
          </cell>
        </row>
        <row r="64">
          <cell r="A64" t="str">
            <v>Сахалинская область</v>
          </cell>
          <cell r="B64">
            <v>0.3</v>
          </cell>
          <cell r="C64">
            <v>0.3</v>
          </cell>
          <cell r="D64">
            <v>-0.3</v>
          </cell>
          <cell r="E64">
            <v>-11.1</v>
          </cell>
          <cell r="F64">
            <v>-25.6</v>
          </cell>
          <cell r="G64">
            <v>-21.8</v>
          </cell>
          <cell r="H64">
            <v>-19.2</v>
          </cell>
          <cell r="I64">
            <v>-17.2</v>
          </cell>
          <cell r="J64">
            <v>-16</v>
          </cell>
          <cell r="K64">
            <v>-11.6</v>
          </cell>
          <cell r="L64">
            <v>-6.1</v>
          </cell>
          <cell r="M64">
            <v>-3.2</v>
          </cell>
          <cell r="N64">
            <v>-2.5</v>
          </cell>
          <cell r="O64">
            <v>-1.7</v>
          </cell>
          <cell r="P64">
            <v>-1</v>
          </cell>
          <cell r="Q64">
            <v>-0.9</v>
          </cell>
          <cell r="R64">
            <v>-0.1</v>
          </cell>
          <cell r="S64">
            <v>0.7</v>
          </cell>
          <cell r="T64">
            <v>0.9</v>
          </cell>
          <cell r="U64">
            <v>1.1000000000000001</v>
          </cell>
          <cell r="V64">
            <v>-0.2</v>
          </cell>
          <cell r="W64">
            <v>1.3</v>
          </cell>
          <cell r="X64">
            <v>1.7</v>
          </cell>
          <cell r="Y64">
            <v>2.2000000000000002</v>
          </cell>
          <cell r="Z64">
            <v>2.4</v>
          </cell>
          <cell r="AA64">
            <v>2.2000000000000002</v>
          </cell>
          <cell r="AB64">
            <v>2.6</v>
          </cell>
          <cell r="AC64">
            <v>3.1</v>
          </cell>
          <cell r="AD64">
            <v>3.3</v>
          </cell>
          <cell r="AE64">
            <v>3.6</v>
          </cell>
          <cell r="AF64">
            <v>3.8</v>
          </cell>
          <cell r="AG64">
            <v>3.1</v>
          </cell>
          <cell r="AH64">
            <v>4</v>
          </cell>
          <cell r="AI64">
            <v>4.0999999999999996</v>
          </cell>
          <cell r="AJ64">
            <v>3.7</v>
          </cell>
          <cell r="AK64">
            <v>4.5</v>
          </cell>
          <cell r="AL64">
            <v>4.5999999999999996</v>
          </cell>
          <cell r="AM64">
            <v>4.5</v>
          </cell>
          <cell r="AN64">
            <v>4.8</v>
          </cell>
          <cell r="AO64">
            <v>5.3</v>
          </cell>
          <cell r="AP64">
            <v>5.9</v>
          </cell>
          <cell r="AQ64">
            <v>6.2</v>
          </cell>
          <cell r="AR64">
            <v>5.9</v>
          </cell>
          <cell r="AS64">
            <v>-2.1</v>
          </cell>
          <cell r="AT64">
            <v>3.6</v>
          </cell>
          <cell r="AU64">
            <v>4.4000000000000004</v>
          </cell>
          <cell r="AV64">
            <v>4.7</v>
          </cell>
          <cell r="AW64">
            <v>5.0999999999999996</v>
          </cell>
          <cell r="AX64">
            <v>5.2</v>
          </cell>
          <cell r="AY64">
            <v>5.3</v>
          </cell>
          <cell r="AZ64">
            <v>5.4</v>
          </cell>
          <cell r="BA64">
            <v>6.3</v>
          </cell>
          <cell r="BB64">
            <v>6.3</v>
          </cell>
          <cell r="BC64">
            <v>6.7</v>
          </cell>
          <cell r="BD64">
            <v>5.3</v>
          </cell>
          <cell r="BE64">
            <v>6.9</v>
          </cell>
          <cell r="BF64">
            <v>6.9</v>
          </cell>
          <cell r="BG64">
            <v>6.8</v>
          </cell>
          <cell r="BH64">
            <v>7.5</v>
          </cell>
          <cell r="BI64">
            <v>0.8</v>
          </cell>
          <cell r="BJ64">
            <v>4.9000000000000004</v>
          </cell>
          <cell r="BK64">
            <v>7.7</v>
          </cell>
          <cell r="BL64">
            <v>8.6999999999999993</v>
          </cell>
          <cell r="BM64">
            <v>8.6</v>
          </cell>
          <cell r="BN64">
            <v>9.3000000000000007</v>
          </cell>
          <cell r="BO64">
            <v>8.9</v>
          </cell>
          <cell r="BP64">
            <v>8.4</v>
          </cell>
          <cell r="BQ64">
            <v>8.9</v>
          </cell>
          <cell r="BR64">
            <v>8.3000000000000007</v>
          </cell>
          <cell r="BS64">
            <v>8</v>
          </cell>
          <cell r="BT64">
            <v>8.3000000000000007</v>
          </cell>
          <cell r="BU64">
            <v>8.4</v>
          </cell>
          <cell r="BV64">
            <v>7.8</v>
          </cell>
          <cell r="BW64">
            <v>7.8</v>
          </cell>
          <cell r="BX64">
            <v>8.3000000000000007</v>
          </cell>
          <cell r="BY64">
            <v>8.8000000000000007</v>
          </cell>
          <cell r="BZ64">
            <v>8.4</v>
          </cell>
          <cell r="CA64">
            <v>9.3000000000000007</v>
          </cell>
          <cell r="CB64">
            <v>10</v>
          </cell>
          <cell r="CC64">
            <v>9.4</v>
          </cell>
          <cell r="CD64">
            <v>9.3000000000000007</v>
          </cell>
          <cell r="CE64">
            <v>9.8000000000000007</v>
          </cell>
          <cell r="CF64">
            <v>9.9</v>
          </cell>
          <cell r="CG64">
            <v>10.199999999999999</v>
          </cell>
          <cell r="CH64">
            <v>10</v>
          </cell>
          <cell r="CI64">
            <v>9.9</v>
          </cell>
          <cell r="CJ64">
            <v>8.4</v>
          </cell>
          <cell r="CK64">
            <v>10.199999999999999</v>
          </cell>
          <cell r="CL64">
            <v>10.8</v>
          </cell>
          <cell r="CM64">
            <v>10.9</v>
          </cell>
          <cell r="CN64">
            <v>11.1</v>
          </cell>
          <cell r="CO64">
            <v>11.7</v>
          </cell>
          <cell r="CP64">
            <v>12.2</v>
          </cell>
          <cell r="CQ64">
            <v>13.2</v>
          </cell>
          <cell r="CR64">
            <v>12.4</v>
          </cell>
          <cell r="CS64">
            <v>2</v>
          </cell>
          <cell r="CT64">
            <v>8</v>
          </cell>
          <cell r="CU64">
            <v>9.9</v>
          </cell>
          <cell r="CV64">
            <v>11.2</v>
          </cell>
          <cell r="CW64">
            <v>10.9</v>
          </cell>
          <cell r="CX64">
            <v>11.6</v>
          </cell>
          <cell r="CY64">
            <v>10.5</v>
          </cell>
          <cell r="CZ64">
            <v>13.1</v>
          </cell>
          <cell r="DA64">
            <v>11.8</v>
          </cell>
          <cell r="DB64">
            <v>12.7</v>
          </cell>
          <cell r="DC64">
            <v>12.5</v>
          </cell>
          <cell r="DD64">
            <v>12.2</v>
          </cell>
          <cell r="DE64">
            <v>12.2</v>
          </cell>
          <cell r="DF64">
            <v>12.7</v>
          </cell>
          <cell r="DG64">
            <v>12.6</v>
          </cell>
          <cell r="DH64">
            <v>13.1</v>
          </cell>
          <cell r="DI64">
            <v>12.1</v>
          </cell>
          <cell r="DJ64">
            <v>12.2</v>
          </cell>
          <cell r="DK64">
            <v>13.8</v>
          </cell>
          <cell r="DL64">
            <v>13.6</v>
          </cell>
          <cell r="DM64">
            <v>12.6</v>
          </cell>
          <cell r="DN64">
            <v>13.4</v>
          </cell>
          <cell r="DO64">
            <v>13.5</v>
          </cell>
          <cell r="DP64">
            <v>13.7</v>
          </cell>
          <cell r="DQ64">
            <v>13.8</v>
          </cell>
          <cell r="DR64">
            <v>13.4</v>
          </cell>
          <cell r="DS64">
            <v>13.3</v>
          </cell>
          <cell r="DT64">
            <v>13.7</v>
          </cell>
          <cell r="DU64">
            <v>13.7</v>
          </cell>
          <cell r="DV64">
            <v>14.6</v>
          </cell>
          <cell r="DW64">
            <v>14.8</v>
          </cell>
          <cell r="DX64">
            <v>15.8</v>
          </cell>
          <cell r="DY64">
            <v>16.899999999999999</v>
          </cell>
          <cell r="DZ64">
            <v>17.8</v>
          </cell>
          <cell r="EA64">
            <v>18.3</v>
          </cell>
          <cell r="EB64">
            <v>18.8</v>
          </cell>
          <cell r="EC64">
            <v>19.2</v>
          </cell>
          <cell r="ED64">
            <v>20.7</v>
          </cell>
          <cell r="EE64">
            <v>20.8</v>
          </cell>
          <cell r="EF64">
            <v>21.3</v>
          </cell>
          <cell r="EG64">
            <v>22.3</v>
          </cell>
          <cell r="EH64">
            <v>23.5</v>
          </cell>
          <cell r="EI64">
            <v>25.1</v>
          </cell>
          <cell r="EJ64">
            <v>27.7</v>
          </cell>
          <cell r="EK64">
            <v>31.9</v>
          </cell>
          <cell r="EL64">
            <v>36.4</v>
          </cell>
          <cell r="EM64">
            <v>40</v>
          </cell>
          <cell r="EN64">
            <v>43.3</v>
          </cell>
          <cell r="EO64">
            <v>46.1</v>
          </cell>
          <cell r="EP64">
            <v>48.8</v>
          </cell>
          <cell r="EQ64">
            <v>31.9</v>
          </cell>
          <cell r="ER64">
            <v>43.5</v>
          </cell>
          <cell r="ES64">
            <v>43.8</v>
          </cell>
          <cell r="ET64">
            <v>45</v>
          </cell>
          <cell r="EU64">
            <v>46.7</v>
          </cell>
          <cell r="EV64">
            <v>48</v>
          </cell>
          <cell r="EW64">
            <v>51.6</v>
          </cell>
          <cell r="EX64">
            <v>50.5</v>
          </cell>
          <cell r="EY64">
            <v>53.7</v>
          </cell>
        </row>
        <row r="65">
          <cell r="A65" t="str">
            <v>Свердловская область</v>
          </cell>
          <cell r="B65">
            <v>0.7</v>
          </cell>
          <cell r="C65">
            <v>0.4</v>
          </cell>
          <cell r="D65">
            <v>-0.2</v>
          </cell>
          <cell r="E65">
            <v>-13.7</v>
          </cell>
          <cell r="F65">
            <v>-32.200000000000003</v>
          </cell>
          <cell r="G65">
            <v>-23.4</v>
          </cell>
          <cell r="H65">
            <v>-22.2</v>
          </cell>
          <cell r="I65">
            <v>-22.5</v>
          </cell>
          <cell r="J65">
            <v>-23.5</v>
          </cell>
          <cell r="K65">
            <v>-21.2</v>
          </cell>
          <cell r="L65">
            <v>-19.7</v>
          </cell>
          <cell r="M65">
            <v>-18.2</v>
          </cell>
          <cell r="N65">
            <v>-17.600000000000001</v>
          </cell>
          <cell r="O65">
            <v>-14.7</v>
          </cell>
          <cell r="P65">
            <v>-12.9</v>
          </cell>
          <cell r="Q65">
            <v>-10.5</v>
          </cell>
          <cell r="R65">
            <v>-9.1999999999999993</v>
          </cell>
          <cell r="S65">
            <v>-8.1</v>
          </cell>
          <cell r="T65">
            <v>-7.4</v>
          </cell>
          <cell r="U65">
            <v>-6.2</v>
          </cell>
          <cell r="V65">
            <v>-6.9</v>
          </cell>
          <cell r="W65">
            <v>-2.2999999999999998</v>
          </cell>
          <cell r="X65">
            <v>-1</v>
          </cell>
          <cell r="Y65">
            <v>-0.1</v>
          </cell>
          <cell r="Z65">
            <v>0.6</v>
          </cell>
          <cell r="AA65">
            <v>1</v>
          </cell>
          <cell r="AB65">
            <v>1.7</v>
          </cell>
          <cell r="AC65">
            <v>2.1</v>
          </cell>
          <cell r="AD65">
            <v>2.2000000000000002</v>
          </cell>
          <cell r="AE65">
            <v>2.5</v>
          </cell>
          <cell r="AF65">
            <v>2.1</v>
          </cell>
          <cell r="AG65">
            <v>2</v>
          </cell>
          <cell r="AH65">
            <v>2.2999999999999998</v>
          </cell>
          <cell r="AI65">
            <v>2.5</v>
          </cell>
          <cell r="AJ65">
            <v>1.4</v>
          </cell>
          <cell r="AK65">
            <v>1.8</v>
          </cell>
          <cell r="AL65">
            <v>2</v>
          </cell>
          <cell r="AM65">
            <v>2.2000000000000002</v>
          </cell>
          <cell r="AN65">
            <v>2.5</v>
          </cell>
          <cell r="AO65">
            <v>3</v>
          </cell>
          <cell r="AP65">
            <v>3.2</v>
          </cell>
          <cell r="AQ65">
            <v>3.3</v>
          </cell>
          <cell r="AR65">
            <v>2.1</v>
          </cell>
          <cell r="AS65">
            <v>-5.5</v>
          </cell>
          <cell r="AT65">
            <v>0.3</v>
          </cell>
          <cell r="AU65">
            <v>1.3</v>
          </cell>
          <cell r="AV65">
            <v>1.9</v>
          </cell>
          <cell r="AW65">
            <v>2.5</v>
          </cell>
          <cell r="AX65">
            <v>2.2999999999999998</v>
          </cell>
          <cell r="AY65">
            <v>3.1</v>
          </cell>
          <cell r="AZ65">
            <v>2.2000000000000002</v>
          </cell>
          <cell r="BA65">
            <v>3.9</v>
          </cell>
          <cell r="BB65">
            <v>3.2</v>
          </cell>
          <cell r="BC65">
            <v>4.0999999999999996</v>
          </cell>
          <cell r="BD65">
            <v>2.4</v>
          </cell>
          <cell r="BE65">
            <v>4.8</v>
          </cell>
          <cell r="BF65">
            <v>4.4000000000000004</v>
          </cell>
          <cell r="BG65">
            <v>4.8</v>
          </cell>
          <cell r="BH65">
            <v>5.0999999999999996</v>
          </cell>
          <cell r="BI65">
            <v>-0.4</v>
          </cell>
          <cell r="BJ65">
            <v>3.4</v>
          </cell>
          <cell r="BK65">
            <v>4.4000000000000004</v>
          </cell>
          <cell r="BL65">
            <v>4.5999999999999996</v>
          </cell>
          <cell r="BM65">
            <v>4.3</v>
          </cell>
          <cell r="BN65">
            <v>6.2</v>
          </cell>
          <cell r="BO65">
            <v>5.8</v>
          </cell>
          <cell r="BP65">
            <v>5</v>
          </cell>
          <cell r="BQ65">
            <v>5.5</v>
          </cell>
          <cell r="BR65">
            <v>5.3</v>
          </cell>
          <cell r="BS65">
            <v>4.0999999999999996</v>
          </cell>
          <cell r="BT65">
            <v>4.2</v>
          </cell>
          <cell r="BU65">
            <v>4.2</v>
          </cell>
          <cell r="BV65">
            <v>4.0999999999999996</v>
          </cell>
          <cell r="BW65">
            <v>4.8</v>
          </cell>
          <cell r="BX65">
            <v>5</v>
          </cell>
          <cell r="BY65">
            <v>5.0999999999999996</v>
          </cell>
          <cell r="BZ65">
            <v>4.9000000000000004</v>
          </cell>
          <cell r="CA65">
            <v>5.9</v>
          </cell>
          <cell r="CB65">
            <v>5.4</v>
          </cell>
          <cell r="CC65">
            <v>5.6</v>
          </cell>
          <cell r="CD65">
            <v>5.6</v>
          </cell>
          <cell r="CE65">
            <v>5.9</v>
          </cell>
          <cell r="CF65">
            <v>5.6</v>
          </cell>
          <cell r="CG65">
            <v>5.4</v>
          </cell>
          <cell r="CH65">
            <v>5.5</v>
          </cell>
          <cell r="CI65">
            <v>5.4</v>
          </cell>
          <cell r="CJ65">
            <v>3.4</v>
          </cell>
          <cell r="CK65">
            <v>4.5999999999999996</v>
          </cell>
          <cell r="CL65">
            <v>5.2</v>
          </cell>
          <cell r="CM65">
            <v>5.6</v>
          </cell>
          <cell r="CN65">
            <v>5.9</v>
          </cell>
          <cell r="CO65">
            <v>5.9</v>
          </cell>
          <cell r="CP65">
            <v>6.7</v>
          </cell>
          <cell r="CQ65">
            <v>6.9</v>
          </cell>
          <cell r="CR65">
            <v>6</v>
          </cell>
          <cell r="CS65">
            <v>-3.8</v>
          </cell>
          <cell r="CT65">
            <v>4.9000000000000004</v>
          </cell>
          <cell r="CU65">
            <v>5.5</v>
          </cell>
          <cell r="CV65">
            <v>5.4</v>
          </cell>
          <cell r="CW65">
            <v>4.8</v>
          </cell>
          <cell r="CX65">
            <v>5.5</v>
          </cell>
          <cell r="CY65">
            <v>5.5</v>
          </cell>
          <cell r="CZ65">
            <v>6.8</v>
          </cell>
          <cell r="DA65">
            <v>5.4</v>
          </cell>
          <cell r="DB65">
            <v>5.5</v>
          </cell>
          <cell r="DC65">
            <v>5.3</v>
          </cell>
          <cell r="DD65">
            <v>5.4</v>
          </cell>
          <cell r="DE65">
            <v>5.0999999999999996</v>
          </cell>
          <cell r="DF65">
            <v>5.8</v>
          </cell>
          <cell r="DG65">
            <v>6.1</v>
          </cell>
          <cell r="DH65">
            <v>6.3</v>
          </cell>
          <cell r="DI65">
            <v>5.3</v>
          </cell>
          <cell r="DJ65">
            <v>5.3</v>
          </cell>
          <cell r="DK65">
            <v>6.5</v>
          </cell>
          <cell r="DL65">
            <v>6.6</v>
          </cell>
          <cell r="DM65">
            <v>6.8</v>
          </cell>
          <cell r="DN65">
            <v>6.4</v>
          </cell>
          <cell r="DO65">
            <v>6.9</v>
          </cell>
          <cell r="DP65">
            <v>7.2</v>
          </cell>
          <cell r="DQ65">
            <v>7.4</v>
          </cell>
          <cell r="DR65">
            <v>6.7</v>
          </cell>
          <cell r="DS65">
            <v>6.5</v>
          </cell>
          <cell r="DT65">
            <v>6.6</v>
          </cell>
          <cell r="DU65">
            <v>6.5</v>
          </cell>
          <cell r="DV65">
            <v>7.2</v>
          </cell>
          <cell r="DW65">
            <v>6.8</v>
          </cell>
          <cell r="DX65">
            <v>8</v>
          </cell>
          <cell r="DY65">
            <v>8</v>
          </cell>
          <cell r="DZ65">
            <v>8.9</v>
          </cell>
          <cell r="EA65">
            <v>9.4</v>
          </cell>
          <cell r="EB65">
            <v>10.3</v>
          </cell>
          <cell r="EC65">
            <v>10.7</v>
          </cell>
          <cell r="ED65">
            <v>11.1</v>
          </cell>
          <cell r="EE65">
            <v>11.2</v>
          </cell>
          <cell r="EF65">
            <v>11.5</v>
          </cell>
          <cell r="EG65">
            <v>12.4</v>
          </cell>
          <cell r="EH65">
            <v>13.8</v>
          </cell>
          <cell r="EI65">
            <v>15</v>
          </cell>
          <cell r="EJ65">
            <v>18.100000000000001</v>
          </cell>
          <cell r="EK65">
            <v>19.3</v>
          </cell>
          <cell r="EL65">
            <v>21.9</v>
          </cell>
          <cell r="EM65">
            <v>23.6</v>
          </cell>
          <cell r="EN65">
            <v>25.3</v>
          </cell>
          <cell r="EO65">
            <v>26.6</v>
          </cell>
          <cell r="EP65">
            <v>27.8</v>
          </cell>
          <cell r="EQ65">
            <v>13.9</v>
          </cell>
          <cell r="ER65">
            <v>22.3</v>
          </cell>
          <cell r="ES65">
            <v>24.1</v>
          </cell>
          <cell r="ET65">
            <v>24.4</v>
          </cell>
          <cell r="EU65">
            <v>24.9</v>
          </cell>
          <cell r="EV65">
            <v>24</v>
          </cell>
          <cell r="EW65">
            <v>27.7</v>
          </cell>
          <cell r="EX65">
            <v>27.3</v>
          </cell>
          <cell r="EY65">
            <v>29.1</v>
          </cell>
        </row>
        <row r="66">
          <cell r="A66" t="str">
            <v>Смоленская область</v>
          </cell>
          <cell r="B66">
            <v>1.2</v>
          </cell>
          <cell r="C66">
            <v>0.9</v>
          </cell>
          <cell r="D66">
            <v>-0.4</v>
          </cell>
          <cell r="E66">
            <v>-7.7</v>
          </cell>
          <cell r="F66">
            <v>-25.8</v>
          </cell>
          <cell r="G66">
            <v>-20.7</v>
          </cell>
          <cell r="H66">
            <v>-20.399999999999999</v>
          </cell>
          <cell r="I66">
            <v>-18.3</v>
          </cell>
          <cell r="J66">
            <v>-18.5</v>
          </cell>
          <cell r="K66">
            <v>-10.8</v>
          </cell>
          <cell r="L66">
            <v>-10.8</v>
          </cell>
          <cell r="M66">
            <v>-12.2</v>
          </cell>
          <cell r="N66">
            <v>-11.4</v>
          </cell>
          <cell r="O66">
            <v>-10.7</v>
          </cell>
          <cell r="P66">
            <v>-8.8000000000000007</v>
          </cell>
          <cell r="Q66">
            <v>-5.8</v>
          </cell>
          <cell r="R66">
            <v>-5</v>
          </cell>
          <cell r="S66">
            <v>-3.4</v>
          </cell>
          <cell r="T66">
            <v>-2.7</v>
          </cell>
          <cell r="U66">
            <v>-2.2000000000000002</v>
          </cell>
          <cell r="V66">
            <v>-3.1</v>
          </cell>
          <cell r="W66">
            <v>-0.8</v>
          </cell>
          <cell r="X66">
            <v>1.4</v>
          </cell>
          <cell r="Y66">
            <v>2.1</v>
          </cell>
          <cell r="Z66">
            <v>2.2000000000000002</v>
          </cell>
          <cell r="AA66">
            <v>3</v>
          </cell>
          <cell r="AB66">
            <v>3.5</v>
          </cell>
          <cell r="AC66">
            <v>3.7</v>
          </cell>
          <cell r="AD66">
            <v>3.6</v>
          </cell>
          <cell r="AE66">
            <v>3.5</v>
          </cell>
          <cell r="AF66">
            <v>3.4</v>
          </cell>
          <cell r="AG66">
            <v>3.5</v>
          </cell>
          <cell r="AH66">
            <v>3.8</v>
          </cell>
          <cell r="AI66">
            <v>4.2</v>
          </cell>
          <cell r="AJ66">
            <v>3.4</v>
          </cell>
          <cell r="AK66">
            <v>4</v>
          </cell>
          <cell r="AL66">
            <v>4</v>
          </cell>
          <cell r="AM66">
            <v>4.4000000000000004</v>
          </cell>
          <cell r="AN66">
            <v>5</v>
          </cell>
          <cell r="AO66">
            <v>4.8</v>
          </cell>
          <cell r="AP66">
            <v>5</v>
          </cell>
          <cell r="AQ66">
            <v>5.3</v>
          </cell>
          <cell r="AR66">
            <v>4.0999999999999996</v>
          </cell>
          <cell r="AS66">
            <v>-2.2000000000000002</v>
          </cell>
          <cell r="AT66">
            <v>2.5</v>
          </cell>
          <cell r="AU66">
            <v>3.1</v>
          </cell>
          <cell r="AV66">
            <v>3.6</v>
          </cell>
          <cell r="AW66">
            <v>4.4000000000000004</v>
          </cell>
          <cell r="AX66">
            <v>4.0999999999999996</v>
          </cell>
          <cell r="AY66">
            <v>4.4000000000000004</v>
          </cell>
          <cell r="AZ66">
            <v>4.2</v>
          </cell>
          <cell r="BA66">
            <v>5.6</v>
          </cell>
          <cell r="BB66">
            <v>4.9000000000000004</v>
          </cell>
          <cell r="BC66">
            <v>5.6</v>
          </cell>
          <cell r="BD66">
            <v>4.7</v>
          </cell>
          <cell r="BE66">
            <v>5.9</v>
          </cell>
          <cell r="BF66">
            <v>6.3</v>
          </cell>
          <cell r="BG66">
            <v>6.6</v>
          </cell>
          <cell r="BH66">
            <v>6.7</v>
          </cell>
          <cell r="BI66">
            <v>0</v>
          </cell>
          <cell r="BJ66">
            <v>5.0999999999999996</v>
          </cell>
          <cell r="BK66">
            <v>6.5</v>
          </cell>
          <cell r="BL66">
            <v>7.1</v>
          </cell>
          <cell r="BM66">
            <v>6.9</v>
          </cell>
          <cell r="BN66">
            <v>8.1</v>
          </cell>
          <cell r="BO66">
            <v>7.6</v>
          </cell>
          <cell r="BP66">
            <v>6.8</v>
          </cell>
          <cell r="BQ66">
            <v>7</v>
          </cell>
          <cell r="BR66">
            <v>6.6</v>
          </cell>
          <cell r="BS66">
            <v>6.1</v>
          </cell>
          <cell r="BT66">
            <v>5.8</v>
          </cell>
          <cell r="BU66">
            <v>5.6</v>
          </cell>
          <cell r="BV66">
            <v>5.7</v>
          </cell>
          <cell r="BW66">
            <v>6.4</v>
          </cell>
          <cell r="BX66">
            <v>6.5</v>
          </cell>
          <cell r="BY66">
            <v>6.6</v>
          </cell>
          <cell r="BZ66">
            <v>6.9</v>
          </cell>
          <cell r="CA66">
            <v>7.6</v>
          </cell>
          <cell r="CB66">
            <v>7</v>
          </cell>
          <cell r="CC66">
            <v>7.5</v>
          </cell>
          <cell r="CD66">
            <v>7.5</v>
          </cell>
          <cell r="CE66">
            <v>7.8</v>
          </cell>
          <cell r="CF66">
            <v>7.6</v>
          </cell>
          <cell r="CG66">
            <v>8.1</v>
          </cell>
          <cell r="CH66">
            <v>7.7</v>
          </cell>
          <cell r="CI66">
            <v>6.8</v>
          </cell>
          <cell r="CJ66">
            <v>-7.3</v>
          </cell>
          <cell r="CK66">
            <v>5.7</v>
          </cell>
          <cell r="CL66">
            <v>7.3</v>
          </cell>
          <cell r="CM66">
            <v>7.5</v>
          </cell>
          <cell r="CN66">
            <v>8</v>
          </cell>
          <cell r="CO66">
            <v>7.7</v>
          </cell>
          <cell r="CP66">
            <v>8.1</v>
          </cell>
          <cell r="CQ66">
            <v>8</v>
          </cell>
          <cell r="CR66">
            <v>7.5</v>
          </cell>
          <cell r="CS66">
            <v>0.1</v>
          </cell>
          <cell r="CT66">
            <v>5.9</v>
          </cell>
          <cell r="CU66">
            <v>6.4</v>
          </cell>
          <cell r="CV66">
            <v>5.9</v>
          </cell>
          <cell r="CW66">
            <v>6.3</v>
          </cell>
          <cell r="CX66">
            <v>7</v>
          </cell>
          <cell r="CY66">
            <v>7</v>
          </cell>
          <cell r="CZ66">
            <v>7.7</v>
          </cell>
          <cell r="DA66">
            <v>7</v>
          </cell>
          <cell r="DB66">
            <v>6.7</v>
          </cell>
          <cell r="DC66">
            <v>6.5</v>
          </cell>
          <cell r="DD66">
            <v>6.1</v>
          </cell>
          <cell r="DE66">
            <v>6</v>
          </cell>
          <cell r="DF66">
            <v>6.1</v>
          </cell>
          <cell r="DG66">
            <v>6.1</v>
          </cell>
          <cell r="DH66">
            <v>6.5</v>
          </cell>
          <cell r="DI66">
            <v>6.3</v>
          </cell>
          <cell r="DJ66">
            <v>5.8</v>
          </cell>
          <cell r="DK66">
            <v>7</v>
          </cell>
          <cell r="DL66">
            <v>6.7</v>
          </cell>
          <cell r="DM66">
            <v>6.8</v>
          </cell>
          <cell r="DN66">
            <v>7</v>
          </cell>
          <cell r="DO66">
            <v>6.7</v>
          </cell>
          <cell r="DP66">
            <v>7.3</v>
          </cell>
          <cell r="DQ66">
            <v>7</v>
          </cell>
          <cell r="DR66">
            <v>6.2</v>
          </cell>
          <cell r="DS66">
            <v>6.1</v>
          </cell>
          <cell r="DT66">
            <v>6</v>
          </cell>
          <cell r="DU66">
            <v>6</v>
          </cell>
          <cell r="DV66">
            <v>6.8</v>
          </cell>
          <cell r="DW66">
            <v>7.3</v>
          </cell>
          <cell r="DX66">
            <v>7.2</v>
          </cell>
          <cell r="DY66">
            <v>7.2</v>
          </cell>
          <cell r="DZ66">
            <v>8</v>
          </cell>
          <cell r="EA66">
            <v>8.8000000000000007</v>
          </cell>
          <cell r="EB66">
            <v>8.9</v>
          </cell>
          <cell r="EC66">
            <v>9</v>
          </cell>
          <cell r="ED66">
            <v>9.6999999999999993</v>
          </cell>
          <cell r="EE66">
            <v>9.4</v>
          </cell>
          <cell r="EF66">
            <v>9.9</v>
          </cell>
          <cell r="EG66">
            <v>9.9</v>
          </cell>
          <cell r="EH66">
            <v>10.7</v>
          </cell>
          <cell r="EI66">
            <v>12.3</v>
          </cell>
          <cell r="EJ66">
            <v>14</v>
          </cell>
          <cell r="EK66">
            <v>15.1</v>
          </cell>
          <cell r="EL66">
            <v>17.5</v>
          </cell>
          <cell r="EM66">
            <v>18</v>
          </cell>
          <cell r="EN66">
            <v>18.8</v>
          </cell>
          <cell r="EO66">
            <v>20.8</v>
          </cell>
          <cell r="EP66">
            <v>21.9</v>
          </cell>
          <cell r="EQ66">
            <v>11.7</v>
          </cell>
          <cell r="ER66">
            <v>17.7</v>
          </cell>
          <cell r="ES66">
            <v>18.5</v>
          </cell>
          <cell r="ET66">
            <v>18.8</v>
          </cell>
          <cell r="EU66">
            <v>19</v>
          </cell>
          <cell r="EV66">
            <v>19.600000000000001</v>
          </cell>
          <cell r="EW66">
            <v>20.2</v>
          </cell>
          <cell r="EX66">
            <v>20.100000000000001</v>
          </cell>
          <cell r="EY66">
            <v>20.100000000000001</v>
          </cell>
        </row>
        <row r="67">
          <cell r="A67" t="str">
            <v>Ставропольский край</v>
          </cell>
          <cell r="B67">
            <v>1.9</v>
          </cell>
          <cell r="C67">
            <v>1.1000000000000001</v>
          </cell>
          <cell r="D67">
            <v>0.2</v>
          </cell>
          <cell r="E67">
            <v>-20.5</v>
          </cell>
          <cell r="F67">
            <v>-33.4</v>
          </cell>
          <cell r="G67">
            <v>-31.6</v>
          </cell>
          <cell r="H67">
            <v>-31.9</v>
          </cell>
          <cell r="I67">
            <v>-31.1</v>
          </cell>
          <cell r="J67">
            <v>-30.5</v>
          </cell>
          <cell r="K67">
            <v>-26.7</v>
          </cell>
          <cell r="L67">
            <v>-24.4</v>
          </cell>
          <cell r="M67">
            <v>-22.3</v>
          </cell>
          <cell r="N67">
            <v>-19.7</v>
          </cell>
          <cell r="O67">
            <v>-13.5</v>
          </cell>
          <cell r="P67">
            <v>-8.8000000000000007</v>
          </cell>
          <cell r="Q67">
            <v>-7.4</v>
          </cell>
          <cell r="R67">
            <v>-5.2</v>
          </cell>
          <cell r="S67">
            <v>-3</v>
          </cell>
          <cell r="T67">
            <v>-1.6</v>
          </cell>
          <cell r="U67">
            <v>-1.7</v>
          </cell>
          <cell r="V67">
            <v>-2.4</v>
          </cell>
          <cell r="W67">
            <v>-0.1</v>
          </cell>
          <cell r="X67">
            <v>1.1000000000000001</v>
          </cell>
          <cell r="Y67">
            <v>1.7</v>
          </cell>
          <cell r="Z67">
            <v>2.4</v>
          </cell>
          <cell r="AA67">
            <v>2.2000000000000002</v>
          </cell>
          <cell r="AB67">
            <v>2.8</v>
          </cell>
          <cell r="AC67">
            <v>3.2</v>
          </cell>
          <cell r="AD67">
            <v>3.8</v>
          </cell>
          <cell r="AE67">
            <v>4.0999999999999996</v>
          </cell>
          <cell r="AF67">
            <v>3.7</v>
          </cell>
          <cell r="AG67">
            <v>3.8</v>
          </cell>
          <cell r="AH67">
            <v>4.4000000000000004</v>
          </cell>
          <cell r="AI67">
            <v>4.2</v>
          </cell>
          <cell r="AJ67">
            <v>3.9</v>
          </cell>
          <cell r="AK67">
            <v>4.5</v>
          </cell>
          <cell r="AL67">
            <v>4.9000000000000004</v>
          </cell>
          <cell r="AM67">
            <v>5.2</v>
          </cell>
          <cell r="AN67">
            <v>5.2</v>
          </cell>
          <cell r="AO67">
            <v>5.2</v>
          </cell>
          <cell r="AP67">
            <v>5.4</v>
          </cell>
          <cell r="AQ67">
            <v>6</v>
          </cell>
          <cell r="AR67">
            <v>5</v>
          </cell>
          <cell r="AS67">
            <v>-2.7</v>
          </cell>
          <cell r="AT67">
            <v>2.7</v>
          </cell>
          <cell r="AU67">
            <v>3.1</v>
          </cell>
          <cell r="AV67">
            <v>3.9</v>
          </cell>
          <cell r="AW67">
            <v>4.2</v>
          </cell>
          <cell r="AX67">
            <v>4.5999999999999996</v>
          </cell>
          <cell r="AY67">
            <v>4.8</v>
          </cell>
          <cell r="AZ67">
            <v>4.5999999999999996</v>
          </cell>
          <cell r="BA67">
            <v>5.8</v>
          </cell>
          <cell r="BB67">
            <v>5.0999999999999996</v>
          </cell>
          <cell r="BC67">
            <v>6.1</v>
          </cell>
          <cell r="BD67">
            <v>5.2</v>
          </cell>
          <cell r="BE67">
            <v>7.4</v>
          </cell>
          <cell r="BF67">
            <v>7.3</v>
          </cell>
          <cell r="BG67">
            <v>7.4</v>
          </cell>
          <cell r="BH67">
            <v>8.1999999999999993</v>
          </cell>
          <cell r="BI67">
            <v>-0.5</v>
          </cell>
          <cell r="BJ67">
            <v>6.3</v>
          </cell>
          <cell r="BK67">
            <v>7.7</v>
          </cell>
          <cell r="BL67">
            <v>8.4</v>
          </cell>
          <cell r="BM67">
            <v>9</v>
          </cell>
          <cell r="BN67">
            <v>10.5</v>
          </cell>
          <cell r="BO67">
            <v>10.3</v>
          </cell>
          <cell r="BP67">
            <v>10</v>
          </cell>
          <cell r="BQ67">
            <v>10.3</v>
          </cell>
          <cell r="BR67">
            <v>10.6</v>
          </cell>
          <cell r="BS67">
            <v>9.8000000000000007</v>
          </cell>
          <cell r="BT67">
            <v>9.6999999999999993</v>
          </cell>
          <cell r="BU67">
            <v>9.6999999999999993</v>
          </cell>
          <cell r="BV67">
            <v>9.8000000000000007</v>
          </cell>
          <cell r="BW67">
            <v>10.8</v>
          </cell>
          <cell r="BX67">
            <v>10.8</v>
          </cell>
          <cell r="BY67">
            <v>10.8</v>
          </cell>
          <cell r="BZ67">
            <v>11.2</v>
          </cell>
          <cell r="CA67">
            <v>11.5</v>
          </cell>
          <cell r="CB67">
            <v>11.4</v>
          </cell>
          <cell r="CC67">
            <v>11.6</v>
          </cell>
          <cell r="CD67">
            <v>11.8</v>
          </cell>
          <cell r="CE67">
            <v>12</v>
          </cell>
          <cell r="CF67">
            <v>11.4</v>
          </cell>
          <cell r="CG67">
            <v>11.7</v>
          </cell>
          <cell r="CH67">
            <v>11.8</v>
          </cell>
          <cell r="CI67">
            <v>12</v>
          </cell>
          <cell r="CJ67">
            <v>6.3</v>
          </cell>
          <cell r="CK67">
            <v>11.2</v>
          </cell>
          <cell r="CL67">
            <v>12.2</v>
          </cell>
          <cell r="CM67">
            <v>12.4</v>
          </cell>
          <cell r="CN67">
            <v>12.6</v>
          </cell>
          <cell r="CO67">
            <v>12.7</v>
          </cell>
          <cell r="CP67">
            <v>12.7</v>
          </cell>
          <cell r="CQ67">
            <v>12.8</v>
          </cell>
          <cell r="CR67">
            <v>12</v>
          </cell>
          <cell r="CS67">
            <v>2.9</v>
          </cell>
          <cell r="CT67">
            <v>11</v>
          </cell>
          <cell r="CU67">
            <v>11.3</v>
          </cell>
          <cell r="CV67">
            <v>11.5</v>
          </cell>
          <cell r="CW67">
            <v>11.9</v>
          </cell>
          <cell r="CX67">
            <v>13</v>
          </cell>
          <cell r="CY67">
            <v>13.1</v>
          </cell>
          <cell r="CZ67">
            <v>12.9</v>
          </cell>
          <cell r="DA67">
            <v>11.5</v>
          </cell>
          <cell r="DB67">
            <v>11.5</v>
          </cell>
          <cell r="DC67">
            <v>12</v>
          </cell>
          <cell r="DD67">
            <v>12.1</v>
          </cell>
          <cell r="DE67">
            <v>12.3</v>
          </cell>
          <cell r="DF67">
            <v>12.7</v>
          </cell>
          <cell r="DG67">
            <v>13.2</v>
          </cell>
          <cell r="DH67">
            <v>13.4</v>
          </cell>
          <cell r="DI67">
            <v>12.3</v>
          </cell>
          <cell r="DJ67">
            <v>12.7</v>
          </cell>
          <cell r="DK67">
            <v>14</v>
          </cell>
          <cell r="DL67">
            <v>14.3</v>
          </cell>
          <cell r="DM67">
            <v>14.7</v>
          </cell>
          <cell r="DN67">
            <v>14.4</v>
          </cell>
          <cell r="DO67">
            <v>14.4</v>
          </cell>
          <cell r="DP67">
            <v>14.5</v>
          </cell>
          <cell r="DQ67">
            <v>14.5</v>
          </cell>
          <cell r="DR67">
            <v>14.2</v>
          </cell>
          <cell r="DS67">
            <v>14.2</v>
          </cell>
          <cell r="DT67">
            <v>14.8</v>
          </cell>
          <cell r="DU67">
            <v>15.5</v>
          </cell>
          <cell r="DV67">
            <v>15.6</v>
          </cell>
          <cell r="DW67">
            <v>15.9</v>
          </cell>
          <cell r="DX67">
            <v>16.600000000000001</v>
          </cell>
          <cell r="DY67">
            <v>16.899999999999999</v>
          </cell>
          <cell r="DZ67">
            <v>17.399999999999999</v>
          </cell>
          <cell r="EA67">
            <v>18.3</v>
          </cell>
          <cell r="EB67">
            <v>19.5</v>
          </cell>
          <cell r="EC67">
            <v>19.5</v>
          </cell>
          <cell r="ED67">
            <v>21.2</v>
          </cell>
          <cell r="EE67">
            <v>21</v>
          </cell>
          <cell r="EF67">
            <v>21.4</v>
          </cell>
          <cell r="EG67">
            <v>22.6</v>
          </cell>
          <cell r="EH67">
            <v>23.9</v>
          </cell>
          <cell r="EI67">
            <v>26.4</v>
          </cell>
          <cell r="EJ67">
            <v>29.1</v>
          </cell>
          <cell r="EK67">
            <v>32.4</v>
          </cell>
          <cell r="EL67">
            <v>34.1</v>
          </cell>
          <cell r="EM67">
            <v>35.200000000000003</v>
          </cell>
          <cell r="EN67">
            <v>37.799999999999997</v>
          </cell>
          <cell r="EO67">
            <v>39.4</v>
          </cell>
          <cell r="EP67">
            <v>41.1</v>
          </cell>
          <cell r="EQ67">
            <v>28</v>
          </cell>
          <cell r="ER67">
            <v>36.1</v>
          </cell>
          <cell r="ES67">
            <v>38.299999999999997</v>
          </cell>
          <cell r="ET67">
            <v>38.700000000000003</v>
          </cell>
          <cell r="EU67">
            <v>39.799999999999997</v>
          </cell>
          <cell r="EV67">
            <v>39.799999999999997</v>
          </cell>
          <cell r="EW67">
            <v>41.2</v>
          </cell>
          <cell r="EX67">
            <v>41.6</v>
          </cell>
          <cell r="EY67">
            <v>45.5</v>
          </cell>
        </row>
        <row r="68">
          <cell r="A68" t="str">
            <v>Тамбовская область</v>
          </cell>
          <cell r="B68">
            <v>1.4</v>
          </cell>
          <cell r="C68">
            <v>0.6</v>
          </cell>
          <cell r="D68">
            <v>0</v>
          </cell>
          <cell r="E68">
            <v>-13.1</v>
          </cell>
          <cell r="F68">
            <v>-24.5</v>
          </cell>
          <cell r="G68">
            <v>-14.6</v>
          </cell>
          <cell r="H68">
            <v>-14.3</v>
          </cell>
          <cell r="I68">
            <v>-12.5</v>
          </cell>
          <cell r="J68">
            <v>-13.1</v>
          </cell>
          <cell r="K68">
            <v>-11</v>
          </cell>
          <cell r="L68">
            <v>-9.6999999999999993</v>
          </cell>
          <cell r="M68">
            <v>-8.8000000000000007</v>
          </cell>
          <cell r="N68">
            <v>-7.5</v>
          </cell>
          <cell r="O68">
            <v>-6.7</v>
          </cell>
          <cell r="P68">
            <v>-5.4</v>
          </cell>
          <cell r="Q68">
            <v>-4.3</v>
          </cell>
          <cell r="R68">
            <v>-3.7</v>
          </cell>
          <cell r="S68">
            <v>-1.9</v>
          </cell>
          <cell r="T68">
            <v>-1.6</v>
          </cell>
          <cell r="U68">
            <v>-1.3</v>
          </cell>
          <cell r="V68">
            <v>-2.2999999999999998</v>
          </cell>
          <cell r="W68">
            <v>0.2</v>
          </cell>
          <cell r="X68">
            <v>1.3</v>
          </cell>
          <cell r="Y68">
            <v>1.8</v>
          </cell>
          <cell r="Z68">
            <v>2.5</v>
          </cell>
          <cell r="AA68">
            <v>2.9</v>
          </cell>
          <cell r="AB68">
            <v>3.1</v>
          </cell>
          <cell r="AC68">
            <v>3.9</v>
          </cell>
          <cell r="AD68">
            <v>4</v>
          </cell>
          <cell r="AE68">
            <v>4.0999999999999996</v>
          </cell>
          <cell r="AF68">
            <v>3.7</v>
          </cell>
          <cell r="AG68">
            <v>3.8</v>
          </cell>
          <cell r="AH68">
            <v>4.2</v>
          </cell>
          <cell r="AI68">
            <v>3.7</v>
          </cell>
          <cell r="AJ68">
            <v>2.9</v>
          </cell>
          <cell r="AK68">
            <v>3.6</v>
          </cell>
          <cell r="AL68">
            <v>3.6</v>
          </cell>
          <cell r="AM68">
            <v>3.8</v>
          </cell>
          <cell r="AN68">
            <v>4</v>
          </cell>
          <cell r="AO68">
            <v>3.5</v>
          </cell>
          <cell r="AP68">
            <v>3.6</v>
          </cell>
          <cell r="AQ68">
            <v>4.0999999999999996</v>
          </cell>
          <cell r="AR68">
            <v>2.5</v>
          </cell>
          <cell r="AS68">
            <v>-2.8</v>
          </cell>
          <cell r="AT68">
            <v>1.6</v>
          </cell>
          <cell r="AU68">
            <v>2</v>
          </cell>
          <cell r="AV68">
            <v>2.2999999999999998</v>
          </cell>
          <cell r="AW68">
            <v>2</v>
          </cell>
          <cell r="AX68">
            <v>1.9</v>
          </cell>
          <cell r="AY68">
            <v>2.4</v>
          </cell>
          <cell r="AZ68">
            <v>2.5</v>
          </cell>
          <cell r="BA68">
            <v>3.6</v>
          </cell>
          <cell r="BB68">
            <v>2.8</v>
          </cell>
          <cell r="BC68">
            <v>3.3</v>
          </cell>
          <cell r="BD68">
            <v>2.8</v>
          </cell>
          <cell r="BE68">
            <v>3.5</v>
          </cell>
          <cell r="BF68">
            <v>3.6</v>
          </cell>
          <cell r="BG68">
            <v>4.0999999999999996</v>
          </cell>
          <cell r="BH68">
            <v>3.7</v>
          </cell>
          <cell r="BI68">
            <v>-3.5</v>
          </cell>
          <cell r="BJ68">
            <v>2.7</v>
          </cell>
          <cell r="BK68">
            <v>3.6</v>
          </cell>
          <cell r="BL68">
            <v>4</v>
          </cell>
          <cell r="BM68">
            <v>4</v>
          </cell>
          <cell r="BN68">
            <v>5.4</v>
          </cell>
          <cell r="BO68">
            <v>5.0999999999999996</v>
          </cell>
          <cell r="BP68">
            <v>4.2</v>
          </cell>
          <cell r="BQ68">
            <v>4.3</v>
          </cell>
          <cell r="BR68">
            <v>4.8</v>
          </cell>
          <cell r="BS68">
            <v>4.0999999999999996</v>
          </cell>
          <cell r="BT68">
            <v>3.7</v>
          </cell>
          <cell r="BU68">
            <v>4</v>
          </cell>
          <cell r="BV68">
            <v>4.3</v>
          </cell>
          <cell r="BW68">
            <v>4.2</v>
          </cell>
          <cell r="BX68">
            <v>4.7</v>
          </cell>
          <cell r="BY68">
            <v>4.7</v>
          </cell>
          <cell r="BZ68">
            <v>4.5999999999999996</v>
          </cell>
          <cell r="CA68">
            <v>4.9000000000000004</v>
          </cell>
          <cell r="CB68">
            <v>4.7</v>
          </cell>
          <cell r="CC68">
            <v>5.6</v>
          </cell>
          <cell r="CD68">
            <v>4.9000000000000004</v>
          </cell>
          <cell r="CE68">
            <v>5.2</v>
          </cell>
          <cell r="CF68">
            <v>5.0999999999999996</v>
          </cell>
          <cell r="CG68">
            <v>5.5</v>
          </cell>
          <cell r="CH68">
            <v>5.4</v>
          </cell>
          <cell r="CI68">
            <v>5.4</v>
          </cell>
          <cell r="CJ68">
            <v>-0.5</v>
          </cell>
          <cell r="CK68">
            <v>4.7</v>
          </cell>
          <cell r="CL68">
            <v>5.8</v>
          </cell>
          <cell r="CM68">
            <v>6.3</v>
          </cell>
          <cell r="CN68">
            <v>6</v>
          </cell>
          <cell r="CO68">
            <v>6</v>
          </cell>
          <cell r="CP68">
            <v>6.5</v>
          </cell>
          <cell r="CQ68">
            <v>6.6</v>
          </cell>
          <cell r="CR68">
            <v>6.1</v>
          </cell>
          <cell r="CS68">
            <v>-1.5</v>
          </cell>
          <cell r="CT68">
            <v>4.5999999999999996</v>
          </cell>
          <cell r="CU68">
            <v>4.9000000000000004</v>
          </cell>
          <cell r="CV68">
            <v>5.2</v>
          </cell>
          <cell r="CW68">
            <v>4.4000000000000004</v>
          </cell>
          <cell r="CX68">
            <v>5.0999999999999996</v>
          </cell>
          <cell r="CY68">
            <v>5.6</v>
          </cell>
          <cell r="CZ68">
            <v>5.3</v>
          </cell>
          <cell r="DA68">
            <v>4.8</v>
          </cell>
          <cell r="DB68">
            <v>4.5</v>
          </cell>
          <cell r="DC68">
            <v>4.4000000000000004</v>
          </cell>
          <cell r="DD68">
            <v>5</v>
          </cell>
          <cell r="DE68">
            <v>4.5</v>
          </cell>
          <cell r="DF68">
            <v>5</v>
          </cell>
          <cell r="DG68">
            <v>4.5</v>
          </cell>
          <cell r="DH68">
            <v>5.0999999999999996</v>
          </cell>
          <cell r="DI68">
            <v>4.4000000000000004</v>
          </cell>
          <cell r="DJ68">
            <v>4.2</v>
          </cell>
          <cell r="DK68">
            <v>4.5999999999999996</v>
          </cell>
          <cell r="DL68">
            <v>4.7</v>
          </cell>
          <cell r="DM68">
            <v>4.7</v>
          </cell>
          <cell r="DN68">
            <v>4.5</v>
          </cell>
          <cell r="DO68">
            <v>5.0999999999999996</v>
          </cell>
          <cell r="DP68">
            <v>4.9000000000000004</v>
          </cell>
          <cell r="DQ68">
            <v>5.0999999999999996</v>
          </cell>
          <cell r="DR68">
            <v>4.4000000000000004</v>
          </cell>
          <cell r="DS68">
            <v>4.5</v>
          </cell>
          <cell r="DT68">
            <v>4.9000000000000004</v>
          </cell>
          <cell r="DU68">
            <v>4.8</v>
          </cell>
          <cell r="DV68">
            <v>5.3</v>
          </cell>
          <cell r="DW68">
            <v>5.4</v>
          </cell>
          <cell r="DX68">
            <v>5.8</v>
          </cell>
          <cell r="DY68">
            <v>5.8</v>
          </cell>
          <cell r="DZ68">
            <v>5.9</v>
          </cell>
          <cell r="EA68">
            <v>6.7</v>
          </cell>
          <cell r="EB68">
            <v>7.7</v>
          </cell>
          <cell r="EC68">
            <v>8</v>
          </cell>
          <cell r="ED68">
            <v>9.4</v>
          </cell>
          <cell r="EE68">
            <v>9</v>
          </cell>
          <cell r="EF68">
            <v>9.3000000000000007</v>
          </cell>
          <cell r="EG68">
            <v>10.1</v>
          </cell>
          <cell r="EH68">
            <v>10.6</v>
          </cell>
          <cell r="EI68">
            <v>12.4</v>
          </cell>
          <cell r="EJ68">
            <v>14.8</v>
          </cell>
          <cell r="EK68">
            <v>16.5</v>
          </cell>
          <cell r="EL68">
            <v>18.8</v>
          </cell>
          <cell r="EM68">
            <v>18.399999999999999</v>
          </cell>
          <cell r="EN68">
            <v>19.899999999999999</v>
          </cell>
          <cell r="EO68">
            <v>22.1</v>
          </cell>
          <cell r="EP68">
            <v>24</v>
          </cell>
          <cell r="EQ68">
            <v>12.7</v>
          </cell>
          <cell r="ER68">
            <v>18.399999999999999</v>
          </cell>
          <cell r="ES68">
            <v>19.3</v>
          </cell>
          <cell r="ET68">
            <v>20.3</v>
          </cell>
          <cell r="EU68">
            <v>21.3</v>
          </cell>
          <cell r="EV68">
            <v>22.3</v>
          </cell>
          <cell r="EW68">
            <v>22.2</v>
          </cell>
          <cell r="EX68">
            <v>21.9</v>
          </cell>
          <cell r="EY68">
            <v>23.9</v>
          </cell>
        </row>
        <row r="69">
          <cell r="A69" t="str">
            <v>Тверская область</v>
          </cell>
          <cell r="B69">
            <v>1.1000000000000001</v>
          </cell>
          <cell r="C69">
            <v>0.6</v>
          </cell>
          <cell r="D69">
            <v>0.7</v>
          </cell>
          <cell r="E69">
            <v>-11.9</v>
          </cell>
          <cell r="F69">
            <v>-27.4</v>
          </cell>
          <cell r="G69">
            <v>-24.2</v>
          </cell>
          <cell r="H69">
            <v>-22.8</v>
          </cell>
          <cell r="I69">
            <v>-16.399999999999999</v>
          </cell>
          <cell r="J69">
            <v>-16.2</v>
          </cell>
          <cell r="K69">
            <v>-13.8</v>
          </cell>
          <cell r="L69">
            <v>-12.7</v>
          </cell>
          <cell r="M69">
            <v>-11.5</v>
          </cell>
          <cell r="N69">
            <v>-11.1</v>
          </cell>
          <cell r="O69">
            <v>-10.199999999999999</v>
          </cell>
          <cell r="P69">
            <v>-8.5</v>
          </cell>
          <cell r="Q69">
            <v>-2.2000000000000002</v>
          </cell>
          <cell r="R69">
            <v>0.2</v>
          </cell>
          <cell r="S69">
            <v>1.6</v>
          </cell>
          <cell r="T69">
            <v>2.6</v>
          </cell>
          <cell r="U69">
            <v>2.9</v>
          </cell>
          <cell r="V69">
            <v>2</v>
          </cell>
          <cell r="W69">
            <v>3.9</v>
          </cell>
          <cell r="X69">
            <v>4.0999999999999996</v>
          </cell>
          <cell r="Y69">
            <v>4.9000000000000004</v>
          </cell>
          <cell r="Z69">
            <v>5</v>
          </cell>
          <cell r="AA69">
            <v>5.0999999999999996</v>
          </cell>
          <cell r="AB69">
            <v>6</v>
          </cell>
          <cell r="AC69">
            <v>5.8</v>
          </cell>
          <cell r="AD69">
            <v>5.6</v>
          </cell>
          <cell r="AE69">
            <v>6.2</v>
          </cell>
          <cell r="AF69">
            <v>5.7</v>
          </cell>
          <cell r="AG69">
            <v>5.8</v>
          </cell>
          <cell r="AH69">
            <v>6.3</v>
          </cell>
          <cell r="AI69">
            <v>6.5</v>
          </cell>
          <cell r="AJ69">
            <v>5.5</v>
          </cell>
          <cell r="AK69">
            <v>5.9</v>
          </cell>
          <cell r="AL69">
            <v>6</v>
          </cell>
          <cell r="AM69">
            <v>6.2</v>
          </cell>
          <cell r="AN69">
            <v>6.5</v>
          </cell>
          <cell r="AO69">
            <v>6.7</v>
          </cell>
          <cell r="AP69">
            <v>6.7</v>
          </cell>
          <cell r="AQ69">
            <v>7</v>
          </cell>
          <cell r="AR69">
            <v>6.7</v>
          </cell>
          <cell r="AS69">
            <v>0.8</v>
          </cell>
          <cell r="AT69">
            <v>4.4000000000000004</v>
          </cell>
          <cell r="AU69">
            <v>5.0999999999999996</v>
          </cell>
          <cell r="AV69">
            <v>5.7</v>
          </cell>
          <cell r="AW69">
            <v>6</v>
          </cell>
          <cell r="AX69">
            <v>6.3</v>
          </cell>
          <cell r="AY69">
            <v>6.7</v>
          </cell>
          <cell r="AZ69">
            <v>6.5</v>
          </cell>
          <cell r="BA69">
            <v>7.5</v>
          </cell>
          <cell r="BB69">
            <v>7.5</v>
          </cell>
          <cell r="BC69">
            <v>7.9</v>
          </cell>
          <cell r="BD69">
            <v>7.1</v>
          </cell>
          <cell r="BE69">
            <v>8.6</v>
          </cell>
          <cell r="BF69">
            <v>9</v>
          </cell>
          <cell r="BG69">
            <v>9.1</v>
          </cell>
          <cell r="BH69">
            <v>9.6</v>
          </cell>
          <cell r="BI69">
            <v>2.9</v>
          </cell>
          <cell r="BJ69">
            <v>9.5</v>
          </cell>
          <cell r="BK69">
            <v>9.6999999999999993</v>
          </cell>
          <cell r="BL69">
            <v>9.9</v>
          </cell>
          <cell r="BM69">
            <v>10</v>
          </cell>
          <cell r="BN69">
            <v>11.1</v>
          </cell>
          <cell r="BO69">
            <v>10.9</v>
          </cell>
          <cell r="BP69">
            <v>10.3</v>
          </cell>
          <cell r="BQ69">
            <v>10.3</v>
          </cell>
          <cell r="BR69">
            <v>10.8</v>
          </cell>
          <cell r="BS69">
            <v>10.1</v>
          </cell>
          <cell r="BT69">
            <v>9.9</v>
          </cell>
          <cell r="BU69">
            <v>9.8000000000000007</v>
          </cell>
          <cell r="BV69">
            <v>9.9</v>
          </cell>
          <cell r="BW69">
            <v>10.5</v>
          </cell>
          <cell r="BX69">
            <v>10.7</v>
          </cell>
          <cell r="BY69">
            <v>11.2</v>
          </cell>
          <cell r="BZ69">
            <v>10.8</v>
          </cell>
          <cell r="CA69">
            <v>11.6</v>
          </cell>
          <cell r="CB69">
            <v>11.5</v>
          </cell>
          <cell r="CC69">
            <v>11.5</v>
          </cell>
          <cell r="CD69">
            <v>11.6</v>
          </cell>
          <cell r="CE69">
            <v>11.9</v>
          </cell>
          <cell r="CF69">
            <v>11.7</v>
          </cell>
          <cell r="CG69">
            <v>11.6</v>
          </cell>
          <cell r="CH69">
            <v>11.5</v>
          </cell>
          <cell r="CI69">
            <v>11.4</v>
          </cell>
          <cell r="CJ69">
            <v>10.3</v>
          </cell>
          <cell r="CK69">
            <v>11.5</v>
          </cell>
          <cell r="CL69">
            <v>12.2</v>
          </cell>
          <cell r="CM69">
            <v>12.4</v>
          </cell>
          <cell r="CN69">
            <v>12.5</v>
          </cell>
          <cell r="CO69">
            <v>12.5</v>
          </cell>
          <cell r="CP69">
            <v>13.1</v>
          </cell>
          <cell r="CQ69">
            <v>13.1</v>
          </cell>
          <cell r="CR69">
            <v>12.9</v>
          </cell>
          <cell r="CS69">
            <v>5.6</v>
          </cell>
          <cell r="CT69">
            <v>11.2</v>
          </cell>
          <cell r="CU69">
            <v>11.5</v>
          </cell>
          <cell r="CV69">
            <v>11.4</v>
          </cell>
          <cell r="CW69">
            <v>11.8</v>
          </cell>
          <cell r="CX69">
            <v>12.9</v>
          </cell>
          <cell r="CY69">
            <v>12.9</v>
          </cell>
          <cell r="CZ69">
            <v>13.3</v>
          </cell>
          <cell r="DA69">
            <v>12.8</v>
          </cell>
          <cell r="DB69">
            <v>12.7</v>
          </cell>
          <cell r="DC69">
            <v>12.8</v>
          </cell>
          <cell r="DD69">
            <v>12.4</v>
          </cell>
          <cell r="DE69">
            <v>12.4</v>
          </cell>
          <cell r="DF69">
            <v>12.6</v>
          </cell>
          <cell r="DG69">
            <v>13</v>
          </cell>
          <cell r="DH69">
            <v>13.7</v>
          </cell>
          <cell r="DI69">
            <v>13.2</v>
          </cell>
          <cell r="DJ69">
            <v>12.8</v>
          </cell>
          <cell r="DK69">
            <v>13.5</v>
          </cell>
          <cell r="DL69">
            <v>13.6</v>
          </cell>
          <cell r="DM69">
            <v>13.7</v>
          </cell>
          <cell r="DN69">
            <v>14.5</v>
          </cell>
          <cell r="DO69">
            <v>14.2</v>
          </cell>
          <cell r="DP69">
            <v>14.3</v>
          </cell>
          <cell r="DQ69">
            <v>14.2</v>
          </cell>
          <cell r="DR69">
            <v>14</v>
          </cell>
          <cell r="DS69">
            <v>14.2</v>
          </cell>
          <cell r="DT69">
            <v>14.4</v>
          </cell>
          <cell r="DU69">
            <v>14.5</v>
          </cell>
          <cell r="DV69">
            <v>14.8</v>
          </cell>
          <cell r="DW69">
            <v>14.9</v>
          </cell>
          <cell r="DX69">
            <v>15.3</v>
          </cell>
          <cell r="DY69">
            <v>15.7</v>
          </cell>
          <cell r="DZ69">
            <v>15.8</v>
          </cell>
          <cell r="EA69">
            <v>16.5</v>
          </cell>
          <cell r="EB69">
            <v>16.7</v>
          </cell>
          <cell r="EC69">
            <v>16.7</v>
          </cell>
          <cell r="ED69">
            <v>17.399999999999999</v>
          </cell>
          <cell r="EE69">
            <v>17.2</v>
          </cell>
          <cell r="EF69">
            <v>17.8</v>
          </cell>
          <cell r="EG69">
            <v>17.7</v>
          </cell>
          <cell r="EH69">
            <v>19.5</v>
          </cell>
          <cell r="EI69">
            <v>20.6</v>
          </cell>
          <cell r="EJ69">
            <v>22.6</v>
          </cell>
          <cell r="EK69">
            <v>24.9</v>
          </cell>
          <cell r="EL69">
            <v>26.5</v>
          </cell>
          <cell r="EM69">
            <v>27.6</v>
          </cell>
          <cell r="EN69">
            <v>29.1</v>
          </cell>
          <cell r="EO69">
            <v>31.3</v>
          </cell>
          <cell r="EP69">
            <v>33.200000000000003</v>
          </cell>
          <cell r="EQ69">
            <v>22.1</v>
          </cell>
          <cell r="ER69">
            <v>27.5</v>
          </cell>
          <cell r="ES69">
            <v>28.3</v>
          </cell>
          <cell r="ET69">
            <v>28.6</v>
          </cell>
          <cell r="EU69">
            <v>29.7</v>
          </cell>
          <cell r="EV69">
            <v>30.8</v>
          </cell>
          <cell r="EW69">
            <v>31.8</v>
          </cell>
          <cell r="EX69">
            <v>32.200000000000003</v>
          </cell>
          <cell r="EY69">
            <v>32.299999999999997</v>
          </cell>
        </row>
        <row r="70">
          <cell r="A70" t="str">
            <v>Томская область</v>
          </cell>
          <cell r="B70">
            <v>1.6</v>
          </cell>
          <cell r="C70">
            <v>1</v>
          </cell>
          <cell r="D70">
            <v>0.1</v>
          </cell>
          <cell r="E70">
            <v>-4.3</v>
          </cell>
          <cell r="F70">
            <v>-13.2</v>
          </cell>
          <cell r="G70">
            <v>-10.1</v>
          </cell>
          <cell r="H70">
            <v>-9.1</v>
          </cell>
          <cell r="I70">
            <v>-8.6</v>
          </cell>
          <cell r="J70">
            <v>-9.9</v>
          </cell>
          <cell r="K70">
            <v>-7.2</v>
          </cell>
          <cell r="L70">
            <v>-5.9</v>
          </cell>
          <cell r="M70">
            <v>-4.9000000000000004</v>
          </cell>
          <cell r="N70">
            <v>-4.9000000000000004</v>
          </cell>
          <cell r="O70">
            <v>-4.9000000000000004</v>
          </cell>
          <cell r="P70">
            <v>-4.0999999999999996</v>
          </cell>
          <cell r="Q70">
            <v>-3.8</v>
          </cell>
          <cell r="R70">
            <v>-3.4</v>
          </cell>
          <cell r="S70">
            <v>-3.2</v>
          </cell>
          <cell r="T70">
            <v>-3</v>
          </cell>
          <cell r="U70">
            <v>-3.3</v>
          </cell>
          <cell r="V70">
            <v>-4.3</v>
          </cell>
          <cell r="W70">
            <v>-1.7</v>
          </cell>
          <cell r="X70">
            <v>-0.9</v>
          </cell>
          <cell r="Y70">
            <v>0.3</v>
          </cell>
          <cell r="Z70">
            <v>0.8</v>
          </cell>
          <cell r="AA70">
            <v>1.7</v>
          </cell>
          <cell r="AB70">
            <v>2.1</v>
          </cell>
          <cell r="AC70">
            <v>2.5</v>
          </cell>
          <cell r="AD70">
            <v>3</v>
          </cell>
          <cell r="AE70">
            <v>3.8</v>
          </cell>
          <cell r="AF70">
            <v>3.2</v>
          </cell>
          <cell r="AG70">
            <v>2.9</v>
          </cell>
          <cell r="AH70">
            <v>3.8</v>
          </cell>
          <cell r="AI70">
            <v>3.2</v>
          </cell>
          <cell r="AJ70">
            <v>1.7</v>
          </cell>
          <cell r="AK70">
            <v>3.3</v>
          </cell>
          <cell r="AL70">
            <v>3.5</v>
          </cell>
          <cell r="AM70">
            <v>3.8</v>
          </cell>
          <cell r="AN70">
            <v>4.3</v>
          </cell>
          <cell r="AO70">
            <v>3.7</v>
          </cell>
          <cell r="AP70">
            <v>4.2</v>
          </cell>
          <cell r="AQ70">
            <v>4.4000000000000004</v>
          </cell>
          <cell r="AR70">
            <v>3</v>
          </cell>
          <cell r="AS70">
            <v>-4.7</v>
          </cell>
          <cell r="AT70">
            <v>1.9</v>
          </cell>
          <cell r="AU70">
            <v>3.5</v>
          </cell>
          <cell r="AV70">
            <v>2.7</v>
          </cell>
          <cell r="AW70">
            <v>3.9</v>
          </cell>
          <cell r="AX70">
            <v>4.0999999999999996</v>
          </cell>
          <cell r="AY70">
            <v>4.5999999999999996</v>
          </cell>
          <cell r="AZ70">
            <v>4</v>
          </cell>
          <cell r="BA70">
            <v>5.3</v>
          </cell>
          <cell r="BB70">
            <v>5.5</v>
          </cell>
          <cell r="BC70">
            <v>6.2</v>
          </cell>
          <cell r="BD70">
            <v>4.5</v>
          </cell>
          <cell r="BE70">
            <v>6.6</v>
          </cell>
          <cell r="BF70">
            <v>6.4</v>
          </cell>
          <cell r="BG70">
            <v>7</v>
          </cell>
          <cell r="BH70">
            <v>7.3</v>
          </cell>
          <cell r="BI70">
            <v>1.1000000000000001</v>
          </cell>
          <cell r="BJ70">
            <v>5.7</v>
          </cell>
          <cell r="BK70">
            <v>6.9</v>
          </cell>
          <cell r="BL70">
            <v>7.9</v>
          </cell>
          <cell r="BM70">
            <v>7.2</v>
          </cell>
          <cell r="BN70">
            <v>8.5</v>
          </cell>
          <cell r="BO70">
            <v>8.1</v>
          </cell>
          <cell r="BP70">
            <v>7.3</v>
          </cell>
          <cell r="BQ70">
            <v>7.9</v>
          </cell>
          <cell r="BR70">
            <v>7.8</v>
          </cell>
          <cell r="BS70">
            <v>6.4</v>
          </cell>
          <cell r="BT70">
            <v>6.7</v>
          </cell>
          <cell r="BU70">
            <v>6.4</v>
          </cell>
          <cell r="BV70">
            <v>6.2</v>
          </cell>
          <cell r="BW70">
            <v>6.6</v>
          </cell>
          <cell r="BX70">
            <v>6.8</v>
          </cell>
          <cell r="BY70">
            <v>7.3</v>
          </cell>
          <cell r="BZ70">
            <v>7.1</v>
          </cell>
          <cell r="CA70">
            <v>8.1999999999999993</v>
          </cell>
          <cell r="CB70">
            <v>7.7</v>
          </cell>
          <cell r="CC70">
            <v>8</v>
          </cell>
          <cell r="CD70">
            <v>8</v>
          </cell>
          <cell r="CE70">
            <v>8</v>
          </cell>
          <cell r="CF70">
            <v>7.6</v>
          </cell>
          <cell r="CG70">
            <v>7.9</v>
          </cell>
          <cell r="CH70">
            <v>7.7</v>
          </cell>
          <cell r="CI70">
            <v>7.6</v>
          </cell>
          <cell r="CJ70">
            <v>5.5</v>
          </cell>
          <cell r="CK70">
            <v>5.9</v>
          </cell>
          <cell r="CL70">
            <v>7.4</v>
          </cell>
          <cell r="CM70">
            <v>7.7</v>
          </cell>
          <cell r="CN70">
            <v>7.5</v>
          </cell>
          <cell r="CO70">
            <v>7.5</v>
          </cell>
          <cell r="CP70">
            <v>7.6</v>
          </cell>
          <cell r="CQ70">
            <v>8.4</v>
          </cell>
          <cell r="CR70">
            <v>7</v>
          </cell>
          <cell r="CS70">
            <v>-2.9</v>
          </cell>
          <cell r="CT70">
            <v>5.7</v>
          </cell>
          <cell r="CU70">
            <v>6.1</v>
          </cell>
          <cell r="CV70">
            <v>6.4</v>
          </cell>
          <cell r="CW70">
            <v>6.1</v>
          </cell>
          <cell r="CX70">
            <v>6.5</v>
          </cell>
          <cell r="CY70">
            <v>6.2</v>
          </cell>
          <cell r="CZ70">
            <v>7</v>
          </cell>
          <cell r="DA70">
            <v>6.8</v>
          </cell>
          <cell r="DB70">
            <v>6.8</v>
          </cell>
          <cell r="DC70">
            <v>6.9</v>
          </cell>
          <cell r="DD70">
            <v>7</v>
          </cell>
          <cell r="DE70">
            <v>7.3</v>
          </cell>
          <cell r="DF70">
            <v>7.6</v>
          </cell>
          <cell r="DG70">
            <v>8.1</v>
          </cell>
          <cell r="DH70">
            <v>8.5</v>
          </cell>
          <cell r="DI70">
            <v>6.9</v>
          </cell>
          <cell r="DJ70">
            <v>6.6</v>
          </cell>
          <cell r="DK70">
            <v>7.3</v>
          </cell>
          <cell r="DL70">
            <v>7.3</v>
          </cell>
          <cell r="DM70">
            <v>7.4</v>
          </cell>
          <cell r="DN70">
            <v>7.1</v>
          </cell>
          <cell r="DO70">
            <v>6.8</v>
          </cell>
          <cell r="DP70">
            <v>7.2</v>
          </cell>
          <cell r="DQ70">
            <v>7.7</v>
          </cell>
          <cell r="DR70">
            <v>5.9</v>
          </cell>
          <cell r="DS70">
            <v>5.8</v>
          </cell>
          <cell r="DT70">
            <v>5.8</v>
          </cell>
          <cell r="DU70">
            <v>5.2</v>
          </cell>
          <cell r="DV70">
            <v>6.2</v>
          </cell>
          <cell r="DW70">
            <v>6.7</v>
          </cell>
          <cell r="DX70">
            <v>7.9</v>
          </cell>
          <cell r="DY70">
            <v>8.3000000000000007</v>
          </cell>
          <cell r="DZ70">
            <v>8.4</v>
          </cell>
          <cell r="EA70">
            <v>8.5</v>
          </cell>
          <cell r="EB70">
            <v>9.6</v>
          </cell>
          <cell r="EC70">
            <v>9.1999999999999993</v>
          </cell>
          <cell r="ED70">
            <v>9.4</v>
          </cell>
          <cell r="EE70">
            <v>9.5</v>
          </cell>
          <cell r="EF70">
            <v>8.9</v>
          </cell>
          <cell r="EG70">
            <v>9.8000000000000007</v>
          </cell>
          <cell r="EH70">
            <v>9.8000000000000007</v>
          </cell>
          <cell r="EI70">
            <v>12.4</v>
          </cell>
          <cell r="EJ70">
            <v>14.2</v>
          </cell>
          <cell r="EK70">
            <v>15.8</v>
          </cell>
          <cell r="EL70">
            <v>17.2</v>
          </cell>
          <cell r="EM70">
            <v>19.2</v>
          </cell>
          <cell r="EN70">
            <v>21.2</v>
          </cell>
          <cell r="EO70">
            <v>23.3</v>
          </cell>
          <cell r="EP70">
            <v>24.2</v>
          </cell>
          <cell r="EQ70">
            <v>9.5</v>
          </cell>
          <cell r="ER70">
            <v>18.399999999999999</v>
          </cell>
          <cell r="ES70">
            <v>19.7</v>
          </cell>
          <cell r="ET70">
            <v>19.399999999999999</v>
          </cell>
          <cell r="EU70">
            <v>21</v>
          </cell>
          <cell r="EV70">
            <v>20.8</v>
          </cell>
          <cell r="EW70">
            <v>23.4</v>
          </cell>
          <cell r="EX70">
            <v>23</v>
          </cell>
          <cell r="EY70">
            <v>24.7</v>
          </cell>
        </row>
        <row r="71">
          <cell r="A71" t="str">
            <v>Тульская область</v>
          </cell>
          <cell r="B71">
            <v>1.4</v>
          </cell>
          <cell r="C71">
            <v>1.1000000000000001</v>
          </cell>
          <cell r="D71">
            <v>0.3</v>
          </cell>
          <cell r="E71">
            <v>-15.7</v>
          </cell>
          <cell r="F71">
            <v>-28</v>
          </cell>
          <cell r="G71">
            <v>-24.8</v>
          </cell>
          <cell r="H71">
            <v>-29.1</v>
          </cell>
          <cell r="I71">
            <v>-27.7</v>
          </cell>
          <cell r="J71">
            <v>-28.1</v>
          </cell>
          <cell r="K71">
            <v>-18.399999999999999</v>
          </cell>
          <cell r="L71">
            <v>-15.6</v>
          </cell>
          <cell r="M71">
            <v>-14.2</v>
          </cell>
          <cell r="N71">
            <v>-11.1</v>
          </cell>
          <cell r="O71">
            <v>-10.1</v>
          </cell>
          <cell r="P71">
            <v>-8.6999999999999993</v>
          </cell>
          <cell r="Q71">
            <v>-7.4</v>
          </cell>
          <cell r="R71">
            <v>-5.7</v>
          </cell>
          <cell r="S71">
            <v>-1.1000000000000001</v>
          </cell>
          <cell r="T71">
            <v>1.6</v>
          </cell>
          <cell r="U71">
            <v>1.4</v>
          </cell>
          <cell r="V71">
            <v>0.5</v>
          </cell>
          <cell r="W71">
            <v>2.8</v>
          </cell>
          <cell r="X71">
            <v>2.8</v>
          </cell>
          <cell r="Y71">
            <v>3.2</v>
          </cell>
          <cell r="Z71">
            <v>3.5</v>
          </cell>
          <cell r="AA71">
            <v>3.5</v>
          </cell>
          <cell r="AB71">
            <v>3.6</v>
          </cell>
          <cell r="AC71">
            <v>4.0999999999999996</v>
          </cell>
          <cell r="AD71">
            <v>4.0999999999999996</v>
          </cell>
          <cell r="AE71">
            <v>4.5999999999999996</v>
          </cell>
          <cell r="AF71">
            <v>4.0999999999999996</v>
          </cell>
          <cell r="AG71">
            <v>4.7</v>
          </cell>
          <cell r="AH71">
            <v>4.8</v>
          </cell>
          <cell r="AI71">
            <v>5.5</v>
          </cell>
          <cell r="AJ71">
            <v>3.8</v>
          </cell>
          <cell r="AK71">
            <v>4.4000000000000004</v>
          </cell>
          <cell r="AL71">
            <v>5.2</v>
          </cell>
          <cell r="AM71">
            <v>5.8</v>
          </cell>
          <cell r="AN71">
            <v>5.5</v>
          </cell>
          <cell r="AO71">
            <v>5.6</v>
          </cell>
          <cell r="AP71">
            <v>5.7</v>
          </cell>
          <cell r="AQ71">
            <v>7.2</v>
          </cell>
          <cell r="AR71">
            <v>5</v>
          </cell>
          <cell r="AS71">
            <v>-1.7</v>
          </cell>
          <cell r="AT71">
            <v>3.6</v>
          </cell>
          <cell r="AU71">
            <v>4.2</v>
          </cell>
          <cell r="AV71">
            <v>5.5</v>
          </cell>
          <cell r="AW71">
            <v>5.5</v>
          </cell>
          <cell r="AX71">
            <v>4.9000000000000004</v>
          </cell>
          <cell r="AY71">
            <v>5.5</v>
          </cell>
          <cell r="AZ71">
            <v>5.9</v>
          </cell>
          <cell r="BA71">
            <v>7</v>
          </cell>
          <cell r="BB71">
            <v>6.3</v>
          </cell>
          <cell r="BC71">
            <v>7.2</v>
          </cell>
          <cell r="BD71">
            <v>5.9</v>
          </cell>
          <cell r="BE71">
            <v>7.6</v>
          </cell>
          <cell r="BF71">
            <v>7.7</v>
          </cell>
          <cell r="BG71">
            <v>8.4</v>
          </cell>
          <cell r="BH71">
            <v>8.5</v>
          </cell>
          <cell r="BI71">
            <v>1.8</v>
          </cell>
          <cell r="BJ71">
            <v>7.6</v>
          </cell>
          <cell r="BK71">
            <v>8.6</v>
          </cell>
          <cell r="BL71">
            <v>9</v>
          </cell>
          <cell r="BM71">
            <v>9</v>
          </cell>
          <cell r="BN71">
            <v>10.3</v>
          </cell>
          <cell r="BO71">
            <v>9.5</v>
          </cell>
          <cell r="BP71">
            <v>8.8000000000000007</v>
          </cell>
          <cell r="BQ71">
            <v>8.6999999999999993</v>
          </cell>
          <cell r="BR71">
            <v>9</v>
          </cell>
          <cell r="BS71">
            <v>8.1999999999999993</v>
          </cell>
          <cell r="BT71">
            <v>8.4</v>
          </cell>
          <cell r="BU71">
            <v>8.4</v>
          </cell>
          <cell r="BV71">
            <v>8.5</v>
          </cell>
          <cell r="BW71">
            <v>9</v>
          </cell>
          <cell r="BX71">
            <v>8.9</v>
          </cell>
          <cell r="BY71">
            <v>9.1</v>
          </cell>
          <cell r="BZ71">
            <v>9.1999999999999993</v>
          </cell>
          <cell r="CA71">
            <v>10</v>
          </cell>
          <cell r="CB71">
            <v>9.8000000000000007</v>
          </cell>
          <cell r="CC71">
            <v>10.1</v>
          </cell>
          <cell r="CD71">
            <v>10.1</v>
          </cell>
          <cell r="CE71">
            <v>10.3</v>
          </cell>
          <cell r="CF71">
            <v>10</v>
          </cell>
          <cell r="CG71">
            <v>10.199999999999999</v>
          </cell>
          <cell r="CH71">
            <v>10.1</v>
          </cell>
          <cell r="CI71">
            <v>10.199999999999999</v>
          </cell>
          <cell r="CJ71">
            <v>1.8</v>
          </cell>
          <cell r="CK71">
            <v>9.1</v>
          </cell>
          <cell r="CL71">
            <v>10</v>
          </cell>
          <cell r="CM71">
            <v>10.199999999999999</v>
          </cell>
          <cell r="CN71">
            <v>10.5</v>
          </cell>
          <cell r="CO71">
            <v>10.199999999999999</v>
          </cell>
          <cell r="CP71">
            <v>10.5</v>
          </cell>
          <cell r="CQ71">
            <v>11.3</v>
          </cell>
          <cell r="CR71">
            <v>10</v>
          </cell>
          <cell r="CS71">
            <v>2.1</v>
          </cell>
          <cell r="CT71">
            <v>9</v>
          </cell>
          <cell r="CU71">
            <v>9.5</v>
          </cell>
          <cell r="CV71">
            <v>8.8000000000000007</v>
          </cell>
          <cell r="CW71">
            <v>8.8000000000000007</v>
          </cell>
          <cell r="CX71">
            <v>9.6999999999999993</v>
          </cell>
          <cell r="CY71">
            <v>9.5</v>
          </cell>
          <cell r="CZ71">
            <v>9.6999999999999993</v>
          </cell>
          <cell r="DA71">
            <v>9.3000000000000007</v>
          </cell>
          <cell r="DB71">
            <v>9.5</v>
          </cell>
          <cell r="DC71">
            <v>9.8000000000000007</v>
          </cell>
          <cell r="DD71">
            <v>9.4</v>
          </cell>
          <cell r="DE71">
            <v>8.6999999999999993</v>
          </cell>
          <cell r="DF71">
            <v>9.6</v>
          </cell>
          <cell r="DG71">
            <v>9.5</v>
          </cell>
          <cell r="DH71">
            <v>9.9</v>
          </cell>
          <cell r="DI71">
            <v>9.3000000000000007</v>
          </cell>
          <cell r="DJ71">
            <v>9.1</v>
          </cell>
          <cell r="DK71">
            <v>10.3</v>
          </cell>
          <cell r="DL71">
            <v>10.4</v>
          </cell>
          <cell r="DM71">
            <v>10.7</v>
          </cell>
          <cell r="DN71">
            <v>10.6</v>
          </cell>
          <cell r="DO71">
            <v>10.3</v>
          </cell>
          <cell r="DP71">
            <v>10.6</v>
          </cell>
          <cell r="DQ71">
            <v>10.3</v>
          </cell>
          <cell r="DR71">
            <v>10.1</v>
          </cell>
          <cell r="DS71">
            <v>10.1</v>
          </cell>
          <cell r="DT71">
            <v>10</v>
          </cell>
          <cell r="DU71">
            <v>10</v>
          </cell>
          <cell r="DV71">
            <v>10.199999999999999</v>
          </cell>
          <cell r="DW71">
            <v>10.5</v>
          </cell>
          <cell r="DX71">
            <v>10.7</v>
          </cell>
          <cell r="DY71">
            <v>11.1</v>
          </cell>
          <cell r="DZ71">
            <v>10.9</v>
          </cell>
          <cell r="EA71">
            <v>11.5</v>
          </cell>
          <cell r="EB71">
            <v>12.3</v>
          </cell>
          <cell r="EC71">
            <v>12.3</v>
          </cell>
          <cell r="ED71">
            <v>13.1</v>
          </cell>
          <cell r="EE71">
            <v>13.1</v>
          </cell>
          <cell r="EF71">
            <v>13.3</v>
          </cell>
          <cell r="EG71">
            <v>14</v>
          </cell>
          <cell r="EH71">
            <v>15.3</v>
          </cell>
          <cell r="EI71">
            <v>17</v>
          </cell>
          <cell r="EJ71">
            <v>18.600000000000001</v>
          </cell>
          <cell r="EK71">
            <v>20</v>
          </cell>
          <cell r="EL71">
            <v>22.7</v>
          </cell>
          <cell r="EM71">
            <v>23.1</v>
          </cell>
          <cell r="EN71">
            <v>24.2</v>
          </cell>
          <cell r="EO71">
            <v>25.7</v>
          </cell>
          <cell r="EP71">
            <v>27.5</v>
          </cell>
          <cell r="EQ71">
            <v>16.600000000000001</v>
          </cell>
          <cell r="ER71">
            <v>23.5</v>
          </cell>
          <cell r="ES71">
            <v>24.2</v>
          </cell>
          <cell r="ET71">
            <v>24.7</v>
          </cell>
          <cell r="EU71">
            <v>25.8</v>
          </cell>
          <cell r="EV71">
            <v>26.1</v>
          </cell>
          <cell r="EW71">
            <v>26.9</v>
          </cell>
          <cell r="EX71">
            <v>26.8</v>
          </cell>
          <cell r="EY71">
            <v>28</v>
          </cell>
        </row>
        <row r="72">
          <cell r="A72" t="str">
            <v>Тюменская область</v>
          </cell>
          <cell r="B72">
            <v>0.9</v>
          </cell>
          <cell r="C72">
            <v>0.4</v>
          </cell>
          <cell r="D72">
            <v>-0.4</v>
          </cell>
          <cell r="E72">
            <v>-15.9</v>
          </cell>
          <cell r="F72">
            <v>-47</v>
          </cell>
          <cell r="G72">
            <v>-39.299999999999997</v>
          </cell>
          <cell r="H72">
            <v>-36.799999999999997</v>
          </cell>
          <cell r="I72">
            <v>-34.4</v>
          </cell>
          <cell r="J72">
            <v>-34.1</v>
          </cell>
          <cell r="K72">
            <v>-30.7</v>
          </cell>
          <cell r="L72">
            <v>-22.2</v>
          </cell>
          <cell r="M72">
            <v>-20</v>
          </cell>
          <cell r="N72">
            <v>-17.899999999999999</v>
          </cell>
          <cell r="O72">
            <v>-16.7</v>
          </cell>
          <cell r="P72">
            <v>-15.4</v>
          </cell>
          <cell r="Q72">
            <v>-4.7</v>
          </cell>
          <cell r="R72">
            <v>-2.4</v>
          </cell>
          <cell r="S72">
            <v>-1.5</v>
          </cell>
          <cell r="T72">
            <v>-1</v>
          </cell>
          <cell r="U72">
            <v>-0.8</v>
          </cell>
          <cell r="V72">
            <v>-1.6</v>
          </cell>
          <cell r="W72">
            <v>0.2</v>
          </cell>
          <cell r="X72">
            <v>0.7</v>
          </cell>
          <cell r="Y72">
            <v>1.7</v>
          </cell>
          <cell r="Z72">
            <v>2.5</v>
          </cell>
          <cell r="AA72">
            <v>3</v>
          </cell>
          <cell r="AB72">
            <v>3.3</v>
          </cell>
          <cell r="AC72">
            <v>3.8</v>
          </cell>
          <cell r="AD72">
            <v>4.2</v>
          </cell>
          <cell r="AE72">
            <v>4.7</v>
          </cell>
          <cell r="AF72">
            <v>4.3</v>
          </cell>
          <cell r="AG72">
            <v>4.8</v>
          </cell>
          <cell r="AH72">
            <v>5</v>
          </cell>
          <cell r="AI72">
            <v>4.7</v>
          </cell>
          <cell r="AJ72">
            <v>3.4</v>
          </cell>
          <cell r="AK72">
            <v>4.5</v>
          </cell>
          <cell r="AL72">
            <v>4.9000000000000004</v>
          </cell>
          <cell r="AM72">
            <v>5.4</v>
          </cell>
          <cell r="AN72">
            <v>5.4</v>
          </cell>
          <cell r="AO72">
            <v>5.8</v>
          </cell>
          <cell r="AP72">
            <v>6.4</v>
          </cell>
          <cell r="AQ72">
            <v>7.1</v>
          </cell>
          <cell r="AR72">
            <v>5.4</v>
          </cell>
          <cell r="AS72">
            <v>-3.4</v>
          </cell>
          <cell r="AT72">
            <v>4.3</v>
          </cell>
          <cell r="AU72">
            <v>5.0999999999999996</v>
          </cell>
          <cell r="AV72">
            <v>6.4</v>
          </cell>
          <cell r="AW72">
            <v>7.1</v>
          </cell>
          <cell r="AX72">
            <v>6.6</v>
          </cell>
          <cell r="AY72">
            <v>7.5</v>
          </cell>
          <cell r="AZ72">
            <v>6.9</v>
          </cell>
          <cell r="BA72">
            <v>8.1999999999999993</v>
          </cell>
          <cell r="BB72">
            <v>8</v>
          </cell>
          <cell r="BC72">
            <v>8.9</v>
          </cell>
          <cell r="BD72">
            <v>7.1</v>
          </cell>
          <cell r="BE72">
            <v>9.9</v>
          </cell>
          <cell r="BF72">
            <v>9.8000000000000007</v>
          </cell>
          <cell r="BG72">
            <v>10.3</v>
          </cell>
          <cell r="BH72">
            <v>10.9</v>
          </cell>
          <cell r="BI72">
            <v>5.0999999999999996</v>
          </cell>
          <cell r="BJ72">
            <v>9</v>
          </cell>
          <cell r="BK72">
            <v>10.199999999999999</v>
          </cell>
          <cell r="BL72">
            <v>10.6</v>
          </cell>
          <cell r="BM72">
            <v>10.4</v>
          </cell>
          <cell r="BN72">
            <v>12.5</v>
          </cell>
          <cell r="BO72">
            <v>10.9</v>
          </cell>
          <cell r="BP72">
            <v>10.5</v>
          </cell>
          <cell r="BQ72">
            <v>10.7</v>
          </cell>
          <cell r="BR72">
            <v>11</v>
          </cell>
          <cell r="BS72">
            <v>9.3000000000000007</v>
          </cell>
          <cell r="BT72">
            <v>9.4</v>
          </cell>
          <cell r="BU72">
            <v>9.8000000000000007</v>
          </cell>
          <cell r="BV72">
            <v>9.8000000000000007</v>
          </cell>
          <cell r="BW72">
            <v>9.9</v>
          </cell>
          <cell r="BX72">
            <v>10.4</v>
          </cell>
          <cell r="BY72">
            <v>10.6</v>
          </cell>
          <cell r="BZ72">
            <v>10.7</v>
          </cell>
          <cell r="CA72">
            <v>12.1</v>
          </cell>
          <cell r="CB72">
            <v>12.3</v>
          </cell>
          <cell r="CC72">
            <v>13</v>
          </cell>
          <cell r="CD72">
            <v>13.2</v>
          </cell>
          <cell r="CE72">
            <v>12.9</v>
          </cell>
          <cell r="CF72">
            <v>12.3</v>
          </cell>
          <cell r="CG72">
            <v>12.8</v>
          </cell>
          <cell r="CH72">
            <v>12.6</v>
          </cell>
          <cell r="CI72">
            <v>12.9</v>
          </cell>
          <cell r="CJ72">
            <v>1.7</v>
          </cell>
          <cell r="CK72">
            <v>10.199999999999999</v>
          </cell>
          <cell r="CL72">
            <v>12</v>
          </cell>
          <cell r="CM72">
            <v>12.6</v>
          </cell>
          <cell r="CN72">
            <v>12.6</v>
          </cell>
          <cell r="CO72">
            <v>12</v>
          </cell>
          <cell r="CP72">
            <v>12.5</v>
          </cell>
          <cell r="CQ72">
            <v>13</v>
          </cell>
          <cell r="CR72">
            <v>12.5</v>
          </cell>
          <cell r="CS72">
            <v>0.9</v>
          </cell>
          <cell r="CT72">
            <v>10.9</v>
          </cell>
          <cell r="CU72">
            <v>11.3</v>
          </cell>
          <cell r="CV72">
            <v>11.1</v>
          </cell>
          <cell r="CW72">
            <v>9.8000000000000007</v>
          </cell>
          <cell r="CX72">
            <v>11.1</v>
          </cell>
          <cell r="CY72">
            <v>12.2</v>
          </cell>
          <cell r="CZ72">
            <v>13.2</v>
          </cell>
          <cell r="DA72">
            <v>12.3</v>
          </cell>
          <cell r="DB72">
            <v>12.8</v>
          </cell>
          <cell r="DC72">
            <v>11.9</v>
          </cell>
          <cell r="DD72">
            <v>12.6</v>
          </cell>
          <cell r="DE72">
            <v>12.3</v>
          </cell>
          <cell r="DF72">
            <v>12.7</v>
          </cell>
          <cell r="DG72">
            <v>13.4</v>
          </cell>
          <cell r="DH72">
            <v>13.4</v>
          </cell>
          <cell r="DI72">
            <v>12.4</v>
          </cell>
          <cell r="DJ72">
            <v>12.1</v>
          </cell>
          <cell r="DK72">
            <v>13.5</v>
          </cell>
          <cell r="DL72">
            <v>14.1</v>
          </cell>
          <cell r="DM72">
            <v>14</v>
          </cell>
          <cell r="DN72">
            <v>13.5</v>
          </cell>
          <cell r="DO72">
            <v>13.4</v>
          </cell>
          <cell r="DP72">
            <v>13.9</v>
          </cell>
          <cell r="DQ72">
            <v>13.9</v>
          </cell>
          <cell r="DR72">
            <v>13</v>
          </cell>
          <cell r="DS72">
            <v>12.9</v>
          </cell>
          <cell r="DT72">
            <v>13.2</v>
          </cell>
          <cell r="DU72">
            <v>13.4</v>
          </cell>
          <cell r="DV72">
            <v>14.9</v>
          </cell>
          <cell r="DW72">
            <v>15</v>
          </cell>
          <cell r="DX72">
            <v>16.600000000000001</v>
          </cell>
          <cell r="DY72">
            <v>16.8</v>
          </cell>
          <cell r="DZ72">
            <v>18.2</v>
          </cell>
          <cell r="EA72">
            <v>18.600000000000001</v>
          </cell>
          <cell r="EB72">
            <v>19.2</v>
          </cell>
          <cell r="EC72">
            <v>19.8</v>
          </cell>
          <cell r="ED72">
            <v>20.9</v>
          </cell>
          <cell r="EE72">
            <v>21.1</v>
          </cell>
          <cell r="EF72">
            <v>21.5</v>
          </cell>
          <cell r="EG72">
            <v>22.5</v>
          </cell>
          <cell r="EH72">
            <v>23.9</v>
          </cell>
          <cell r="EI72">
            <v>26.5</v>
          </cell>
          <cell r="EJ72">
            <v>28.9</v>
          </cell>
          <cell r="EK72">
            <v>31.6</v>
          </cell>
          <cell r="EL72">
            <v>34.1</v>
          </cell>
          <cell r="EM72">
            <v>36.1</v>
          </cell>
          <cell r="EN72">
            <v>37.5</v>
          </cell>
          <cell r="EO72">
            <v>39</v>
          </cell>
          <cell r="EP72">
            <v>42.5</v>
          </cell>
          <cell r="EQ72">
            <v>26.5</v>
          </cell>
          <cell r="ER72">
            <v>36.5</v>
          </cell>
          <cell r="ES72">
            <v>37.799999999999997</v>
          </cell>
          <cell r="ET72">
            <v>39.200000000000003</v>
          </cell>
          <cell r="EU72">
            <v>39.299999999999997</v>
          </cell>
          <cell r="EV72">
            <v>38.200000000000003</v>
          </cell>
          <cell r="EW72">
            <v>42.8</v>
          </cell>
          <cell r="EX72">
            <v>41.8</v>
          </cell>
          <cell r="EY72">
            <v>44.2</v>
          </cell>
        </row>
        <row r="73">
          <cell r="A73" t="str">
            <v>Удмуртская Республика</v>
          </cell>
          <cell r="B73">
            <v>0.3</v>
          </cell>
          <cell r="C73">
            <v>0.1</v>
          </cell>
          <cell r="D73">
            <v>-0.3</v>
          </cell>
          <cell r="E73">
            <v>-14.3</v>
          </cell>
          <cell r="F73">
            <v>-31.5</v>
          </cell>
          <cell r="G73">
            <v>-29</v>
          </cell>
          <cell r="H73">
            <v>-28.2</v>
          </cell>
          <cell r="I73">
            <v>-25</v>
          </cell>
          <cell r="J73">
            <v>-24.5</v>
          </cell>
          <cell r="K73">
            <v>-16.100000000000001</v>
          </cell>
          <cell r="L73">
            <v>-12.7</v>
          </cell>
          <cell r="M73">
            <v>-11.3</v>
          </cell>
          <cell r="N73">
            <v>-10.3</v>
          </cell>
          <cell r="O73">
            <v>-8.6</v>
          </cell>
          <cell r="P73">
            <v>-3.9</v>
          </cell>
          <cell r="Q73">
            <v>-2.5</v>
          </cell>
          <cell r="R73">
            <v>-1.4</v>
          </cell>
          <cell r="S73">
            <v>-0.9</v>
          </cell>
          <cell r="T73">
            <v>-0.7</v>
          </cell>
          <cell r="U73">
            <v>-0.3</v>
          </cell>
          <cell r="V73">
            <v>-1.4</v>
          </cell>
          <cell r="W73">
            <v>-0.2</v>
          </cell>
          <cell r="X73">
            <v>0.2</v>
          </cell>
          <cell r="Y73">
            <v>0.9</v>
          </cell>
          <cell r="Z73">
            <v>0.7</v>
          </cell>
          <cell r="AA73">
            <v>1.2</v>
          </cell>
          <cell r="AB73">
            <v>0.9</v>
          </cell>
          <cell r="AC73">
            <v>1.5</v>
          </cell>
          <cell r="AD73">
            <v>1.5</v>
          </cell>
          <cell r="AE73">
            <v>1.1000000000000001</v>
          </cell>
          <cell r="AF73">
            <v>0.1</v>
          </cell>
          <cell r="AG73">
            <v>0.1</v>
          </cell>
          <cell r="AH73">
            <v>0.6</v>
          </cell>
          <cell r="AI73">
            <v>0.4</v>
          </cell>
          <cell r="AJ73">
            <v>-0.5</v>
          </cell>
          <cell r="AK73">
            <v>0.4</v>
          </cell>
          <cell r="AL73">
            <v>0.9</v>
          </cell>
          <cell r="AM73">
            <v>1.2</v>
          </cell>
          <cell r="AN73">
            <v>1.2</v>
          </cell>
          <cell r="AO73">
            <v>1.6</v>
          </cell>
          <cell r="AP73">
            <v>2.2000000000000002</v>
          </cell>
          <cell r="AQ73">
            <v>2.7</v>
          </cell>
          <cell r="AR73">
            <v>2.4</v>
          </cell>
          <cell r="AS73">
            <v>-6.3</v>
          </cell>
          <cell r="AT73">
            <v>0.3</v>
          </cell>
          <cell r="AU73">
            <v>0.8</v>
          </cell>
          <cell r="AV73">
            <v>1.2</v>
          </cell>
          <cell r="AW73">
            <v>1.2</v>
          </cell>
          <cell r="AX73">
            <v>1.1000000000000001</v>
          </cell>
          <cell r="AY73">
            <v>1.7</v>
          </cell>
          <cell r="AZ73">
            <v>0.8</v>
          </cell>
          <cell r="BA73">
            <v>2</v>
          </cell>
          <cell r="BB73">
            <v>1.7</v>
          </cell>
          <cell r="BC73">
            <v>2.1</v>
          </cell>
          <cell r="BD73">
            <v>0.5</v>
          </cell>
          <cell r="BE73">
            <v>2.2000000000000002</v>
          </cell>
          <cell r="BF73">
            <v>1.8</v>
          </cell>
          <cell r="BG73">
            <v>2.8</v>
          </cell>
          <cell r="BH73">
            <v>3.2</v>
          </cell>
          <cell r="BI73">
            <v>-2.5</v>
          </cell>
          <cell r="BJ73">
            <v>2</v>
          </cell>
          <cell r="BK73">
            <v>3.1</v>
          </cell>
          <cell r="BL73">
            <v>3.9</v>
          </cell>
          <cell r="BM73">
            <v>3.5</v>
          </cell>
          <cell r="BN73">
            <v>4.5</v>
          </cell>
          <cell r="BO73">
            <v>4.2</v>
          </cell>
          <cell r="BP73">
            <v>3.8</v>
          </cell>
          <cell r="BQ73">
            <v>4</v>
          </cell>
          <cell r="BR73">
            <v>3.6</v>
          </cell>
          <cell r="BS73">
            <v>2.7</v>
          </cell>
          <cell r="BT73">
            <v>3.2</v>
          </cell>
          <cell r="BU73">
            <v>3.6</v>
          </cell>
          <cell r="BV73">
            <v>3.1</v>
          </cell>
          <cell r="BW73">
            <v>3.5</v>
          </cell>
          <cell r="BX73">
            <v>3.9</v>
          </cell>
          <cell r="BY73">
            <v>4</v>
          </cell>
          <cell r="BZ73">
            <v>4.0999999999999996</v>
          </cell>
          <cell r="CA73">
            <v>4.4000000000000004</v>
          </cell>
          <cell r="CB73">
            <v>4.0999999999999996</v>
          </cell>
          <cell r="CC73">
            <v>4.7</v>
          </cell>
          <cell r="CD73">
            <v>4.4000000000000004</v>
          </cell>
          <cell r="CE73">
            <v>4.2</v>
          </cell>
          <cell r="CF73">
            <v>3.1</v>
          </cell>
          <cell r="CG73">
            <v>3.6</v>
          </cell>
          <cell r="CH73">
            <v>3</v>
          </cell>
          <cell r="CI73">
            <v>2.6</v>
          </cell>
          <cell r="CJ73">
            <v>-1.2</v>
          </cell>
          <cell r="CK73">
            <v>1.2</v>
          </cell>
          <cell r="CL73">
            <v>2.7</v>
          </cell>
          <cell r="CM73">
            <v>2.9</v>
          </cell>
          <cell r="CN73">
            <v>2.7</v>
          </cell>
          <cell r="CO73">
            <v>2.9</v>
          </cell>
          <cell r="CP73">
            <v>3.4</v>
          </cell>
          <cell r="CQ73">
            <v>3.6</v>
          </cell>
          <cell r="CR73">
            <v>2.9</v>
          </cell>
          <cell r="CS73">
            <v>-7</v>
          </cell>
          <cell r="CT73">
            <v>1.1000000000000001</v>
          </cell>
          <cell r="CU73">
            <v>1.5</v>
          </cell>
          <cell r="CV73">
            <v>0.6</v>
          </cell>
          <cell r="CW73">
            <v>0.6</v>
          </cell>
          <cell r="CX73">
            <v>1.5</v>
          </cell>
          <cell r="CY73">
            <v>1.5</v>
          </cell>
          <cell r="CZ73">
            <v>1.4</v>
          </cell>
          <cell r="DA73">
            <v>0.6</v>
          </cell>
          <cell r="DB73">
            <v>0.6</v>
          </cell>
          <cell r="DC73">
            <v>0.8</v>
          </cell>
          <cell r="DD73">
            <v>0.3</v>
          </cell>
          <cell r="DE73">
            <v>0.1</v>
          </cell>
          <cell r="DF73">
            <v>0.5</v>
          </cell>
          <cell r="DG73">
            <v>1</v>
          </cell>
          <cell r="DH73">
            <v>0.9</v>
          </cell>
          <cell r="DI73">
            <v>0.4</v>
          </cell>
          <cell r="DJ73">
            <v>0.3</v>
          </cell>
          <cell r="DK73">
            <v>1.7</v>
          </cell>
          <cell r="DL73">
            <v>1.2</v>
          </cell>
          <cell r="DM73">
            <v>1.3</v>
          </cell>
          <cell r="DN73">
            <v>0.6</v>
          </cell>
          <cell r="DO73">
            <v>0.6</v>
          </cell>
          <cell r="DP73">
            <v>1.1000000000000001</v>
          </cell>
          <cell r="DQ73">
            <v>0.8</v>
          </cell>
          <cell r="DR73">
            <v>0.1</v>
          </cell>
          <cell r="DS73">
            <v>-0.2</v>
          </cell>
          <cell r="DT73">
            <v>0</v>
          </cell>
          <cell r="DU73">
            <v>-0.3</v>
          </cell>
          <cell r="DV73">
            <v>-0.1</v>
          </cell>
          <cell r="DW73">
            <v>0</v>
          </cell>
          <cell r="DX73">
            <v>0.6</v>
          </cell>
          <cell r="DY73">
            <v>0.6</v>
          </cell>
          <cell r="DZ73">
            <v>0.9</v>
          </cell>
          <cell r="EA73">
            <v>1</v>
          </cell>
          <cell r="EB73">
            <v>1.3</v>
          </cell>
          <cell r="EC73">
            <v>1.2</v>
          </cell>
          <cell r="ED73">
            <v>1.8</v>
          </cell>
          <cell r="EE73">
            <v>1.3</v>
          </cell>
          <cell r="EF73">
            <v>1.8</v>
          </cell>
          <cell r="EG73">
            <v>2.2000000000000002</v>
          </cell>
          <cell r="EH73">
            <v>3</v>
          </cell>
          <cell r="EI73">
            <v>4.0999999999999996</v>
          </cell>
          <cell r="EJ73">
            <v>6.5</v>
          </cell>
          <cell r="EK73">
            <v>7.3</v>
          </cell>
          <cell r="EL73">
            <v>10.1</v>
          </cell>
          <cell r="EM73">
            <v>11.3</v>
          </cell>
          <cell r="EN73">
            <v>13.3</v>
          </cell>
          <cell r="EO73">
            <v>14.3</v>
          </cell>
          <cell r="EP73">
            <v>16</v>
          </cell>
          <cell r="EQ73">
            <v>5.0999999999999996</v>
          </cell>
          <cell r="ER73">
            <v>11.2</v>
          </cell>
          <cell r="ES73">
            <v>13.2</v>
          </cell>
          <cell r="ET73">
            <v>13.1</v>
          </cell>
          <cell r="EU73">
            <v>13.2</v>
          </cell>
          <cell r="EV73">
            <v>12.3</v>
          </cell>
          <cell r="EW73">
            <v>13.8</v>
          </cell>
          <cell r="EX73">
            <v>12.8</v>
          </cell>
          <cell r="EY73">
            <v>15</v>
          </cell>
        </row>
        <row r="74">
          <cell r="A74" t="str">
            <v>Ульяновская область</v>
          </cell>
          <cell r="B74">
            <v>0.8</v>
          </cell>
          <cell r="C74">
            <v>0.3</v>
          </cell>
          <cell r="D74">
            <v>-0.5</v>
          </cell>
          <cell r="E74">
            <v>-8.6</v>
          </cell>
          <cell r="F74">
            <v>-28.5</v>
          </cell>
          <cell r="G74">
            <v>-25.8</v>
          </cell>
          <cell r="H74">
            <v>-21.4</v>
          </cell>
          <cell r="I74">
            <v>-16.7</v>
          </cell>
          <cell r="J74">
            <v>-15.6</v>
          </cell>
          <cell r="K74">
            <v>-11.7</v>
          </cell>
          <cell r="L74">
            <v>-8.8000000000000007</v>
          </cell>
          <cell r="M74">
            <v>-7.6</v>
          </cell>
          <cell r="N74">
            <v>-6.6</v>
          </cell>
          <cell r="O74">
            <v>-5.8</v>
          </cell>
          <cell r="P74">
            <v>-4.0999999999999996</v>
          </cell>
          <cell r="Q74">
            <v>-2.4</v>
          </cell>
          <cell r="R74">
            <v>-2</v>
          </cell>
          <cell r="S74">
            <v>-1.1000000000000001</v>
          </cell>
          <cell r="T74">
            <v>-1.1000000000000001</v>
          </cell>
          <cell r="U74">
            <v>-1</v>
          </cell>
          <cell r="V74">
            <v>-1.7</v>
          </cell>
          <cell r="W74">
            <v>0.1</v>
          </cell>
          <cell r="X74">
            <v>0.5</v>
          </cell>
          <cell r="Y74">
            <v>0.3</v>
          </cell>
          <cell r="Z74">
            <v>1.3</v>
          </cell>
          <cell r="AA74">
            <v>1.8</v>
          </cell>
          <cell r="AB74">
            <v>2.1</v>
          </cell>
          <cell r="AC74">
            <v>2</v>
          </cell>
          <cell r="AD74">
            <v>1.9</v>
          </cell>
          <cell r="AE74">
            <v>2</v>
          </cell>
          <cell r="AF74">
            <v>1.3</v>
          </cell>
          <cell r="AG74">
            <v>1.4</v>
          </cell>
          <cell r="AH74">
            <v>2.5</v>
          </cell>
          <cell r="AI74">
            <v>1.9</v>
          </cell>
          <cell r="AJ74">
            <v>1.7</v>
          </cell>
          <cell r="AK74">
            <v>2</v>
          </cell>
          <cell r="AL74">
            <v>1.9</v>
          </cell>
          <cell r="AM74">
            <v>2</v>
          </cell>
          <cell r="AN74">
            <v>2.1</v>
          </cell>
          <cell r="AO74">
            <v>2</v>
          </cell>
          <cell r="AP74">
            <v>2.4</v>
          </cell>
          <cell r="AQ74">
            <v>2.8</v>
          </cell>
          <cell r="AR74">
            <v>2.2000000000000002</v>
          </cell>
          <cell r="AS74">
            <v>-4.7</v>
          </cell>
          <cell r="AT74">
            <v>0.1</v>
          </cell>
          <cell r="AU74">
            <v>1.4</v>
          </cell>
          <cell r="AV74">
            <v>1.8</v>
          </cell>
          <cell r="AW74">
            <v>2.2000000000000002</v>
          </cell>
          <cell r="AX74">
            <v>1.5</v>
          </cell>
          <cell r="AY74">
            <v>2</v>
          </cell>
          <cell r="AZ74">
            <v>1.4</v>
          </cell>
          <cell r="BA74">
            <v>2.7</v>
          </cell>
          <cell r="BB74">
            <v>2.2000000000000002</v>
          </cell>
          <cell r="BC74">
            <v>3</v>
          </cell>
          <cell r="BD74">
            <v>1.7</v>
          </cell>
          <cell r="BE74">
            <v>3.4</v>
          </cell>
          <cell r="BF74">
            <v>3.6</v>
          </cell>
          <cell r="BG74">
            <v>3.9</v>
          </cell>
          <cell r="BH74">
            <v>4.8</v>
          </cell>
          <cell r="BI74">
            <v>-0.8</v>
          </cell>
          <cell r="BJ74">
            <v>2.8</v>
          </cell>
          <cell r="BK74">
            <v>4.2</v>
          </cell>
          <cell r="BL74">
            <v>4.3</v>
          </cell>
          <cell r="BM74">
            <v>4.4000000000000004</v>
          </cell>
          <cell r="BN74">
            <v>5.8</v>
          </cell>
          <cell r="BO74">
            <v>5.2</v>
          </cell>
          <cell r="BP74">
            <v>4</v>
          </cell>
          <cell r="BQ74">
            <v>4</v>
          </cell>
          <cell r="BR74">
            <v>4.7</v>
          </cell>
          <cell r="BS74">
            <v>3.6</v>
          </cell>
          <cell r="BT74">
            <v>3.8</v>
          </cell>
          <cell r="BU74">
            <v>4.0999999999999996</v>
          </cell>
          <cell r="BV74">
            <v>4.0999999999999996</v>
          </cell>
          <cell r="BW74">
            <v>4.9000000000000004</v>
          </cell>
          <cell r="BX74">
            <v>3.7</v>
          </cell>
          <cell r="BY74">
            <v>4.3</v>
          </cell>
          <cell r="BZ74">
            <v>5.3</v>
          </cell>
          <cell r="CA74">
            <v>5.6</v>
          </cell>
          <cell r="CB74">
            <v>4.8</v>
          </cell>
          <cell r="CC74">
            <v>4.8</v>
          </cell>
          <cell r="CD74">
            <v>4.8</v>
          </cell>
          <cell r="CE74">
            <v>5</v>
          </cell>
          <cell r="CF74">
            <v>4.2</v>
          </cell>
          <cell r="CG74">
            <v>3.9</v>
          </cell>
          <cell r="CH74">
            <v>4.3</v>
          </cell>
          <cell r="CI74">
            <v>4.5</v>
          </cell>
          <cell r="CJ74">
            <v>-4.8</v>
          </cell>
          <cell r="CK74">
            <v>3</v>
          </cell>
          <cell r="CL74">
            <v>4.5</v>
          </cell>
          <cell r="CM74">
            <v>4.5999999999999996</v>
          </cell>
          <cell r="CN74">
            <v>5.0999999999999996</v>
          </cell>
          <cell r="CO74">
            <v>4.5999999999999996</v>
          </cell>
          <cell r="CP74">
            <v>4.9000000000000004</v>
          </cell>
          <cell r="CQ74">
            <v>5.3</v>
          </cell>
          <cell r="CR74">
            <v>4.9000000000000004</v>
          </cell>
          <cell r="CS74">
            <v>-3.4</v>
          </cell>
          <cell r="CT74">
            <v>3.6</v>
          </cell>
          <cell r="CU74">
            <v>3.9</v>
          </cell>
          <cell r="CV74">
            <v>3.9</v>
          </cell>
          <cell r="CW74">
            <v>3.6</v>
          </cell>
          <cell r="CX74">
            <v>3.9</v>
          </cell>
          <cell r="CY74">
            <v>4.2</v>
          </cell>
          <cell r="CZ74">
            <v>4.9000000000000004</v>
          </cell>
          <cell r="DA74">
            <v>3.9</v>
          </cell>
          <cell r="DB74">
            <v>4</v>
          </cell>
          <cell r="DC74">
            <v>3.6</v>
          </cell>
          <cell r="DD74">
            <v>3.6</v>
          </cell>
          <cell r="DE74">
            <v>3.6</v>
          </cell>
          <cell r="DF74">
            <v>3.6</v>
          </cell>
          <cell r="DG74">
            <v>4</v>
          </cell>
          <cell r="DH74">
            <v>4</v>
          </cell>
          <cell r="DI74">
            <v>3.4</v>
          </cell>
          <cell r="DJ74">
            <v>3.7</v>
          </cell>
          <cell r="DK74">
            <v>4.5999999999999996</v>
          </cell>
          <cell r="DL74">
            <v>4.7</v>
          </cell>
          <cell r="DM74">
            <v>5.0999999999999996</v>
          </cell>
          <cell r="DN74">
            <v>4.9000000000000004</v>
          </cell>
          <cell r="DO74">
            <v>4.8</v>
          </cell>
          <cell r="DP74">
            <v>5.3</v>
          </cell>
          <cell r="DQ74">
            <v>5</v>
          </cell>
          <cell r="DR74">
            <v>4.7</v>
          </cell>
          <cell r="DS74">
            <v>4</v>
          </cell>
          <cell r="DT74">
            <v>4</v>
          </cell>
          <cell r="DU74">
            <v>4.5999999999999996</v>
          </cell>
          <cell r="DV74">
            <v>5.2</v>
          </cell>
          <cell r="DW74">
            <v>5.4</v>
          </cell>
          <cell r="DX74">
            <v>5.9</v>
          </cell>
          <cell r="DY74">
            <v>5.9</v>
          </cell>
          <cell r="DZ74">
            <v>5.9</v>
          </cell>
          <cell r="EA74">
            <v>6.5</v>
          </cell>
          <cell r="EB74">
            <v>6.7</v>
          </cell>
          <cell r="EC74">
            <v>6.7</v>
          </cell>
          <cell r="ED74">
            <v>7.1</v>
          </cell>
          <cell r="EE74">
            <v>6.6</v>
          </cell>
          <cell r="EF74">
            <v>7.1</v>
          </cell>
          <cell r="EG74">
            <v>7.5</v>
          </cell>
          <cell r="EH74">
            <v>8.3000000000000007</v>
          </cell>
          <cell r="EI74">
            <v>9.6999999999999993</v>
          </cell>
          <cell r="EJ74">
            <v>11.4</v>
          </cell>
          <cell r="EK74">
            <v>12.7</v>
          </cell>
          <cell r="EL74">
            <v>15.2</v>
          </cell>
          <cell r="EM74">
            <v>15.3</v>
          </cell>
          <cell r="EN74">
            <v>17.2</v>
          </cell>
          <cell r="EO74">
            <v>18.100000000000001</v>
          </cell>
          <cell r="EP74">
            <v>20.100000000000001</v>
          </cell>
          <cell r="EQ74">
            <v>8.5</v>
          </cell>
          <cell r="ER74">
            <v>14.8</v>
          </cell>
          <cell r="ES74">
            <v>17</v>
          </cell>
          <cell r="ET74">
            <v>18.100000000000001</v>
          </cell>
          <cell r="EU74">
            <v>17.7</v>
          </cell>
          <cell r="EV74">
            <v>16.899999999999999</v>
          </cell>
          <cell r="EW74">
            <v>17.7</v>
          </cell>
          <cell r="EX74">
            <v>17.2</v>
          </cell>
          <cell r="EY74">
            <v>19.3</v>
          </cell>
        </row>
        <row r="75">
          <cell r="A75" t="str">
            <v>Хабаровский край</v>
          </cell>
          <cell r="B75">
            <v>1.1000000000000001</v>
          </cell>
          <cell r="C75">
            <v>0.7</v>
          </cell>
          <cell r="D75">
            <v>0.4</v>
          </cell>
          <cell r="E75">
            <v>-7</v>
          </cell>
          <cell r="F75">
            <v>-22.7</v>
          </cell>
          <cell r="G75">
            <v>-18.7</v>
          </cell>
          <cell r="H75">
            <v>-18.899999999999999</v>
          </cell>
          <cell r="I75">
            <v>-17</v>
          </cell>
          <cell r="J75">
            <v>-17</v>
          </cell>
          <cell r="K75">
            <v>-14.2</v>
          </cell>
          <cell r="L75">
            <v>-12.4</v>
          </cell>
          <cell r="M75">
            <v>-10.199999999999999</v>
          </cell>
          <cell r="N75">
            <v>-8.4</v>
          </cell>
          <cell r="O75">
            <v>-5.9</v>
          </cell>
          <cell r="P75">
            <v>-4.3</v>
          </cell>
          <cell r="Q75">
            <v>-4.3</v>
          </cell>
          <cell r="R75">
            <v>-3.5</v>
          </cell>
          <cell r="S75">
            <v>-2.6</v>
          </cell>
          <cell r="T75">
            <v>-2</v>
          </cell>
          <cell r="U75">
            <v>-1.8</v>
          </cell>
          <cell r="V75">
            <v>-3.2</v>
          </cell>
          <cell r="W75">
            <v>-2.2000000000000002</v>
          </cell>
          <cell r="X75">
            <v>-0.9</v>
          </cell>
          <cell r="Y75">
            <v>-0.1</v>
          </cell>
          <cell r="Z75">
            <v>1.2</v>
          </cell>
          <cell r="AA75">
            <v>1.8</v>
          </cell>
          <cell r="AB75">
            <v>2.8</v>
          </cell>
          <cell r="AC75">
            <v>3.4</v>
          </cell>
          <cell r="AD75">
            <v>3.5</v>
          </cell>
          <cell r="AE75">
            <v>3.6</v>
          </cell>
          <cell r="AF75">
            <v>2.8</v>
          </cell>
          <cell r="AG75">
            <v>3</v>
          </cell>
          <cell r="AH75">
            <v>3.4</v>
          </cell>
          <cell r="AI75">
            <v>2.9</v>
          </cell>
          <cell r="AJ75">
            <v>2.6</v>
          </cell>
          <cell r="AK75">
            <v>2.9</v>
          </cell>
          <cell r="AL75">
            <v>2.6</v>
          </cell>
          <cell r="AM75">
            <v>2.5</v>
          </cell>
          <cell r="AN75">
            <v>3.2</v>
          </cell>
          <cell r="AO75">
            <v>3.7</v>
          </cell>
          <cell r="AP75">
            <v>3.6</v>
          </cell>
          <cell r="AQ75">
            <v>4.5999999999999996</v>
          </cell>
          <cell r="AR75">
            <v>3.6</v>
          </cell>
          <cell r="AS75">
            <v>-4.3</v>
          </cell>
          <cell r="AT75">
            <v>1.6</v>
          </cell>
          <cell r="AU75">
            <v>1.7</v>
          </cell>
          <cell r="AV75">
            <v>2.5</v>
          </cell>
          <cell r="AW75">
            <v>3.2</v>
          </cell>
          <cell r="AX75">
            <v>3.7</v>
          </cell>
          <cell r="AY75">
            <v>4.2</v>
          </cell>
          <cell r="AZ75">
            <v>3.7</v>
          </cell>
          <cell r="BA75">
            <v>4.9000000000000004</v>
          </cell>
          <cell r="BB75">
            <v>4.2</v>
          </cell>
          <cell r="BC75">
            <v>4.8</v>
          </cell>
          <cell r="BD75">
            <v>3.5</v>
          </cell>
          <cell r="BE75">
            <v>5.9</v>
          </cell>
          <cell r="BF75">
            <v>5.6</v>
          </cell>
          <cell r="BG75">
            <v>5.9</v>
          </cell>
          <cell r="BH75">
            <v>6.5</v>
          </cell>
          <cell r="BI75">
            <v>1</v>
          </cell>
          <cell r="BJ75">
            <v>4.9000000000000004</v>
          </cell>
          <cell r="BK75">
            <v>6.3</v>
          </cell>
          <cell r="BL75">
            <v>7.1</v>
          </cell>
          <cell r="BM75">
            <v>7.2</v>
          </cell>
          <cell r="BN75">
            <v>8.5</v>
          </cell>
          <cell r="BO75">
            <v>8.1</v>
          </cell>
          <cell r="BP75">
            <v>7.3</v>
          </cell>
          <cell r="BQ75">
            <v>8.3000000000000007</v>
          </cell>
          <cell r="BR75">
            <v>7.9</v>
          </cell>
          <cell r="BS75">
            <v>7</v>
          </cell>
          <cell r="BT75">
            <v>6.5</v>
          </cell>
          <cell r="BU75">
            <v>6.8</v>
          </cell>
          <cell r="BV75">
            <v>5.8</v>
          </cell>
          <cell r="BW75">
            <v>6.2</v>
          </cell>
          <cell r="BX75">
            <v>6.7</v>
          </cell>
          <cell r="BY75">
            <v>7</v>
          </cell>
          <cell r="BZ75">
            <v>7.1</v>
          </cell>
          <cell r="CA75">
            <v>8.1</v>
          </cell>
          <cell r="CB75">
            <v>7.8</v>
          </cell>
          <cell r="CC75">
            <v>8.1999999999999993</v>
          </cell>
          <cell r="CD75">
            <v>8.1999999999999993</v>
          </cell>
          <cell r="CE75">
            <v>8.5</v>
          </cell>
          <cell r="CF75">
            <v>7.8</v>
          </cell>
          <cell r="CG75">
            <v>8</v>
          </cell>
          <cell r="CH75">
            <v>7.8</v>
          </cell>
          <cell r="CI75">
            <v>7.3</v>
          </cell>
          <cell r="CJ75">
            <v>5.9</v>
          </cell>
          <cell r="CK75">
            <v>5.0999999999999996</v>
          </cell>
          <cell r="CL75">
            <v>7.7</v>
          </cell>
          <cell r="CM75">
            <v>7.2</v>
          </cell>
          <cell r="CN75">
            <v>8.1</v>
          </cell>
          <cell r="CO75">
            <v>8.1</v>
          </cell>
          <cell r="CP75">
            <v>8.6</v>
          </cell>
          <cell r="CQ75">
            <v>9.1999999999999993</v>
          </cell>
          <cell r="CR75">
            <v>7.9</v>
          </cell>
          <cell r="CS75">
            <v>-1</v>
          </cell>
          <cell r="CT75">
            <v>6.7</v>
          </cell>
          <cell r="CU75">
            <v>7.4</v>
          </cell>
          <cell r="CV75">
            <v>7.6</v>
          </cell>
          <cell r="CW75">
            <v>7.2</v>
          </cell>
          <cell r="CX75">
            <v>7.7</v>
          </cell>
          <cell r="CY75">
            <v>7.7</v>
          </cell>
          <cell r="CZ75">
            <v>8.4</v>
          </cell>
          <cell r="DA75">
            <v>7.9</v>
          </cell>
          <cell r="DB75">
            <v>7.8</v>
          </cell>
          <cell r="DC75">
            <v>7.4</v>
          </cell>
          <cell r="DD75">
            <v>7.4</v>
          </cell>
          <cell r="DE75">
            <v>7.7</v>
          </cell>
          <cell r="DF75">
            <v>8.3000000000000007</v>
          </cell>
          <cell r="DG75">
            <v>8.3000000000000007</v>
          </cell>
          <cell r="DH75">
            <v>8.1999999999999993</v>
          </cell>
          <cell r="DI75">
            <v>8.1</v>
          </cell>
          <cell r="DJ75">
            <v>7.9</v>
          </cell>
          <cell r="DK75">
            <v>9</v>
          </cell>
          <cell r="DL75">
            <v>9.3000000000000007</v>
          </cell>
          <cell r="DM75">
            <v>8.6999999999999993</v>
          </cell>
          <cell r="DN75">
            <v>8.6999999999999993</v>
          </cell>
          <cell r="DO75">
            <v>8.5</v>
          </cell>
          <cell r="DP75">
            <v>8.6</v>
          </cell>
          <cell r="DQ75">
            <v>8.6</v>
          </cell>
          <cell r="DR75">
            <v>7.8</v>
          </cell>
          <cell r="DS75">
            <v>7.8</v>
          </cell>
          <cell r="DT75">
            <v>8</v>
          </cell>
          <cell r="DU75">
            <v>8.1</v>
          </cell>
          <cell r="DV75">
            <v>8.6</v>
          </cell>
          <cell r="DW75">
            <v>8.6999999999999993</v>
          </cell>
          <cell r="DX75">
            <v>8.9</v>
          </cell>
          <cell r="DY75">
            <v>9.6</v>
          </cell>
          <cell r="DZ75">
            <v>10.199999999999999</v>
          </cell>
          <cell r="EA75">
            <v>10.9</v>
          </cell>
          <cell r="EB75">
            <v>11.8</v>
          </cell>
          <cell r="EC75">
            <v>11.8</v>
          </cell>
          <cell r="ED75">
            <v>12.7</v>
          </cell>
          <cell r="EE75">
            <v>12.3</v>
          </cell>
          <cell r="EF75">
            <v>12.4</v>
          </cell>
          <cell r="EG75">
            <v>12.5</v>
          </cell>
          <cell r="EH75">
            <v>13.8</v>
          </cell>
          <cell r="EI75">
            <v>15.8</v>
          </cell>
          <cell r="EJ75">
            <v>18</v>
          </cell>
          <cell r="EK75">
            <v>20.2</v>
          </cell>
          <cell r="EL75">
            <v>23.7</v>
          </cell>
          <cell r="EM75">
            <v>26.5</v>
          </cell>
          <cell r="EN75">
            <v>28.9</v>
          </cell>
          <cell r="EO75">
            <v>31.1</v>
          </cell>
          <cell r="EP75">
            <v>33.5</v>
          </cell>
          <cell r="EQ75">
            <v>18.7</v>
          </cell>
          <cell r="ER75">
            <v>29.9</v>
          </cell>
          <cell r="ES75">
            <v>30.6</v>
          </cell>
          <cell r="ET75">
            <v>30.1</v>
          </cell>
          <cell r="EU75">
            <v>32</v>
          </cell>
          <cell r="EV75">
            <v>31.9</v>
          </cell>
          <cell r="EW75">
            <v>34.6</v>
          </cell>
          <cell r="EX75">
            <v>34.9</v>
          </cell>
          <cell r="EY75">
            <v>36.799999999999997</v>
          </cell>
        </row>
        <row r="76">
          <cell r="A76" t="str">
            <v>Ханты-Мансийский АО - Югра</v>
          </cell>
          <cell r="B76">
            <v>0.9</v>
          </cell>
          <cell r="C76">
            <v>0.5</v>
          </cell>
          <cell r="D76">
            <v>-1</v>
          </cell>
          <cell r="E76">
            <v>-13.9</v>
          </cell>
          <cell r="F76">
            <v>-35</v>
          </cell>
          <cell r="G76">
            <v>-27.6</v>
          </cell>
          <cell r="H76">
            <v>-26.4</v>
          </cell>
          <cell r="I76">
            <v>-24.2</v>
          </cell>
          <cell r="J76">
            <v>-23</v>
          </cell>
          <cell r="K76">
            <v>-17.5</v>
          </cell>
          <cell r="L76">
            <v>-15.3</v>
          </cell>
          <cell r="M76">
            <v>-13.8</v>
          </cell>
          <cell r="N76">
            <v>-12.7</v>
          </cell>
          <cell r="O76">
            <v>-11.8</v>
          </cell>
          <cell r="P76">
            <v>-10.6</v>
          </cell>
          <cell r="Q76">
            <v>-9.5</v>
          </cell>
          <cell r="R76">
            <v>-8.9</v>
          </cell>
          <cell r="S76">
            <v>-8.6999999999999993</v>
          </cell>
          <cell r="T76">
            <v>-8.3000000000000007</v>
          </cell>
          <cell r="U76">
            <v>-7.8</v>
          </cell>
          <cell r="V76">
            <v>-9.3000000000000007</v>
          </cell>
          <cell r="W76">
            <v>-7.7</v>
          </cell>
          <cell r="X76">
            <v>-7.2</v>
          </cell>
          <cell r="Y76">
            <v>-5.5</v>
          </cell>
          <cell r="Z76">
            <v>-4.0999999999999996</v>
          </cell>
          <cell r="AA76">
            <v>-1.5</v>
          </cell>
          <cell r="AB76">
            <v>-0.3</v>
          </cell>
          <cell r="AC76">
            <v>0.3</v>
          </cell>
          <cell r="AD76">
            <v>0.9</v>
          </cell>
          <cell r="AE76">
            <v>1.2</v>
          </cell>
          <cell r="AF76">
            <v>0.7</v>
          </cell>
          <cell r="AG76">
            <v>0.9</v>
          </cell>
          <cell r="AH76">
            <v>1.9</v>
          </cell>
          <cell r="AI76">
            <v>1.4</v>
          </cell>
          <cell r="AJ76">
            <v>0</v>
          </cell>
          <cell r="AK76">
            <v>0.5</v>
          </cell>
          <cell r="AL76">
            <v>1.1000000000000001</v>
          </cell>
          <cell r="AM76">
            <v>1.4</v>
          </cell>
          <cell r="AN76">
            <v>2</v>
          </cell>
          <cell r="AO76">
            <v>2</v>
          </cell>
          <cell r="AP76">
            <v>2.4</v>
          </cell>
          <cell r="AQ76">
            <v>2.2999999999999998</v>
          </cell>
          <cell r="AR76">
            <v>0.7</v>
          </cell>
          <cell r="AS76">
            <v>-6.5</v>
          </cell>
          <cell r="AT76">
            <v>-0.4</v>
          </cell>
          <cell r="AU76">
            <v>0.4</v>
          </cell>
          <cell r="AV76">
            <v>0.2</v>
          </cell>
          <cell r="AW76">
            <v>1.6</v>
          </cell>
          <cell r="AX76">
            <v>1.7</v>
          </cell>
          <cell r="AY76">
            <v>2.2000000000000002</v>
          </cell>
          <cell r="AZ76">
            <v>1.7</v>
          </cell>
          <cell r="BA76">
            <v>2.9</v>
          </cell>
          <cell r="BB76">
            <v>2.4</v>
          </cell>
          <cell r="BC76">
            <v>2.9</v>
          </cell>
          <cell r="BD76">
            <v>0.5</v>
          </cell>
          <cell r="BE76">
            <v>3.4</v>
          </cell>
          <cell r="BF76">
            <v>3.4</v>
          </cell>
          <cell r="BG76">
            <v>4</v>
          </cell>
          <cell r="BH76">
            <v>3.8</v>
          </cell>
          <cell r="BI76">
            <v>-0.9</v>
          </cell>
          <cell r="BJ76">
            <v>2.6</v>
          </cell>
          <cell r="BK76">
            <v>3.4</v>
          </cell>
          <cell r="BL76">
            <v>4.2</v>
          </cell>
          <cell r="BM76">
            <v>4</v>
          </cell>
          <cell r="BN76">
            <v>5.8</v>
          </cell>
          <cell r="BO76">
            <v>4.5</v>
          </cell>
          <cell r="BP76">
            <v>3.7</v>
          </cell>
          <cell r="BQ76">
            <v>3.9</v>
          </cell>
          <cell r="BR76">
            <v>3.7</v>
          </cell>
          <cell r="BS76">
            <v>2.2000000000000002</v>
          </cell>
          <cell r="BT76">
            <v>1.4</v>
          </cell>
          <cell r="BU76">
            <v>1.5</v>
          </cell>
          <cell r="BV76">
            <v>1</v>
          </cell>
          <cell r="BW76">
            <v>1.8</v>
          </cell>
          <cell r="BX76">
            <v>2.1</v>
          </cell>
          <cell r="BY76">
            <v>2.5</v>
          </cell>
          <cell r="BZ76">
            <v>2.8</v>
          </cell>
          <cell r="CA76">
            <v>4.9000000000000004</v>
          </cell>
          <cell r="CB76">
            <v>5</v>
          </cell>
          <cell r="CC76">
            <v>5.6</v>
          </cell>
          <cell r="CD76">
            <v>5.6</v>
          </cell>
          <cell r="CE76">
            <v>5.9</v>
          </cell>
          <cell r="CF76">
            <v>5.3</v>
          </cell>
          <cell r="CG76">
            <v>5.4</v>
          </cell>
          <cell r="CH76">
            <v>5.7</v>
          </cell>
          <cell r="CI76">
            <v>5.5</v>
          </cell>
          <cell r="CJ76">
            <v>3.5</v>
          </cell>
          <cell r="CK76">
            <v>4.3</v>
          </cell>
          <cell r="CL76">
            <v>5.7</v>
          </cell>
          <cell r="CM76">
            <v>5.8</v>
          </cell>
          <cell r="CN76">
            <v>6.6</v>
          </cell>
          <cell r="CO76">
            <v>6.2</v>
          </cell>
          <cell r="CP76">
            <v>7</v>
          </cell>
          <cell r="CQ76">
            <v>7.4</v>
          </cell>
          <cell r="CR76">
            <v>6.8</v>
          </cell>
          <cell r="CS76">
            <v>-3.7</v>
          </cell>
          <cell r="CT76">
            <v>4.9000000000000004</v>
          </cell>
          <cell r="CU76">
            <v>5.7</v>
          </cell>
          <cell r="CV76">
            <v>5</v>
          </cell>
          <cell r="CW76">
            <v>5.7</v>
          </cell>
          <cell r="CX76">
            <v>6.6</v>
          </cell>
          <cell r="CY76">
            <v>6.8</v>
          </cell>
          <cell r="CZ76">
            <v>7.3</v>
          </cell>
          <cell r="DA76">
            <v>6.5</v>
          </cell>
          <cell r="DB76">
            <v>6.3</v>
          </cell>
          <cell r="DC76">
            <v>6.3</v>
          </cell>
          <cell r="DD76">
            <v>5.8</v>
          </cell>
          <cell r="DE76">
            <v>5.8</v>
          </cell>
          <cell r="DF76">
            <v>6.6</v>
          </cell>
          <cell r="DG76">
            <v>7.1</v>
          </cell>
          <cell r="DH76">
            <v>6.9</v>
          </cell>
          <cell r="DI76">
            <v>6.4</v>
          </cell>
          <cell r="DJ76">
            <v>6.2</v>
          </cell>
          <cell r="DK76">
            <v>8.1</v>
          </cell>
          <cell r="DL76">
            <v>8.1999999999999993</v>
          </cell>
          <cell r="DM76">
            <v>7.7</v>
          </cell>
          <cell r="DN76">
            <v>6.7</v>
          </cell>
          <cell r="DO76">
            <v>7.1</v>
          </cell>
          <cell r="DP76">
            <v>7</v>
          </cell>
          <cell r="DQ76">
            <v>6.8</v>
          </cell>
          <cell r="DR76">
            <v>5.0999999999999996</v>
          </cell>
          <cell r="DS76">
            <v>4.7</v>
          </cell>
          <cell r="DT76">
            <v>5</v>
          </cell>
          <cell r="DU76">
            <v>5</v>
          </cell>
          <cell r="DV76">
            <v>6</v>
          </cell>
          <cell r="DW76">
            <v>5.7</v>
          </cell>
          <cell r="DX76">
            <v>7.1</v>
          </cell>
          <cell r="DY76">
            <v>7.7</v>
          </cell>
          <cell r="DZ76">
            <v>9.8000000000000007</v>
          </cell>
          <cell r="EA76">
            <v>11.1</v>
          </cell>
          <cell r="EB76">
            <v>12.7</v>
          </cell>
          <cell r="EC76">
            <v>12.8</v>
          </cell>
          <cell r="ED76">
            <v>14</v>
          </cell>
          <cell r="EE76">
            <v>14.3</v>
          </cell>
          <cell r="EF76">
            <v>15.2</v>
          </cell>
          <cell r="EG76">
            <v>15.7</v>
          </cell>
          <cell r="EH76">
            <v>17.3</v>
          </cell>
          <cell r="EI76">
            <v>19.399999999999999</v>
          </cell>
          <cell r="EJ76">
            <v>22</v>
          </cell>
          <cell r="EK76">
            <v>23.7</v>
          </cell>
          <cell r="EL76">
            <v>27.4</v>
          </cell>
          <cell r="EM76">
            <v>28.5</v>
          </cell>
          <cell r="EN76">
            <v>29.5</v>
          </cell>
          <cell r="EO76">
            <v>31.7</v>
          </cell>
          <cell r="EP76">
            <v>33.200000000000003</v>
          </cell>
          <cell r="EQ76">
            <v>18.7</v>
          </cell>
          <cell r="ER76">
            <v>27.5</v>
          </cell>
          <cell r="ES76">
            <v>29.9</v>
          </cell>
          <cell r="ET76">
            <v>31.2</v>
          </cell>
          <cell r="EU76">
            <v>30.6</v>
          </cell>
          <cell r="EV76">
            <v>30.7</v>
          </cell>
          <cell r="EW76">
            <v>35.299999999999997</v>
          </cell>
          <cell r="EX76">
            <v>35.299999999999997</v>
          </cell>
          <cell r="EY76">
            <v>36</v>
          </cell>
        </row>
        <row r="77">
          <cell r="A77" t="str">
            <v>Челябинская область</v>
          </cell>
          <cell r="B77">
            <v>0.8</v>
          </cell>
          <cell r="C77">
            <v>0.7</v>
          </cell>
          <cell r="D77">
            <v>0.1</v>
          </cell>
          <cell r="E77">
            <v>-13.7</v>
          </cell>
          <cell r="F77">
            <v>-32.1</v>
          </cell>
          <cell r="G77">
            <v>-25.4</v>
          </cell>
          <cell r="H77">
            <v>-22.5</v>
          </cell>
          <cell r="I77">
            <v>-20.7</v>
          </cell>
          <cell r="J77">
            <v>-20.2</v>
          </cell>
          <cell r="K77">
            <v>-16.8</v>
          </cell>
          <cell r="L77">
            <v>-15.4</v>
          </cell>
          <cell r="M77">
            <v>-12.3</v>
          </cell>
          <cell r="N77">
            <v>-10.5</v>
          </cell>
          <cell r="O77">
            <v>-9.3000000000000007</v>
          </cell>
          <cell r="P77">
            <v>-7.3</v>
          </cell>
          <cell r="Q77">
            <v>-5.9</v>
          </cell>
          <cell r="R77">
            <v>-4.5</v>
          </cell>
          <cell r="S77">
            <v>-3.2</v>
          </cell>
          <cell r="T77">
            <v>-1.3</v>
          </cell>
          <cell r="U77">
            <v>-0.1</v>
          </cell>
          <cell r="V77">
            <v>-0.7</v>
          </cell>
          <cell r="W77">
            <v>0.8</v>
          </cell>
          <cell r="X77">
            <v>1.1000000000000001</v>
          </cell>
          <cell r="Y77">
            <v>2.1</v>
          </cell>
          <cell r="Z77">
            <v>2.4</v>
          </cell>
          <cell r="AA77">
            <v>2.8</v>
          </cell>
          <cell r="AB77">
            <v>3</v>
          </cell>
          <cell r="AC77">
            <v>3.2</v>
          </cell>
          <cell r="AD77">
            <v>3.4</v>
          </cell>
          <cell r="AE77">
            <v>4</v>
          </cell>
          <cell r="AF77">
            <v>3.3</v>
          </cell>
          <cell r="AG77">
            <v>3.5</v>
          </cell>
          <cell r="AH77">
            <v>3.9</v>
          </cell>
          <cell r="AI77">
            <v>3.9</v>
          </cell>
          <cell r="AJ77">
            <v>3.3</v>
          </cell>
          <cell r="AK77">
            <v>3.7</v>
          </cell>
          <cell r="AL77">
            <v>4</v>
          </cell>
          <cell r="AM77">
            <v>4.3</v>
          </cell>
          <cell r="AN77">
            <v>4.4000000000000004</v>
          </cell>
          <cell r="AO77">
            <v>4.5999999999999996</v>
          </cell>
          <cell r="AP77">
            <v>5.0999999999999996</v>
          </cell>
          <cell r="AQ77">
            <v>5.6</v>
          </cell>
          <cell r="AR77">
            <v>4.9000000000000004</v>
          </cell>
          <cell r="AS77">
            <v>-2.1</v>
          </cell>
          <cell r="AT77">
            <v>3</v>
          </cell>
          <cell r="AU77">
            <v>4.0999999999999996</v>
          </cell>
          <cell r="AV77">
            <v>4.8</v>
          </cell>
          <cell r="AW77">
            <v>5.4</v>
          </cell>
          <cell r="AX77">
            <v>5.0999999999999996</v>
          </cell>
          <cell r="AY77">
            <v>6.1</v>
          </cell>
          <cell r="AZ77">
            <v>5.0999999999999996</v>
          </cell>
          <cell r="BA77">
            <v>7.2</v>
          </cell>
          <cell r="BB77">
            <v>6</v>
          </cell>
          <cell r="BC77">
            <v>6.9</v>
          </cell>
          <cell r="BD77">
            <v>5.2</v>
          </cell>
          <cell r="BE77">
            <v>7.8</v>
          </cell>
          <cell r="BF77">
            <v>7.3</v>
          </cell>
          <cell r="BG77">
            <v>7.4</v>
          </cell>
          <cell r="BH77">
            <v>8</v>
          </cell>
          <cell r="BI77">
            <v>3.2</v>
          </cell>
          <cell r="BJ77">
            <v>6.5</v>
          </cell>
          <cell r="BK77">
            <v>7.1</v>
          </cell>
          <cell r="BL77">
            <v>8</v>
          </cell>
          <cell r="BM77">
            <v>7.5</v>
          </cell>
          <cell r="BN77">
            <v>9.6</v>
          </cell>
          <cell r="BO77">
            <v>8.6999999999999993</v>
          </cell>
          <cell r="BP77">
            <v>8.1</v>
          </cell>
          <cell r="BQ77">
            <v>8.9</v>
          </cell>
          <cell r="BR77">
            <v>8.8000000000000007</v>
          </cell>
          <cell r="BS77">
            <v>7.8</v>
          </cell>
          <cell r="BT77">
            <v>7.6</v>
          </cell>
          <cell r="BU77">
            <v>7.9</v>
          </cell>
          <cell r="BV77">
            <v>7.9</v>
          </cell>
          <cell r="BW77">
            <v>8.4</v>
          </cell>
          <cell r="BX77">
            <v>8.5</v>
          </cell>
          <cell r="BY77">
            <v>8.6999999999999993</v>
          </cell>
          <cell r="BZ77">
            <v>8.6</v>
          </cell>
          <cell r="CA77">
            <v>9.4</v>
          </cell>
          <cell r="CB77">
            <v>9.1</v>
          </cell>
          <cell r="CC77">
            <v>9.3000000000000007</v>
          </cell>
          <cell r="CD77">
            <v>9.1999999999999993</v>
          </cell>
          <cell r="CE77">
            <v>9.4</v>
          </cell>
          <cell r="CF77">
            <v>8.6999999999999993</v>
          </cell>
          <cell r="CG77">
            <v>8.6999999999999993</v>
          </cell>
          <cell r="CH77">
            <v>9.1999999999999993</v>
          </cell>
          <cell r="CI77">
            <v>9.1</v>
          </cell>
          <cell r="CJ77">
            <v>7.5</v>
          </cell>
          <cell r="CK77">
            <v>7.3</v>
          </cell>
          <cell r="CL77">
            <v>8.9</v>
          </cell>
          <cell r="CM77">
            <v>9.3000000000000007</v>
          </cell>
          <cell r="CN77">
            <v>9.3000000000000007</v>
          </cell>
          <cell r="CO77">
            <v>9.1999999999999993</v>
          </cell>
          <cell r="CP77">
            <v>9.8000000000000007</v>
          </cell>
          <cell r="CQ77">
            <v>10.4</v>
          </cell>
          <cell r="CR77">
            <v>9.6999999999999993</v>
          </cell>
          <cell r="CS77">
            <v>1.3</v>
          </cell>
          <cell r="CT77">
            <v>8.5</v>
          </cell>
          <cell r="CU77">
            <v>9.1999999999999993</v>
          </cell>
          <cell r="CV77">
            <v>9.6</v>
          </cell>
          <cell r="CW77">
            <v>9.1</v>
          </cell>
          <cell r="CX77">
            <v>9.9</v>
          </cell>
          <cell r="CY77">
            <v>9.9</v>
          </cell>
          <cell r="CZ77">
            <v>10.5</v>
          </cell>
          <cell r="DA77">
            <v>9.3000000000000007</v>
          </cell>
          <cell r="DB77">
            <v>9.6</v>
          </cell>
          <cell r="DC77">
            <v>9.5</v>
          </cell>
          <cell r="DD77">
            <v>9.5</v>
          </cell>
          <cell r="DE77">
            <v>9.1999999999999993</v>
          </cell>
          <cell r="DF77">
            <v>9.8000000000000007</v>
          </cell>
          <cell r="DG77">
            <v>10.1</v>
          </cell>
          <cell r="DH77">
            <v>10.4</v>
          </cell>
          <cell r="DI77">
            <v>9.6999999999999993</v>
          </cell>
          <cell r="DJ77">
            <v>9.4</v>
          </cell>
          <cell r="DK77">
            <v>10.7</v>
          </cell>
          <cell r="DL77">
            <v>10.7</v>
          </cell>
          <cell r="DM77">
            <v>10.6</v>
          </cell>
          <cell r="DN77">
            <v>10.5</v>
          </cell>
          <cell r="DO77">
            <v>11.1</v>
          </cell>
          <cell r="DP77">
            <v>11.7</v>
          </cell>
          <cell r="DQ77">
            <v>12.1</v>
          </cell>
          <cell r="DR77">
            <v>10.7</v>
          </cell>
          <cell r="DS77">
            <v>10.5</v>
          </cell>
          <cell r="DT77">
            <v>10.9</v>
          </cell>
          <cell r="DU77">
            <v>11.1</v>
          </cell>
          <cell r="DV77">
            <v>11.7</v>
          </cell>
          <cell r="DW77">
            <v>11.5</v>
          </cell>
          <cell r="DX77">
            <v>12.7</v>
          </cell>
          <cell r="DY77">
            <v>12.7</v>
          </cell>
          <cell r="DZ77">
            <v>13.5</v>
          </cell>
          <cell r="EA77">
            <v>14</v>
          </cell>
          <cell r="EB77">
            <v>14.3</v>
          </cell>
          <cell r="EC77">
            <v>15.2</v>
          </cell>
          <cell r="ED77">
            <v>16.100000000000001</v>
          </cell>
          <cell r="EE77">
            <v>16</v>
          </cell>
          <cell r="EF77">
            <v>16.5</v>
          </cell>
          <cell r="EG77">
            <v>17.399999999999999</v>
          </cell>
          <cell r="EH77">
            <v>18.600000000000001</v>
          </cell>
          <cell r="EI77">
            <v>19.899999999999999</v>
          </cell>
          <cell r="EJ77">
            <v>22.6</v>
          </cell>
          <cell r="EK77">
            <v>25.4</v>
          </cell>
          <cell r="EL77">
            <v>27.6</v>
          </cell>
          <cell r="EM77">
            <v>28.2</v>
          </cell>
          <cell r="EN77">
            <v>30.9</v>
          </cell>
          <cell r="EO77">
            <v>32.4</v>
          </cell>
          <cell r="EP77">
            <v>33.6</v>
          </cell>
          <cell r="EQ77">
            <v>21.2</v>
          </cell>
          <cell r="ER77">
            <v>28.4</v>
          </cell>
          <cell r="ES77">
            <v>30.7</v>
          </cell>
          <cell r="ET77">
            <v>30.9</v>
          </cell>
          <cell r="EU77">
            <v>30.6</v>
          </cell>
          <cell r="EV77">
            <v>30.3</v>
          </cell>
          <cell r="EW77">
            <v>34</v>
          </cell>
          <cell r="EX77">
            <v>33.700000000000003</v>
          </cell>
          <cell r="EY77">
            <v>34.799999999999997</v>
          </cell>
        </row>
        <row r="78">
          <cell r="A78" t="str">
            <v>Чеченская Республика</v>
          </cell>
          <cell r="B78">
            <v>2.7</v>
          </cell>
          <cell r="C78">
            <v>1.3</v>
          </cell>
          <cell r="D78">
            <v>0.7</v>
          </cell>
          <cell r="E78">
            <v>-26.8</v>
          </cell>
          <cell r="F78">
            <v>-44.5</v>
          </cell>
          <cell r="G78">
            <v>-46.3</v>
          </cell>
          <cell r="H78">
            <v>-46</v>
          </cell>
          <cell r="I78">
            <v>-44.9</v>
          </cell>
          <cell r="J78">
            <v>-47.9</v>
          </cell>
          <cell r="K78">
            <v>-46.8</v>
          </cell>
          <cell r="L78">
            <v>-42.6</v>
          </cell>
          <cell r="M78">
            <v>-42</v>
          </cell>
          <cell r="N78">
            <v>-33.5</v>
          </cell>
          <cell r="O78">
            <v>-25</v>
          </cell>
          <cell r="P78">
            <v>-25.9</v>
          </cell>
          <cell r="Q78">
            <v>-13.4</v>
          </cell>
          <cell r="R78">
            <v>-6.6</v>
          </cell>
          <cell r="S78">
            <v>-4.3</v>
          </cell>
          <cell r="T78">
            <v>-4.7</v>
          </cell>
          <cell r="U78">
            <v>-1.3</v>
          </cell>
          <cell r="V78">
            <v>-1.3</v>
          </cell>
          <cell r="W78">
            <v>-0.1</v>
          </cell>
          <cell r="X78">
            <v>1.3</v>
          </cell>
          <cell r="Y78">
            <v>3.6</v>
          </cell>
          <cell r="Z78">
            <v>4.0999999999999996</v>
          </cell>
          <cell r="AA78">
            <v>3.3</v>
          </cell>
          <cell r="AB78">
            <v>4.3</v>
          </cell>
          <cell r="AC78">
            <v>5.6</v>
          </cell>
          <cell r="AD78">
            <v>8.6999999999999993</v>
          </cell>
          <cell r="AE78">
            <v>8.4</v>
          </cell>
          <cell r="AF78">
            <v>9.1999999999999993</v>
          </cell>
          <cell r="AG78">
            <v>9.1999999999999993</v>
          </cell>
          <cell r="AH78">
            <v>9.4</v>
          </cell>
          <cell r="AI78">
            <v>8.9</v>
          </cell>
          <cell r="AJ78">
            <v>8.3000000000000007</v>
          </cell>
          <cell r="AK78">
            <v>8</v>
          </cell>
          <cell r="AL78">
            <v>10.3</v>
          </cell>
          <cell r="AM78">
            <v>10.3</v>
          </cell>
          <cell r="AN78">
            <v>11.2</v>
          </cell>
          <cell r="AO78">
            <v>10.9</v>
          </cell>
          <cell r="AP78">
            <v>9</v>
          </cell>
          <cell r="AQ78">
            <v>11.1</v>
          </cell>
          <cell r="AR78">
            <v>10.9</v>
          </cell>
          <cell r="AS78">
            <v>5.5</v>
          </cell>
          <cell r="AT78">
            <v>8.6999999999999993</v>
          </cell>
          <cell r="AU78">
            <v>10.1</v>
          </cell>
          <cell r="AV78">
            <v>10.8</v>
          </cell>
          <cell r="AW78">
            <v>11.8</v>
          </cell>
          <cell r="AX78">
            <v>12.5</v>
          </cell>
          <cell r="AY78">
            <v>12.8</v>
          </cell>
          <cell r="AZ78">
            <v>14.6</v>
          </cell>
          <cell r="BA78">
            <v>14.8</v>
          </cell>
          <cell r="BB78">
            <v>15.2</v>
          </cell>
          <cell r="BC78">
            <v>15.1</v>
          </cell>
          <cell r="BD78">
            <v>13.4</v>
          </cell>
          <cell r="BE78">
            <v>18.3</v>
          </cell>
          <cell r="BF78">
            <v>19.3</v>
          </cell>
          <cell r="BG78">
            <v>19.3</v>
          </cell>
          <cell r="BH78">
            <v>21</v>
          </cell>
          <cell r="BI78">
            <v>5.8</v>
          </cell>
          <cell r="BJ78">
            <v>18.2</v>
          </cell>
          <cell r="BK78">
            <v>18.2</v>
          </cell>
          <cell r="BL78">
            <v>19.899999999999999</v>
          </cell>
          <cell r="BM78">
            <v>21.9</v>
          </cell>
          <cell r="BN78">
            <v>21.7</v>
          </cell>
          <cell r="BO78">
            <v>19.399999999999999</v>
          </cell>
          <cell r="BP78">
            <v>19.899999999999999</v>
          </cell>
          <cell r="BQ78">
            <v>20.3</v>
          </cell>
          <cell r="BR78">
            <v>18.8</v>
          </cell>
          <cell r="BS78">
            <v>21.6</v>
          </cell>
          <cell r="BT78">
            <v>19.899999999999999</v>
          </cell>
          <cell r="BU78">
            <v>24.1</v>
          </cell>
          <cell r="BV78">
            <v>21.9</v>
          </cell>
          <cell r="BW78">
            <v>24.5</v>
          </cell>
          <cell r="BX78">
            <v>23.7</v>
          </cell>
          <cell r="BY78">
            <v>22.8</v>
          </cell>
          <cell r="BZ78">
            <v>23.6</v>
          </cell>
          <cell r="CA78">
            <v>25.6</v>
          </cell>
          <cell r="CB78">
            <v>25.8</v>
          </cell>
          <cell r="CC78">
            <v>26.5</v>
          </cell>
          <cell r="CD78">
            <v>25.4</v>
          </cell>
          <cell r="CE78">
            <v>26.2</v>
          </cell>
          <cell r="CF78">
            <v>27.5</v>
          </cell>
          <cell r="CG78">
            <v>31.9</v>
          </cell>
          <cell r="CH78">
            <v>34.4</v>
          </cell>
          <cell r="CI78">
            <v>34.4</v>
          </cell>
          <cell r="CJ78">
            <v>33.6</v>
          </cell>
          <cell r="CK78">
            <v>36</v>
          </cell>
          <cell r="CL78">
            <v>38.700000000000003</v>
          </cell>
          <cell r="CM78">
            <v>40</v>
          </cell>
          <cell r="CN78">
            <v>41.1</v>
          </cell>
          <cell r="CO78">
            <v>41.7</v>
          </cell>
          <cell r="CP78">
            <v>42.2</v>
          </cell>
          <cell r="CQ78">
            <v>46.6</v>
          </cell>
          <cell r="CR78">
            <v>45.4</v>
          </cell>
          <cell r="CS78">
            <v>38.299999999999997</v>
          </cell>
          <cell r="CT78">
            <v>44.8</v>
          </cell>
          <cell r="CU78">
            <v>44.2</v>
          </cell>
          <cell r="CV78">
            <v>48.3</v>
          </cell>
          <cell r="CW78">
            <v>52.7</v>
          </cell>
          <cell r="CX78">
            <v>55.9</v>
          </cell>
          <cell r="CY78">
            <v>56.8</v>
          </cell>
          <cell r="CZ78">
            <v>49.9</v>
          </cell>
          <cell r="DA78">
            <v>49.7</v>
          </cell>
          <cell r="DB78">
            <v>45.9</v>
          </cell>
          <cell r="DC78">
            <v>46</v>
          </cell>
          <cell r="DD78">
            <v>44.9</v>
          </cell>
          <cell r="DE78">
            <v>41.8</v>
          </cell>
          <cell r="DF78">
            <v>45.2</v>
          </cell>
          <cell r="DG78">
            <v>47.1</v>
          </cell>
          <cell r="DH78">
            <v>44.6</v>
          </cell>
          <cell r="DI78">
            <v>43.2</v>
          </cell>
          <cell r="DJ78">
            <v>47.4</v>
          </cell>
          <cell r="DK78">
            <v>51.4</v>
          </cell>
          <cell r="DL78">
            <v>50.7</v>
          </cell>
          <cell r="DM78">
            <v>51.6</v>
          </cell>
          <cell r="DN78">
            <v>50.8</v>
          </cell>
          <cell r="DO78">
            <v>52</v>
          </cell>
          <cell r="DP78">
            <v>53.8</v>
          </cell>
          <cell r="DQ78">
            <v>54.8</v>
          </cell>
          <cell r="DR78">
            <v>55.1</v>
          </cell>
          <cell r="DS78">
            <v>56.2</v>
          </cell>
          <cell r="DT78">
            <v>56.1</v>
          </cell>
          <cell r="DU78">
            <v>57</v>
          </cell>
          <cell r="DV78">
            <v>55.8</v>
          </cell>
          <cell r="DW78">
            <v>59</v>
          </cell>
          <cell r="DX78">
            <v>59.9</v>
          </cell>
          <cell r="DY78">
            <v>59.5</v>
          </cell>
          <cell r="DZ78">
            <v>59.2</v>
          </cell>
          <cell r="EA78">
            <v>62.3</v>
          </cell>
          <cell r="EB78">
            <v>62.8</v>
          </cell>
          <cell r="EC78">
            <v>66.5</v>
          </cell>
          <cell r="ED78">
            <v>66.2</v>
          </cell>
          <cell r="EE78">
            <v>66.5</v>
          </cell>
          <cell r="EF78">
            <v>79.5</v>
          </cell>
          <cell r="EG78">
            <v>80</v>
          </cell>
          <cell r="EH78">
            <v>79.7</v>
          </cell>
          <cell r="EI78">
            <v>81.7</v>
          </cell>
          <cell r="EJ78">
            <v>86</v>
          </cell>
          <cell r="EK78">
            <v>86.5</v>
          </cell>
          <cell r="EL78">
            <v>89</v>
          </cell>
          <cell r="EM78">
            <v>91.5</v>
          </cell>
          <cell r="EN78">
            <v>97.4</v>
          </cell>
          <cell r="EO78">
            <v>100.5</v>
          </cell>
          <cell r="EP78">
            <v>100.5</v>
          </cell>
          <cell r="EQ78">
            <v>95.3</v>
          </cell>
          <cell r="ER78">
            <v>103.1</v>
          </cell>
          <cell r="ES78">
            <v>102.5</v>
          </cell>
          <cell r="ET78">
            <v>103.6</v>
          </cell>
          <cell r="EU78">
            <v>104</v>
          </cell>
          <cell r="EV78">
            <v>103.3</v>
          </cell>
          <cell r="EW78">
            <v>114.1</v>
          </cell>
          <cell r="EX78">
            <v>114.7</v>
          </cell>
          <cell r="EY78">
            <v>122.7</v>
          </cell>
        </row>
        <row r="79">
          <cell r="A79" t="str">
            <v>Чувашская Республика</v>
          </cell>
          <cell r="B79">
            <v>0.7</v>
          </cell>
          <cell r="C79">
            <v>0.6</v>
          </cell>
          <cell r="D79">
            <v>-0.7</v>
          </cell>
          <cell r="E79">
            <v>-13.9</v>
          </cell>
          <cell r="F79">
            <v>-35.1</v>
          </cell>
          <cell r="G79">
            <v>-33.4</v>
          </cell>
          <cell r="H79">
            <v>-32</v>
          </cell>
          <cell r="I79">
            <v>-29.8</v>
          </cell>
          <cell r="J79">
            <v>-29.1</v>
          </cell>
          <cell r="K79">
            <v>-24.9</v>
          </cell>
          <cell r="L79">
            <v>-23.5</v>
          </cell>
          <cell r="M79">
            <v>-21.8</v>
          </cell>
          <cell r="N79">
            <v>-20.399999999999999</v>
          </cell>
          <cell r="O79">
            <v>-19.5</v>
          </cell>
          <cell r="P79">
            <v>-18.7</v>
          </cell>
          <cell r="Q79">
            <v>-15.1</v>
          </cell>
          <cell r="R79">
            <v>-12.9</v>
          </cell>
          <cell r="S79">
            <v>-11.6</v>
          </cell>
          <cell r="T79">
            <v>-10.5</v>
          </cell>
          <cell r="U79">
            <v>-9.9</v>
          </cell>
          <cell r="V79">
            <v>-10.8</v>
          </cell>
          <cell r="W79">
            <v>-8.1999999999999993</v>
          </cell>
          <cell r="X79">
            <v>-6.7</v>
          </cell>
          <cell r="Y79">
            <v>-6.3</v>
          </cell>
          <cell r="Z79">
            <v>-4.8</v>
          </cell>
          <cell r="AA79">
            <v>-2.8</v>
          </cell>
          <cell r="AB79">
            <v>-1.2</v>
          </cell>
          <cell r="AC79">
            <v>-0.2</v>
          </cell>
          <cell r="AD79">
            <v>0.2</v>
          </cell>
          <cell r="AE79">
            <v>-0.1</v>
          </cell>
          <cell r="AF79">
            <v>-0.1</v>
          </cell>
          <cell r="AG79">
            <v>0.7</v>
          </cell>
          <cell r="AH79">
            <v>0.9</v>
          </cell>
          <cell r="AI79">
            <v>0.8</v>
          </cell>
          <cell r="AJ79">
            <v>-0.6</v>
          </cell>
          <cell r="AK79">
            <v>0.8</v>
          </cell>
          <cell r="AL79">
            <v>0.9</v>
          </cell>
          <cell r="AM79">
            <v>0.6</v>
          </cell>
          <cell r="AN79">
            <v>-0.2</v>
          </cell>
          <cell r="AO79">
            <v>1.2</v>
          </cell>
          <cell r="AP79">
            <v>1.4</v>
          </cell>
          <cell r="AQ79">
            <v>0.9</v>
          </cell>
          <cell r="AR79">
            <v>-0.9</v>
          </cell>
          <cell r="AS79">
            <v>-8.1999999999999993</v>
          </cell>
          <cell r="AT79">
            <v>-2.5</v>
          </cell>
          <cell r="AU79">
            <v>-1.4</v>
          </cell>
          <cell r="AV79">
            <v>-1</v>
          </cell>
          <cell r="AW79">
            <v>-1.1000000000000001</v>
          </cell>
          <cell r="AX79">
            <v>-1.1000000000000001</v>
          </cell>
          <cell r="AY79">
            <v>-0.4</v>
          </cell>
          <cell r="AZ79">
            <v>-1.3</v>
          </cell>
          <cell r="BA79">
            <v>-0.2</v>
          </cell>
          <cell r="BB79">
            <v>0</v>
          </cell>
          <cell r="BC79">
            <v>0.3</v>
          </cell>
          <cell r="BD79">
            <v>-1.6</v>
          </cell>
          <cell r="BE79">
            <v>0.2</v>
          </cell>
          <cell r="BF79">
            <v>0.9</v>
          </cell>
          <cell r="BG79">
            <v>1.9</v>
          </cell>
          <cell r="BH79">
            <v>1.8</v>
          </cell>
          <cell r="BI79">
            <v>-5.8</v>
          </cell>
          <cell r="BJ79">
            <v>-1.4</v>
          </cell>
          <cell r="BK79">
            <v>1</v>
          </cell>
          <cell r="BL79">
            <v>1.4</v>
          </cell>
          <cell r="BM79">
            <v>1.4</v>
          </cell>
          <cell r="BN79">
            <v>2.2999999999999998</v>
          </cell>
          <cell r="BO79">
            <v>2</v>
          </cell>
          <cell r="BP79">
            <v>1</v>
          </cell>
          <cell r="BQ79">
            <v>1.4</v>
          </cell>
          <cell r="BR79">
            <v>1.1000000000000001</v>
          </cell>
          <cell r="BS79">
            <v>0.2</v>
          </cell>
          <cell r="BT79">
            <v>-0.3</v>
          </cell>
          <cell r="BU79">
            <v>0.1</v>
          </cell>
          <cell r="BV79">
            <v>0</v>
          </cell>
          <cell r="BW79">
            <v>0.5</v>
          </cell>
          <cell r="BX79">
            <v>0.8</v>
          </cell>
          <cell r="BY79">
            <v>0.9</v>
          </cell>
          <cell r="BZ79">
            <v>0.8</v>
          </cell>
          <cell r="CA79">
            <v>1.3</v>
          </cell>
          <cell r="CB79">
            <v>1.3</v>
          </cell>
          <cell r="CC79">
            <v>1.4</v>
          </cell>
          <cell r="CD79">
            <v>1.3</v>
          </cell>
          <cell r="CE79">
            <v>1</v>
          </cell>
          <cell r="CF79">
            <v>1</v>
          </cell>
          <cell r="CG79">
            <v>1.3</v>
          </cell>
          <cell r="CH79">
            <v>0.7</v>
          </cell>
          <cell r="CI79">
            <v>0.7</v>
          </cell>
          <cell r="CJ79">
            <v>-10.9</v>
          </cell>
          <cell r="CK79">
            <v>-0.8</v>
          </cell>
          <cell r="CL79">
            <v>0.3</v>
          </cell>
          <cell r="CM79">
            <v>0.3</v>
          </cell>
          <cell r="CN79">
            <v>0.1</v>
          </cell>
          <cell r="CO79">
            <v>0.5</v>
          </cell>
          <cell r="CP79">
            <v>1.3</v>
          </cell>
          <cell r="CQ79">
            <v>0.5</v>
          </cell>
          <cell r="CR79">
            <v>-0.4</v>
          </cell>
          <cell r="CS79">
            <v>-9.9</v>
          </cell>
          <cell r="CT79">
            <v>-0.8</v>
          </cell>
          <cell r="CU79">
            <v>-0.5</v>
          </cell>
          <cell r="CV79">
            <v>-1.6</v>
          </cell>
          <cell r="CW79">
            <v>-1</v>
          </cell>
          <cell r="CX79">
            <v>-0.3</v>
          </cell>
          <cell r="CY79">
            <v>-0.2</v>
          </cell>
          <cell r="CZ79">
            <v>0.2</v>
          </cell>
          <cell r="DA79">
            <v>-0.3</v>
          </cell>
          <cell r="DB79">
            <v>-0.6</v>
          </cell>
          <cell r="DC79">
            <v>-1</v>
          </cell>
          <cell r="DD79">
            <v>-1.7</v>
          </cell>
          <cell r="DE79">
            <v>-1.2</v>
          </cell>
          <cell r="DF79">
            <v>-0.2</v>
          </cell>
          <cell r="DG79">
            <v>-0.6</v>
          </cell>
          <cell r="DH79">
            <v>-0.6</v>
          </cell>
          <cell r="DI79">
            <v>-0.9</v>
          </cell>
          <cell r="DJ79">
            <v>-0.9</v>
          </cell>
          <cell r="DK79">
            <v>0.3</v>
          </cell>
          <cell r="DL79">
            <v>0.1</v>
          </cell>
          <cell r="DM79">
            <v>-0.2</v>
          </cell>
          <cell r="DN79">
            <v>-0.1</v>
          </cell>
          <cell r="DO79">
            <v>-0.3</v>
          </cell>
          <cell r="DP79">
            <v>-0.5</v>
          </cell>
          <cell r="DQ79">
            <v>-0.5</v>
          </cell>
          <cell r="DR79">
            <v>-1.5</v>
          </cell>
          <cell r="DS79">
            <v>-1.4</v>
          </cell>
          <cell r="DT79">
            <v>-1.5</v>
          </cell>
          <cell r="DU79">
            <v>-1.8</v>
          </cell>
          <cell r="DV79">
            <v>-1.8</v>
          </cell>
          <cell r="DW79">
            <v>-1.4</v>
          </cell>
          <cell r="DX79">
            <v>-0.4</v>
          </cell>
          <cell r="DY79">
            <v>-0.4</v>
          </cell>
          <cell r="DZ79">
            <v>0.1</v>
          </cell>
          <cell r="EA79">
            <v>0.5</v>
          </cell>
          <cell r="EB79">
            <v>1.5</v>
          </cell>
          <cell r="EC79">
            <v>1.3</v>
          </cell>
          <cell r="ED79">
            <v>1.9</v>
          </cell>
          <cell r="EE79">
            <v>2.2999999999999998</v>
          </cell>
          <cell r="EF79">
            <v>2.4</v>
          </cell>
          <cell r="EG79">
            <v>2.9</v>
          </cell>
          <cell r="EH79">
            <v>3.6</v>
          </cell>
          <cell r="EI79">
            <v>6.1</v>
          </cell>
          <cell r="EJ79">
            <v>8.4</v>
          </cell>
          <cell r="EK79">
            <v>10.1</v>
          </cell>
          <cell r="EL79">
            <v>12.1</v>
          </cell>
          <cell r="EM79">
            <v>13.8</v>
          </cell>
          <cell r="EN79">
            <v>15.6</v>
          </cell>
          <cell r="EO79">
            <v>16.100000000000001</v>
          </cell>
          <cell r="EP79">
            <v>18.3</v>
          </cell>
          <cell r="EQ79">
            <v>7.5</v>
          </cell>
          <cell r="ER79">
            <v>13.2</v>
          </cell>
          <cell r="ES79">
            <v>14.3</v>
          </cell>
          <cell r="ET79">
            <v>15.2</v>
          </cell>
          <cell r="EU79">
            <v>15.4</v>
          </cell>
          <cell r="EV79">
            <v>15.4</v>
          </cell>
          <cell r="EW79">
            <v>17.100000000000001</v>
          </cell>
          <cell r="EX79">
            <v>16.7</v>
          </cell>
          <cell r="EY79">
            <v>18.2</v>
          </cell>
        </row>
        <row r="80">
          <cell r="A80" t="str">
            <v>Чукотский АО</v>
          </cell>
          <cell r="B80">
            <v>2</v>
          </cell>
          <cell r="C80">
            <v>0.5</v>
          </cell>
          <cell r="D80">
            <v>2.2999999999999998</v>
          </cell>
          <cell r="E80">
            <v>-8.1</v>
          </cell>
          <cell r="F80">
            <v>-7.9</v>
          </cell>
          <cell r="G80">
            <v>-5.2</v>
          </cell>
          <cell r="H80">
            <v>-5.0999999999999996</v>
          </cell>
          <cell r="I80">
            <v>-6.8</v>
          </cell>
          <cell r="J80">
            <v>-7.4</v>
          </cell>
          <cell r="K80">
            <v>-4.4000000000000004</v>
          </cell>
          <cell r="L80">
            <v>-5.0999999999999996</v>
          </cell>
          <cell r="M80">
            <v>-3.9</v>
          </cell>
          <cell r="N80">
            <v>-6.1</v>
          </cell>
          <cell r="O80">
            <v>-5.9</v>
          </cell>
          <cell r="P80">
            <v>-4.0999999999999996</v>
          </cell>
          <cell r="Q80">
            <v>-4.4000000000000004</v>
          </cell>
          <cell r="R80">
            <v>-5.2</v>
          </cell>
          <cell r="S80">
            <v>-2.4</v>
          </cell>
          <cell r="T80">
            <v>-2.2000000000000002</v>
          </cell>
          <cell r="U80">
            <v>-1.7</v>
          </cell>
          <cell r="V80">
            <v>-5.4</v>
          </cell>
          <cell r="W80">
            <v>-4.2</v>
          </cell>
          <cell r="X80">
            <v>-2.9</v>
          </cell>
          <cell r="Y80">
            <v>-1.9</v>
          </cell>
          <cell r="Z80">
            <v>-3.7</v>
          </cell>
          <cell r="AA80">
            <v>-4.2</v>
          </cell>
          <cell r="AB80">
            <v>-1.6</v>
          </cell>
          <cell r="AC80">
            <v>-0.7</v>
          </cell>
          <cell r="AD80">
            <v>0.1</v>
          </cell>
          <cell r="AE80">
            <v>0.3</v>
          </cell>
          <cell r="AF80">
            <v>0.1</v>
          </cell>
          <cell r="AG80">
            <v>1.6</v>
          </cell>
          <cell r="AH80">
            <v>2.8</v>
          </cell>
          <cell r="AI80">
            <v>1.3</v>
          </cell>
          <cell r="AJ80">
            <v>-0.9</v>
          </cell>
          <cell r="AK80">
            <v>2</v>
          </cell>
          <cell r="AL80">
            <v>1</v>
          </cell>
          <cell r="AM80">
            <v>2.5</v>
          </cell>
          <cell r="AN80">
            <v>1.6</v>
          </cell>
          <cell r="AO80">
            <v>2.6</v>
          </cell>
          <cell r="AP80">
            <v>2.8</v>
          </cell>
          <cell r="AQ80">
            <v>3</v>
          </cell>
          <cell r="AR80">
            <v>0.5</v>
          </cell>
          <cell r="AS80">
            <v>-11.1</v>
          </cell>
          <cell r="AT80">
            <v>-0.7</v>
          </cell>
          <cell r="AU80">
            <v>-0.4</v>
          </cell>
          <cell r="AV80">
            <v>0.6</v>
          </cell>
          <cell r="AW80">
            <v>-2.1</v>
          </cell>
          <cell r="AX80">
            <v>2.6</v>
          </cell>
          <cell r="AY80">
            <v>3.8</v>
          </cell>
          <cell r="AZ80">
            <v>2.5</v>
          </cell>
          <cell r="BA80">
            <v>2</v>
          </cell>
          <cell r="BB80">
            <v>2</v>
          </cell>
          <cell r="BC80">
            <v>3.6</v>
          </cell>
          <cell r="BD80">
            <v>3</v>
          </cell>
          <cell r="BE80">
            <v>3.6</v>
          </cell>
          <cell r="BF80">
            <v>5.2</v>
          </cell>
          <cell r="BG80">
            <v>4.7</v>
          </cell>
          <cell r="BH80">
            <v>4.3</v>
          </cell>
          <cell r="BI80">
            <v>-9.3000000000000007</v>
          </cell>
          <cell r="BJ80">
            <v>1.3</v>
          </cell>
          <cell r="BK80">
            <v>4.7</v>
          </cell>
          <cell r="BL80">
            <v>5.2</v>
          </cell>
          <cell r="BM80">
            <v>3.6</v>
          </cell>
          <cell r="BN80">
            <v>5.5</v>
          </cell>
          <cell r="BO80">
            <v>5.7</v>
          </cell>
          <cell r="BP80">
            <v>3.1</v>
          </cell>
          <cell r="BQ80">
            <v>4.2</v>
          </cell>
          <cell r="BR80">
            <v>3.6</v>
          </cell>
          <cell r="BS80">
            <v>3.3</v>
          </cell>
          <cell r="BT80">
            <v>3.3</v>
          </cell>
          <cell r="BU80">
            <v>3</v>
          </cell>
          <cell r="BV80">
            <v>0.8</v>
          </cell>
          <cell r="BW80">
            <v>4.2</v>
          </cell>
          <cell r="BX80">
            <v>4.8</v>
          </cell>
          <cell r="BY80">
            <v>5.2</v>
          </cell>
          <cell r="BZ80">
            <v>4.8</v>
          </cell>
          <cell r="CA80">
            <v>4.5</v>
          </cell>
          <cell r="CB80">
            <v>6.3</v>
          </cell>
          <cell r="CC80">
            <v>7.5</v>
          </cell>
          <cell r="CD80">
            <v>8.6999999999999993</v>
          </cell>
          <cell r="CE80">
            <v>6.2</v>
          </cell>
          <cell r="CF80">
            <v>5.8</v>
          </cell>
          <cell r="CG80">
            <v>7</v>
          </cell>
          <cell r="CH80">
            <v>5.3</v>
          </cell>
          <cell r="CI80">
            <v>6.3</v>
          </cell>
          <cell r="CJ80">
            <v>2.2999999999999998</v>
          </cell>
          <cell r="CK80">
            <v>6.8</v>
          </cell>
          <cell r="CL80">
            <v>8.1999999999999993</v>
          </cell>
          <cell r="CM80">
            <v>8.5</v>
          </cell>
          <cell r="CN80">
            <v>7.3</v>
          </cell>
          <cell r="CO80">
            <v>6.7</v>
          </cell>
          <cell r="CP80">
            <v>7.5</v>
          </cell>
          <cell r="CQ80">
            <v>8.3000000000000007</v>
          </cell>
          <cell r="CR80">
            <v>6.8</v>
          </cell>
          <cell r="CS80">
            <v>-4.4000000000000004</v>
          </cell>
          <cell r="CT80">
            <v>7.2</v>
          </cell>
          <cell r="CU80">
            <v>8</v>
          </cell>
          <cell r="CV80">
            <v>7.5</v>
          </cell>
          <cell r="CW80">
            <v>6.5</v>
          </cell>
          <cell r="CX80">
            <v>8.6999999999999993</v>
          </cell>
          <cell r="CY80">
            <v>7.5</v>
          </cell>
          <cell r="CZ80">
            <v>12</v>
          </cell>
          <cell r="DA80">
            <v>8</v>
          </cell>
          <cell r="DB80">
            <v>9.5</v>
          </cell>
          <cell r="DC80">
            <v>7.3</v>
          </cell>
          <cell r="DD80">
            <v>9.9</v>
          </cell>
          <cell r="DE80">
            <v>9</v>
          </cell>
          <cell r="DF80">
            <v>10.9</v>
          </cell>
          <cell r="DG80">
            <v>12</v>
          </cell>
          <cell r="DH80">
            <v>10.7</v>
          </cell>
          <cell r="DI80">
            <v>9</v>
          </cell>
          <cell r="DJ80">
            <v>10</v>
          </cell>
          <cell r="DK80">
            <v>11.7</v>
          </cell>
          <cell r="DL80">
            <v>11.9</v>
          </cell>
          <cell r="DM80">
            <v>7.8</v>
          </cell>
          <cell r="DN80">
            <v>8.3000000000000007</v>
          </cell>
          <cell r="DO80">
            <v>7.2</v>
          </cell>
          <cell r="DP80">
            <v>7.2</v>
          </cell>
          <cell r="DQ80">
            <v>7</v>
          </cell>
          <cell r="DR80">
            <v>8.1999999999999993</v>
          </cell>
          <cell r="DS80">
            <v>8.5</v>
          </cell>
          <cell r="DT80">
            <v>8.6999999999999993</v>
          </cell>
          <cell r="DU80">
            <v>6.8</v>
          </cell>
          <cell r="DV80">
            <v>7.5</v>
          </cell>
          <cell r="DW80">
            <v>8</v>
          </cell>
          <cell r="DX80">
            <v>10.199999999999999</v>
          </cell>
          <cell r="DY80">
            <v>10.199999999999999</v>
          </cell>
          <cell r="DZ80">
            <v>10.9</v>
          </cell>
          <cell r="EA80">
            <v>10.5</v>
          </cell>
          <cell r="EB80">
            <v>11.8</v>
          </cell>
          <cell r="EC80">
            <v>12.5</v>
          </cell>
          <cell r="ED80">
            <v>13.5</v>
          </cell>
          <cell r="EE80">
            <v>12.8</v>
          </cell>
          <cell r="EF80">
            <v>12.1</v>
          </cell>
          <cell r="EG80">
            <v>12.5</v>
          </cell>
          <cell r="EH80">
            <v>11</v>
          </cell>
          <cell r="EI80">
            <v>13.3</v>
          </cell>
          <cell r="EJ80">
            <v>16.7</v>
          </cell>
          <cell r="EK80">
            <v>14.5</v>
          </cell>
          <cell r="EL80">
            <v>18.600000000000001</v>
          </cell>
          <cell r="EM80">
            <v>21.1</v>
          </cell>
          <cell r="EN80">
            <v>23.6</v>
          </cell>
          <cell r="EO80">
            <v>23.5</v>
          </cell>
          <cell r="EP80">
            <v>28.5</v>
          </cell>
          <cell r="EQ80">
            <v>9.8000000000000007</v>
          </cell>
          <cell r="ER80">
            <v>26.8</v>
          </cell>
          <cell r="ES80">
            <v>25</v>
          </cell>
          <cell r="ET80">
            <v>27.2</v>
          </cell>
          <cell r="EU80">
            <v>30.6</v>
          </cell>
          <cell r="EV80">
            <v>32.1</v>
          </cell>
          <cell r="EW80">
            <v>35.1</v>
          </cell>
          <cell r="EX80">
            <v>32.4</v>
          </cell>
          <cell r="EY80">
            <v>32.6</v>
          </cell>
        </row>
        <row r="81">
          <cell r="A81" t="str">
            <v>Ямало-Ненецкий АО</v>
          </cell>
          <cell r="B81">
            <v>1.3</v>
          </cell>
          <cell r="C81">
            <v>0.8</v>
          </cell>
          <cell r="D81">
            <v>-0.8</v>
          </cell>
          <cell r="E81">
            <v>-7.4</v>
          </cell>
          <cell r="F81">
            <v>-31.5</v>
          </cell>
          <cell r="G81">
            <v>-29.3</v>
          </cell>
          <cell r="H81">
            <v>-28.5</v>
          </cell>
          <cell r="I81">
            <v>-27.7</v>
          </cell>
          <cell r="J81">
            <v>-27.9</v>
          </cell>
          <cell r="K81">
            <v>-16.3</v>
          </cell>
          <cell r="L81">
            <v>-14.8</v>
          </cell>
          <cell r="M81">
            <v>-13.7</v>
          </cell>
          <cell r="N81">
            <v>-13.2</v>
          </cell>
          <cell r="O81">
            <v>-13.3</v>
          </cell>
          <cell r="P81">
            <v>-12.4</v>
          </cell>
          <cell r="Q81">
            <v>-12.3</v>
          </cell>
          <cell r="R81">
            <v>-12.3</v>
          </cell>
          <cell r="S81">
            <v>-12.3</v>
          </cell>
          <cell r="T81">
            <v>-12</v>
          </cell>
          <cell r="U81">
            <v>-12.1</v>
          </cell>
          <cell r="V81">
            <v>-13.8</v>
          </cell>
          <cell r="W81">
            <v>-12</v>
          </cell>
          <cell r="X81">
            <v>-10.4</v>
          </cell>
          <cell r="Y81">
            <v>-10.3</v>
          </cell>
          <cell r="Z81">
            <v>-8.6</v>
          </cell>
          <cell r="AA81">
            <v>-5.5</v>
          </cell>
          <cell r="AB81">
            <v>-2.9</v>
          </cell>
          <cell r="AC81">
            <v>-2.5</v>
          </cell>
          <cell r="AD81">
            <v>-1.4</v>
          </cell>
          <cell r="AE81">
            <v>-0.4</v>
          </cell>
          <cell r="AF81">
            <v>-0.6</v>
          </cell>
          <cell r="AG81">
            <v>-0.4</v>
          </cell>
          <cell r="AH81">
            <v>-0.2</v>
          </cell>
          <cell r="AI81">
            <v>0.3</v>
          </cell>
          <cell r="AJ81">
            <v>-0.9</v>
          </cell>
          <cell r="AK81">
            <v>0.1</v>
          </cell>
          <cell r="AL81">
            <v>0.4</v>
          </cell>
          <cell r="AM81">
            <v>0.6</v>
          </cell>
          <cell r="AN81">
            <v>0.8</v>
          </cell>
          <cell r="AO81">
            <v>2.2999999999999998</v>
          </cell>
          <cell r="AP81">
            <v>2.2999999999999998</v>
          </cell>
          <cell r="AQ81">
            <v>1.4</v>
          </cell>
          <cell r="AR81">
            <v>-0.3</v>
          </cell>
          <cell r="AS81">
            <v>-7.4</v>
          </cell>
          <cell r="AT81">
            <v>-0.7</v>
          </cell>
          <cell r="AU81">
            <v>-0.1</v>
          </cell>
          <cell r="AV81">
            <v>-0.4</v>
          </cell>
          <cell r="AW81">
            <v>1.8</v>
          </cell>
          <cell r="AX81">
            <v>1.5</v>
          </cell>
          <cell r="AY81">
            <v>2.2000000000000002</v>
          </cell>
          <cell r="AZ81">
            <v>2.2000000000000002</v>
          </cell>
          <cell r="BA81">
            <v>4.2</v>
          </cell>
          <cell r="BB81">
            <v>3.9</v>
          </cell>
          <cell r="BC81">
            <v>4.7</v>
          </cell>
          <cell r="BD81">
            <v>2.5</v>
          </cell>
          <cell r="BE81">
            <v>5.3</v>
          </cell>
          <cell r="BF81">
            <v>5.0999999999999996</v>
          </cell>
          <cell r="BG81">
            <v>5.8</v>
          </cell>
          <cell r="BH81">
            <v>6.2</v>
          </cell>
          <cell r="BI81">
            <v>-1.9</v>
          </cell>
          <cell r="BJ81">
            <v>3.4</v>
          </cell>
          <cell r="BK81">
            <v>4.0999999999999996</v>
          </cell>
          <cell r="BL81">
            <v>4.0999999999999996</v>
          </cell>
          <cell r="BM81">
            <v>3.4</v>
          </cell>
          <cell r="BN81">
            <v>4.8</v>
          </cell>
          <cell r="BO81">
            <v>2.6</v>
          </cell>
          <cell r="BP81">
            <v>1</v>
          </cell>
          <cell r="BQ81">
            <v>0.9</v>
          </cell>
          <cell r="BR81">
            <v>0.1</v>
          </cell>
          <cell r="BS81">
            <v>-2.8</v>
          </cell>
          <cell r="BT81">
            <v>-3.3</v>
          </cell>
          <cell r="BU81">
            <v>-3.7</v>
          </cell>
          <cell r="BV81">
            <v>-5</v>
          </cell>
          <cell r="BW81">
            <v>-4.0999999999999996</v>
          </cell>
          <cell r="BX81">
            <v>-3.3</v>
          </cell>
          <cell r="BY81">
            <v>-2.6</v>
          </cell>
          <cell r="BZ81">
            <v>-1.5</v>
          </cell>
          <cell r="CA81">
            <v>1</v>
          </cell>
          <cell r="CB81">
            <v>1.7</v>
          </cell>
          <cell r="CC81">
            <v>3.5</v>
          </cell>
          <cell r="CD81">
            <v>4.0999999999999996</v>
          </cell>
          <cell r="CE81">
            <v>5.5</v>
          </cell>
          <cell r="CF81">
            <v>4.9000000000000004</v>
          </cell>
          <cell r="CG81">
            <v>5.6</v>
          </cell>
          <cell r="CH81">
            <v>5.5</v>
          </cell>
          <cell r="CI81">
            <v>6</v>
          </cell>
          <cell r="CJ81">
            <v>2.2999999999999998</v>
          </cell>
          <cell r="CK81">
            <v>5.0999999999999996</v>
          </cell>
          <cell r="CL81">
            <v>5.4</v>
          </cell>
          <cell r="CM81">
            <v>6.2</v>
          </cell>
          <cell r="CN81">
            <v>6.1</v>
          </cell>
          <cell r="CO81">
            <v>6.5</v>
          </cell>
          <cell r="CP81">
            <v>7.3</v>
          </cell>
          <cell r="CQ81">
            <v>7.5</v>
          </cell>
          <cell r="CR81">
            <v>5.9</v>
          </cell>
          <cell r="CS81">
            <v>-4.7</v>
          </cell>
          <cell r="CT81">
            <v>3.9</v>
          </cell>
          <cell r="CU81">
            <v>5.0999999999999996</v>
          </cell>
          <cell r="CV81">
            <v>4.0999999999999996</v>
          </cell>
          <cell r="CW81">
            <v>4.5</v>
          </cell>
          <cell r="CX81">
            <v>5.3</v>
          </cell>
          <cell r="CY81">
            <v>6</v>
          </cell>
          <cell r="CZ81">
            <v>7.3</v>
          </cell>
          <cell r="DA81">
            <v>6.7</v>
          </cell>
          <cell r="DB81">
            <v>6.7</v>
          </cell>
          <cell r="DC81">
            <v>6.2</v>
          </cell>
          <cell r="DD81">
            <v>6.2</v>
          </cell>
          <cell r="DE81">
            <v>6.5</v>
          </cell>
          <cell r="DF81">
            <v>6.9</v>
          </cell>
          <cell r="DG81">
            <v>7.7</v>
          </cell>
          <cell r="DH81">
            <v>7.1</v>
          </cell>
          <cell r="DI81">
            <v>6.7</v>
          </cell>
          <cell r="DJ81">
            <v>5.8</v>
          </cell>
          <cell r="DK81">
            <v>6.2</v>
          </cell>
          <cell r="DL81">
            <v>6.8</v>
          </cell>
          <cell r="DM81">
            <v>5.0999999999999996</v>
          </cell>
          <cell r="DN81">
            <v>4.5</v>
          </cell>
          <cell r="DO81">
            <v>2.9</v>
          </cell>
          <cell r="DP81">
            <v>3.3</v>
          </cell>
          <cell r="DQ81">
            <v>1.6</v>
          </cell>
          <cell r="DR81">
            <v>0.1</v>
          </cell>
          <cell r="DS81">
            <v>-0.5</v>
          </cell>
          <cell r="DT81">
            <v>-1</v>
          </cell>
          <cell r="DU81">
            <v>-1.4</v>
          </cell>
          <cell r="DV81">
            <v>-0.2</v>
          </cell>
          <cell r="DW81">
            <v>-0.4</v>
          </cell>
          <cell r="DX81">
            <v>1</v>
          </cell>
          <cell r="DY81">
            <v>2</v>
          </cell>
          <cell r="DZ81">
            <v>4.9000000000000004</v>
          </cell>
          <cell r="EA81">
            <v>7.5</v>
          </cell>
          <cell r="EB81">
            <v>8.3000000000000007</v>
          </cell>
          <cell r="EC81">
            <v>8.6999999999999993</v>
          </cell>
          <cell r="ED81">
            <v>10.4</v>
          </cell>
          <cell r="EE81">
            <v>10.8</v>
          </cell>
          <cell r="EF81">
            <v>11.8</v>
          </cell>
          <cell r="EG81">
            <v>12.3</v>
          </cell>
          <cell r="EH81">
            <v>14.1</v>
          </cell>
          <cell r="EI81">
            <v>17</v>
          </cell>
          <cell r="EJ81">
            <v>19.899999999999999</v>
          </cell>
          <cell r="EK81">
            <v>21</v>
          </cell>
          <cell r="EL81">
            <v>26.3</v>
          </cell>
          <cell r="EM81">
            <v>27.3</v>
          </cell>
          <cell r="EN81">
            <v>29.9</v>
          </cell>
          <cell r="EO81">
            <v>31.1</v>
          </cell>
          <cell r="EP81">
            <v>32.200000000000003</v>
          </cell>
          <cell r="EQ81">
            <v>16.3</v>
          </cell>
          <cell r="ER81">
            <v>24.9</v>
          </cell>
          <cell r="ES81">
            <v>29.2</v>
          </cell>
          <cell r="ET81">
            <v>30.9</v>
          </cell>
          <cell r="EU81">
            <v>31.4</v>
          </cell>
          <cell r="EV81">
            <v>32.200000000000003</v>
          </cell>
          <cell r="EW81">
            <v>36.5</v>
          </cell>
          <cell r="EX81">
            <v>36.5</v>
          </cell>
          <cell r="EY81">
            <v>38.799999999999997</v>
          </cell>
        </row>
        <row r="82">
          <cell r="A82" t="str">
            <v>Ярославская область</v>
          </cell>
          <cell r="B82">
            <v>1.3</v>
          </cell>
          <cell r="C82">
            <v>0.9</v>
          </cell>
          <cell r="D82">
            <v>0.1</v>
          </cell>
          <cell r="E82">
            <v>-11.2</v>
          </cell>
          <cell r="F82">
            <v>-33.799999999999997</v>
          </cell>
          <cell r="G82">
            <v>-29.7</v>
          </cell>
          <cell r="H82">
            <v>-28.4</v>
          </cell>
          <cell r="I82">
            <v>-27</v>
          </cell>
          <cell r="J82">
            <v>-28.1</v>
          </cell>
          <cell r="K82">
            <v>-25.2</v>
          </cell>
          <cell r="L82">
            <v>-23.9</v>
          </cell>
          <cell r="M82">
            <v>-22.1</v>
          </cell>
          <cell r="N82">
            <v>-21.1</v>
          </cell>
          <cell r="O82">
            <v>-16.899999999999999</v>
          </cell>
          <cell r="P82">
            <v>-14.2</v>
          </cell>
          <cell r="Q82">
            <v>-10.5</v>
          </cell>
          <cell r="R82">
            <v>-3.7</v>
          </cell>
          <cell r="S82">
            <v>-2</v>
          </cell>
          <cell r="T82">
            <v>-0.1</v>
          </cell>
          <cell r="U82">
            <v>0.2</v>
          </cell>
          <cell r="V82">
            <v>-0.4</v>
          </cell>
          <cell r="W82">
            <v>1.5</v>
          </cell>
          <cell r="X82">
            <v>2</v>
          </cell>
          <cell r="Y82">
            <v>2.2999999999999998</v>
          </cell>
          <cell r="Z82">
            <v>3.1</v>
          </cell>
          <cell r="AA82">
            <v>3.4</v>
          </cell>
          <cell r="AB82">
            <v>3.7</v>
          </cell>
          <cell r="AC82">
            <v>4.3</v>
          </cell>
          <cell r="AD82">
            <v>4</v>
          </cell>
          <cell r="AE82">
            <v>4.2</v>
          </cell>
          <cell r="AF82">
            <v>3.8</v>
          </cell>
          <cell r="AG82">
            <v>4.2</v>
          </cell>
          <cell r="AH82">
            <v>4.0999999999999996</v>
          </cell>
          <cell r="AI82">
            <v>4.5</v>
          </cell>
          <cell r="AJ82">
            <v>3.5</v>
          </cell>
          <cell r="AK82">
            <v>3.7</v>
          </cell>
          <cell r="AL82">
            <v>3.7</v>
          </cell>
          <cell r="AM82">
            <v>4.2</v>
          </cell>
          <cell r="AN82">
            <v>4.5</v>
          </cell>
          <cell r="AO82">
            <v>4.4000000000000004</v>
          </cell>
          <cell r="AP82">
            <v>5.0999999999999996</v>
          </cell>
          <cell r="AQ82">
            <v>5.5</v>
          </cell>
          <cell r="AR82">
            <v>4.8</v>
          </cell>
          <cell r="AS82">
            <v>-1.7</v>
          </cell>
          <cell r="AT82">
            <v>2.8</v>
          </cell>
          <cell r="AU82">
            <v>3.2</v>
          </cell>
          <cell r="AV82">
            <v>4</v>
          </cell>
          <cell r="AW82">
            <v>3.9</v>
          </cell>
          <cell r="AX82">
            <v>3.7</v>
          </cell>
          <cell r="AY82">
            <v>4.5999999999999996</v>
          </cell>
          <cell r="AZ82">
            <v>4.5999999999999996</v>
          </cell>
          <cell r="BA82">
            <v>5.8</v>
          </cell>
          <cell r="BB82">
            <v>5.7</v>
          </cell>
          <cell r="BC82">
            <v>6.6</v>
          </cell>
          <cell r="BD82">
            <v>5.3</v>
          </cell>
          <cell r="BE82">
            <v>7.1</v>
          </cell>
          <cell r="BF82">
            <v>7</v>
          </cell>
          <cell r="BG82">
            <v>7</v>
          </cell>
          <cell r="BH82">
            <v>7.6</v>
          </cell>
          <cell r="BI82">
            <v>0.8</v>
          </cell>
          <cell r="BJ82">
            <v>6.9</v>
          </cell>
          <cell r="BK82">
            <v>8</v>
          </cell>
          <cell r="BL82">
            <v>8.1</v>
          </cell>
          <cell r="BM82">
            <v>8.3000000000000007</v>
          </cell>
          <cell r="BN82">
            <v>9.6999999999999993</v>
          </cell>
          <cell r="BO82">
            <v>8.9</v>
          </cell>
          <cell r="BP82">
            <v>8.6999999999999993</v>
          </cell>
          <cell r="BQ82">
            <v>8.3000000000000007</v>
          </cell>
          <cell r="BR82">
            <v>8.6</v>
          </cell>
          <cell r="BS82">
            <v>7.4</v>
          </cell>
          <cell r="BT82">
            <v>7.4</v>
          </cell>
          <cell r="BU82">
            <v>7.7</v>
          </cell>
          <cell r="BV82">
            <v>7.8</v>
          </cell>
          <cell r="BW82">
            <v>8.3000000000000007</v>
          </cell>
          <cell r="BX82">
            <v>8.3000000000000007</v>
          </cell>
          <cell r="BY82">
            <v>8.5</v>
          </cell>
          <cell r="BZ82">
            <v>8.6</v>
          </cell>
          <cell r="CA82">
            <v>9.4</v>
          </cell>
          <cell r="CB82">
            <v>9.1999999999999993</v>
          </cell>
          <cell r="CC82">
            <v>9.5</v>
          </cell>
          <cell r="CD82">
            <v>9.4</v>
          </cell>
          <cell r="CE82">
            <v>9.3000000000000007</v>
          </cell>
          <cell r="CF82">
            <v>8.8000000000000007</v>
          </cell>
          <cell r="CG82">
            <v>9.1999999999999993</v>
          </cell>
          <cell r="CH82">
            <v>9.1</v>
          </cell>
          <cell r="CI82">
            <v>9</v>
          </cell>
          <cell r="CJ82">
            <v>7.7</v>
          </cell>
          <cell r="CK82">
            <v>8.3000000000000007</v>
          </cell>
          <cell r="CL82">
            <v>8.6</v>
          </cell>
          <cell r="CM82">
            <v>8.9</v>
          </cell>
          <cell r="CN82">
            <v>9.5</v>
          </cell>
          <cell r="CO82">
            <v>9.1</v>
          </cell>
          <cell r="CP82">
            <v>9.5</v>
          </cell>
          <cell r="CQ82">
            <v>9.6999999999999993</v>
          </cell>
          <cell r="CR82">
            <v>9.5</v>
          </cell>
          <cell r="CS82">
            <v>0.2</v>
          </cell>
          <cell r="CT82">
            <v>7.5</v>
          </cell>
          <cell r="CU82">
            <v>7.9</v>
          </cell>
          <cell r="CV82">
            <v>8.1</v>
          </cell>
          <cell r="CW82">
            <v>7.9</v>
          </cell>
          <cell r="CX82">
            <v>9.1</v>
          </cell>
          <cell r="CY82">
            <v>9.1</v>
          </cell>
          <cell r="CZ82">
            <v>9.6999999999999993</v>
          </cell>
          <cell r="DA82">
            <v>8.6</v>
          </cell>
          <cell r="DB82">
            <v>8.8000000000000007</v>
          </cell>
          <cell r="DC82">
            <v>8.6</v>
          </cell>
          <cell r="DD82">
            <v>8.4</v>
          </cell>
          <cell r="DE82">
            <v>8</v>
          </cell>
          <cell r="DF82">
            <v>8.6999999999999993</v>
          </cell>
          <cell r="DG82">
            <v>8.6</v>
          </cell>
          <cell r="DH82">
            <v>9</v>
          </cell>
          <cell r="DI82">
            <v>8.4</v>
          </cell>
          <cell r="DJ82">
            <v>8.1999999999999993</v>
          </cell>
          <cell r="DK82">
            <v>9.3000000000000007</v>
          </cell>
          <cell r="DL82">
            <v>9.3000000000000007</v>
          </cell>
          <cell r="DM82">
            <v>10.199999999999999</v>
          </cell>
          <cell r="DN82">
            <v>9.3000000000000007</v>
          </cell>
          <cell r="DO82">
            <v>9.3000000000000007</v>
          </cell>
          <cell r="DP82">
            <v>9.5</v>
          </cell>
          <cell r="DQ82">
            <v>9.6999999999999993</v>
          </cell>
          <cell r="DR82">
            <v>8.1999999999999993</v>
          </cell>
          <cell r="DS82">
            <v>8.8000000000000007</v>
          </cell>
          <cell r="DT82">
            <v>8.6999999999999993</v>
          </cell>
          <cell r="DU82">
            <v>9</v>
          </cell>
          <cell r="DV82">
            <v>8.8000000000000007</v>
          </cell>
          <cell r="DW82">
            <v>8.8000000000000007</v>
          </cell>
          <cell r="DX82">
            <v>9.6999999999999993</v>
          </cell>
          <cell r="DY82">
            <v>9.1999999999999993</v>
          </cell>
          <cell r="DZ82">
            <v>10.1</v>
          </cell>
          <cell r="EA82">
            <v>10.1</v>
          </cell>
          <cell r="EB82">
            <v>10.9</v>
          </cell>
          <cell r="EC82">
            <v>10</v>
          </cell>
          <cell r="ED82">
            <v>10.8</v>
          </cell>
          <cell r="EE82">
            <v>10.199999999999999</v>
          </cell>
          <cell r="EF82">
            <v>11.3</v>
          </cell>
          <cell r="EG82">
            <v>11.4</v>
          </cell>
          <cell r="EH82">
            <v>12.3</v>
          </cell>
          <cell r="EI82">
            <v>13</v>
          </cell>
          <cell r="EJ82">
            <v>15.5</v>
          </cell>
          <cell r="EK82">
            <v>16.8</v>
          </cell>
          <cell r="EL82">
            <v>19</v>
          </cell>
          <cell r="EM82">
            <v>19.600000000000001</v>
          </cell>
          <cell r="EN82">
            <v>21.3</v>
          </cell>
          <cell r="EO82">
            <v>22.7</v>
          </cell>
          <cell r="EP82">
            <v>24.6</v>
          </cell>
          <cell r="EQ82">
            <v>13.6</v>
          </cell>
          <cell r="ER82">
            <v>20.399999999999999</v>
          </cell>
          <cell r="ES82">
            <v>22</v>
          </cell>
          <cell r="ET82">
            <v>22.8</v>
          </cell>
          <cell r="EU82">
            <v>22.6</v>
          </cell>
          <cell r="EV82">
            <v>23</v>
          </cell>
          <cell r="EW82">
            <v>24.2</v>
          </cell>
          <cell r="EX82">
            <v>23.8</v>
          </cell>
          <cell r="EY82">
            <v>25.5</v>
          </cell>
        </row>
      </sheetData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СП"/>
      <sheetName val="Лист1"/>
      <sheetName val="Лист5"/>
      <sheetName val="Лист4"/>
    </sheetNames>
    <sheetDataSet>
      <sheetData sheetId="0">
        <row r="1">
          <cell r="A1" t="str">
            <v>Названия строк</v>
          </cell>
          <cell r="B1">
            <v>43905</v>
          </cell>
          <cell r="C1">
            <v>43912</v>
          </cell>
          <cell r="D1">
            <v>43919</v>
          </cell>
          <cell r="E1">
            <v>43926</v>
          </cell>
          <cell r="F1">
            <v>43933</v>
          </cell>
          <cell r="G1">
            <v>43940</v>
          </cell>
          <cell r="H1">
            <v>43947</v>
          </cell>
          <cell r="I1">
            <v>43954</v>
          </cell>
          <cell r="J1">
            <v>43961</v>
          </cell>
          <cell r="K1">
            <v>43968</v>
          </cell>
          <cell r="L1">
            <v>43975</v>
          </cell>
          <cell r="M1">
            <v>43982</v>
          </cell>
          <cell r="N1">
            <v>43989</v>
          </cell>
          <cell r="O1">
            <v>43996</v>
          </cell>
          <cell r="P1">
            <v>44003</v>
          </cell>
          <cell r="Q1">
            <v>44010</v>
          </cell>
          <cell r="R1">
            <v>44017</v>
          </cell>
          <cell r="S1">
            <v>44024</v>
          </cell>
          <cell r="T1">
            <v>44031</v>
          </cell>
          <cell r="U1">
            <v>44038</v>
          </cell>
          <cell r="V1">
            <v>44045</v>
          </cell>
          <cell r="W1">
            <v>44052</v>
          </cell>
          <cell r="X1">
            <v>44059</v>
          </cell>
          <cell r="Y1">
            <v>44066</v>
          </cell>
          <cell r="Z1">
            <v>44073</v>
          </cell>
          <cell r="AA1">
            <v>44080</v>
          </cell>
          <cell r="AB1">
            <v>44087</v>
          </cell>
          <cell r="AC1">
            <v>44094</v>
          </cell>
          <cell r="AD1">
            <v>44101</v>
          </cell>
          <cell r="AE1">
            <v>44108</v>
          </cell>
          <cell r="AF1">
            <v>44115</v>
          </cell>
          <cell r="AG1">
            <v>44122</v>
          </cell>
          <cell r="AH1">
            <v>44129</v>
          </cell>
          <cell r="AI1">
            <v>44136</v>
          </cell>
          <cell r="AJ1">
            <v>44143</v>
          </cell>
          <cell r="AK1">
            <v>44150</v>
          </cell>
          <cell r="AL1">
            <v>44157</v>
          </cell>
          <cell r="AM1">
            <v>44164</v>
          </cell>
          <cell r="AN1">
            <v>44171</v>
          </cell>
          <cell r="AO1">
            <v>44178</v>
          </cell>
          <cell r="AP1">
            <v>44185</v>
          </cell>
          <cell r="AQ1">
            <v>44192</v>
          </cell>
          <cell r="AR1">
            <v>44199</v>
          </cell>
          <cell r="AS1">
            <v>44206</v>
          </cell>
          <cell r="AT1">
            <v>44213</v>
          </cell>
          <cell r="AU1">
            <v>44220</v>
          </cell>
          <cell r="AV1">
            <v>44227</v>
          </cell>
          <cell r="AW1">
            <v>44234</v>
          </cell>
          <cell r="AX1">
            <v>44241</v>
          </cell>
          <cell r="AY1">
            <v>44248</v>
          </cell>
          <cell r="AZ1">
            <v>44255</v>
          </cell>
          <cell r="BA1">
            <v>44262</v>
          </cell>
          <cell r="BB1">
            <v>44269</v>
          </cell>
          <cell r="BC1">
            <v>44276</v>
          </cell>
          <cell r="BD1">
            <v>44283</v>
          </cell>
          <cell r="BE1">
            <v>44290</v>
          </cell>
          <cell r="BF1">
            <v>44297</v>
          </cell>
          <cell r="BG1">
            <v>44304</v>
          </cell>
          <cell r="BH1">
            <v>44311</v>
          </cell>
          <cell r="BI1">
            <v>44318</v>
          </cell>
          <cell r="BJ1">
            <v>44325</v>
          </cell>
          <cell r="BK1">
            <v>44332</v>
          </cell>
          <cell r="BL1">
            <v>44339</v>
          </cell>
          <cell r="BM1">
            <v>44346</v>
          </cell>
          <cell r="BN1">
            <v>44353</v>
          </cell>
          <cell r="BO1">
            <v>44360</v>
          </cell>
          <cell r="BP1">
            <v>44367</v>
          </cell>
          <cell r="BQ1">
            <v>44374</v>
          </cell>
          <cell r="BR1">
            <v>44381</v>
          </cell>
          <cell r="BS1">
            <v>44388</v>
          </cell>
          <cell r="BT1">
            <v>44395</v>
          </cell>
          <cell r="BU1">
            <v>44402</v>
          </cell>
          <cell r="BV1">
            <v>44409</v>
          </cell>
          <cell r="BW1">
            <v>44416</v>
          </cell>
          <cell r="BX1">
            <v>44423</v>
          </cell>
          <cell r="BY1">
            <v>44430</v>
          </cell>
          <cell r="BZ1">
            <v>44437</v>
          </cell>
          <cell r="CA1">
            <v>44444</v>
          </cell>
          <cell r="CB1">
            <v>44451</v>
          </cell>
          <cell r="CC1">
            <v>44458</v>
          </cell>
          <cell r="CD1">
            <v>44465</v>
          </cell>
          <cell r="CE1">
            <v>44472</v>
          </cell>
          <cell r="CF1">
            <v>44479</v>
          </cell>
          <cell r="CG1">
            <v>44486</v>
          </cell>
          <cell r="CH1">
            <v>44493</v>
          </cell>
          <cell r="CI1">
            <v>44500</v>
          </cell>
          <cell r="CJ1">
            <v>44507</v>
          </cell>
          <cell r="CK1">
            <v>44515</v>
          </cell>
          <cell r="CL1">
            <v>44521</v>
          </cell>
          <cell r="CM1">
            <v>44528</v>
          </cell>
          <cell r="CN1">
            <v>44535</v>
          </cell>
          <cell r="CO1">
            <v>44542</v>
          </cell>
          <cell r="CP1">
            <v>44549</v>
          </cell>
          <cell r="CQ1">
            <v>44556</v>
          </cell>
          <cell r="CR1">
            <v>44563</v>
          </cell>
          <cell r="CS1">
            <v>44570</v>
          </cell>
          <cell r="CT1">
            <v>44577</v>
          </cell>
          <cell r="CU1">
            <v>44584</v>
          </cell>
          <cell r="CV1">
            <v>44598</v>
          </cell>
          <cell r="CW1">
            <v>44605</v>
          </cell>
          <cell r="CX1">
            <v>44612</v>
          </cell>
          <cell r="CY1">
            <v>44619</v>
          </cell>
          <cell r="CZ1">
            <v>44626</v>
          </cell>
          <cell r="DA1">
            <v>44633</v>
          </cell>
          <cell r="DB1">
            <v>44640</v>
          </cell>
          <cell r="DC1">
            <v>44647</v>
          </cell>
          <cell r="DD1">
            <v>44654</v>
          </cell>
          <cell r="DE1">
            <v>44661</v>
          </cell>
          <cell r="DF1">
            <v>44668</v>
          </cell>
          <cell r="DG1">
            <v>44675</v>
          </cell>
          <cell r="DH1">
            <v>44682</v>
          </cell>
          <cell r="DI1">
            <v>44689</v>
          </cell>
          <cell r="DJ1">
            <v>44696</v>
          </cell>
          <cell r="DK1">
            <v>44703</v>
          </cell>
          <cell r="DL1">
            <v>44710</v>
          </cell>
          <cell r="DM1">
            <v>44717</v>
          </cell>
          <cell r="DN1">
            <v>44724</v>
          </cell>
          <cell r="DO1">
            <v>44731</v>
          </cell>
          <cell r="DP1">
            <v>44738</v>
          </cell>
          <cell r="DQ1">
            <v>44745</v>
          </cell>
          <cell r="DR1">
            <v>44752</v>
          </cell>
          <cell r="DS1">
            <v>44759</v>
          </cell>
          <cell r="DT1">
            <v>44766</v>
          </cell>
          <cell r="DU1">
            <v>44773</v>
          </cell>
          <cell r="DV1">
            <v>44780</v>
          </cell>
          <cell r="DW1">
            <v>44787</v>
          </cell>
          <cell r="DX1">
            <v>44794</v>
          </cell>
          <cell r="DY1">
            <v>44801</v>
          </cell>
          <cell r="DZ1">
            <v>44808</v>
          </cell>
          <cell r="EA1">
            <v>44815</v>
          </cell>
          <cell r="EB1">
            <v>44822</v>
          </cell>
          <cell r="EC1">
            <v>44829</v>
          </cell>
          <cell r="ED1">
            <v>44843</v>
          </cell>
          <cell r="EE1">
            <v>44850</v>
          </cell>
          <cell r="EF1">
            <v>44857</v>
          </cell>
          <cell r="EG1">
            <v>44864</v>
          </cell>
          <cell r="EH1">
            <v>44871</v>
          </cell>
          <cell r="EI1">
            <v>44878</v>
          </cell>
          <cell r="EJ1">
            <v>44885</v>
          </cell>
          <cell r="EK1">
            <v>44892</v>
          </cell>
          <cell r="EL1">
            <v>44899</v>
          </cell>
          <cell r="EM1">
            <v>44906</v>
          </cell>
          <cell r="EN1">
            <v>44913</v>
          </cell>
          <cell r="EO1">
            <v>44920</v>
          </cell>
          <cell r="EP1">
            <v>44927</v>
          </cell>
          <cell r="EQ1">
            <v>44934</v>
          </cell>
          <cell r="ER1">
            <v>44941</v>
          </cell>
          <cell r="ES1">
            <v>44948</v>
          </cell>
          <cell r="ET1">
            <v>44955</v>
          </cell>
          <cell r="EU1">
            <v>44962</v>
          </cell>
          <cell r="EV1">
            <v>44969</v>
          </cell>
          <cell r="EW1">
            <v>44976</v>
          </cell>
          <cell r="EX1">
            <v>44983</v>
          </cell>
          <cell r="EY1">
            <v>44990</v>
          </cell>
        </row>
        <row r="2">
          <cell r="A2" t="str">
            <v>Адыгея</v>
          </cell>
          <cell r="B2">
            <v>1.2</v>
          </cell>
          <cell r="C2">
            <v>2.1</v>
          </cell>
          <cell r="D2">
            <v>1.3</v>
          </cell>
          <cell r="E2">
            <v>-11.8</v>
          </cell>
          <cell r="F2">
            <v>-34.799999999999997</v>
          </cell>
          <cell r="G2">
            <v>-27.9</v>
          </cell>
          <cell r="H2">
            <v>-28.6</v>
          </cell>
          <cell r="I2">
            <v>-27.6</v>
          </cell>
          <cell r="J2">
            <v>-26.7</v>
          </cell>
          <cell r="K2">
            <v>-22.5</v>
          </cell>
          <cell r="L2">
            <v>-19.3</v>
          </cell>
          <cell r="M2">
            <v>-15.5</v>
          </cell>
          <cell r="N2">
            <v>-10.6</v>
          </cell>
          <cell r="O2">
            <v>-6.9</v>
          </cell>
          <cell r="P2">
            <v>-4.4000000000000004</v>
          </cell>
          <cell r="Q2">
            <v>-3.3</v>
          </cell>
          <cell r="R2">
            <v>-2.2999999999999998</v>
          </cell>
          <cell r="S2">
            <v>-1.6</v>
          </cell>
          <cell r="T2">
            <v>2.4</v>
          </cell>
          <cell r="U2">
            <v>3.5</v>
          </cell>
          <cell r="V2">
            <v>2.8</v>
          </cell>
          <cell r="W2">
            <v>4</v>
          </cell>
          <cell r="X2">
            <v>4.3</v>
          </cell>
          <cell r="Y2">
            <v>5.8</v>
          </cell>
          <cell r="Z2">
            <v>6</v>
          </cell>
          <cell r="AA2">
            <v>6.8</v>
          </cell>
          <cell r="AB2">
            <v>6.6</v>
          </cell>
          <cell r="AC2">
            <v>6.3</v>
          </cell>
          <cell r="AD2">
            <v>7</v>
          </cell>
          <cell r="AE2">
            <v>7.4</v>
          </cell>
          <cell r="AF2">
            <v>7.2</v>
          </cell>
          <cell r="AG2">
            <v>7.3</v>
          </cell>
          <cell r="AH2">
            <v>8</v>
          </cell>
          <cell r="AI2">
            <v>7.7</v>
          </cell>
          <cell r="AJ2">
            <v>7.8</v>
          </cell>
          <cell r="AK2">
            <v>8.1</v>
          </cell>
          <cell r="AL2">
            <v>9</v>
          </cell>
          <cell r="AM2">
            <v>9.5</v>
          </cell>
          <cell r="AN2">
            <v>8.5</v>
          </cell>
          <cell r="AO2">
            <v>9.4</v>
          </cell>
          <cell r="AP2">
            <v>10</v>
          </cell>
          <cell r="AQ2">
            <v>9.1999999999999993</v>
          </cell>
          <cell r="AR2">
            <v>8.1</v>
          </cell>
          <cell r="AS2">
            <v>2.4</v>
          </cell>
          <cell r="AT2">
            <v>6.8</v>
          </cell>
          <cell r="AU2">
            <v>7.8</v>
          </cell>
          <cell r="AV2">
            <v>9.3000000000000007</v>
          </cell>
          <cell r="AW2">
            <v>10.199999999999999</v>
          </cell>
          <cell r="AX2">
            <v>10.199999999999999</v>
          </cell>
          <cell r="AY2">
            <v>8.5</v>
          </cell>
          <cell r="AZ2">
            <v>9.6</v>
          </cell>
          <cell r="BA2">
            <v>12</v>
          </cell>
          <cell r="BB2">
            <v>10.3</v>
          </cell>
          <cell r="BC2">
            <v>11.6</v>
          </cell>
          <cell r="BD2">
            <v>10.3</v>
          </cell>
          <cell r="BE2">
            <v>11.9</v>
          </cell>
          <cell r="BF2">
            <v>11.4</v>
          </cell>
          <cell r="BG2">
            <v>12</v>
          </cell>
          <cell r="BH2">
            <v>12.5</v>
          </cell>
          <cell r="BI2">
            <v>7</v>
          </cell>
          <cell r="BJ2">
            <v>12.3</v>
          </cell>
          <cell r="BK2">
            <v>12.7</v>
          </cell>
          <cell r="BL2">
            <v>14.5</v>
          </cell>
          <cell r="BM2">
            <v>14.3</v>
          </cell>
          <cell r="BN2">
            <v>15.5</v>
          </cell>
          <cell r="BO2">
            <v>16</v>
          </cell>
          <cell r="BP2">
            <v>15.5</v>
          </cell>
          <cell r="BQ2">
            <v>16.100000000000001</v>
          </cell>
          <cell r="BR2">
            <v>16.5</v>
          </cell>
          <cell r="BS2">
            <v>15.9</v>
          </cell>
          <cell r="BT2">
            <v>14.7</v>
          </cell>
          <cell r="BU2">
            <v>15.7</v>
          </cell>
          <cell r="BV2">
            <v>16.100000000000001</v>
          </cell>
          <cell r="BW2">
            <v>16.2</v>
          </cell>
          <cell r="BX2">
            <v>16.8</v>
          </cell>
          <cell r="BY2">
            <v>16.399999999999999</v>
          </cell>
          <cell r="BZ2">
            <v>16.600000000000001</v>
          </cell>
          <cell r="CA2">
            <v>17.8</v>
          </cell>
          <cell r="CB2">
            <v>17.8</v>
          </cell>
          <cell r="CC2">
            <v>18.100000000000001</v>
          </cell>
          <cell r="CD2">
            <v>18.600000000000001</v>
          </cell>
          <cell r="CE2">
            <v>18.399999999999999</v>
          </cell>
          <cell r="CF2">
            <v>19</v>
          </cell>
          <cell r="CG2">
            <v>19.2</v>
          </cell>
          <cell r="CH2">
            <v>19.8</v>
          </cell>
          <cell r="CI2">
            <v>18.7</v>
          </cell>
          <cell r="CJ2">
            <v>17.8</v>
          </cell>
          <cell r="CK2">
            <v>19.399999999999999</v>
          </cell>
          <cell r="CL2">
            <v>20</v>
          </cell>
          <cell r="CM2">
            <v>20.3</v>
          </cell>
          <cell r="CN2">
            <v>21.1</v>
          </cell>
          <cell r="CO2">
            <v>21.4</v>
          </cell>
          <cell r="CP2">
            <v>21.4</v>
          </cell>
          <cell r="CQ2">
            <v>21.2</v>
          </cell>
          <cell r="CR2">
            <v>21</v>
          </cell>
          <cell r="CS2">
            <v>13.7</v>
          </cell>
          <cell r="CT2">
            <v>18.600000000000001</v>
          </cell>
          <cell r="CU2">
            <v>19.3</v>
          </cell>
          <cell r="CV2">
            <v>19.3</v>
          </cell>
          <cell r="CW2">
            <v>19.100000000000001</v>
          </cell>
          <cell r="CX2">
            <v>20</v>
          </cell>
          <cell r="CY2">
            <v>20.6</v>
          </cell>
          <cell r="CZ2">
            <v>20.2</v>
          </cell>
          <cell r="DA2">
            <v>18.3</v>
          </cell>
          <cell r="DB2">
            <v>18</v>
          </cell>
          <cell r="DC2">
            <v>19.2</v>
          </cell>
          <cell r="DD2">
            <v>20</v>
          </cell>
          <cell r="DE2">
            <v>18.899999999999999</v>
          </cell>
          <cell r="DF2">
            <v>20</v>
          </cell>
          <cell r="DG2">
            <v>20.7</v>
          </cell>
          <cell r="DH2">
            <v>20.7</v>
          </cell>
          <cell r="DI2">
            <v>19.8</v>
          </cell>
          <cell r="DJ2">
            <v>20.3</v>
          </cell>
          <cell r="DK2">
            <v>22</v>
          </cell>
          <cell r="DL2">
            <v>22</v>
          </cell>
          <cell r="DM2">
            <v>22.2</v>
          </cell>
          <cell r="DN2">
            <v>22.2</v>
          </cell>
          <cell r="DO2">
            <v>23.1</v>
          </cell>
          <cell r="DP2">
            <v>23</v>
          </cell>
          <cell r="DQ2">
            <v>24.1</v>
          </cell>
          <cell r="DR2">
            <v>23.7</v>
          </cell>
          <cell r="DS2">
            <v>23.1</v>
          </cell>
          <cell r="DT2">
            <v>23.4</v>
          </cell>
          <cell r="DU2">
            <v>24.3</v>
          </cell>
          <cell r="DV2">
            <v>25</v>
          </cell>
          <cell r="DW2">
            <v>25.9</v>
          </cell>
          <cell r="DX2">
            <v>26.9</v>
          </cell>
          <cell r="DY2">
            <v>27.1</v>
          </cell>
          <cell r="DZ2">
            <v>28.6</v>
          </cell>
          <cell r="EA2">
            <v>29.2</v>
          </cell>
          <cell r="EB2">
            <v>29.5</v>
          </cell>
          <cell r="EC2">
            <v>30.5</v>
          </cell>
          <cell r="ED2">
            <v>32.700000000000003</v>
          </cell>
          <cell r="EE2">
            <v>31.5</v>
          </cell>
          <cell r="EF2">
            <v>33.5</v>
          </cell>
          <cell r="EG2">
            <v>34.5</v>
          </cell>
          <cell r="EH2">
            <v>37.6</v>
          </cell>
          <cell r="EI2">
            <v>38.4</v>
          </cell>
          <cell r="EJ2">
            <v>41.2</v>
          </cell>
          <cell r="EK2">
            <v>44.5</v>
          </cell>
          <cell r="EL2">
            <v>47.7</v>
          </cell>
          <cell r="EM2">
            <v>50.7</v>
          </cell>
          <cell r="EN2">
            <v>52</v>
          </cell>
          <cell r="EO2">
            <v>54.6</v>
          </cell>
          <cell r="EP2">
            <v>56.8</v>
          </cell>
          <cell r="EQ2">
            <v>43.5</v>
          </cell>
          <cell r="ER2">
            <v>50.2</v>
          </cell>
          <cell r="ES2">
            <v>53.9</v>
          </cell>
          <cell r="ET2">
            <v>56.2</v>
          </cell>
          <cell r="EU2">
            <v>57.6</v>
          </cell>
          <cell r="EV2">
            <v>55.3</v>
          </cell>
          <cell r="EW2">
            <v>58.3</v>
          </cell>
          <cell r="EX2">
            <v>58.6</v>
          </cell>
          <cell r="EY2">
            <v>63.2</v>
          </cell>
        </row>
        <row r="3">
          <cell r="A3" t="str">
            <v>Алтайский край</v>
          </cell>
          <cell r="B3">
            <v>1.2</v>
          </cell>
          <cell r="C3">
            <v>1.1000000000000001</v>
          </cell>
          <cell r="D3">
            <v>1.6</v>
          </cell>
          <cell r="E3">
            <v>-6.2</v>
          </cell>
          <cell r="F3">
            <v>-21.7</v>
          </cell>
          <cell r="G3">
            <v>-17.2</v>
          </cell>
          <cell r="H3">
            <v>-16.399999999999999</v>
          </cell>
          <cell r="I3">
            <v>-14.3</v>
          </cell>
          <cell r="J3">
            <v>-13.5</v>
          </cell>
          <cell r="K3">
            <v>-10.4</v>
          </cell>
          <cell r="L3">
            <v>-8.6999999999999993</v>
          </cell>
          <cell r="M3">
            <v>-7.1</v>
          </cell>
          <cell r="N3">
            <v>-6.2</v>
          </cell>
          <cell r="O3">
            <v>-4.7</v>
          </cell>
          <cell r="P3">
            <v>-3.3</v>
          </cell>
          <cell r="Q3">
            <v>-2.5</v>
          </cell>
          <cell r="R3">
            <v>-1.1000000000000001</v>
          </cell>
          <cell r="S3">
            <v>0.2</v>
          </cell>
          <cell r="T3">
            <v>0.3</v>
          </cell>
          <cell r="U3">
            <v>0.6</v>
          </cell>
          <cell r="V3">
            <v>-0.2</v>
          </cell>
          <cell r="W3">
            <v>0.9</v>
          </cell>
          <cell r="X3">
            <v>2.1</v>
          </cell>
          <cell r="Y3">
            <v>2.5</v>
          </cell>
          <cell r="Z3">
            <v>3.1</v>
          </cell>
          <cell r="AA3">
            <v>2.9</v>
          </cell>
          <cell r="AB3">
            <v>3.2</v>
          </cell>
          <cell r="AC3">
            <v>3.8</v>
          </cell>
          <cell r="AD3">
            <v>3.8</v>
          </cell>
          <cell r="AE3">
            <v>3.9</v>
          </cell>
          <cell r="AF3">
            <v>3.4</v>
          </cell>
          <cell r="AG3">
            <v>3.4</v>
          </cell>
          <cell r="AH3">
            <v>3.4</v>
          </cell>
          <cell r="AI3">
            <v>3.6</v>
          </cell>
          <cell r="AJ3">
            <v>2.7</v>
          </cell>
          <cell r="AK3">
            <v>3.5</v>
          </cell>
          <cell r="AL3">
            <v>3.7</v>
          </cell>
          <cell r="AM3">
            <v>3.8</v>
          </cell>
          <cell r="AN3">
            <v>3.9</v>
          </cell>
          <cell r="AO3">
            <v>4.4000000000000004</v>
          </cell>
          <cell r="AP3">
            <v>4.7</v>
          </cell>
          <cell r="AQ3">
            <v>5.4</v>
          </cell>
          <cell r="AR3">
            <v>4.4000000000000004</v>
          </cell>
          <cell r="AS3">
            <v>-4.4000000000000004</v>
          </cell>
          <cell r="AT3">
            <v>2.8</v>
          </cell>
          <cell r="AU3">
            <v>3.6</v>
          </cell>
          <cell r="AV3">
            <v>3.7</v>
          </cell>
          <cell r="AW3">
            <v>3.6</v>
          </cell>
          <cell r="AX3">
            <v>4.0999999999999996</v>
          </cell>
          <cell r="AY3">
            <v>4.5999999999999996</v>
          </cell>
          <cell r="AZ3">
            <v>4.3</v>
          </cell>
          <cell r="BA3">
            <v>4.7</v>
          </cell>
          <cell r="BB3">
            <v>4.9000000000000004</v>
          </cell>
          <cell r="BC3">
            <v>5.3</v>
          </cell>
          <cell r="BD3">
            <v>4.4000000000000004</v>
          </cell>
          <cell r="BE3">
            <v>6.1</v>
          </cell>
          <cell r="BF3">
            <v>6.2</v>
          </cell>
          <cell r="BG3">
            <v>6.4</v>
          </cell>
          <cell r="BH3">
            <v>7.1</v>
          </cell>
          <cell r="BI3">
            <v>0.1</v>
          </cell>
          <cell r="BJ3">
            <v>5.2</v>
          </cell>
          <cell r="BK3">
            <v>7.1</v>
          </cell>
          <cell r="BL3">
            <v>7.7</v>
          </cell>
          <cell r="BM3">
            <v>8</v>
          </cell>
          <cell r="BN3">
            <v>9.3000000000000007</v>
          </cell>
          <cell r="BO3">
            <v>9.6</v>
          </cell>
          <cell r="BP3">
            <v>9.4</v>
          </cell>
          <cell r="BQ3">
            <v>9.8000000000000007</v>
          </cell>
          <cell r="BR3">
            <v>9.5</v>
          </cell>
          <cell r="BS3">
            <v>9</v>
          </cell>
          <cell r="BT3">
            <v>9.4</v>
          </cell>
          <cell r="BU3">
            <v>9.5</v>
          </cell>
          <cell r="BV3">
            <v>9.3000000000000007</v>
          </cell>
          <cell r="BW3">
            <v>9.4</v>
          </cell>
          <cell r="BX3">
            <v>10</v>
          </cell>
          <cell r="BY3">
            <v>10.3</v>
          </cell>
          <cell r="BZ3">
            <v>10.1</v>
          </cell>
          <cell r="CA3">
            <v>10.3</v>
          </cell>
          <cell r="CB3">
            <v>9.6999999999999993</v>
          </cell>
          <cell r="CC3">
            <v>9.6999999999999993</v>
          </cell>
          <cell r="CD3">
            <v>9.6</v>
          </cell>
          <cell r="CE3">
            <v>9.4</v>
          </cell>
          <cell r="CF3">
            <v>8.8000000000000007</v>
          </cell>
          <cell r="CG3">
            <v>9.1999999999999993</v>
          </cell>
          <cell r="CH3">
            <v>9.3000000000000007</v>
          </cell>
          <cell r="CI3">
            <v>8.8000000000000007</v>
          </cell>
          <cell r="CJ3">
            <v>6.5</v>
          </cell>
          <cell r="CK3">
            <v>8.3000000000000007</v>
          </cell>
          <cell r="CL3">
            <v>8.9</v>
          </cell>
          <cell r="CM3">
            <v>9</v>
          </cell>
          <cell r="CN3">
            <v>9.1</v>
          </cell>
          <cell r="CO3">
            <v>9.1</v>
          </cell>
          <cell r="CP3">
            <v>9.6</v>
          </cell>
          <cell r="CQ3">
            <v>10.199999999999999</v>
          </cell>
          <cell r="CR3">
            <v>9.3000000000000007</v>
          </cell>
          <cell r="CS3">
            <v>-0.6</v>
          </cell>
          <cell r="CT3">
            <v>8.5</v>
          </cell>
          <cell r="CU3">
            <v>8.9</v>
          </cell>
          <cell r="CV3">
            <v>8.5</v>
          </cell>
          <cell r="CW3">
            <v>8.3000000000000007</v>
          </cell>
          <cell r="CX3">
            <v>8.9</v>
          </cell>
          <cell r="CY3">
            <v>9</v>
          </cell>
          <cell r="CZ3">
            <v>10</v>
          </cell>
          <cell r="DA3">
            <v>9.3000000000000007</v>
          </cell>
          <cell r="DB3">
            <v>9.6999999999999993</v>
          </cell>
          <cell r="DC3">
            <v>9.5</v>
          </cell>
          <cell r="DD3">
            <v>9.8000000000000007</v>
          </cell>
          <cell r="DE3">
            <v>9.9</v>
          </cell>
          <cell r="DF3">
            <v>10</v>
          </cell>
          <cell r="DG3">
            <v>10.199999999999999</v>
          </cell>
          <cell r="DH3">
            <v>10.7</v>
          </cell>
          <cell r="DI3">
            <v>10.5</v>
          </cell>
          <cell r="DJ3">
            <v>10.5</v>
          </cell>
          <cell r="DK3">
            <v>11.8</v>
          </cell>
          <cell r="DL3">
            <v>12.1</v>
          </cell>
          <cell r="DM3">
            <v>12</v>
          </cell>
          <cell r="DN3">
            <v>12.5</v>
          </cell>
          <cell r="DO3">
            <v>12.2</v>
          </cell>
          <cell r="DP3">
            <v>13.1</v>
          </cell>
          <cell r="DQ3">
            <v>13</v>
          </cell>
          <cell r="DR3">
            <v>12.4</v>
          </cell>
          <cell r="DS3">
            <v>12.4</v>
          </cell>
          <cell r="DT3">
            <v>12.9</v>
          </cell>
          <cell r="DU3">
            <v>12.7</v>
          </cell>
          <cell r="DV3">
            <v>13.7</v>
          </cell>
          <cell r="DW3">
            <v>14</v>
          </cell>
          <cell r="DX3">
            <v>15.2</v>
          </cell>
          <cell r="DY3">
            <v>14.9</v>
          </cell>
          <cell r="DZ3">
            <v>14.9</v>
          </cell>
          <cell r="EA3">
            <v>15.2</v>
          </cell>
          <cell r="EB3">
            <v>16.7</v>
          </cell>
          <cell r="EC3">
            <v>17.100000000000001</v>
          </cell>
          <cell r="ED3">
            <v>17.100000000000001</v>
          </cell>
          <cell r="EE3">
            <v>17.600000000000001</v>
          </cell>
          <cell r="EF3">
            <v>17.7</v>
          </cell>
          <cell r="EG3">
            <v>18.2</v>
          </cell>
          <cell r="EH3">
            <v>19.5</v>
          </cell>
          <cell r="EI3">
            <v>20.7</v>
          </cell>
          <cell r="EJ3">
            <v>23.1</v>
          </cell>
          <cell r="EK3">
            <v>23.7</v>
          </cell>
          <cell r="EL3">
            <v>25.5</v>
          </cell>
          <cell r="EM3">
            <v>27.7</v>
          </cell>
          <cell r="EN3">
            <v>30.3</v>
          </cell>
          <cell r="EO3">
            <v>33.4</v>
          </cell>
          <cell r="EP3">
            <v>36.200000000000003</v>
          </cell>
          <cell r="EQ3">
            <v>19.899999999999999</v>
          </cell>
          <cell r="ER3">
            <v>29.6</v>
          </cell>
          <cell r="ES3">
            <v>30.5</v>
          </cell>
          <cell r="ET3">
            <v>31.3</v>
          </cell>
          <cell r="EU3">
            <v>32.299999999999997</v>
          </cell>
          <cell r="EV3">
            <v>32.6</v>
          </cell>
          <cell r="EW3">
            <v>34.6</v>
          </cell>
          <cell r="EX3">
            <v>34.700000000000003</v>
          </cell>
          <cell r="EY3">
            <v>36.1</v>
          </cell>
        </row>
        <row r="4">
          <cell r="A4" t="str">
            <v>Амурская область</v>
          </cell>
          <cell r="B4">
            <v>0.7</v>
          </cell>
          <cell r="C4">
            <v>0.7</v>
          </cell>
          <cell r="D4">
            <v>-0.2</v>
          </cell>
          <cell r="E4">
            <v>-16</v>
          </cell>
          <cell r="F4">
            <v>-21.2</v>
          </cell>
          <cell r="G4">
            <v>-5</v>
          </cell>
          <cell r="H4">
            <v>-5.4</v>
          </cell>
          <cell r="I4">
            <v>-5.7</v>
          </cell>
          <cell r="J4">
            <v>-6.6</v>
          </cell>
          <cell r="K4">
            <v>-5.9</v>
          </cell>
          <cell r="L4">
            <v>-5.5</v>
          </cell>
          <cell r="M4">
            <v>-3.9</v>
          </cell>
          <cell r="N4">
            <v>-4.0999999999999996</v>
          </cell>
          <cell r="O4">
            <v>-3.5</v>
          </cell>
          <cell r="P4">
            <v>-2.7</v>
          </cell>
          <cell r="Q4">
            <v>-3.4</v>
          </cell>
          <cell r="R4">
            <v>-3</v>
          </cell>
          <cell r="S4">
            <v>-2.2999999999999998</v>
          </cell>
          <cell r="T4">
            <v>-2.2000000000000002</v>
          </cell>
          <cell r="U4">
            <v>-1.8</v>
          </cell>
          <cell r="V4">
            <v>-2.9</v>
          </cell>
          <cell r="W4">
            <v>-1.8</v>
          </cell>
          <cell r="X4">
            <v>-1</v>
          </cell>
          <cell r="Y4">
            <v>-0.1</v>
          </cell>
          <cell r="Z4">
            <v>0.5</v>
          </cell>
          <cell r="AA4">
            <v>0.8</v>
          </cell>
          <cell r="AB4">
            <v>0.9</v>
          </cell>
          <cell r="AC4">
            <v>1.5</v>
          </cell>
          <cell r="AD4">
            <v>1.6</v>
          </cell>
          <cell r="AE4">
            <v>1.8</v>
          </cell>
          <cell r="AF4">
            <v>1.1000000000000001</v>
          </cell>
          <cell r="AG4">
            <v>1.4</v>
          </cell>
          <cell r="AH4">
            <v>1.6</v>
          </cell>
          <cell r="AI4">
            <v>1.2</v>
          </cell>
          <cell r="AJ4">
            <v>0.1</v>
          </cell>
          <cell r="AK4">
            <v>0.7</v>
          </cell>
          <cell r="AL4">
            <v>0.6</v>
          </cell>
          <cell r="AM4">
            <v>1.2</v>
          </cell>
          <cell r="AN4">
            <v>1.2</v>
          </cell>
          <cell r="AO4">
            <v>1.4</v>
          </cell>
          <cell r="AP4">
            <v>1.9</v>
          </cell>
          <cell r="AQ4">
            <v>1.8</v>
          </cell>
          <cell r="AR4">
            <v>1</v>
          </cell>
          <cell r="AS4">
            <v>-6.4</v>
          </cell>
          <cell r="AT4">
            <v>-0.1</v>
          </cell>
          <cell r="AU4">
            <v>0.9</v>
          </cell>
          <cell r="AV4">
            <v>0.8</v>
          </cell>
          <cell r="AW4">
            <v>1.5</v>
          </cell>
          <cell r="AX4">
            <v>1.6</v>
          </cell>
          <cell r="AY4">
            <v>2.4</v>
          </cell>
          <cell r="AZ4">
            <v>2.2999999999999998</v>
          </cell>
          <cell r="BA4">
            <v>3</v>
          </cell>
          <cell r="BB4">
            <v>2.9</v>
          </cell>
          <cell r="BC4">
            <v>3.4</v>
          </cell>
          <cell r="BD4">
            <v>2.5</v>
          </cell>
          <cell r="BE4">
            <v>4</v>
          </cell>
          <cell r="BF4">
            <v>3.2</v>
          </cell>
          <cell r="BG4">
            <v>3.4</v>
          </cell>
          <cell r="BH4">
            <v>3.7</v>
          </cell>
          <cell r="BI4">
            <v>-1.8</v>
          </cell>
          <cell r="BJ4">
            <v>1.8</v>
          </cell>
          <cell r="BK4">
            <v>4</v>
          </cell>
          <cell r="BL4">
            <v>4.5999999999999996</v>
          </cell>
          <cell r="BM4">
            <v>4.5</v>
          </cell>
          <cell r="BN4">
            <v>5.6</v>
          </cell>
          <cell r="BO4">
            <v>4.8</v>
          </cell>
          <cell r="BP4">
            <v>4.0999999999999996</v>
          </cell>
          <cell r="BQ4">
            <v>4.0999999999999996</v>
          </cell>
          <cell r="BR4">
            <v>4</v>
          </cell>
          <cell r="BS4">
            <v>3.2</v>
          </cell>
          <cell r="BT4">
            <v>3.1</v>
          </cell>
          <cell r="BU4">
            <v>3.5</v>
          </cell>
          <cell r="BV4">
            <v>2.9</v>
          </cell>
          <cell r="BW4">
            <v>3</v>
          </cell>
          <cell r="BX4">
            <v>3.8</v>
          </cell>
          <cell r="BY4">
            <v>3.7</v>
          </cell>
          <cell r="BZ4">
            <v>4</v>
          </cell>
          <cell r="CA4">
            <v>4.7</v>
          </cell>
          <cell r="CB4">
            <v>4.7</v>
          </cell>
          <cell r="CC4">
            <v>5.3</v>
          </cell>
          <cell r="CD4">
            <v>5.0999999999999996</v>
          </cell>
          <cell r="CE4">
            <v>5.9</v>
          </cell>
          <cell r="CF4">
            <v>5.4</v>
          </cell>
          <cell r="CG4">
            <v>5.6</v>
          </cell>
          <cell r="CH4">
            <v>5.3</v>
          </cell>
          <cell r="CI4">
            <v>5.8</v>
          </cell>
          <cell r="CJ4">
            <v>2.7</v>
          </cell>
          <cell r="CK4">
            <v>4.7</v>
          </cell>
          <cell r="CL4">
            <v>5.6</v>
          </cell>
          <cell r="CM4">
            <v>5.3</v>
          </cell>
          <cell r="CN4">
            <v>5.7</v>
          </cell>
          <cell r="CO4">
            <v>6.3</v>
          </cell>
          <cell r="CP4">
            <v>6.4</v>
          </cell>
          <cell r="CQ4">
            <v>6.7</v>
          </cell>
          <cell r="CR4">
            <v>5.9</v>
          </cell>
          <cell r="CS4">
            <v>-3.2</v>
          </cell>
          <cell r="CT4">
            <v>5</v>
          </cell>
          <cell r="CU4">
            <v>5.5</v>
          </cell>
          <cell r="CV4">
            <v>6</v>
          </cell>
          <cell r="CW4">
            <v>6</v>
          </cell>
          <cell r="CX4">
            <v>6.5</v>
          </cell>
          <cell r="CY4">
            <v>6.5</v>
          </cell>
          <cell r="CZ4">
            <v>7.4</v>
          </cell>
          <cell r="DA4">
            <v>6.7</v>
          </cell>
          <cell r="DB4">
            <v>6.8</v>
          </cell>
          <cell r="DC4">
            <v>7.2</v>
          </cell>
          <cell r="DD4">
            <v>6.8</v>
          </cell>
          <cell r="DE4">
            <v>6.7</v>
          </cell>
          <cell r="DF4">
            <v>7.4</v>
          </cell>
          <cell r="DG4">
            <v>7.2</v>
          </cell>
          <cell r="DH4">
            <v>7.8</v>
          </cell>
          <cell r="DI4">
            <v>7.4</v>
          </cell>
          <cell r="DJ4">
            <v>7.8</v>
          </cell>
          <cell r="DK4">
            <v>8.9</v>
          </cell>
          <cell r="DL4">
            <v>8.5</v>
          </cell>
          <cell r="DM4">
            <v>8.6999999999999993</v>
          </cell>
          <cell r="DN4">
            <v>8.6</v>
          </cell>
          <cell r="DO4">
            <v>8.6</v>
          </cell>
          <cell r="DP4">
            <v>8.5</v>
          </cell>
          <cell r="DQ4">
            <v>8.4</v>
          </cell>
          <cell r="DR4">
            <v>7.8</v>
          </cell>
          <cell r="DS4">
            <v>7.3</v>
          </cell>
          <cell r="DT4">
            <v>7.2</v>
          </cell>
          <cell r="DU4">
            <v>7.1</v>
          </cell>
          <cell r="DV4">
            <v>7.3</v>
          </cell>
          <cell r="DW4">
            <v>7.1</v>
          </cell>
          <cell r="DX4">
            <v>8.9</v>
          </cell>
          <cell r="DY4">
            <v>9.3000000000000007</v>
          </cell>
          <cell r="DZ4">
            <v>10.1</v>
          </cell>
          <cell r="EA4">
            <v>11.2</v>
          </cell>
          <cell r="EB4">
            <v>11.3</v>
          </cell>
          <cell r="EC4">
            <v>11.3</v>
          </cell>
          <cell r="ED4">
            <v>12.8</v>
          </cell>
          <cell r="EE4">
            <v>13.3</v>
          </cell>
          <cell r="EF4">
            <v>14.4</v>
          </cell>
          <cell r="EG4">
            <v>14.7</v>
          </cell>
          <cell r="EH4">
            <v>16.5</v>
          </cell>
          <cell r="EI4">
            <v>18.600000000000001</v>
          </cell>
          <cell r="EJ4">
            <v>20.9</v>
          </cell>
          <cell r="EK4">
            <v>23.1</v>
          </cell>
          <cell r="EL4">
            <v>25.5</v>
          </cell>
          <cell r="EM4">
            <v>29</v>
          </cell>
          <cell r="EN4">
            <v>31.7</v>
          </cell>
          <cell r="EO4">
            <v>34.299999999999997</v>
          </cell>
          <cell r="EP4">
            <v>37.5</v>
          </cell>
          <cell r="EQ4">
            <v>20.9</v>
          </cell>
          <cell r="ER4">
            <v>32.1</v>
          </cell>
          <cell r="ES4">
            <v>33.200000000000003</v>
          </cell>
          <cell r="ET4">
            <v>33.5</v>
          </cell>
          <cell r="EU4">
            <v>36</v>
          </cell>
          <cell r="EV4">
            <v>35.200000000000003</v>
          </cell>
          <cell r="EW4">
            <v>38.1</v>
          </cell>
          <cell r="EX4">
            <v>37.799999999999997</v>
          </cell>
          <cell r="EY4">
            <v>40.9</v>
          </cell>
        </row>
        <row r="5">
          <cell r="A5" t="str">
            <v>Архангельская область</v>
          </cell>
          <cell r="B5">
            <v>1</v>
          </cell>
          <cell r="C5">
            <v>0.7</v>
          </cell>
          <cell r="D5">
            <v>0</v>
          </cell>
          <cell r="E5">
            <v>-15.7</v>
          </cell>
          <cell r="F5">
            <v>-31.2</v>
          </cell>
          <cell r="G5">
            <v>-26.8</v>
          </cell>
          <cell r="H5">
            <v>-24.9</v>
          </cell>
          <cell r="I5">
            <v>-21.9</v>
          </cell>
          <cell r="J5">
            <v>-21</v>
          </cell>
          <cell r="K5">
            <v>-17.5</v>
          </cell>
          <cell r="L5">
            <v>-14.7</v>
          </cell>
          <cell r="M5">
            <v>-13.1</v>
          </cell>
          <cell r="N5">
            <v>-12.2</v>
          </cell>
          <cell r="O5">
            <v>-11.4</v>
          </cell>
          <cell r="P5">
            <v>-7.2</v>
          </cell>
          <cell r="Q5">
            <v>-5.6</v>
          </cell>
          <cell r="R5">
            <v>-4.8</v>
          </cell>
          <cell r="S5">
            <v>-4</v>
          </cell>
          <cell r="T5">
            <v>-3.5</v>
          </cell>
          <cell r="U5">
            <v>-3.1</v>
          </cell>
          <cell r="V5">
            <v>-4.3</v>
          </cell>
          <cell r="W5">
            <v>-2.5</v>
          </cell>
          <cell r="X5">
            <v>-0.9</v>
          </cell>
          <cell r="Y5">
            <v>0</v>
          </cell>
          <cell r="Z5">
            <v>0.7</v>
          </cell>
          <cell r="AA5">
            <v>1.7</v>
          </cell>
          <cell r="AB5">
            <v>2.8</v>
          </cell>
          <cell r="AC5">
            <v>3.1</v>
          </cell>
          <cell r="AD5">
            <v>3.5</v>
          </cell>
          <cell r="AE5">
            <v>3.7</v>
          </cell>
          <cell r="AF5">
            <v>3.4</v>
          </cell>
          <cell r="AG5">
            <v>3.8</v>
          </cell>
          <cell r="AH5">
            <v>3.5</v>
          </cell>
          <cell r="AI5">
            <v>3.2</v>
          </cell>
          <cell r="AJ5">
            <v>2.7</v>
          </cell>
          <cell r="AK5">
            <v>3</v>
          </cell>
          <cell r="AL5">
            <v>3.3</v>
          </cell>
          <cell r="AM5">
            <v>3.6</v>
          </cell>
          <cell r="AN5">
            <v>3.9</v>
          </cell>
          <cell r="AO5">
            <v>4.4000000000000004</v>
          </cell>
          <cell r="AP5">
            <v>4.5</v>
          </cell>
          <cell r="AQ5">
            <v>5.3</v>
          </cell>
          <cell r="AR5">
            <v>4.4000000000000004</v>
          </cell>
          <cell r="AS5">
            <v>-3.9</v>
          </cell>
          <cell r="AT5">
            <v>1.8</v>
          </cell>
          <cell r="AU5">
            <v>3</v>
          </cell>
          <cell r="AV5">
            <v>3.2</v>
          </cell>
          <cell r="AW5">
            <v>3.6</v>
          </cell>
          <cell r="AX5">
            <v>3.7</v>
          </cell>
          <cell r="AY5">
            <v>4.2</v>
          </cell>
          <cell r="AZ5">
            <v>3.8</v>
          </cell>
          <cell r="BA5">
            <v>5.2</v>
          </cell>
          <cell r="BB5">
            <v>4.7</v>
          </cell>
          <cell r="BC5">
            <v>5.3</v>
          </cell>
          <cell r="BD5">
            <v>4.5</v>
          </cell>
          <cell r="BE5">
            <v>6.2</v>
          </cell>
          <cell r="BF5">
            <v>6.1</v>
          </cell>
          <cell r="BG5">
            <v>6.4</v>
          </cell>
          <cell r="BH5">
            <v>6.8</v>
          </cell>
          <cell r="BI5">
            <v>-0.6</v>
          </cell>
          <cell r="BJ5">
            <v>5</v>
          </cell>
          <cell r="BK5">
            <v>6.7</v>
          </cell>
          <cell r="BL5">
            <v>7</v>
          </cell>
          <cell r="BM5">
            <v>6.7</v>
          </cell>
          <cell r="BN5">
            <v>8.1999999999999993</v>
          </cell>
          <cell r="BO5">
            <v>7.6</v>
          </cell>
          <cell r="BP5">
            <v>6.8</v>
          </cell>
          <cell r="BQ5">
            <v>6.9</v>
          </cell>
          <cell r="BR5">
            <v>6.7</v>
          </cell>
          <cell r="BS5">
            <v>5.5</v>
          </cell>
          <cell r="BT5">
            <v>5.7</v>
          </cell>
          <cell r="BU5">
            <v>5.6</v>
          </cell>
          <cell r="BV5">
            <v>5.5</v>
          </cell>
          <cell r="BW5">
            <v>6</v>
          </cell>
          <cell r="BX5">
            <v>6.1</v>
          </cell>
          <cell r="BY5">
            <v>6.4</v>
          </cell>
          <cell r="BZ5">
            <v>6.7</v>
          </cell>
          <cell r="CA5">
            <v>7.7</v>
          </cell>
          <cell r="CB5">
            <v>7.3</v>
          </cell>
          <cell r="CC5">
            <v>7.2</v>
          </cell>
          <cell r="CD5">
            <v>7.3</v>
          </cell>
          <cell r="CE5">
            <v>7</v>
          </cell>
          <cell r="CF5">
            <v>6.5</v>
          </cell>
          <cell r="CG5">
            <v>6.2</v>
          </cell>
          <cell r="CH5">
            <v>5.9</v>
          </cell>
          <cell r="CI5">
            <v>6.2</v>
          </cell>
          <cell r="CJ5">
            <v>4.4000000000000004</v>
          </cell>
          <cell r="CK5">
            <v>5.4</v>
          </cell>
          <cell r="CL5">
            <v>5.7</v>
          </cell>
          <cell r="CM5">
            <v>6</v>
          </cell>
          <cell r="CN5">
            <v>6.1</v>
          </cell>
          <cell r="CO5">
            <v>6.1</v>
          </cell>
          <cell r="CP5">
            <v>6.9</v>
          </cell>
          <cell r="CQ5">
            <v>6.9</v>
          </cell>
          <cell r="CR5">
            <v>6.5</v>
          </cell>
          <cell r="CS5">
            <v>-3.3</v>
          </cell>
          <cell r="CT5">
            <v>5.3</v>
          </cell>
          <cell r="CU5">
            <v>5.4</v>
          </cell>
          <cell r="CV5">
            <v>5.2</v>
          </cell>
          <cell r="CW5">
            <v>4.9000000000000004</v>
          </cell>
          <cell r="CX5">
            <v>5.5</v>
          </cell>
          <cell r="CY5">
            <v>5.4</v>
          </cell>
          <cell r="CZ5">
            <v>6.2</v>
          </cell>
          <cell r="DA5">
            <v>5.6</v>
          </cell>
          <cell r="DB5">
            <v>6</v>
          </cell>
          <cell r="DC5">
            <v>5.8</v>
          </cell>
          <cell r="DD5">
            <v>5.7</v>
          </cell>
          <cell r="DE5">
            <v>5.6</v>
          </cell>
          <cell r="DF5">
            <v>6.2</v>
          </cell>
          <cell r="DG5">
            <v>6.3</v>
          </cell>
          <cell r="DH5">
            <v>6.5</v>
          </cell>
          <cell r="DI5">
            <v>5.9</v>
          </cell>
          <cell r="DJ5">
            <v>6</v>
          </cell>
          <cell r="DK5">
            <v>7</v>
          </cell>
          <cell r="DL5">
            <v>7</v>
          </cell>
          <cell r="DM5">
            <v>6.7</v>
          </cell>
          <cell r="DN5">
            <v>6.4</v>
          </cell>
          <cell r="DO5">
            <v>6.3</v>
          </cell>
          <cell r="DP5">
            <v>6.5</v>
          </cell>
          <cell r="DQ5">
            <v>6.6</v>
          </cell>
          <cell r="DR5">
            <v>5.0999999999999996</v>
          </cell>
          <cell r="DS5">
            <v>5.2</v>
          </cell>
          <cell r="DT5">
            <v>4.5999999999999996</v>
          </cell>
          <cell r="DU5">
            <v>4.7</v>
          </cell>
          <cell r="DV5">
            <v>5</v>
          </cell>
          <cell r="DW5">
            <v>5</v>
          </cell>
          <cell r="DX5">
            <v>5.5</v>
          </cell>
          <cell r="DY5">
            <v>6.1</v>
          </cell>
          <cell r="DZ5">
            <v>7</v>
          </cell>
          <cell r="EA5">
            <v>6.7</v>
          </cell>
          <cell r="EB5">
            <v>7.7</v>
          </cell>
          <cell r="EC5">
            <v>7.8</v>
          </cell>
          <cell r="ED5">
            <v>8.3000000000000007</v>
          </cell>
          <cell r="EE5">
            <v>7.6</v>
          </cell>
          <cell r="EF5">
            <v>8</v>
          </cell>
          <cell r="EG5">
            <v>8.1999999999999993</v>
          </cell>
          <cell r="EH5">
            <v>9.1999999999999993</v>
          </cell>
          <cell r="EI5">
            <v>10.4</v>
          </cell>
          <cell r="EJ5">
            <v>12.6</v>
          </cell>
          <cell r="EK5">
            <v>15.3</v>
          </cell>
          <cell r="EL5">
            <v>17.7</v>
          </cell>
          <cell r="EM5">
            <v>18.899999999999999</v>
          </cell>
          <cell r="EN5">
            <v>21.3</v>
          </cell>
          <cell r="EO5">
            <v>22.7</v>
          </cell>
          <cell r="EP5">
            <v>25.1</v>
          </cell>
          <cell r="EQ5">
            <v>12.1</v>
          </cell>
          <cell r="ER5">
            <v>19.8</v>
          </cell>
          <cell r="ES5">
            <v>21.6</v>
          </cell>
          <cell r="ET5">
            <v>22.2</v>
          </cell>
          <cell r="EU5">
            <v>23.1</v>
          </cell>
          <cell r="EV5">
            <v>23.2</v>
          </cell>
          <cell r="EW5">
            <v>24</v>
          </cell>
          <cell r="EX5">
            <v>24</v>
          </cell>
          <cell r="EY5">
            <v>25</v>
          </cell>
        </row>
        <row r="6">
          <cell r="A6" t="str">
            <v>Астраханская область</v>
          </cell>
          <cell r="B6">
            <v>0.7</v>
          </cell>
          <cell r="C6">
            <v>1</v>
          </cell>
          <cell r="D6">
            <v>-0.2</v>
          </cell>
          <cell r="E6">
            <v>-12</v>
          </cell>
          <cell r="F6">
            <v>-33.4</v>
          </cell>
          <cell r="G6">
            <v>-29.5</v>
          </cell>
          <cell r="H6">
            <v>-28</v>
          </cell>
          <cell r="I6">
            <v>-26.3</v>
          </cell>
          <cell r="J6">
            <v>-26.1</v>
          </cell>
          <cell r="K6">
            <v>-23.6</v>
          </cell>
          <cell r="L6">
            <v>-17.2</v>
          </cell>
          <cell r="M6">
            <v>-14.5</v>
          </cell>
          <cell r="N6">
            <v>-12.1</v>
          </cell>
          <cell r="O6">
            <v>-10.6</v>
          </cell>
          <cell r="P6">
            <v>-9</v>
          </cell>
          <cell r="Q6">
            <v>-6.8</v>
          </cell>
          <cell r="R6">
            <v>-4.8</v>
          </cell>
          <cell r="S6">
            <v>-3</v>
          </cell>
          <cell r="T6">
            <v>-2.1</v>
          </cell>
          <cell r="U6">
            <v>-0.9</v>
          </cell>
          <cell r="V6">
            <v>-2.6</v>
          </cell>
          <cell r="W6">
            <v>-0.9</v>
          </cell>
          <cell r="X6">
            <v>-0.2</v>
          </cell>
          <cell r="Y6">
            <v>0.4</v>
          </cell>
          <cell r="Z6">
            <v>0.8</v>
          </cell>
          <cell r="AA6">
            <v>1.2</v>
          </cell>
          <cell r="AB6">
            <v>1.7</v>
          </cell>
          <cell r="AC6">
            <v>2.5</v>
          </cell>
          <cell r="AD6">
            <v>1.9</v>
          </cell>
          <cell r="AE6">
            <v>2.1</v>
          </cell>
          <cell r="AF6">
            <v>1.8</v>
          </cell>
          <cell r="AG6">
            <v>1.7</v>
          </cell>
          <cell r="AH6">
            <v>2.1</v>
          </cell>
          <cell r="AI6">
            <v>2</v>
          </cell>
          <cell r="AJ6">
            <v>1.3</v>
          </cell>
          <cell r="AK6">
            <v>1.2</v>
          </cell>
          <cell r="AL6">
            <v>0.9</v>
          </cell>
          <cell r="AM6">
            <v>0.4</v>
          </cell>
          <cell r="AN6">
            <v>0.7</v>
          </cell>
          <cell r="AO6">
            <v>0.8</v>
          </cell>
          <cell r="AP6">
            <v>1.1000000000000001</v>
          </cell>
          <cell r="AQ6">
            <v>1.5</v>
          </cell>
          <cell r="AR6">
            <v>-0.2</v>
          </cell>
          <cell r="AS6">
            <v>-7.5</v>
          </cell>
          <cell r="AT6">
            <v>-2.4</v>
          </cell>
          <cell r="AU6">
            <v>-1.8</v>
          </cell>
          <cell r="AV6">
            <v>-1.5</v>
          </cell>
          <cell r="AW6">
            <v>-1.3</v>
          </cell>
          <cell r="AX6">
            <v>-1.3</v>
          </cell>
          <cell r="AY6">
            <v>-0.7</v>
          </cell>
          <cell r="AZ6">
            <v>-2.1</v>
          </cell>
          <cell r="BA6">
            <v>-0.5</v>
          </cell>
          <cell r="BB6">
            <v>-0.6</v>
          </cell>
          <cell r="BC6">
            <v>-0.7</v>
          </cell>
          <cell r="BD6">
            <v>-2.2999999999999998</v>
          </cell>
          <cell r="BE6">
            <v>0.5</v>
          </cell>
          <cell r="BF6">
            <v>0.6</v>
          </cell>
          <cell r="BG6">
            <v>0.8</v>
          </cell>
          <cell r="BH6">
            <v>1.2</v>
          </cell>
          <cell r="BI6">
            <v>-6.1</v>
          </cell>
          <cell r="BJ6">
            <v>-1.1000000000000001</v>
          </cell>
          <cell r="BK6">
            <v>0.5</v>
          </cell>
          <cell r="BL6">
            <v>0.8</v>
          </cell>
          <cell r="BM6">
            <v>0.6</v>
          </cell>
          <cell r="BN6">
            <v>2.1</v>
          </cell>
          <cell r="BO6">
            <v>1.5</v>
          </cell>
          <cell r="BP6">
            <v>0.9</v>
          </cell>
          <cell r="BQ6">
            <v>1.3</v>
          </cell>
          <cell r="BR6">
            <v>1.1000000000000001</v>
          </cell>
          <cell r="BS6">
            <v>-0.2</v>
          </cell>
          <cell r="BT6">
            <v>-0.4</v>
          </cell>
          <cell r="BU6">
            <v>-0.8</v>
          </cell>
          <cell r="BV6">
            <v>-2.9</v>
          </cell>
          <cell r="BW6">
            <v>-8.1</v>
          </cell>
          <cell r="BX6">
            <v>-1.3</v>
          </cell>
          <cell r="BY6">
            <v>-0.4</v>
          </cell>
          <cell r="BZ6">
            <v>-0.2</v>
          </cell>
          <cell r="CA6">
            <v>0.9</v>
          </cell>
          <cell r="CB6">
            <v>0.9</v>
          </cell>
          <cell r="CC6">
            <v>0.9</v>
          </cell>
          <cell r="CD6">
            <v>1.3</v>
          </cell>
          <cell r="CE6">
            <v>1.6</v>
          </cell>
          <cell r="CF6">
            <v>0.8</v>
          </cell>
          <cell r="CG6">
            <v>0.9</v>
          </cell>
          <cell r="CH6">
            <v>1.1000000000000001</v>
          </cell>
          <cell r="CI6">
            <v>0.4</v>
          </cell>
          <cell r="CJ6">
            <v>-1.7</v>
          </cell>
          <cell r="CK6">
            <v>-0.4</v>
          </cell>
          <cell r="CL6">
            <v>0.1</v>
          </cell>
          <cell r="CM6">
            <v>0</v>
          </cell>
          <cell r="CN6">
            <v>0.2</v>
          </cell>
          <cell r="CO6">
            <v>-0.3</v>
          </cell>
          <cell r="CP6">
            <v>0.5</v>
          </cell>
          <cell r="CQ6">
            <v>0.6</v>
          </cell>
          <cell r="CR6">
            <v>-0.4</v>
          </cell>
          <cell r="CS6">
            <v>-9.6999999999999993</v>
          </cell>
          <cell r="CT6">
            <v>-2</v>
          </cell>
          <cell r="CU6">
            <v>-2.1</v>
          </cell>
          <cell r="CV6">
            <v>-1.6</v>
          </cell>
          <cell r="CW6">
            <v>-1.6</v>
          </cell>
          <cell r="CX6">
            <v>-0.1</v>
          </cell>
          <cell r="CY6">
            <v>-0.1</v>
          </cell>
          <cell r="CZ6">
            <v>0.2</v>
          </cell>
          <cell r="DA6">
            <v>-2.1</v>
          </cell>
          <cell r="DB6">
            <v>-1.5</v>
          </cell>
          <cell r="DC6">
            <v>-0.9</v>
          </cell>
          <cell r="DD6">
            <v>-0.8</v>
          </cell>
          <cell r="DE6">
            <v>-0.8</v>
          </cell>
          <cell r="DF6">
            <v>-0.4</v>
          </cell>
          <cell r="DG6">
            <v>-0.3</v>
          </cell>
          <cell r="DH6">
            <v>-0.3</v>
          </cell>
          <cell r="DI6">
            <v>-0.8</v>
          </cell>
          <cell r="DJ6">
            <v>-0.8</v>
          </cell>
          <cell r="DK6">
            <v>0.4</v>
          </cell>
          <cell r="DL6">
            <v>-0.2</v>
          </cell>
          <cell r="DM6">
            <v>-0.2</v>
          </cell>
          <cell r="DN6">
            <v>-0.6</v>
          </cell>
          <cell r="DO6">
            <v>-0.5</v>
          </cell>
          <cell r="DP6">
            <v>-0.1</v>
          </cell>
          <cell r="DQ6">
            <v>-0.4</v>
          </cell>
          <cell r="DR6">
            <v>-1.2</v>
          </cell>
          <cell r="DS6">
            <v>-1.2</v>
          </cell>
          <cell r="DT6">
            <v>-1.2</v>
          </cell>
          <cell r="DU6">
            <v>-1.2</v>
          </cell>
          <cell r="DV6">
            <v>-1.1000000000000001</v>
          </cell>
          <cell r="DW6">
            <v>-0.8</v>
          </cell>
          <cell r="DX6">
            <v>0.4</v>
          </cell>
          <cell r="DY6">
            <v>1</v>
          </cell>
          <cell r="DZ6">
            <v>2</v>
          </cell>
          <cell r="EA6">
            <v>2.5</v>
          </cell>
          <cell r="EB6">
            <v>3.1</v>
          </cell>
          <cell r="EC6">
            <v>4</v>
          </cell>
          <cell r="ED6">
            <v>5.8</v>
          </cell>
          <cell r="EE6">
            <v>5.0999999999999996</v>
          </cell>
          <cell r="EF6">
            <v>6.3</v>
          </cell>
          <cell r="EG6">
            <v>6.5</v>
          </cell>
          <cell r="EH6">
            <v>7.2</v>
          </cell>
          <cell r="EI6">
            <v>9.5</v>
          </cell>
          <cell r="EJ6">
            <v>11.3</v>
          </cell>
          <cell r="EK6">
            <v>13</v>
          </cell>
          <cell r="EL6">
            <v>14.4</v>
          </cell>
          <cell r="EM6">
            <v>16</v>
          </cell>
          <cell r="EN6">
            <v>15.5</v>
          </cell>
          <cell r="EO6">
            <v>17.3</v>
          </cell>
          <cell r="EP6">
            <v>19.7</v>
          </cell>
          <cell r="EQ6">
            <v>6.6</v>
          </cell>
          <cell r="ER6">
            <v>14.2</v>
          </cell>
          <cell r="ES6">
            <v>16.7</v>
          </cell>
          <cell r="ET6">
            <v>17</v>
          </cell>
          <cell r="EU6">
            <v>17.600000000000001</v>
          </cell>
          <cell r="EV6">
            <v>17.7</v>
          </cell>
          <cell r="EW6">
            <v>18.399999999999999</v>
          </cell>
          <cell r="EX6">
            <v>17.8</v>
          </cell>
          <cell r="EY6">
            <v>20.3</v>
          </cell>
        </row>
        <row r="7">
          <cell r="A7" t="str">
            <v>Белгородская область</v>
          </cell>
          <cell r="B7">
            <v>1</v>
          </cell>
          <cell r="C7">
            <v>1.2</v>
          </cell>
          <cell r="D7">
            <v>0.8</v>
          </cell>
          <cell r="E7">
            <v>-14</v>
          </cell>
          <cell r="F7">
            <v>-25.4</v>
          </cell>
          <cell r="G7">
            <v>-17.7</v>
          </cell>
          <cell r="H7">
            <v>-17.899999999999999</v>
          </cell>
          <cell r="I7">
            <v>-16.899999999999999</v>
          </cell>
          <cell r="J7">
            <v>-18.100000000000001</v>
          </cell>
          <cell r="K7">
            <v>-8.1</v>
          </cell>
          <cell r="L7">
            <v>-6.6</v>
          </cell>
          <cell r="M7">
            <v>-5.6</v>
          </cell>
          <cell r="N7">
            <v>-5.5</v>
          </cell>
          <cell r="O7">
            <v>-4.4000000000000004</v>
          </cell>
          <cell r="P7">
            <v>-2.7</v>
          </cell>
          <cell r="Q7">
            <v>-1.9</v>
          </cell>
          <cell r="R7">
            <v>-1.1000000000000001</v>
          </cell>
          <cell r="S7">
            <v>-0.6</v>
          </cell>
          <cell r="T7">
            <v>0</v>
          </cell>
          <cell r="U7">
            <v>0.1</v>
          </cell>
          <cell r="V7">
            <v>-1.3</v>
          </cell>
          <cell r="W7">
            <v>0.7</v>
          </cell>
          <cell r="X7">
            <v>1.3</v>
          </cell>
          <cell r="Y7">
            <v>1.5</v>
          </cell>
          <cell r="Z7">
            <v>2</v>
          </cell>
          <cell r="AA7">
            <v>2.7</v>
          </cell>
          <cell r="AB7">
            <v>2.6</v>
          </cell>
          <cell r="AC7">
            <v>3.3</v>
          </cell>
          <cell r="AD7">
            <v>3.3</v>
          </cell>
          <cell r="AE7">
            <v>3.3</v>
          </cell>
          <cell r="AF7">
            <v>2.8</v>
          </cell>
          <cell r="AG7">
            <v>3.1</v>
          </cell>
          <cell r="AH7">
            <v>3.4</v>
          </cell>
          <cell r="AI7">
            <v>3</v>
          </cell>
          <cell r="AJ7">
            <v>2</v>
          </cell>
          <cell r="AK7">
            <v>2.6</v>
          </cell>
          <cell r="AL7">
            <v>3</v>
          </cell>
          <cell r="AM7">
            <v>2.8</v>
          </cell>
          <cell r="AN7">
            <v>3.1</v>
          </cell>
          <cell r="AO7">
            <v>3.5</v>
          </cell>
          <cell r="AP7">
            <v>3.4</v>
          </cell>
          <cell r="AQ7">
            <v>4.0999999999999996</v>
          </cell>
          <cell r="AR7">
            <v>3.2</v>
          </cell>
          <cell r="AS7">
            <v>-4.3</v>
          </cell>
          <cell r="AT7">
            <v>1.4</v>
          </cell>
          <cell r="AU7">
            <v>2.2000000000000002</v>
          </cell>
          <cell r="AV7">
            <v>3</v>
          </cell>
          <cell r="AW7">
            <v>3.5</v>
          </cell>
          <cell r="AX7">
            <v>3.2</v>
          </cell>
          <cell r="AY7">
            <v>3.5</v>
          </cell>
          <cell r="AZ7">
            <v>3.7</v>
          </cell>
          <cell r="BA7">
            <v>4.7</v>
          </cell>
          <cell r="BB7">
            <v>4.0999999999999996</v>
          </cell>
          <cell r="BC7">
            <v>4.9000000000000004</v>
          </cell>
          <cell r="BD7">
            <v>3.5</v>
          </cell>
          <cell r="BE7">
            <v>5.5</v>
          </cell>
          <cell r="BF7">
            <v>5</v>
          </cell>
          <cell r="BG7">
            <v>5.6</v>
          </cell>
          <cell r="BH7">
            <v>5.9</v>
          </cell>
          <cell r="BI7">
            <v>-1.3</v>
          </cell>
          <cell r="BJ7">
            <v>3.7</v>
          </cell>
          <cell r="BK7">
            <v>5.5</v>
          </cell>
          <cell r="BL7">
            <v>6.1</v>
          </cell>
          <cell r="BM7">
            <v>6.1</v>
          </cell>
          <cell r="BN7">
            <v>7.8</v>
          </cell>
          <cell r="BO7">
            <v>7</v>
          </cell>
          <cell r="BP7">
            <v>6.3</v>
          </cell>
          <cell r="BQ7">
            <v>6</v>
          </cell>
          <cell r="BR7">
            <v>6.3</v>
          </cell>
          <cell r="BS7">
            <v>5.3</v>
          </cell>
          <cell r="BT7">
            <v>5.4</v>
          </cell>
          <cell r="BU7">
            <v>5.5</v>
          </cell>
          <cell r="BV7">
            <v>5.4</v>
          </cell>
          <cell r="BW7">
            <v>5.8</v>
          </cell>
          <cell r="BX7">
            <v>5.7</v>
          </cell>
          <cell r="BY7">
            <v>6</v>
          </cell>
          <cell r="BZ7">
            <v>6.2</v>
          </cell>
          <cell r="CA7">
            <v>7.3</v>
          </cell>
          <cell r="CB7">
            <v>6.8</v>
          </cell>
          <cell r="CC7">
            <v>7.2</v>
          </cell>
          <cell r="CD7">
            <v>7.3</v>
          </cell>
          <cell r="CE7">
            <v>7.3</v>
          </cell>
          <cell r="CF7">
            <v>6.8</v>
          </cell>
          <cell r="CG7">
            <v>6.8</v>
          </cell>
          <cell r="CH7">
            <v>6.7</v>
          </cell>
          <cell r="CI7">
            <v>6.7</v>
          </cell>
          <cell r="CJ7">
            <v>-4.5999999999999996</v>
          </cell>
          <cell r="CK7">
            <v>5.2</v>
          </cell>
          <cell r="CL7">
            <v>6.4</v>
          </cell>
          <cell r="CM7">
            <v>6.7</v>
          </cell>
          <cell r="CN7">
            <v>7.1</v>
          </cell>
          <cell r="CO7">
            <v>6.9</v>
          </cell>
          <cell r="CP7">
            <v>7.1</v>
          </cell>
          <cell r="CQ7">
            <v>7.3</v>
          </cell>
          <cell r="CR7">
            <v>6.7</v>
          </cell>
          <cell r="CS7">
            <v>-3.1</v>
          </cell>
          <cell r="CT7">
            <v>5.5</v>
          </cell>
          <cell r="CU7">
            <v>6.1</v>
          </cell>
          <cell r="CV7">
            <v>6.6</v>
          </cell>
          <cell r="CW7">
            <v>6</v>
          </cell>
          <cell r="CX7">
            <v>7.1</v>
          </cell>
          <cell r="CY7">
            <v>6.4</v>
          </cell>
          <cell r="CZ7">
            <v>5.9</v>
          </cell>
          <cell r="DA7">
            <v>5.3</v>
          </cell>
          <cell r="DB7">
            <v>5.6</v>
          </cell>
          <cell r="DC7">
            <v>6.2</v>
          </cell>
          <cell r="DD7">
            <v>5.9</v>
          </cell>
          <cell r="DE7">
            <v>5.5</v>
          </cell>
          <cell r="DF7">
            <v>6.1</v>
          </cell>
          <cell r="DG7">
            <v>6.1</v>
          </cell>
          <cell r="DH7">
            <v>6.2</v>
          </cell>
          <cell r="DI7">
            <v>5.5</v>
          </cell>
          <cell r="DJ7">
            <v>5.4</v>
          </cell>
          <cell r="DK7">
            <v>6.6</v>
          </cell>
          <cell r="DL7">
            <v>6.5</v>
          </cell>
          <cell r="DM7">
            <v>6.8</v>
          </cell>
          <cell r="DN7">
            <v>6.1</v>
          </cell>
          <cell r="DO7">
            <v>6.1</v>
          </cell>
          <cell r="DP7">
            <v>6.6</v>
          </cell>
          <cell r="DQ7">
            <v>6.8</v>
          </cell>
          <cell r="DR7">
            <v>5.5</v>
          </cell>
          <cell r="DS7">
            <v>5.3</v>
          </cell>
          <cell r="DT7">
            <v>5.2</v>
          </cell>
          <cell r="DU7">
            <v>5.4</v>
          </cell>
          <cell r="DV7">
            <v>5.9</v>
          </cell>
          <cell r="DW7">
            <v>5.6</v>
          </cell>
          <cell r="DX7">
            <v>6</v>
          </cell>
          <cell r="DY7">
            <v>6</v>
          </cell>
          <cell r="DZ7">
            <v>7.4</v>
          </cell>
          <cell r="EA7">
            <v>7.5</v>
          </cell>
          <cell r="EB7">
            <v>8.1</v>
          </cell>
          <cell r="EC7">
            <v>8</v>
          </cell>
          <cell r="ED7">
            <v>9</v>
          </cell>
          <cell r="EE7">
            <v>8.5</v>
          </cell>
          <cell r="EF7">
            <v>8.1</v>
          </cell>
          <cell r="EG7">
            <v>8.4</v>
          </cell>
          <cell r="EH7">
            <v>10</v>
          </cell>
          <cell r="EI7">
            <v>10.8</v>
          </cell>
          <cell r="EJ7">
            <v>12.2</v>
          </cell>
          <cell r="EK7">
            <v>14.5</v>
          </cell>
          <cell r="EL7">
            <v>16.7</v>
          </cell>
          <cell r="EM7">
            <v>17.899999999999999</v>
          </cell>
          <cell r="EN7">
            <v>18.899999999999999</v>
          </cell>
          <cell r="EO7">
            <v>20.8</v>
          </cell>
          <cell r="EP7">
            <v>22.5</v>
          </cell>
          <cell r="EQ7">
            <v>10.5</v>
          </cell>
          <cell r="ER7">
            <v>17.3</v>
          </cell>
          <cell r="ES7">
            <v>18.600000000000001</v>
          </cell>
          <cell r="ET7">
            <v>19.399999999999999</v>
          </cell>
          <cell r="EU7">
            <v>20.2</v>
          </cell>
          <cell r="EV7">
            <v>20.100000000000001</v>
          </cell>
          <cell r="EW7">
            <v>21.1</v>
          </cell>
          <cell r="EX7">
            <v>20.8</v>
          </cell>
          <cell r="EY7">
            <v>22.4</v>
          </cell>
        </row>
        <row r="8">
          <cell r="A8" t="str">
            <v>Брянская область</v>
          </cell>
          <cell r="B8">
            <v>2.2999999999999998</v>
          </cell>
          <cell r="C8">
            <v>2</v>
          </cell>
          <cell r="D8">
            <v>1.2</v>
          </cell>
          <cell r="E8">
            <v>-7.6</v>
          </cell>
          <cell r="F8">
            <v>-37.1</v>
          </cell>
          <cell r="G8">
            <v>-33.5</v>
          </cell>
          <cell r="H8">
            <v>-30.7</v>
          </cell>
          <cell r="I8">
            <v>-28.7</v>
          </cell>
          <cell r="J8">
            <v>-28.5</v>
          </cell>
          <cell r="K8">
            <v>-25.1</v>
          </cell>
          <cell r="L8">
            <v>-23.6</v>
          </cell>
          <cell r="M8">
            <v>-22.5</v>
          </cell>
          <cell r="N8">
            <v>-21.5</v>
          </cell>
          <cell r="O8">
            <v>-14.2</v>
          </cell>
          <cell r="P8">
            <v>-11.3</v>
          </cell>
          <cell r="Q8">
            <v>-5.3</v>
          </cell>
          <cell r="R8">
            <v>-3.2</v>
          </cell>
          <cell r="S8">
            <v>-2.6</v>
          </cell>
          <cell r="T8">
            <v>-1</v>
          </cell>
          <cell r="U8">
            <v>-0.3</v>
          </cell>
          <cell r="V8">
            <v>-1.3</v>
          </cell>
          <cell r="W8">
            <v>0.2</v>
          </cell>
          <cell r="X8">
            <v>1.2</v>
          </cell>
          <cell r="Y8">
            <v>2.6</v>
          </cell>
          <cell r="Z8">
            <v>3.4</v>
          </cell>
          <cell r="AA8">
            <v>3.3</v>
          </cell>
          <cell r="AB8">
            <v>3.3</v>
          </cell>
          <cell r="AC8">
            <v>4.3</v>
          </cell>
          <cell r="AD8">
            <v>4.5</v>
          </cell>
          <cell r="AE8">
            <v>4.8</v>
          </cell>
          <cell r="AF8">
            <v>4</v>
          </cell>
          <cell r="AG8">
            <v>4.9000000000000004</v>
          </cell>
          <cell r="AH8">
            <v>5</v>
          </cell>
          <cell r="AI8">
            <v>5.4</v>
          </cell>
          <cell r="AJ8">
            <v>4.4000000000000004</v>
          </cell>
          <cell r="AK8">
            <v>5.0999999999999996</v>
          </cell>
          <cell r="AL8">
            <v>5.6</v>
          </cell>
          <cell r="AM8">
            <v>5.9</v>
          </cell>
          <cell r="AN8">
            <v>6.2</v>
          </cell>
          <cell r="AO8">
            <v>6.4</v>
          </cell>
          <cell r="AP8">
            <v>6.3</v>
          </cell>
          <cell r="AQ8">
            <v>7.7</v>
          </cell>
          <cell r="AR8">
            <v>6.6</v>
          </cell>
          <cell r="AS8">
            <v>-0.3</v>
          </cell>
          <cell r="AT8">
            <v>4.5</v>
          </cell>
          <cell r="AU8">
            <v>5.6</v>
          </cell>
          <cell r="AV8">
            <v>6.5</v>
          </cell>
          <cell r="AW8">
            <v>6.3</v>
          </cell>
          <cell r="AX8">
            <v>6.6</v>
          </cell>
          <cell r="AY8">
            <v>7.8</v>
          </cell>
          <cell r="AZ8">
            <v>7.7</v>
          </cell>
          <cell r="BA8">
            <v>8.5</v>
          </cell>
          <cell r="BB8">
            <v>8</v>
          </cell>
          <cell r="BC8">
            <v>9.4</v>
          </cell>
          <cell r="BD8">
            <v>8.1999999999999993</v>
          </cell>
          <cell r="BE8">
            <v>9.9</v>
          </cell>
          <cell r="BF8">
            <v>9.5</v>
          </cell>
          <cell r="BG8">
            <v>10</v>
          </cell>
          <cell r="BH8">
            <v>10.6</v>
          </cell>
          <cell r="BI8">
            <v>2.8</v>
          </cell>
          <cell r="BJ8">
            <v>8.8000000000000007</v>
          </cell>
          <cell r="BK8">
            <v>9.6999999999999993</v>
          </cell>
          <cell r="BL8">
            <v>10.4</v>
          </cell>
          <cell r="BM8">
            <v>10.7</v>
          </cell>
          <cell r="BN8">
            <v>11.8</v>
          </cell>
          <cell r="BO8">
            <v>11.3</v>
          </cell>
          <cell r="BP8">
            <v>11.2</v>
          </cell>
          <cell r="BQ8">
            <v>11.2</v>
          </cell>
          <cell r="BR8">
            <v>11.1</v>
          </cell>
          <cell r="BS8">
            <v>10.6</v>
          </cell>
          <cell r="BT8">
            <v>10.3</v>
          </cell>
          <cell r="BU8">
            <v>10.7</v>
          </cell>
          <cell r="BV8">
            <v>10.7</v>
          </cell>
          <cell r="BW8">
            <v>11.2</v>
          </cell>
          <cell r="BX8">
            <v>11.3</v>
          </cell>
          <cell r="BY8">
            <v>11.5</v>
          </cell>
          <cell r="BZ8">
            <v>11.7</v>
          </cell>
          <cell r="CA8">
            <v>11.9</v>
          </cell>
          <cell r="CB8">
            <v>11.6</v>
          </cell>
          <cell r="CC8">
            <v>12.1</v>
          </cell>
          <cell r="CD8">
            <v>12.3</v>
          </cell>
          <cell r="CE8">
            <v>12</v>
          </cell>
          <cell r="CF8">
            <v>12</v>
          </cell>
          <cell r="CG8">
            <v>12.7</v>
          </cell>
          <cell r="CH8">
            <v>13.1</v>
          </cell>
          <cell r="CI8">
            <v>13.2</v>
          </cell>
          <cell r="CJ8">
            <v>1.2</v>
          </cell>
          <cell r="CK8">
            <v>-9.4</v>
          </cell>
          <cell r="CL8">
            <v>12.5</v>
          </cell>
          <cell r="CM8">
            <v>13.9</v>
          </cell>
          <cell r="CN8">
            <v>13.9</v>
          </cell>
          <cell r="CO8">
            <v>13.4</v>
          </cell>
          <cell r="CP8">
            <v>13.9</v>
          </cell>
          <cell r="CQ8">
            <v>14.3</v>
          </cell>
          <cell r="CR8">
            <v>13.5</v>
          </cell>
          <cell r="CS8">
            <v>5.2</v>
          </cell>
          <cell r="CT8">
            <v>11.7</v>
          </cell>
          <cell r="CU8">
            <v>12.6</v>
          </cell>
          <cell r="CV8">
            <v>12.7</v>
          </cell>
          <cell r="CW8">
            <v>11.9</v>
          </cell>
          <cell r="CX8">
            <v>12.9</v>
          </cell>
          <cell r="CY8">
            <v>13.2</v>
          </cell>
          <cell r="CZ8">
            <v>13</v>
          </cell>
          <cell r="DA8">
            <v>12.3</v>
          </cell>
          <cell r="DB8">
            <v>12.7</v>
          </cell>
          <cell r="DC8">
            <v>13.1</v>
          </cell>
          <cell r="DD8">
            <v>12.2</v>
          </cell>
          <cell r="DE8">
            <v>12.3</v>
          </cell>
          <cell r="DF8">
            <v>12.6</v>
          </cell>
          <cell r="DG8">
            <v>13.1</v>
          </cell>
          <cell r="DH8">
            <v>13</v>
          </cell>
          <cell r="DI8">
            <v>12.2</v>
          </cell>
          <cell r="DJ8">
            <v>11.7</v>
          </cell>
          <cell r="DK8">
            <v>12.9</v>
          </cell>
          <cell r="DL8">
            <v>13.1</v>
          </cell>
          <cell r="DM8">
            <v>13.5</v>
          </cell>
          <cell r="DN8">
            <v>13.6</v>
          </cell>
          <cell r="DO8">
            <v>13.6</v>
          </cell>
          <cell r="DP8">
            <v>13.7</v>
          </cell>
          <cell r="DQ8">
            <v>13.8</v>
          </cell>
          <cell r="DR8">
            <v>13.1</v>
          </cell>
          <cell r="DS8">
            <v>13.2</v>
          </cell>
          <cell r="DT8">
            <v>13.5</v>
          </cell>
          <cell r="DU8">
            <v>13.7</v>
          </cell>
          <cell r="DV8">
            <v>13.1</v>
          </cell>
          <cell r="DW8">
            <v>13.4</v>
          </cell>
          <cell r="DX8">
            <v>14</v>
          </cell>
          <cell r="DY8">
            <v>14</v>
          </cell>
          <cell r="DZ8">
            <v>14.3</v>
          </cell>
          <cell r="EA8">
            <v>15</v>
          </cell>
          <cell r="EB8">
            <v>15.8</v>
          </cell>
          <cell r="EC8">
            <v>16.100000000000001</v>
          </cell>
          <cell r="ED8">
            <v>16.399999999999999</v>
          </cell>
          <cell r="EE8">
            <v>16.5</v>
          </cell>
          <cell r="EF8">
            <v>16.8</v>
          </cell>
          <cell r="EG8">
            <v>17.3</v>
          </cell>
          <cell r="EH8">
            <v>18.8</v>
          </cell>
          <cell r="EI8">
            <v>20.399999999999999</v>
          </cell>
          <cell r="EJ8">
            <v>23</v>
          </cell>
          <cell r="EK8">
            <v>24</v>
          </cell>
          <cell r="EL8">
            <v>26.6</v>
          </cell>
          <cell r="EM8">
            <v>27.9</v>
          </cell>
          <cell r="EN8">
            <v>29.8</v>
          </cell>
          <cell r="EO8">
            <v>30.5</v>
          </cell>
          <cell r="EP8">
            <v>32.6</v>
          </cell>
          <cell r="EQ8">
            <v>21.5</v>
          </cell>
          <cell r="ER8">
            <v>27.4</v>
          </cell>
          <cell r="ES8">
            <v>28.9</v>
          </cell>
          <cell r="ET8">
            <v>29.8</v>
          </cell>
          <cell r="EU8">
            <v>30</v>
          </cell>
          <cell r="EV8">
            <v>30.3</v>
          </cell>
          <cell r="EW8">
            <v>31.5</v>
          </cell>
          <cell r="EX8">
            <v>31.1</v>
          </cell>
          <cell r="EY8">
            <v>32.4</v>
          </cell>
        </row>
        <row r="9">
          <cell r="A9" t="str">
            <v>Владимирская область</v>
          </cell>
          <cell r="B9">
            <v>1.7</v>
          </cell>
          <cell r="C9">
            <v>1.4</v>
          </cell>
          <cell r="D9">
            <v>0.5</v>
          </cell>
          <cell r="E9">
            <v>-13.6</v>
          </cell>
          <cell r="F9">
            <v>-33.1</v>
          </cell>
          <cell r="G9">
            <v>-31.3</v>
          </cell>
          <cell r="H9">
            <v>-30.3</v>
          </cell>
          <cell r="I9">
            <v>-28.5</v>
          </cell>
          <cell r="J9">
            <v>-28.1</v>
          </cell>
          <cell r="K9">
            <v>-24.3</v>
          </cell>
          <cell r="L9">
            <v>-22.3</v>
          </cell>
          <cell r="M9">
            <v>-20.5</v>
          </cell>
          <cell r="N9">
            <v>-16.5</v>
          </cell>
          <cell r="O9">
            <v>-14.5</v>
          </cell>
          <cell r="P9">
            <v>-12.5</v>
          </cell>
          <cell r="Q9">
            <v>-9.5</v>
          </cell>
          <cell r="R9">
            <v>-7</v>
          </cell>
          <cell r="S9">
            <v>-0.9</v>
          </cell>
          <cell r="T9">
            <v>0.2</v>
          </cell>
          <cell r="U9">
            <v>1.2</v>
          </cell>
          <cell r="V9">
            <v>0.7</v>
          </cell>
          <cell r="W9">
            <v>3</v>
          </cell>
          <cell r="X9">
            <v>3.6</v>
          </cell>
          <cell r="Y9">
            <v>4.3</v>
          </cell>
          <cell r="Z9">
            <v>4.7</v>
          </cell>
          <cell r="AA9">
            <v>5.0999999999999996</v>
          </cell>
          <cell r="AB9">
            <v>5.4</v>
          </cell>
          <cell r="AC9">
            <v>5.6</v>
          </cell>
          <cell r="AD9">
            <v>5.7</v>
          </cell>
          <cell r="AE9">
            <v>5.9</v>
          </cell>
          <cell r="AF9">
            <v>5.8</v>
          </cell>
          <cell r="AG9">
            <v>5.8</v>
          </cell>
          <cell r="AH9">
            <v>6.3</v>
          </cell>
          <cell r="AI9">
            <v>6.1</v>
          </cell>
          <cell r="AJ9">
            <v>5.6</v>
          </cell>
          <cell r="AK9">
            <v>5.9</v>
          </cell>
          <cell r="AL9">
            <v>6.1</v>
          </cell>
          <cell r="AM9">
            <v>6.3</v>
          </cell>
          <cell r="AN9">
            <v>6.5</v>
          </cell>
          <cell r="AO9">
            <v>7</v>
          </cell>
          <cell r="AP9">
            <v>7.3</v>
          </cell>
          <cell r="AQ9">
            <v>7.8</v>
          </cell>
          <cell r="AR9">
            <v>7.4</v>
          </cell>
          <cell r="AS9">
            <v>1.6</v>
          </cell>
          <cell r="AT9">
            <v>5.8</v>
          </cell>
          <cell r="AU9">
            <v>6.2</v>
          </cell>
          <cell r="AV9">
            <v>6.6</v>
          </cell>
          <cell r="AW9">
            <v>7.2</v>
          </cell>
          <cell r="AX9">
            <v>6.9</v>
          </cell>
          <cell r="AY9">
            <v>7.7</v>
          </cell>
          <cell r="AZ9">
            <v>7.5</v>
          </cell>
          <cell r="BA9">
            <v>8.6999999999999993</v>
          </cell>
          <cell r="BB9">
            <v>8.6999999999999993</v>
          </cell>
          <cell r="BC9">
            <v>8.9</v>
          </cell>
          <cell r="BD9">
            <v>7.9</v>
          </cell>
          <cell r="BE9">
            <v>9.6999999999999993</v>
          </cell>
          <cell r="BF9">
            <v>10</v>
          </cell>
          <cell r="BG9">
            <v>10.6</v>
          </cell>
          <cell r="BH9">
            <v>10.9</v>
          </cell>
          <cell r="BI9">
            <v>4.4000000000000004</v>
          </cell>
          <cell r="BJ9">
            <v>9.9</v>
          </cell>
          <cell r="BK9">
            <v>10.4</v>
          </cell>
          <cell r="BL9">
            <v>10.7</v>
          </cell>
          <cell r="BM9">
            <v>10.3</v>
          </cell>
          <cell r="BN9">
            <v>11.8</v>
          </cell>
          <cell r="BO9">
            <v>12</v>
          </cell>
          <cell r="BP9">
            <v>11.3</v>
          </cell>
          <cell r="BQ9">
            <v>11.3</v>
          </cell>
          <cell r="BR9">
            <v>11.6</v>
          </cell>
          <cell r="BS9">
            <v>10.9</v>
          </cell>
          <cell r="BT9">
            <v>10.8</v>
          </cell>
          <cell r="BU9">
            <v>10.9</v>
          </cell>
          <cell r="BV9">
            <v>10.8</v>
          </cell>
          <cell r="BW9">
            <v>11.7</v>
          </cell>
          <cell r="BX9">
            <v>11.9</v>
          </cell>
          <cell r="BY9">
            <v>12</v>
          </cell>
          <cell r="BZ9">
            <v>11.7</v>
          </cell>
          <cell r="CA9">
            <v>12.4</v>
          </cell>
          <cell r="CB9">
            <v>12.3</v>
          </cell>
          <cell r="CC9">
            <v>12.2</v>
          </cell>
          <cell r="CD9">
            <v>12</v>
          </cell>
          <cell r="CE9">
            <v>12.2</v>
          </cell>
          <cell r="CF9">
            <v>11.8</v>
          </cell>
          <cell r="CG9">
            <v>11.8</v>
          </cell>
          <cell r="CH9">
            <v>11.8</v>
          </cell>
          <cell r="CI9">
            <v>11.6</v>
          </cell>
          <cell r="CJ9">
            <v>11.3</v>
          </cell>
          <cell r="CK9">
            <v>11.6</v>
          </cell>
          <cell r="CL9">
            <v>12.3</v>
          </cell>
          <cell r="CM9">
            <v>12.3</v>
          </cell>
          <cell r="CN9">
            <v>12.5</v>
          </cell>
          <cell r="CO9">
            <v>12.4</v>
          </cell>
          <cell r="CP9">
            <v>12.8</v>
          </cell>
          <cell r="CQ9">
            <v>12.9</v>
          </cell>
          <cell r="CR9">
            <v>12.5</v>
          </cell>
          <cell r="CS9">
            <v>5.7</v>
          </cell>
          <cell r="CT9">
            <v>11.2</v>
          </cell>
          <cell r="CU9">
            <v>11.5</v>
          </cell>
          <cell r="CV9">
            <v>11.2</v>
          </cell>
          <cell r="CW9">
            <v>11.8</v>
          </cell>
          <cell r="CX9">
            <v>12.3</v>
          </cell>
          <cell r="CY9">
            <v>12.7</v>
          </cell>
          <cell r="CZ9">
            <v>13.2</v>
          </cell>
          <cell r="DA9">
            <v>12.6</v>
          </cell>
          <cell r="DB9">
            <v>12.5</v>
          </cell>
          <cell r="DC9">
            <v>12.4</v>
          </cell>
          <cell r="DD9">
            <v>12.7</v>
          </cell>
          <cell r="DE9">
            <v>12.2</v>
          </cell>
          <cell r="DF9">
            <v>12.8</v>
          </cell>
          <cell r="DG9">
            <v>12.9</v>
          </cell>
          <cell r="DH9">
            <v>12.6</v>
          </cell>
          <cell r="DI9">
            <v>13.1</v>
          </cell>
          <cell r="DJ9">
            <v>12.6</v>
          </cell>
          <cell r="DK9">
            <v>13.6</v>
          </cell>
          <cell r="DL9">
            <v>13.6</v>
          </cell>
          <cell r="DM9">
            <v>13.9</v>
          </cell>
          <cell r="DN9">
            <v>14.2</v>
          </cell>
          <cell r="DO9">
            <v>14</v>
          </cell>
          <cell r="DP9">
            <v>14.2</v>
          </cell>
          <cell r="DQ9">
            <v>14.3</v>
          </cell>
          <cell r="DR9">
            <v>13.9</v>
          </cell>
          <cell r="DS9">
            <v>14</v>
          </cell>
          <cell r="DT9">
            <v>14.1</v>
          </cell>
          <cell r="DU9">
            <v>14</v>
          </cell>
          <cell r="DV9">
            <v>14.2</v>
          </cell>
          <cell r="DW9">
            <v>14.5</v>
          </cell>
          <cell r="DX9">
            <v>14.9</v>
          </cell>
          <cell r="DY9">
            <v>14.9</v>
          </cell>
          <cell r="DZ9">
            <v>15.5</v>
          </cell>
          <cell r="EA9">
            <v>15.6</v>
          </cell>
          <cell r="EB9">
            <v>15.9</v>
          </cell>
          <cell r="EC9">
            <v>16</v>
          </cell>
          <cell r="ED9">
            <v>16.600000000000001</v>
          </cell>
          <cell r="EE9">
            <v>16.3</v>
          </cell>
          <cell r="EF9">
            <v>16.899999999999999</v>
          </cell>
          <cell r="EG9">
            <v>17.7</v>
          </cell>
          <cell r="EH9">
            <v>19.399999999999999</v>
          </cell>
          <cell r="EI9">
            <v>20.399999999999999</v>
          </cell>
          <cell r="EJ9">
            <v>22.1</v>
          </cell>
          <cell r="EK9">
            <v>23.8</v>
          </cell>
          <cell r="EL9">
            <v>25.6</v>
          </cell>
          <cell r="EM9">
            <v>27.4</v>
          </cell>
          <cell r="EN9">
            <v>28.9</v>
          </cell>
          <cell r="EO9">
            <v>30</v>
          </cell>
          <cell r="EP9">
            <v>31.5</v>
          </cell>
          <cell r="EQ9">
            <v>21.5</v>
          </cell>
          <cell r="ER9">
            <v>27.4</v>
          </cell>
          <cell r="ES9">
            <v>28.9</v>
          </cell>
          <cell r="ET9">
            <v>28.6</v>
          </cell>
          <cell r="EU9">
            <v>29.4</v>
          </cell>
          <cell r="EV9">
            <v>29</v>
          </cell>
          <cell r="EW9">
            <v>29.9</v>
          </cell>
          <cell r="EX9">
            <v>30.3</v>
          </cell>
          <cell r="EY9">
            <v>30.8</v>
          </cell>
        </row>
        <row r="10">
          <cell r="A10" t="str">
            <v>Волгоградская область</v>
          </cell>
          <cell r="B10">
            <v>1.1000000000000001</v>
          </cell>
          <cell r="C10">
            <v>0.7</v>
          </cell>
          <cell r="D10">
            <v>0.1</v>
          </cell>
          <cell r="E10">
            <v>-11.8</v>
          </cell>
          <cell r="F10">
            <v>-27</v>
          </cell>
          <cell r="G10">
            <v>-23.9</v>
          </cell>
          <cell r="H10">
            <v>-22.1</v>
          </cell>
          <cell r="I10">
            <v>-20.399999999999999</v>
          </cell>
          <cell r="J10">
            <v>-20.100000000000001</v>
          </cell>
          <cell r="K10">
            <v>-17.2</v>
          </cell>
          <cell r="L10">
            <v>-14.2</v>
          </cell>
          <cell r="M10">
            <v>-11.7</v>
          </cell>
          <cell r="N10">
            <v>-9</v>
          </cell>
          <cell r="O10">
            <v>-7.6</v>
          </cell>
          <cell r="P10">
            <v>-6.2</v>
          </cell>
          <cell r="Q10">
            <v>-4.3</v>
          </cell>
          <cell r="R10">
            <v>-2.4</v>
          </cell>
          <cell r="S10">
            <v>-1</v>
          </cell>
          <cell r="T10">
            <v>-0.4</v>
          </cell>
          <cell r="U10">
            <v>-0.1</v>
          </cell>
          <cell r="V10">
            <v>-1.5</v>
          </cell>
          <cell r="W10">
            <v>1.1000000000000001</v>
          </cell>
          <cell r="X10">
            <v>1.1000000000000001</v>
          </cell>
          <cell r="Y10">
            <v>1.3</v>
          </cell>
          <cell r="Z10">
            <v>1.7</v>
          </cell>
          <cell r="AA10">
            <v>1.7</v>
          </cell>
          <cell r="AB10">
            <v>2.2000000000000002</v>
          </cell>
          <cell r="AC10">
            <v>2.2000000000000002</v>
          </cell>
          <cell r="AD10">
            <v>2.4</v>
          </cell>
          <cell r="AE10">
            <v>2.5</v>
          </cell>
          <cell r="AF10">
            <v>1.8</v>
          </cell>
          <cell r="AG10">
            <v>1.3</v>
          </cell>
          <cell r="AH10">
            <v>1.9</v>
          </cell>
          <cell r="AI10">
            <v>1.5</v>
          </cell>
          <cell r="AJ10">
            <v>1.1000000000000001</v>
          </cell>
          <cell r="AK10">
            <v>1.7</v>
          </cell>
          <cell r="AL10">
            <v>1.6</v>
          </cell>
          <cell r="AM10">
            <v>2</v>
          </cell>
          <cell r="AN10">
            <v>2</v>
          </cell>
          <cell r="AO10">
            <v>2.2000000000000002</v>
          </cell>
          <cell r="AP10">
            <v>2.5</v>
          </cell>
          <cell r="AQ10">
            <v>2.8</v>
          </cell>
          <cell r="AR10">
            <v>1.3</v>
          </cell>
          <cell r="AS10">
            <v>-5.7</v>
          </cell>
          <cell r="AT10">
            <v>-0.2</v>
          </cell>
          <cell r="AU10">
            <v>0.8</v>
          </cell>
          <cell r="AV10">
            <v>1.2</v>
          </cell>
          <cell r="AW10">
            <v>1.9</v>
          </cell>
          <cell r="AX10">
            <v>1.8</v>
          </cell>
          <cell r="AY10">
            <v>2.4</v>
          </cell>
          <cell r="AZ10">
            <v>1.6</v>
          </cell>
          <cell r="BA10">
            <v>3.1</v>
          </cell>
          <cell r="BB10">
            <v>2.6</v>
          </cell>
          <cell r="BC10">
            <v>3.1</v>
          </cell>
          <cell r="BD10">
            <v>1.8</v>
          </cell>
          <cell r="BE10">
            <v>4.0999999999999996</v>
          </cell>
          <cell r="BF10">
            <v>3.9</v>
          </cell>
          <cell r="BG10">
            <v>4.5999999999999996</v>
          </cell>
          <cell r="BH10">
            <v>4.8</v>
          </cell>
          <cell r="BI10">
            <v>-0.9</v>
          </cell>
          <cell r="BJ10">
            <v>3</v>
          </cell>
          <cell r="BK10">
            <v>4.4000000000000004</v>
          </cell>
          <cell r="BL10">
            <v>5.2</v>
          </cell>
          <cell r="BM10">
            <v>5.0999999999999996</v>
          </cell>
          <cell r="BN10">
            <v>6.5</v>
          </cell>
          <cell r="BO10">
            <v>6.4</v>
          </cell>
          <cell r="BP10">
            <v>5.9</v>
          </cell>
          <cell r="BQ10">
            <v>6</v>
          </cell>
          <cell r="BR10">
            <v>6.6</v>
          </cell>
          <cell r="BS10">
            <v>5.5</v>
          </cell>
          <cell r="BT10">
            <v>5.6</v>
          </cell>
          <cell r="BU10">
            <v>5.8</v>
          </cell>
          <cell r="BV10">
            <v>5.5</v>
          </cell>
          <cell r="BW10">
            <v>6.3</v>
          </cell>
          <cell r="BX10">
            <v>6.1</v>
          </cell>
          <cell r="BY10">
            <v>6.6</v>
          </cell>
          <cell r="BZ10">
            <v>6.5</v>
          </cell>
          <cell r="CA10">
            <v>7.6</v>
          </cell>
          <cell r="CB10">
            <v>7.2</v>
          </cell>
          <cell r="CC10">
            <v>7</v>
          </cell>
          <cell r="CD10">
            <v>6.9</v>
          </cell>
          <cell r="CE10">
            <v>6.9</v>
          </cell>
          <cell r="CF10">
            <v>6.5</v>
          </cell>
          <cell r="CG10">
            <v>6.5</v>
          </cell>
          <cell r="CH10">
            <v>6.4</v>
          </cell>
          <cell r="CI10">
            <v>6.2</v>
          </cell>
          <cell r="CJ10">
            <v>4.5999999999999996</v>
          </cell>
          <cell r="CK10">
            <v>5.2</v>
          </cell>
          <cell r="CL10">
            <v>5.8</v>
          </cell>
          <cell r="CM10">
            <v>6</v>
          </cell>
          <cell r="CN10">
            <v>6.3</v>
          </cell>
          <cell r="CO10">
            <v>6.2</v>
          </cell>
          <cell r="CP10">
            <v>6.4</v>
          </cell>
          <cell r="CQ10">
            <v>6.6</v>
          </cell>
          <cell r="CR10">
            <v>5.7</v>
          </cell>
          <cell r="CS10">
            <v>-2.6</v>
          </cell>
          <cell r="CT10">
            <v>4.0999999999999996</v>
          </cell>
          <cell r="CU10">
            <v>4.3</v>
          </cell>
          <cell r="CV10">
            <v>5</v>
          </cell>
          <cell r="CW10">
            <v>5.0999999999999996</v>
          </cell>
          <cell r="CX10">
            <v>6</v>
          </cell>
          <cell r="CY10">
            <v>5.6</v>
          </cell>
          <cell r="CZ10">
            <v>5.9</v>
          </cell>
          <cell r="DA10">
            <v>5.3</v>
          </cell>
          <cell r="DB10">
            <v>5.4</v>
          </cell>
          <cell r="DC10">
            <v>5.6</v>
          </cell>
          <cell r="DD10">
            <v>5.7</v>
          </cell>
          <cell r="DE10">
            <v>5.9</v>
          </cell>
          <cell r="DF10">
            <v>6.4</v>
          </cell>
          <cell r="DG10">
            <v>6.6</v>
          </cell>
          <cell r="DH10">
            <v>7.1</v>
          </cell>
          <cell r="DI10">
            <v>6.8</v>
          </cell>
          <cell r="DJ10">
            <v>6.5</v>
          </cell>
          <cell r="DK10">
            <v>7.5</v>
          </cell>
          <cell r="DL10">
            <v>7.6</v>
          </cell>
          <cell r="DM10">
            <v>8.3000000000000007</v>
          </cell>
          <cell r="DN10">
            <v>8.1999999999999993</v>
          </cell>
          <cell r="DO10">
            <v>8.1</v>
          </cell>
          <cell r="DP10">
            <v>8.3000000000000007</v>
          </cell>
          <cell r="DQ10">
            <v>8.4</v>
          </cell>
          <cell r="DR10">
            <v>7.6</v>
          </cell>
          <cell r="DS10">
            <v>7.8</v>
          </cell>
          <cell r="DT10">
            <v>8</v>
          </cell>
          <cell r="DU10">
            <v>8.1</v>
          </cell>
          <cell r="DV10">
            <v>8.5</v>
          </cell>
          <cell r="DW10">
            <v>8.8000000000000007</v>
          </cell>
          <cell r="DX10">
            <v>9.6</v>
          </cell>
          <cell r="DY10">
            <v>9.3000000000000007</v>
          </cell>
          <cell r="DZ10">
            <v>10.3</v>
          </cell>
          <cell r="EA10">
            <v>10.5</v>
          </cell>
          <cell r="EB10">
            <v>9.8000000000000007</v>
          </cell>
          <cell r="EC10">
            <v>10</v>
          </cell>
          <cell r="ED10">
            <v>11.1</v>
          </cell>
          <cell r="EE10">
            <v>10.7</v>
          </cell>
          <cell r="EF10">
            <v>11.3</v>
          </cell>
          <cell r="EG10">
            <v>11.2</v>
          </cell>
          <cell r="EH10">
            <v>12.3</v>
          </cell>
          <cell r="EI10">
            <v>13</v>
          </cell>
          <cell r="EJ10">
            <v>15.1</v>
          </cell>
          <cell r="EK10">
            <v>16.7</v>
          </cell>
          <cell r="EL10">
            <v>18.8</v>
          </cell>
          <cell r="EM10">
            <v>20.100000000000001</v>
          </cell>
          <cell r="EN10">
            <v>21.2</v>
          </cell>
          <cell r="EO10">
            <v>22.8</v>
          </cell>
          <cell r="EP10">
            <v>24.1</v>
          </cell>
          <cell r="EQ10">
            <v>13.3</v>
          </cell>
          <cell r="ER10">
            <v>20.3</v>
          </cell>
          <cell r="ES10">
            <v>21.8</v>
          </cell>
          <cell r="ET10">
            <v>22.9</v>
          </cell>
          <cell r="EU10">
            <v>23</v>
          </cell>
          <cell r="EV10">
            <v>22.8</v>
          </cell>
          <cell r="EW10">
            <v>23.5</v>
          </cell>
          <cell r="EX10">
            <v>22.9</v>
          </cell>
          <cell r="EY10">
            <v>25</v>
          </cell>
        </row>
        <row r="11">
          <cell r="A11" t="str">
            <v>Вологодская область</v>
          </cell>
          <cell r="B11">
            <v>1.3</v>
          </cell>
          <cell r="C11">
            <v>0.7</v>
          </cell>
          <cell r="D11">
            <v>-0.9</v>
          </cell>
          <cell r="E11">
            <v>-15.8</v>
          </cell>
          <cell r="F11">
            <v>-35.4</v>
          </cell>
          <cell r="G11">
            <v>-32</v>
          </cell>
          <cell r="H11">
            <v>-31.3</v>
          </cell>
          <cell r="I11">
            <v>-29.6</v>
          </cell>
          <cell r="J11">
            <v>-29.4</v>
          </cell>
          <cell r="K11">
            <v>-25.6</v>
          </cell>
          <cell r="L11">
            <v>-24</v>
          </cell>
          <cell r="M11">
            <v>-22.5</v>
          </cell>
          <cell r="N11">
            <v>-16.7</v>
          </cell>
          <cell r="O11">
            <v>-14.7</v>
          </cell>
          <cell r="P11">
            <v>-12.8</v>
          </cell>
          <cell r="Q11">
            <v>-10.6</v>
          </cell>
          <cell r="R11">
            <v>-8.8000000000000007</v>
          </cell>
          <cell r="S11">
            <v>-7.6</v>
          </cell>
          <cell r="T11">
            <v>-4.0999999999999996</v>
          </cell>
          <cell r="U11">
            <v>-3.3</v>
          </cell>
          <cell r="V11">
            <v>-4</v>
          </cell>
          <cell r="W11">
            <v>-1.7</v>
          </cell>
          <cell r="X11">
            <v>-0.8</v>
          </cell>
          <cell r="Y11">
            <v>-0.8</v>
          </cell>
          <cell r="Z11">
            <v>-0.3</v>
          </cell>
          <cell r="AA11">
            <v>0.3</v>
          </cell>
          <cell r="AB11">
            <v>1</v>
          </cell>
          <cell r="AC11">
            <v>0.9</v>
          </cell>
          <cell r="AD11">
            <v>1.3</v>
          </cell>
          <cell r="AE11">
            <v>1.4</v>
          </cell>
          <cell r="AF11">
            <v>1</v>
          </cell>
          <cell r="AG11">
            <v>1</v>
          </cell>
          <cell r="AH11">
            <v>1.4</v>
          </cell>
          <cell r="AI11">
            <v>1.4</v>
          </cell>
          <cell r="AJ11">
            <v>1</v>
          </cell>
          <cell r="AK11">
            <v>1.4</v>
          </cell>
          <cell r="AL11">
            <v>2.1</v>
          </cell>
          <cell r="AM11">
            <v>2.4</v>
          </cell>
          <cell r="AN11">
            <v>3</v>
          </cell>
          <cell r="AO11">
            <v>3.3</v>
          </cell>
          <cell r="AP11">
            <v>3.5</v>
          </cell>
          <cell r="AQ11">
            <v>4</v>
          </cell>
          <cell r="AR11">
            <v>4</v>
          </cell>
          <cell r="AS11">
            <v>-2.8</v>
          </cell>
          <cell r="AT11">
            <v>2</v>
          </cell>
          <cell r="AU11">
            <v>2.6</v>
          </cell>
          <cell r="AV11">
            <v>3.2</v>
          </cell>
          <cell r="AW11">
            <v>3.8</v>
          </cell>
          <cell r="AX11">
            <v>3.8</v>
          </cell>
          <cell r="AY11">
            <v>4.5</v>
          </cell>
          <cell r="AZ11">
            <v>4.3</v>
          </cell>
          <cell r="BA11">
            <v>5.2</v>
          </cell>
          <cell r="BB11">
            <v>4.7</v>
          </cell>
          <cell r="BC11">
            <v>5.3</v>
          </cell>
          <cell r="BD11">
            <v>3.9</v>
          </cell>
          <cell r="BE11">
            <v>5.9</v>
          </cell>
          <cell r="BF11">
            <v>5.6</v>
          </cell>
          <cell r="BG11">
            <v>6.2</v>
          </cell>
          <cell r="BH11">
            <v>6.7</v>
          </cell>
          <cell r="BI11">
            <v>0.4</v>
          </cell>
          <cell r="BJ11">
            <v>5.7</v>
          </cell>
          <cell r="BK11">
            <v>6.5</v>
          </cell>
          <cell r="BL11">
            <v>7</v>
          </cell>
          <cell r="BM11">
            <v>6.8</v>
          </cell>
          <cell r="BN11">
            <v>8.1999999999999993</v>
          </cell>
          <cell r="BO11">
            <v>7.3</v>
          </cell>
          <cell r="BP11">
            <v>7</v>
          </cell>
          <cell r="BQ11">
            <v>6.7</v>
          </cell>
          <cell r="BR11">
            <v>6.8</v>
          </cell>
          <cell r="BS11">
            <v>5.6</v>
          </cell>
          <cell r="BT11">
            <v>5.5</v>
          </cell>
          <cell r="BU11">
            <v>5.2</v>
          </cell>
          <cell r="BV11">
            <v>5.2</v>
          </cell>
          <cell r="BW11">
            <v>5.6</v>
          </cell>
          <cell r="BX11">
            <v>5.9</v>
          </cell>
          <cell r="BY11">
            <v>6.1</v>
          </cell>
          <cell r="BZ11">
            <v>6.5</v>
          </cell>
          <cell r="CA11">
            <v>7.4</v>
          </cell>
          <cell r="CB11">
            <v>7.2</v>
          </cell>
          <cell r="CC11">
            <v>7.9</v>
          </cell>
          <cell r="CD11">
            <v>7.9</v>
          </cell>
          <cell r="CE11">
            <v>8.3000000000000007</v>
          </cell>
          <cell r="CF11">
            <v>7.4</v>
          </cell>
          <cell r="CG11">
            <v>7.5</v>
          </cell>
          <cell r="CH11">
            <v>7.5</v>
          </cell>
          <cell r="CI11">
            <v>7.2</v>
          </cell>
          <cell r="CJ11">
            <v>6.5</v>
          </cell>
          <cell r="CK11">
            <v>7.3</v>
          </cell>
          <cell r="CL11">
            <v>8</v>
          </cell>
          <cell r="CM11">
            <v>8</v>
          </cell>
          <cell r="CN11">
            <v>8.1999999999999993</v>
          </cell>
          <cell r="CO11">
            <v>8</v>
          </cell>
          <cell r="CP11">
            <v>8.6</v>
          </cell>
          <cell r="CQ11">
            <v>8.6</v>
          </cell>
          <cell r="CR11">
            <v>8.3000000000000007</v>
          </cell>
          <cell r="CS11">
            <v>-0.4</v>
          </cell>
          <cell r="CT11">
            <v>7</v>
          </cell>
          <cell r="CU11">
            <v>7.7</v>
          </cell>
          <cell r="CV11">
            <v>7</v>
          </cell>
          <cell r="CW11">
            <v>7.2</v>
          </cell>
          <cell r="CX11">
            <v>8.1</v>
          </cell>
          <cell r="CY11">
            <v>8.1</v>
          </cell>
          <cell r="CZ11">
            <v>8.5</v>
          </cell>
          <cell r="DA11">
            <v>7.9</v>
          </cell>
          <cell r="DB11">
            <v>7.8</v>
          </cell>
          <cell r="DC11">
            <v>7.7</v>
          </cell>
          <cell r="DD11">
            <v>7.7</v>
          </cell>
          <cell r="DE11">
            <v>7.5</v>
          </cell>
          <cell r="DF11">
            <v>8.1</v>
          </cell>
          <cell r="DG11">
            <v>8.5</v>
          </cell>
          <cell r="DH11">
            <v>8.8000000000000007</v>
          </cell>
          <cell r="DI11">
            <v>7.9</v>
          </cell>
          <cell r="DJ11">
            <v>8</v>
          </cell>
          <cell r="DK11">
            <v>8.8000000000000007</v>
          </cell>
          <cell r="DL11">
            <v>8.9</v>
          </cell>
          <cell r="DM11">
            <v>8.9</v>
          </cell>
          <cell r="DN11">
            <v>8.3000000000000007</v>
          </cell>
          <cell r="DO11">
            <v>8.6</v>
          </cell>
          <cell r="DP11">
            <v>8.9</v>
          </cell>
          <cell r="DQ11">
            <v>8.9</v>
          </cell>
          <cell r="DR11">
            <v>7.8</v>
          </cell>
          <cell r="DS11">
            <v>7.6</v>
          </cell>
          <cell r="DT11">
            <v>7.9</v>
          </cell>
          <cell r="DU11">
            <v>7.5</v>
          </cell>
          <cell r="DV11">
            <v>8.1</v>
          </cell>
          <cell r="DW11">
            <v>7.9</v>
          </cell>
          <cell r="DX11">
            <v>8.6999999999999993</v>
          </cell>
          <cell r="DY11">
            <v>8.6999999999999993</v>
          </cell>
          <cell r="DZ11">
            <v>9.9</v>
          </cell>
          <cell r="EA11">
            <v>10.1</v>
          </cell>
          <cell r="EB11">
            <v>10.1</v>
          </cell>
          <cell r="EC11">
            <v>10.199999999999999</v>
          </cell>
          <cell r="ED11">
            <v>10.4</v>
          </cell>
          <cell r="EE11">
            <v>10.7</v>
          </cell>
          <cell r="EF11">
            <v>10.9</v>
          </cell>
          <cell r="EG11">
            <v>11.9</v>
          </cell>
          <cell r="EH11">
            <v>12.9</v>
          </cell>
          <cell r="EI11">
            <v>14.4</v>
          </cell>
          <cell r="EJ11">
            <v>16.100000000000001</v>
          </cell>
          <cell r="EK11">
            <v>17.7</v>
          </cell>
          <cell r="EL11">
            <v>19.7</v>
          </cell>
          <cell r="EM11">
            <v>21</v>
          </cell>
          <cell r="EN11">
            <v>22.1</v>
          </cell>
          <cell r="EO11">
            <v>23.6</v>
          </cell>
          <cell r="EP11">
            <v>25.1</v>
          </cell>
          <cell r="EQ11">
            <v>13.1</v>
          </cell>
          <cell r="ER11">
            <v>20</v>
          </cell>
          <cell r="ES11">
            <v>22.1</v>
          </cell>
          <cell r="ET11">
            <v>22.1</v>
          </cell>
          <cell r="EU11">
            <v>22.7</v>
          </cell>
          <cell r="EV11">
            <v>22.5</v>
          </cell>
          <cell r="EW11">
            <v>24</v>
          </cell>
          <cell r="EX11">
            <v>23.5</v>
          </cell>
          <cell r="EY11">
            <v>25.8</v>
          </cell>
        </row>
        <row r="12">
          <cell r="A12" t="str">
            <v>Воронежская область</v>
          </cell>
          <cell r="B12">
            <v>0.8</v>
          </cell>
          <cell r="C12">
            <v>0.7</v>
          </cell>
          <cell r="D12">
            <v>0.2</v>
          </cell>
          <cell r="E12">
            <v>-10.199999999999999</v>
          </cell>
          <cell r="F12">
            <v>-27.6</v>
          </cell>
          <cell r="G12">
            <v>-24.1</v>
          </cell>
          <cell r="H12">
            <v>-23.8</v>
          </cell>
          <cell r="I12">
            <v>-21.9</v>
          </cell>
          <cell r="J12">
            <v>-21.6</v>
          </cell>
          <cell r="K12">
            <v>-17.7</v>
          </cell>
          <cell r="L12">
            <v>-14.4</v>
          </cell>
          <cell r="M12">
            <v>-12.2</v>
          </cell>
          <cell r="N12">
            <v>-10.6</v>
          </cell>
          <cell r="O12">
            <v>-10.4</v>
          </cell>
          <cell r="P12">
            <v>-9.3000000000000007</v>
          </cell>
          <cell r="Q12">
            <v>-7.5</v>
          </cell>
          <cell r="R12">
            <v>-6</v>
          </cell>
          <cell r="S12">
            <v>-2</v>
          </cell>
          <cell r="T12">
            <v>-0.6</v>
          </cell>
          <cell r="U12">
            <v>-0.2</v>
          </cell>
          <cell r="V12">
            <v>-1.1000000000000001</v>
          </cell>
          <cell r="W12">
            <v>0.7</v>
          </cell>
          <cell r="X12">
            <v>1.5</v>
          </cell>
          <cell r="Y12">
            <v>1.6</v>
          </cell>
          <cell r="Z12">
            <v>2</v>
          </cell>
          <cell r="AA12">
            <v>2</v>
          </cell>
          <cell r="AB12">
            <v>2.6</v>
          </cell>
          <cell r="AC12">
            <v>3.1</v>
          </cell>
          <cell r="AD12">
            <v>3.2</v>
          </cell>
          <cell r="AE12">
            <v>3.3</v>
          </cell>
          <cell r="AF12">
            <v>3.2</v>
          </cell>
          <cell r="AG12">
            <v>3.2</v>
          </cell>
          <cell r="AH12">
            <v>3.3</v>
          </cell>
          <cell r="AI12">
            <v>3</v>
          </cell>
          <cell r="AJ12">
            <v>2.2999999999999998</v>
          </cell>
          <cell r="AK12">
            <v>3</v>
          </cell>
          <cell r="AL12">
            <v>3.2</v>
          </cell>
          <cell r="AM12">
            <v>3.3</v>
          </cell>
          <cell r="AN12">
            <v>3.4</v>
          </cell>
          <cell r="AO12">
            <v>3.7</v>
          </cell>
          <cell r="AP12">
            <v>3.8</v>
          </cell>
          <cell r="AQ12">
            <v>4.0999999999999996</v>
          </cell>
          <cell r="AR12">
            <v>2.9</v>
          </cell>
          <cell r="AS12">
            <v>-3.2</v>
          </cell>
          <cell r="AT12">
            <v>1.9</v>
          </cell>
          <cell r="AU12">
            <v>2.6</v>
          </cell>
          <cell r="AV12">
            <v>3.1</v>
          </cell>
          <cell r="AW12">
            <v>3.3</v>
          </cell>
          <cell r="AX12">
            <v>3.3</v>
          </cell>
          <cell r="AY12">
            <v>3.8</v>
          </cell>
          <cell r="AZ12">
            <v>3.8</v>
          </cell>
          <cell r="BA12">
            <v>4.8</v>
          </cell>
          <cell r="BB12">
            <v>4.5</v>
          </cell>
          <cell r="BC12">
            <v>5.3</v>
          </cell>
          <cell r="BD12">
            <v>4.2</v>
          </cell>
          <cell r="BE12">
            <v>5.9</v>
          </cell>
          <cell r="BF12">
            <v>6.1</v>
          </cell>
          <cell r="BG12">
            <v>6.6</v>
          </cell>
          <cell r="BH12">
            <v>6.9</v>
          </cell>
          <cell r="BI12">
            <v>0.8</v>
          </cell>
          <cell r="BJ12">
            <v>5</v>
          </cell>
          <cell r="BK12">
            <v>6.3</v>
          </cell>
          <cell r="BL12">
            <v>7</v>
          </cell>
          <cell r="BM12">
            <v>7</v>
          </cell>
          <cell r="BN12">
            <v>8.5</v>
          </cell>
          <cell r="BO12">
            <v>7.9</v>
          </cell>
          <cell r="BP12">
            <v>7.4</v>
          </cell>
          <cell r="BQ12">
            <v>7.7</v>
          </cell>
          <cell r="BR12">
            <v>7.6</v>
          </cell>
          <cell r="BS12">
            <v>7.2</v>
          </cell>
          <cell r="BT12">
            <v>6.8</v>
          </cell>
          <cell r="BU12">
            <v>7.3</v>
          </cell>
          <cell r="BV12">
            <v>7</v>
          </cell>
          <cell r="BW12">
            <v>7.5</v>
          </cell>
          <cell r="BX12">
            <v>7.2</v>
          </cell>
          <cell r="BY12">
            <v>7.5</v>
          </cell>
          <cell r="BZ12">
            <v>7.4</v>
          </cell>
          <cell r="CA12">
            <v>8.4</v>
          </cell>
          <cell r="CB12">
            <v>8.3000000000000007</v>
          </cell>
          <cell r="CC12">
            <v>8.5</v>
          </cell>
          <cell r="CD12">
            <v>8.5</v>
          </cell>
          <cell r="CE12">
            <v>8.4</v>
          </cell>
          <cell r="CF12">
            <v>8</v>
          </cell>
          <cell r="CG12">
            <v>7.6</v>
          </cell>
          <cell r="CH12">
            <v>7.1</v>
          </cell>
          <cell r="CI12">
            <v>4.8</v>
          </cell>
          <cell r="CJ12">
            <v>-13.2</v>
          </cell>
          <cell r="CK12">
            <v>3.3</v>
          </cell>
          <cell r="CL12">
            <v>7.1</v>
          </cell>
          <cell r="CM12">
            <v>7.4</v>
          </cell>
          <cell r="CN12">
            <v>7.6</v>
          </cell>
          <cell r="CO12">
            <v>7.6</v>
          </cell>
          <cell r="CP12">
            <v>8.1</v>
          </cell>
          <cell r="CQ12">
            <v>8.6</v>
          </cell>
          <cell r="CR12">
            <v>7.7</v>
          </cell>
          <cell r="CS12">
            <v>-0.6</v>
          </cell>
          <cell r="CT12">
            <v>6.1</v>
          </cell>
          <cell r="CU12">
            <v>7</v>
          </cell>
          <cell r="CV12">
            <v>6.5</v>
          </cell>
          <cell r="CW12">
            <v>5.9</v>
          </cell>
          <cell r="CX12">
            <v>6.6</v>
          </cell>
          <cell r="CY12">
            <v>6.9</v>
          </cell>
          <cell r="CZ12">
            <v>6.7</v>
          </cell>
          <cell r="DA12">
            <v>6</v>
          </cell>
          <cell r="DB12">
            <v>6.1</v>
          </cell>
          <cell r="DC12">
            <v>6.5</v>
          </cell>
          <cell r="DD12">
            <v>6.1</v>
          </cell>
          <cell r="DE12">
            <v>6.2</v>
          </cell>
          <cell r="DF12">
            <v>6.8</v>
          </cell>
          <cell r="DG12">
            <v>6.8</v>
          </cell>
          <cell r="DH12">
            <v>7</v>
          </cell>
          <cell r="DI12">
            <v>6.3</v>
          </cell>
          <cell r="DJ12">
            <v>5.8</v>
          </cell>
          <cell r="DK12">
            <v>7.5</v>
          </cell>
          <cell r="DL12">
            <v>8.1</v>
          </cell>
          <cell r="DM12">
            <v>7.5</v>
          </cell>
          <cell r="DN12">
            <v>7.8</v>
          </cell>
          <cell r="DO12">
            <v>7.8</v>
          </cell>
          <cell r="DP12">
            <v>8.4</v>
          </cell>
          <cell r="DQ12">
            <v>8.5</v>
          </cell>
          <cell r="DR12">
            <v>8.3000000000000007</v>
          </cell>
          <cell r="DS12">
            <v>8.4</v>
          </cell>
          <cell r="DT12">
            <v>8.1</v>
          </cell>
          <cell r="DU12">
            <v>8.3000000000000007</v>
          </cell>
          <cell r="DV12">
            <v>8.5</v>
          </cell>
          <cell r="DW12">
            <v>8.5</v>
          </cell>
          <cell r="DX12">
            <v>9.1999999999999993</v>
          </cell>
          <cell r="DY12">
            <v>9.6</v>
          </cell>
          <cell r="DZ12">
            <v>10.5</v>
          </cell>
          <cell r="EA12">
            <v>10.5</v>
          </cell>
          <cell r="EB12">
            <v>10.9</v>
          </cell>
          <cell r="EC12">
            <v>11</v>
          </cell>
          <cell r="ED12">
            <v>11.8</v>
          </cell>
          <cell r="EE12">
            <v>11.5</v>
          </cell>
          <cell r="EF12">
            <v>12.1</v>
          </cell>
          <cell r="EG12">
            <v>13.1</v>
          </cell>
          <cell r="EH12">
            <v>14.3</v>
          </cell>
          <cell r="EI12">
            <v>15.7</v>
          </cell>
          <cell r="EJ12">
            <v>17.7</v>
          </cell>
          <cell r="EK12">
            <v>19</v>
          </cell>
          <cell r="EL12">
            <v>21.5</v>
          </cell>
          <cell r="EM12">
            <v>22</v>
          </cell>
          <cell r="EN12">
            <v>23.8</v>
          </cell>
          <cell r="EO12">
            <v>24.4</v>
          </cell>
          <cell r="EP12">
            <v>25.5</v>
          </cell>
          <cell r="EQ12">
            <v>14.5</v>
          </cell>
          <cell r="ER12">
            <v>21</v>
          </cell>
          <cell r="ES12">
            <v>22.2</v>
          </cell>
          <cell r="ET12">
            <v>23.2</v>
          </cell>
          <cell r="EU12">
            <v>24.7</v>
          </cell>
          <cell r="EV12">
            <v>24.7</v>
          </cell>
          <cell r="EW12">
            <v>25.5</v>
          </cell>
          <cell r="EX12">
            <v>25</v>
          </cell>
          <cell r="EY12">
            <v>27</v>
          </cell>
        </row>
        <row r="13">
          <cell r="A13" t="str">
            <v>Еврейская автономная область</v>
          </cell>
          <cell r="B13">
            <v>0.7</v>
          </cell>
          <cell r="C13">
            <v>0.6</v>
          </cell>
          <cell r="D13">
            <v>0</v>
          </cell>
          <cell r="E13">
            <v>-13.1</v>
          </cell>
          <cell r="F13">
            <v>-21.6</v>
          </cell>
          <cell r="G13">
            <v>-15.9</v>
          </cell>
          <cell r="H13">
            <v>-16.3</v>
          </cell>
          <cell r="I13">
            <v>-15.1</v>
          </cell>
          <cell r="J13">
            <v>-14.6</v>
          </cell>
          <cell r="K13">
            <v>-12.6</v>
          </cell>
          <cell r="L13">
            <v>-11.1</v>
          </cell>
          <cell r="M13">
            <v>-9.9</v>
          </cell>
          <cell r="N13">
            <v>-8.1</v>
          </cell>
          <cell r="O13">
            <v>-7.5</v>
          </cell>
          <cell r="P13">
            <v>-5.0999999999999996</v>
          </cell>
          <cell r="Q13">
            <v>-4</v>
          </cell>
          <cell r="R13">
            <v>-3.4</v>
          </cell>
          <cell r="S13">
            <v>-2.5</v>
          </cell>
          <cell r="T13">
            <v>-1.2</v>
          </cell>
          <cell r="U13">
            <v>-1</v>
          </cell>
          <cell r="V13">
            <v>-2.8</v>
          </cell>
          <cell r="W13">
            <v>-2.7</v>
          </cell>
          <cell r="X13">
            <v>-2.9</v>
          </cell>
          <cell r="Y13">
            <v>-2.5</v>
          </cell>
          <cell r="Z13">
            <v>-0.3</v>
          </cell>
          <cell r="AA13">
            <v>-0.4</v>
          </cell>
          <cell r="AB13">
            <v>0</v>
          </cell>
          <cell r="AC13">
            <v>1.1000000000000001</v>
          </cell>
          <cell r="AD13">
            <v>2.1</v>
          </cell>
          <cell r="AE13">
            <v>2.2000000000000002</v>
          </cell>
          <cell r="AF13">
            <v>1.7</v>
          </cell>
          <cell r="AG13">
            <v>1.5</v>
          </cell>
          <cell r="AH13">
            <v>2.5</v>
          </cell>
          <cell r="AI13">
            <v>3</v>
          </cell>
          <cell r="AJ13">
            <v>1.5</v>
          </cell>
          <cell r="AK13">
            <v>2.5</v>
          </cell>
          <cell r="AL13">
            <v>2.4</v>
          </cell>
          <cell r="AM13">
            <v>3.3</v>
          </cell>
          <cell r="AN13">
            <v>3.2</v>
          </cell>
          <cell r="AO13">
            <v>3.7</v>
          </cell>
          <cell r="AP13">
            <v>3.5</v>
          </cell>
          <cell r="AQ13">
            <v>4.0999999999999996</v>
          </cell>
          <cell r="AR13">
            <v>4.4000000000000004</v>
          </cell>
          <cell r="AS13">
            <v>-4.7</v>
          </cell>
          <cell r="AT13">
            <v>2.4</v>
          </cell>
          <cell r="AU13">
            <v>3.7</v>
          </cell>
          <cell r="AV13">
            <v>2.9</v>
          </cell>
          <cell r="AW13">
            <v>3.7</v>
          </cell>
          <cell r="AX13">
            <v>4.5999999999999996</v>
          </cell>
          <cell r="AY13">
            <v>5</v>
          </cell>
          <cell r="AZ13">
            <v>4.9000000000000004</v>
          </cell>
          <cell r="BA13">
            <v>6.6</v>
          </cell>
          <cell r="BB13">
            <v>5.9</v>
          </cell>
          <cell r="BC13">
            <v>6.3</v>
          </cell>
          <cell r="BD13">
            <v>5.3</v>
          </cell>
          <cell r="BE13">
            <v>5.7</v>
          </cell>
          <cell r="BF13">
            <v>5</v>
          </cell>
          <cell r="BG13">
            <v>5.9</v>
          </cell>
          <cell r="BH13">
            <v>6.4</v>
          </cell>
          <cell r="BI13">
            <v>-0.7</v>
          </cell>
          <cell r="BJ13">
            <v>2.2000000000000002</v>
          </cell>
          <cell r="BK13">
            <v>5.4</v>
          </cell>
          <cell r="BL13">
            <v>5.8</v>
          </cell>
          <cell r="BM13">
            <v>7.3</v>
          </cell>
          <cell r="BN13">
            <v>7.4</v>
          </cell>
          <cell r="BO13">
            <v>6.6</v>
          </cell>
          <cell r="BP13">
            <v>5.5</v>
          </cell>
          <cell r="BQ13">
            <v>5.3</v>
          </cell>
          <cell r="BR13">
            <v>5.2</v>
          </cell>
          <cell r="BS13">
            <v>5.0999999999999996</v>
          </cell>
          <cell r="BT13">
            <v>4.0999999999999996</v>
          </cell>
          <cell r="BU13">
            <v>3.9</v>
          </cell>
          <cell r="BV13">
            <v>3.4</v>
          </cell>
          <cell r="BW13">
            <v>3</v>
          </cell>
          <cell r="BX13">
            <v>3.2</v>
          </cell>
          <cell r="BY13">
            <v>3.6</v>
          </cell>
          <cell r="BZ13">
            <v>4.4000000000000004</v>
          </cell>
          <cell r="CA13">
            <v>5.0999999999999996</v>
          </cell>
          <cell r="CB13">
            <v>6.1</v>
          </cell>
          <cell r="CC13">
            <v>6.2</v>
          </cell>
          <cell r="CD13">
            <v>6.4</v>
          </cell>
          <cell r="CE13">
            <v>6.3</v>
          </cell>
          <cell r="CF13">
            <v>6.9</v>
          </cell>
          <cell r="CG13">
            <v>6.6</v>
          </cell>
          <cell r="CH13">
            <v>6.3</v>
          </cell>
          <cell r="CI13">
            <v>6.1</v>
          </cell>
          <cell r="CJ13">
            <v>3.8</v>
          </cell>
          <cell r="CK13">
            <v>5.5</v>
          </cell>
          <cell r="CL13">
            <v>7.5</v>
          </cell>
          <cell r="CM13">
            <v>5.2</v>
          </cell>
          <cell r="CN13">
            <v>5.3</v>
          </cell>
          <cell r="CO13">
            <v>6.5</v>
          </cell>
          <cell r="CP13">
            <v>7.1</v>
          </cell>
          <cell r="CQ13">
            <v>6.7</v>
          </cell>
          <cell r="CR13">
            <v>5.0999999999999996</v>
          </cell>
          <cell r="CS13">
            <v>-3.5</v>
          </cell>
          <cell r="CT13">
            <v>3.7</v>
          </cell>
          <cell r="CU13">
            <v>4.5999999999999996</v>
          </cell>
          <cell r="CV13">
            <v>6.1</v>
          </cell>
          <cell r="CW13">
            <v>6.3</v>
          </cell>
          <cell r="CX13">
            <v>7.2</v>
          </cell>
          <cell r="CY13">
            <v>6.4</v>
          </cell>
          <cell r="CZ13">
            <v>6.6</v>
          </cell>
          <cell r="DA13">
            <v>6.6</v>
          </cell>
          <cell r="DB13">
            <v>7.6</v>
          </cell>
          <cell r="DC13">
            <v>8.3000000000000007</v>
          </cell>
          <cell r="DD13">
            <v>7.1</v>
          </cell>
          <cell r="DE13">
            <v>6.1</v>
          </cell>
          <cell r="DF13">
            <v>6.9</v>
          </cell>
          <cell r="DG13">
            <v>6.8</v>
          </cell>
          <cell r="DH13">
            <v>8.3000000000000007</v>
          </cell>
          <cell r="DI13">
            <v>6.8</v>
          </cell>
          <cell r="DJ13">
            <v>6.8</v>
          </cell>
          <cell r="DK13">
            <v>7.4</v>
          </cell>
          <cell r="DL13">
            <v>7.6</v>
          </cell>
          <cell r="DM13">
            <v>6.5</v>
          </cell>
          <cell r="DN13">
            <v>7.9</v>
          </cell>
          <cell r="DO13">
            <v>8</v>
          </cell>
          <cell r="DP13">
            <v>8.3000000000000007</v>
          </cell>
          <cell r="DQ13">
            <v>7.5</v>
          </cell>
          <cell r="DR13">
            <v>6.3</v>
          </cell>
          <cell r="DS13">
            <v>6.7</v>
          </cell>
          <cell r="DT13">
            <v>6.8</v>
          </cell>
          <cell r="DU13">
            <v>6</v>
          </cell>
          <cell r="DV13">
            <v>8.3000000000000007</v>
          </cell>
          <cell r="DW13">
            <v>7.3</v>
          </cell>
          <cell r="DX13">
            <v>8.1999999999999993</v>
          </cell>
          <cell r="DY13">
            <v>8.8000000000000007</v>
          </cell>
          <cell r="DZ13">
            <v>11.2</v>
          </cell>
          <cell r="EA13">
            <v>9.9</v>
          </cell>
          <cell r="EB13">
            <v>9.9</v>
          </cell>
          <cell r="EC13">
            <v>9.9</v>
          </cell>
          <cell r="ED13">
            <v>10.6</v>
          </cell>
          <cell r="EE13">
            <v>11.2</v>
          </cell>
          <cell r="EF13">
            <v>11.1</v>
          </cell>
          <cell r="EG13">
            <v>12.3</v>
          </cell>
          <cell r="EH13">
            <v>14.4</v>
          </cell>
          <cell r="EI13">
            <v>16.399999999999999</v>
          </cell>
          <cell r="EJ13">
            <v>19.5</v>
          </cell>
          <cell r="EK13">
            <v>23.4</v>
          </cell>
          <cell r="EL13">
            <v>25.4</v>
          </cell>
          <cell r="EM13">
            <v>27.2</v>
          </cell>
          <cell r="EN13">
            <v>28.3</v>
          </cell>
          <cell r="EO13">
            <v>32.200000000000003</v>
          </cell>
          <cell r="EP13">
            <v>36.799999999999997</v>
          </cell>
          <cell r="EQ13">
            <v>19.5</v>
          </cell>
          <cell r="ER13">
            <v>29</v>
          </cell>
          <cell r="ES13">
            <v>32.4</v>
          </cell>
          <cell r="ET13">
            <v>30.6</v>
          </cell>
          <cell r="EU13">
            <v>32.9</v>
          </cell>
          <cell r="EV13">
            <v>33.299999999999997</v>
          </cell>
          <cell r="EW13">
            <v>37.700000000000003</v>
          </cell>
          <cell r="EX13">
            <v>35.700000000000003</v>
          </cell>
          <cell r="EY13">
            <v>39.200000000000003</v>
          </cell>
        </row>
        <row r="14">
          <cell r="A14" t="str">
            <v>Забайкальский край</v>
          </cell>
          <cell r="B14">
            <v>0.8</v>
          </cell>
          <cell r="C14">
            <v>1.2</v>
          </cell>
          <cell r="D14">
            <v>1.1000000000000001</v>
          </cell>
          <cell r="E14">
            <v>-6</v>
          </cell>
          <cell r="F14">
            <v>-16.399999999999999</v>
          </cell>
          <cell r="G14">
            <v>-6.4</v>
          </cell>
          <cell r="H14">
            <v>-6.4</v>
          </cell>
          <cell r="I14">
            <v>-5.7</v>
          </cell>
          <cell r="J14">
            <v>-6.3</v>
          </cell>
          <cell r="K14">
            <v>-5.6</v>
          </cell>
          <cell r="L14">
            <v>-4</v>
          </cell>
          <cell r="M14">
            <v>-3.1</v>
          </cell>
          <cell r="N14">
            <v>-4</v>
          </cell>
          <cell r="O14">
            <v>-3.5</v>
          </cell>
          <cell r="P14">
            <v>-3.2</v>
          </cell>
          <cell r="Q14">
            <v>-3.2</v>
          </cell>
          <cell r="R14">
            <v>-2.9</v>
          </cell>
          <cell r="S14">
            <v>-2.2999999999999998</v>
          </cell>
          <cell r="T14">
            <v>-1.4</v>
          </cell>
          <cell r="U14">
            <v>-1.2</v>
          </cell>
          <cell r="V14">
            <v>-1.8</v>
          </cell>
          <cell r="W14">
            <v>0.3</v>
          </cell>
          <cell r="X14">
            <v>1.1000000000000001</v>
          </cell>
          <cell r="Y14">
            <v>1.8</v>
          </cell>
          <cell r="Z14">
            <v>2.4</v>
          </cell>
          <cell r="AA14">
            <v>1.8</v>
          </cell>
          <cell r="AB14">
            <v>2.7</v>
          </cell>
          <cell r="AC14">
            <v>2.6</v>
          </cell>
          <cell r="AD14">
            <v>2.2999999999999998</v>
          </cell>
          <cell r="AE14">
            <v>2.6</v>
          </cell>
          <cell r="AF14">
            <v>1.9</v>
          </cell>
          <cell r="AG14">
            <v>1.8</v>
          </cell>
          <cell r="AH14">
            <v>2.8</v>
          </cell>
          <cell r="AI14">
            <v>2.6</v>
          </cell>
          <cell r="AJ14">
            <v>1.7</v>
          </cell>
          <cell r="AK14">
            <v>1.7</v>
          </cell>
          <cell r="AL14">
            <v>2.6</v>
          </cell>
          <cell r="AM14">
            <v>2.7</v>
          </cell>
          <cell r="AN14">
            <v>2.8</v>
          </cell>
          <cell r="AO14">
            <v>2.8</v>
          </cell>
          <cell r="AP14">
            <v>4</v>
          </cell>
          <cell r="AQ14">
            <v>4.2</v>
          </cell>
          <cell r="AR14">
            <v>3.6</v>
          </cell>
          <cell r="AS14">
            <v>-3.5</v>
          </cell>
          <cell r="AT14">
            <v>1.5</v>
          </cell>
          <cell r="AU14">
            <v>2.2000000000000002</v>
          </cell>
          <cell r="AV14">
            <v>3.2</v>
          </cell>
          <cell r="AW14">
            <v>3.7</v>
          </cell>
          <cell r="AX14">
            <v>3.9</v>
          </cell>
          <cell r="AY14">
            <v>4.8</v>
          </cell>
          <cell r="AZ14">
            <v>4.8</v>
          </cell>
          <cell r="BA14">
            <v>5.8</v>
          </cell>
          <cell r="BB14">
            <v>5.2</v>
          </cell>
          <cell r="BC14">
            <v>5.6</v>
          </cell>
          <cell r="BD14">
            <v>5</v>
          </cell>
          <cell r="BE14">
            <v>6.3</v>
          </cell>
          <cell r="BF14">
            <v>6.8</v>
          </cell>
          <cell r="BG14">
            <v>6.8</v>
          </cell>
          <cell r="BH14">
            <v>7.2</v>
          </cell>
          <cell r="BI14">
            <v>0.4</v>
          </cell>
          <cell r="BJ14">
            <v>5.3</v>
          </cell>
          <cell r="BK14">
            <v>7.1</v>
          </cell>
          <cell r="BL14">
            <v>8.1999999999999993</v>
          </cell>
          <cell r="BM14">
            <v>8.3000000000000007</v>
          </cell>
          <cell r="BN14">
            <v>9.6</v>
          </cell>
          <cell r="BO14">
            <v>9.4</v>
          </cell>
          <cell r="BP14">
            <v>8.6999999999999993</v>
          </cell>
          <cell r="BQ14">
            <v>8.6999999999999993</v>
          </cell>
          <cell r="BR14">
            <v>8.8000000000000007</v>
          </cell>
          <cell r="BS14">
            <v>7.6</v>
          </cell>
          <cell r="BT14">
            <v>7.4</v>
          </cell>
          <cell r="BU14">
            <v>7.6</v>
          </cell>
          <cell r="BV14">
            <v>7.8</v>
          </cell>
          <cell r="BW14">
            <v>8.3000000000000007</v>
          </cell>
          <cell r="BX14">
            <v>8.1999999999999993</v>
          </cell>
          <cell r="BY14">
            <v>8.6999999999999993</v>
          </cell>
          <cell r="BZ14">
            <v>9.1</v>
          </cell>
          <cell r="CA14">
            <v>9.5</v>
          </cell>
          <cell r="CB14">
            <v>9.4</v>
          </cell>
          <cell r="CC14">
            <v>9.3000000000000007</v>
          </cell>
          <cell r="CD14">
            <v>9.4</v>
          </cell>
          <cell r="CE14">
            <v>9.4</v>
          </cell>
          <cell r="CF14">
            <v>8.5</v>
          </cell>
          <cell r="CG14">
            <v>8.1</v>
          </cell>
          <cell r="CH14">
            <v>8.8000000000000007</v>
          </cell>
          <cell r="CI14">
            <v>8.9</v>
          </cell>
          <cell r="CJ14">
            <v>2</v>
          </cell>
          <cell r="CK14">
            <v>7.9</v>
          </cell>
          <cell r="CL14">
            <v>8.1999999999999993</v>
          </cell>
          <cell r="CM14">
            <v>9</v>
          </cell>
          <cell r="CN14">
            <v>9.1</v>
          </cell>
          <cell r="CO14">
            <v>9.5</v>
          </cell>
          <cell r="CP14">
            <v>9.8000000000000007</v>
          </cell>
          <cell r="CQ14">
            <v>10.5</v>
          </cell>
          <cell r="CR14">
            <v>9.6</v>
          </cell>
          <cell r="CS14">
            <v>-0.1</v>
          </cell>
          <cell r="CT14">
            <v>8.1</v>
          </cell>
          <cell r="CU14">
            <v>8.4</v>
          </cell>
          <cell r="CV14">
            <v>8.9</v>
          </cell>
          <cell r="CW14">
            <v>9</v>
          </cell>
          <cell r="CX14">
            <v>9.8000000000000007</v>
          </cell>
          <cell r="CY14">
            <v>9.4</v>
          </cell>
          <cell r="CZ14">
            <v>10.4</v>
          </cell>
          <cell r="DA14">
            <v>9.9</v>
          </cell>
          <cell r="DB14">
            <v>10.5</v>
          </cell>
          <cell r="DC14">
            <v>10.5</v>
          </cell>
          <cell r="DD14">
            <v>11</v>
          </cell>
          <cell r="DE14">
            <v>10.5</v>
          </cell>
          <cell r="DF14">
            <v>10.5</v>
          </cell>
          <cell r="DG14">
            <v>10.8</v>
          </cell>
          <cell r="DH14">
            <v>10.5</v>
          </cell>
          <cell r="DI14">
            <v>10.3</v>
          </cell>
          <cell r="DJ14">
            <v>9.5</v>
          </cell>
          <cell r="DK14">
            <v>10.199999999999999</v>
          </cell>
          <cell r="DL14">
            <v>10.5</v>
          </cell>
          <cell r="DM14">
            <v>10.3</v>
          </cell>
          <cell r="DN14">
            <v>10.1</v>
          </cell>
          <cell r="DO14">
            <v>10.5</v>
          </cell>
          <cell r="DP14">
            <v>10.7</v>
          </cell>
          <cell r="DQ14">
            <v>10.3</v>
          </cell>
          <cell r="DR14">
            <v>10</v>
          </cell>
          <cell r="DS14">
            <v>10.1</v>
          </cell>
          <cell r="DT14">
            <v>10.3</v>
          </cell>
          <cell r="DU14">
            <v>9.9</v>
          </cell>
          <cell r="DV14">
            <v>10.1</v>
          </cell>
          <cell r="DW14">
            <v>10.6</v>
          </cell>
          <cell r="DX14">
            <v>11.6</v>
          </cell>
          <cell r="DY14">
            <v>11.9</v>
          </cell>
          <cell r="DZ14">
            <v>12.3</v>
          </cell>
          <cell r="EA14">
            <v>11.8</v>
          </cell>
          <cell r="EB14">
            <v>11.6</v>
          </cell>
          <cell r="EC14">
            <v>11.3</v>
          </cell>
          <cell r="ED14">
            <v>12</v>
          </cell>
          <cell r="EE14">
            <v>12.7</v>
          </cell>
          <cell r="EF14">
            <v>12.8</v>
          </cell>
          <cell r="EG14">
            <v>13.1</v>
          </cell>
          <cell r="EH14">
            <v>14</v>
          </cell>
          <cell r="EI14">
            <v>15.2</v>
          </cell>
          <cell r="EJ14">
            <v>16.600000000000001</v>
          </cell>
          <cell r="EK14">
            <v>18.3</v>
          </cell>
          <cell r="EL14">
            <v>20.8</v>
          </cell>
          <cell r="EM14">
            <v>22.2</v>
          </cell>
          <cell r="EN14">
            <v>24.2</v>
          </cell>
          <cell r="EO14">
            <v>26.5</v>
          </cell>
          <cell r="EP14">
            <v>28.9</v>
          </cell>
          <cell r="EQ14">
            <v>13.5</v>
          </cell>
          <cell r="ER14">
            <v>23.6</v>
          </cell>
          <cell r="ES14">
            <v>24.5</v>
          </cell>
          <cell r="ET14">
            <v>24.4</v>
          </cell>
          <cell r="EU14">
            <v>26.2</v>
          </cell>
          <cell r="EV14">
            <v>27.1</v>
          </cell>
          <cell r="EW14">
            <v>28.8</v>
          </cell>
          <cell r="EX14">
            <v>29.3</v>
          </cell>
          <cell r="EY14">
            <v>32.200000000000003</v>
          </cell>
        </row>
        <row r="15">
          <cell r="A15" t="str">
            <v>Ивановская область</v>
          </cell>
          <cell r="B15">
            <v>0.9</v>
          </cell>
          <cell r="C15">
            <v>0.9</v>
          </cell>
          <cell r="D15">
            <v>-0.2</v>
          </cell>
          <cell r="E15">
            <v>-20</v>
          </cell>
          <cell r="F15">
            <v>-43.5</v>
          </cell>
          <cell r="G15">
            <v>-40.700000000000003</v>
          </cell>
          <cell r="H15">
            <v>-40</v>
          </cell>
          <cell r="I15">
            <v>-38</v>
          </cell>
          <cell r="J15">
            <v>-37.700000000000003</v>
          </cell>
          <cell r="K15">
            <v>-29.8</v>
          </cell>
          <cell r="L15">
            <v>-28</v>
          </cell>
          <cell r="M15">
            <v>-26.1</v>
          </cell>
          <cell r="N15">
            <v>-23.8</v>
          </cell>
          <cell r="O15">
            <v>-22.5</v>
          </cell>
          <cell r="P15">
            <v>-20.6</v>
          </cell>
          <cell r="Q15">
            <v>-17.5</v>
          </cell>
          <cell r="R15">
            <v>-15.1</v>
          </cell>
          <cell r="S15">
            <v>-4</v>
          </cell>
          <cell r="T15">
            <v>-1.9</v>
          </cell>
          <cell r="U15">
            <v>-1</v>
          </cell>
          <cell r="V15">
            <v>-1.7</v>
          </cell>
          <cell r="W15">
            <v>0.7</v>
          </cell>
          <cell r="X15">
            <v>1.8</v>
          </cell>
          <cell r="Y15">
            <v>2.2999999999999998</v>
          </cell>
          <cell r="Z15">
            <v>3</v>
          </cell>
          <cell r="AA15">
            <v>2.7</v>
          </cell>
          <cell r="AB15">
            <v>4.5</v>
          </cell>
          <cell r="AC15">
            <v>4.3</v>
          </cell>
          <cell r="AD15">
            <v>4.7</v>
          </cell>
          <cell r="AE15">
            <v>4.8</v>
          </cell>
          <cell r="AF15">
            <v>4.5</v>
          </cell>
          <cell r="AG15">
            <v>4.4000000000000004</v>
          </cell>
          <cell r="AH15">
            <v>4.8</v>
          </cell>
          <cell r="AI15">
            <v>5</v>
          </cell>
          <cell r="AJ15">
            <v>4.2</v>
          </cell>
          <cell r="AK15">
            <v>5.2</v>
          </cell>
          <cell r="AL15">
            <v>5.4</v>
          </cell>
          <cell r="AM15">
            <v>6</v>
          </cell>
          <cell r="AN15">
            <v>5.7</v>
          </cell>
          <cell r="AO15">
            <v>5.9</v>
          </cell>
          <cell r="AP15">
            <v>6.3</v>
          </cell>
          <cell r="AQ15">
            <v>6.8</v>
          </cell>
          <cell r="AR15">
            <v>6</v>
          </cell>
          <cell r="AS15">
            <v>-0.4</v>
          </cell>
          <cell r="AT15">
            <v>4</v>
          </cell>
          <cell r="AU15">
            <v>5.0999999999999996</v>
          </cell>
          <cell r="AV15">
            <v>5.8</v>
          </cell>
          <cell r="AW15">
            <v>5.8</v>
          </cell>
          <cell r="AX15">
            <v>6</v>
          </cell>
          <cell r="AY15">
            <v>6.6</v>
          </cell>
          <cell r="AZ15">
            <v>6.3</v>
          </cell>
          <cell r="BA15">
            <v>7.4</v>
          </cell>
          <cell r="BB15">
            <v>6.6</v>
          </cell>
          <cell r="BC15">
            <v>7.7</v>
          </cell>
          <cell r="BD15">
            <v>6.9</v>
          </cell>
          <cell r="BE15">
            <v>8.3000000000000007</v>
          </cell>
          <cell r="BF15">
            <v>8.6999999999999993</v>
          </cell>
          <cell r="BG15">
            <v>8.9</v>
          </cell>
          <cell r="BH15">
            <v>9.3000000000000007</v>
          </cell>
          <cell r="BI15">
            <v>0.8</v>
          </cell>
          <cell r="BJ15">
            <v>7.8</v>
          </cell>
          <cell r="BK15">
            <v>8.6999999999999993</v>
          </cell>
          <cell r="BL15">
            <v>9.4</v>
          </cell>
          <cell r="BM15">
            <v>9.1</v>
          </cell>
          <cell r="BN15">
            <v>11.1</v>
          </cell>
          <cell r="BO15">
            <v>10</v>
          </cell>
          <cell r="BP15">
            <v>9.3000000000000007</v>
          </cell>
          <cell r="BQ15">
            <v>9.1</v>
          </cell>
          <cell r="BR15">
            <v>9</v>
          </cell>
          <cell r="BS15">
            <v>8.1</v>
          </cell>
          <cell r="BT15">
            <v>8.1999999999999993</v>
          </cell>
          <cell r="BU15">
            <v>9</v>
          </cell>
          <cell r="BV15">
            <v>9.4</v>
          </cell>
          <cell r="BW15">
            <v>9.6999999999999993</v>
          </cell>
          <cell r="BX15">
            <v>9.8000000000000007</v>
          </cell>
          <cell r="BY15">
            <v>10.3</v>
          </cell>
          <cell r="BZ15">
            <v>10.6</v>
          </cell>
          <cell r="CA15">
            <v>10.5</v>
          </cell>
          <cell r="CB15">
            <v>10.6</v>
          </cell>
          <cell r="CC15">
            <v>10.5</v>
          </cell>
          <cell r="CD15">
            <v>10.5</v>
          </cell>
          <cell r="CE15">
            <v>10.9</v>
          </cell>
          <cell r="CF15">
            <v>10.6</v>
          </cell>
          <cell r="CG15">
            <v>11</v>
          </cell>
          <cell r="CH15">
            <v>10.7</v>
          </cell>
          <cell r="CI15">
            <v>10.8</v>
          </cell>
          <cell r="CJ15">
            <v>9.5</v>
          </cell>
          <cell r="CK15">
            <v>10</v>
          </cell>
          <cell r="CL15">
            <v>10.4</v>
          </cell>
          <cell r="CM15">
            <v>11</v>
          </cell>
          <cell r="CN15">
            <v>11.4</v>
          </cell>
          <cell r="CO15">
            <v>11.5</v>
          </cell>
          <cell r="CP15">
            <v>11.3</v>
          </cell>
          <cell r="CQ15">
            <v>11.7</v>
          </cell>
          <cell r="CR15">
            <v>10.8</v>
          </cell>
          <cell r="CS15">
            <v>3.4</v>
          </cell>
          <cell r="CT15">
            <v>9.8000000000000007</v>
          </cell>
          <cell r="CU15">
            <v>10</v>
          </cell>
          <cell r="CV15">
            <v>10.3</v>
          </cell>
          <cell r="CW15">
            <v>10.3</v>
          </cell>
          <cell r="CX15">
            <v>11</v>
          </cell>
          <cell r="CY15">
            <v>11.2</v>
          </cell>
          <cell r="CZ15">
            <v>11.4</v>
          </cell>
          <cell r="DA15">
            <v>10.4</v>
          </cell>
          <cell r="DB15">
            <v>11</v>
          </cell>
          <cell r="DC15">
            <v>11</v>
          </cell>
          <cell r="DD15">
            <v>10.4</v>
          </cell>
          <cell r="DE15">
            <v>10.1</v>
          </cell>
          <cell r="DF15">
            <v>10.4</v>
          </cell>
          <cell r="DG15">
            <v>10.6</v>
          </cell>
          <cell r="DH15">
            <v>10.8</v>
          </cell>
          <cell r="DI15">
            <v>10.4</v>
          </cell>
          <cell r="DJ15">
            <v>10.1</v>
          </cell>
          <cell r="DK15">
            <v>11.2</v>
          </cell>
          <cell r="DL15">
            <v>11.1</v>
          </cell>
          <cell r="DM15">
            <v>11.2</v>
          </cell>
          <cell r="DN15">
            <v>11.3</v>
          </cell>
          <cell r="DO15">
            <v>11</v>
          </cell>
          <cell r="DP15">
            <v>11.1</v>
          </cell>
          <cell r="DQ15">
            <v>11.4</v>
          </cell>
          <cell r="DR15">
            <v>10.6</v>
          </cell>
          <cell r="DS15">
            <v>10.9</v>
          </cell>
          <cell r="DT15">
            <v>10.9</v>
          </cell>
          <cell r="DU15">
            <v>10.5</v>
          </cell>
          <cell r="DV15">
            <v>11.8</v>
          </cell>
          <cell r="DW15">
            <v>11.6</v>
          </cell>
          <cell r="DX15">
            <v>12.9</v>
          </cell>
          <cell r="DY15">
            <v>12.8</v>
          </cell>
          <cell r="DZ15">
            <v>13.5</v>
          </cell>
          <cell r="EA15">
            <v>13.2</v>
          </cell>
          <cell r="EB15">
            <v>14.5</v>
          </cell>
          <cell r="EC15">
            <v>14.2</v>
          </cell>
          <cell r="ED15">
            <v>14.5</v>
          </cell>
          <cell r="EE15">
            <v>14.8</v>
          </cell>
          <cell r="EF15">
            <v>15.6</v>
          </cell>
          <cell r="EG15">
            <v>15.9</v>
          </cell>
          <cell r="EH15">
            <v>17.100000000000001</v>
          </cell>
          <cell r="EI15">
            <v>18.899999999999999</v>
          </cell>
          <cell r="EJ15">
            <v>20.6</v>
          </cell>
          <cell r="EK15">
            <v>24.1</v>
          </cell>
          <cell r="EL15">
            <v>27.1</v>
          </cell>
          <cell r="EM15">
            <v>28.6</v>
          </cell>
          <cell r="EN15">
            <v>29.8</v>
          </cell>
          <cell r="EO15">
            <v>30.9</v>
          </cell>
          <cell r="EP15">
            <v>32.9</v>
          </cell>
          <cell r="EQ15">
            <v>20.8</v>
          </cell>
          <cell r="ER15">
            <v>28.2</v>
          </cell>
          <cell r="ES15">
            <v>29.4</v>
          </cell>
          <cell r="ET15">
            <v>29.9</v>
          </cell>
          <cell r="EU15">
            <v>31.4</v>
          </cell>
          <cell r="EV15">
            <v>31.2</v>
          </cell>
          <cell r="EW15">
            <v>33.4</v>
          </cell>
          <cell r="EX15">
            <v>32.4</v>
          </cell>
          <cell r="EY15">
            <v>34.6</v>
          </cell>
        </row>
        <row r="16">
          <cell r="A16" t="str">
            <v>Иркутская область</v>
          </cell>
          <cell r="B16">
            <v>0.9</v>
          </cell>
          <cell r="C16">
            <v>0.6</v>
          </cell>
          <cell r="D16">
            <v>0</v>
          </cell>
          <cell r="E16">
            <v>-7.4</v>
          </cell>
          <cell r="F16">
            <v>-22</v>
          </cell>
          <cell r="G16">
            <v>-17.2</v>
          </cell>
          <cell r="H16">
            <v>-15.3</v>
          </cell>
          <cell r="I16">
            <v>-12.3</v>
          </cell>
          <cell r="J16">
            <v>-13.8</v>
          </cell>
          <cell r="K16">
            <v>-10.8</v>
          </cell>
          <cell r="L16">
            <v>-9.1</v>
          </cell>
          <cell r="M16">
            <v>-7.1</v>
          </cell>
          <cell r="N16">
            <v>-6.2</v>
          </cell>
          <cell r="O16">
            <v>-5.4</v>
          </cell>
          <cell r="P16">
            <v>-4.5999999999999996</v>
          </cell>
          <cell r="Q16">
            <v>-4.5</v>
          </cell>
          <cell r="R16">
            <v>-4.0999999999999996</v>
          </cell>
          <cell r="S16">
            <v>-3.4</v>
          </cell>
          <cell r="T16">
            <v>-3.2</v>
          </cell>
          <cell r="U16">
            <v>-2.9</v>
          </cell>
          <cell r="V16">
            <v>-3.7</v>
          </cell>
          <cell r="W16">
            <v>-1.6</v>
          </cell>
          <cell r="X16">
            <v>-1</v>
          </cell>
          <cell r="Y16">
            <v>-0.5</v>
          </cell>
          <cell r="Z16">
            <v>0.2</v>
          </cell>
          <cell r="AA16">
            <v>0.5</v>
          </cell>
          <cell r="AB16">
            <v>0.5</v>
          </cell>
          <cell r="AC16">
            <v>1</v>
          </cell>
          <cell r="AD16">
            <v>0.9</v>
          </cell>
          <cell r="AE16">
            <v>0.9</v>
          </cell>
          <cell r="AF16">
            <v>0.5</v>
          </cell>
          <cell r="AG16">
            <v>0.1</v>
          </cell>
          <cell r="AH16">
            <v>0.4</v>
          </cell>
          <cell r="AI16">
            <v>0.4</v>
          </cell>
          <cell r="AJ16">
            <v>-0.6</v>
          </cell>
          <cell r="AK16">
            <v>0</v>
          </cell>
          <cell r="AL16">
            <v>0.9</v>
          </cell>
          <cell r="AM16">
            <v>1.5</v>
          </cell>
          <cell r="AN16">
            <v>2</v>
          </cell>
          <cell r="AO16">
            <v>2.6</v>
          </cell>
          <cell r="AP16">
            <v>3.1</v>
          </cell>
          <cell r="AQ16">
            <v>3.7</v>
          </cell>
          <cell r="AR16">
            <v>2.7</v>
          </cell>
          <cell r="AS16">
            <v>-4.9000000000000004</v>
          </cell>
          <cell r="AT16">
            <v>1.1000000000000001</v>
          </cell>
          <cell r="AU16">
            <v>2</v>
          </cell>
          <cell r="AV16">
            <v>2.6</v>
          </cell>
          <cell r="AW16">
            <v>2.7</v>
          </cell>
          <cell r="AX16">
            <v>3.5</v>
          </cell>
          <cell r="AY16">
            <v>3.9</v>
          </cell>
          <cell r="AZ16">
            <v>3.8</v>
          </cell>
          <cell r="BA16">
            <v>4.9000000000000004</v>
          </cell>
          <cell r="BB16">
            <v>4.5999999999999996</v>
          </cell>
          <cell r="BC16">
            <v>4.8</v>
          </cell>
          <cell r="BD16">
            <v>3.5</v>
          </cell>
          <cell r="BE16">
            <v>5.4</v>
          </cell>
          <cell r="BF16">
            <v>4.7</v>
          </cell>
          <cell r="BG16">
            <v>5.0999999999999996</v>
          </cell>
          <cell r="BH16">
            <v>5.3</v>
          </cell>
          <cell r="BI16">
            <v>-0.5</v>
          </cell>
          <cell r="BJ16">
            <v>3.5</v>
          </cell>
          <cell r="BK16">
            <v>5.3</v>
          </cell>
          <cell r="BL16">
            <v>5.7</v>
          </cell>
          <cell r="BM16">
            <v>5.8</v>
          </cell>
          <cell r="BN16">
            <v>6.7</v>
          </cell>
          <cell r="BO16">
            <v>6.6</v>
          </cell>
          <cell r="BP16">
            <v>5.9</v>
          </cell>
          <cell r="BQ16">
            <v>6.2</v>
          </cell>
          <cell r="BR16">
            <v>5.7</v>
          </cell>
          <cell r="BS16">
            <v>4.2</v>
          </cell>
          <cell r="BT16">
            <v>4.0999999999999996</v>
          </cell>
          <cell r="BU16">
            <v>4.3</v>
          </cell>
          <cell r="BV16">
            <v>4.2</v>
          </cell>
          <cell r="BW16">
            <v>4.5999999999999996</v>
          </cell>
          <cell r="BX16">
            <v>5.3</v>
          </cell>
          <cell r="BY16">
            <v>5.4</v>
          </cell>
          <cell r="BZ16">
            <v>5.3</v>
          </cell>
          <cell r="CA16">
            <v>6.1</v>
          </cell>
          <cell r="CB16">
            <v>5.5</v>
          </cell>
          <cell r="CC16">
            <v>5.6</v>
          </cell>
          <cell r="CD16">
            <v>5.8</v>
          </cell>
          <cell r="CE16">
            <v>5.8</v>
          </cell>
          <cell r="CF16">
            <v>5.4</v>
          </cell>
          <cell r="CG16">
            <v>5.4</v>
          </cell>
          <cell r="CH16">
            <v>5.4</v>
          </cell>
          <cell r="CI16">
            <v>5.4</v>
          </cell>
          <cell r="CJ16">
            <v>3.7</v>
          </cell>
          <cell r="CK16">
            <v>4.5999999999999996</v>
          </cell>
          <cell r="CL16">
            <v>5.3</v>
          </cell>
          <cell r="CM16">
            <v>5.6</v>
          </cell>
          <cell r="CN16">
            <v>5.8</v>
          </cell>
          <cell r="CO16">
            <v>5.8</v>
          </cell>
          <cell r="CP16">
            <v>6.1</v>
          </cell>
          <cell r="CQ16">
            <v>6.2</v>
          </cell>
          <cell r="CR16">
            <v>5.6</v>
          </cell>
          <cell r="CS16">
            <v>-3.8</v>
          </cell>
          <cell r="CT16">
            <v>3.9</v>
          </cell>
          <cell r="CU16">
            <v>4.4000000000000004</v>
          </cell>
          <cell r="CV16">
            <v>4</v>
          </cell>
          <cell r="CW16">
            <v>4</v>
          </cell>
          <cell r="CX16">
            <v>4.9000000000000004</v>
          </cell>
          <cell r="CY16">
            <v>4.9000000000000004</v>
          </cell>
          <cell r="CZ16">
            <v>6</v>
          </cell>
          <cell r="DA16">
            <v>5.4</v>
          </cell>
          <cell r="DB16">
            <v>5.4</v>
          </cell>
          <cell r="DC16">
            <v>5.5</v>
          </cell>
          <cell r="DD16">
            <v>5.2</v>
          </cell>
          <cell r="DE16">
            <v>4.9000000000000004</v>
          </cell>
          <cell r="DF16">
            <v>5.2</v>
          </cell>
          <cell r="DG16">
            <v>5.3</v>
          </cell>
          <cell r="DH16">
            <v>5.4</v>
          </cell>
          <cell r="DI16">
            <v>4.5999999999999996</v>
          </cell>
          <cell r="DJ16">
            <v>4.7</v>
          </cell>
          <cell r="DK16">
            <v>5.5</v>
          </cell>
          <cell r="DL16">
            <v>5.7</v>
          </cell>
          <cell r="DM16">
            <v>5.5</v>
          </cell>
          <cell r="DN16">
            <v>5.0999999999999996</v>
          </cell>
          <cell r="DO16">
            <v>5</v>
          </cell>
          <cell r="DP16">
            <v>5.0999999999999996</v>
          </cell>
          <cell r="DQ16">
            <v>4.8</v>
          </cell>
          <cell r="DR16">
            <v>4</v>
          </cell>
          <cell r="DS16">
            <v>4.0999999999999996</v>
          </cell>
          <cell r="DT16">
            <v>4</v>
          </cell>
          <cell r="DU16">
            <v>4</v>
          </cell>
          <cell r="DV16">
            <v>4.3</v>
          </cell>
          <cell r="DW16">
            <v>4.5999999999999996</v>
          </cell>
          <cell r="DX16">
            <v>5.8</v>
          </cell>
          <cell r="DY16">
            <v>6.1</v>
          </cell>
          <cell r="DZ16">
            <v>6.9</v>
          </cell>
          <cell r="EA16">
            <v>6.5</v>
          </cell>
          <cell r="EB16">
            <v>6.7</v>
          </cell>
          <cell r="EC16">
            <v>6.6</v>
          </cell>
          <cell r="ED16">
            <v>7.9</v>
          </cell>
          <cell r="EE16">
            <v>7.6</v>
          </cell>
          <cell r="EF16">
            <v>8.1</v>
          </cell>
          <cell r="EG16">
            <v>8.5</v>
          </cell>
          <cell r="EH16">
            <v>9.1999999999999993</v>
          </cell>
          <cell r="EI16">
            <v>10.9</v>
          </cell>
          <cell r="EJ16">
            <v>13.1</v>
          </cell>
          <cell r="EK16">
            <v>14</v>
          </cell>
          <cell r="EL16">
            <v>16.3</v>
          </cell>
          <cell r="EM16">
            <v>17.399999999999999</v>
          </cell>
          <cell r="EN16">
            <v>19.600000000000001</v>
          </cell>
          <cell r="EO16">
            <v>20.7</v>
          </cell>
          <cell r="EP16">
            <v>22.7</v>
          </cell>
          <cell r="EQ16">
            <v>9.5</v>
          </cell>
          <cell r="ER16">
            <v>18.8</v>
          </cell>
          <cell r="ES16">
            <v>19.3</v>
          </cell>
          <cell r="ET16">
            <v>19.8</v>
          </cell>
          <cell r="EU16">
            <v>21.5</v>
          </cell>
          <cell r="EV16">
            <v>22.1</v>
          </cell>
          <cell r="EW16">
            <v>24.1</v>
          </cell>
          <cell r="EX16">
            <v>24.2</v>
          </cell>
          <cell r="EY16">
            <v>26.2</v>
          </cell>
        </row>
        <row r="17">
          <cell r="A17" t="str">
            <v>Кабардино-Балкарская Республика</v>
          </cell>
          <cell r="B17">
            <v>3.1</v>
          </cell>
          <cell r="C17">
            <v>2.2999999999999998</v>
          </cell>
          <cell r="D17">
            <v>0.6</v>
          </cell>
          <cell r="E17">
            <v>-15.4</v>
          </cell>
          <cell r="F17">
            <v>-26.4</v>
          </cell>
          <cell r="G17">
            <v>-24</v>
          </cell>
          <cell r="H17">
            <v>-26.5</v>
          </cell>
          <cell r="I17">
            <v>-25.4</v>
          </cell>
          <cell r="J17">
            <v>-23.7</v>
          </cell>
          <cell r="K17">
            <v>-20.6</v>
          </cell>
          <cell r="L17">
            <v>-13.7</v>
          </cell>
          <cell r="M17">
            <v>-10.5</v>
          </cell>
          <cell r="N17">
            <v>-9.6</v>
          </cell>
          <cell r="O17">
            <v>-9</v>
          </cell>
          <cell r="P17">
            <v>-8.4</v>
          </cell>
          <cell r="Q17">
            <v>-7.1</v>
          </cell>
          <cell r="R17">
            <v>-4.4000000000000004</v>
          </cell>
          <cell r="S17">
            <v>-2.2000000000000002</v>
          </cell>
          <cell r="T17">
            <v>0.4</v>
          </cell>
          <cell r="U17">
            <v>1.8</v>
          </cell>
          <cell r="V17">
            <v>2.2000000000000002</v>
          </cell>
          <cell r="W17">
            <v>5.0999999999999996</v>
          </cell>
          <cell r="X17">
            <v>6</v>
          </cell>
          <cell r="Y17">
            <v>6</v>
          </cell>
          <cell r="Z17">
            <v>7</v>
          </cell>
          <cell r="AA17">
            <v>6.2</v>
          </cell>
          <cell r="AB17">
            <v>7.5</v>
          </cell>
          <cell r="AC17">
            <v>8.4</v>
          </cell>
          <cell r="AD17">
            <v>9.3000000000000007</v>
          </cell>
          <cell r="AE17">
            <v>8.9</v>
          </cell>
          <cell r="AF17">
            <v>8.1</v>
          </cell>
          <cell r="AG17">
            <v>7.7</v>
          </cell>
          <cell r="AH17">
            <v>8.6</v>
          </cell>
          <cell r="AI17">
            <v>8.4</v>
          </cell>
          <cell r="AJ17">
            <v>8.1</v>
          </cell>
          <cell r="AK17">
            <v>9.9</v>
          </cell>
          <cell r="AL17">
            <v>11</v>
          </cell>
          <cell r="AM17">
            <v>11.9</v>
          </cell>
          <cell r="AN17">
            <v>13</v>
          </cell>
          <cell r="AO17">
            <v>13.2</v>
          </cell>
          <cell r="AP17">
            <v>13.8</v>
          </cell>
          <cell r="AQ17">
            <v>14.3</v>
          </cell>
          <cell r="AR17">
            <v>13.6</v>
          </cell>
          <cell r="AS17">
            <v>4</v>
          </cell>
          <cell r="AT17">
            <v>12.5</v>
          </cell>
          <cell r="AU17">
            <v>14.7</v>
          </cell>
          <cell r="AV17">
            <v>14.7</v>
          </cell>
          <cell r="AW17">
            <v>14.8</v>
          </cell>
          <cell r="AX17">
            <v>15.1</v>
          </cell>
          <cell r="AY17">
            <v>16.5</v>
          </cell>
          <cell r="AZ17">
            <v>16.399999999999999</v>
          </cell>
          <cell r="BA17">
            <v>16.2</v>
          </cell>
          <cell r="BB17">
            <v>15.9</v>
          </cell>
          <cell r="BC17">
            <v>16.3</v>
          </cell>
          <cell r="BD17">
            <v>15.9</v>
          </cell>
          <cell r="BE17">
            <v>18.399999999999999</v>
          </cell>
          <cell r="BF17">
            <v>17.899999999999999</v>
          </cell>
          <cell r="BG17">
            <v>18.2</v>
          </cell>
          <cell r="BH17">
            <v>19.2</v>
          </cell>
          <cell r="BI17">
            <v>3.2</v>
          </cell>
          <cell r="BJ17">
            <v>16</v>
          </cell>
          <cell r="BK17">
            <v>18.8</v>
          </cell>
          <cell r="BL17">
            <v>20.6</v>
          </cell>
          <cell r="BM17">
            <v>20.2</v>
          </cell>
          <cell r="BN17">
            <v>22.5</v>
          </cell>
          <cell r="BO17">
            <v>22.4</v>
          </cell>
          <cell r="BP17">
            <v>21.8</v>
          </cell>
          <cell r="BQ17">
            <v>22.8</v>
          </cell>
          <cell r="BR17">
            <v>23.1</v>
          </cell>
          <cell r="BS17">
            <v>24.7</v>
          </cell>
          <cell r="BT17">
            <v>24.5</v>
          </cell>
          <cell r="BU17">
            <v>23.1</v>
          </cell>
          <cell r="BV17">
            <v>23.9</v>
          </cell>
          <cell r="BW17">
            <v>25</v>
          </cell>
          <cell r="BX17">
            <v>25.7</v>
          </cell>
          <cell r="BY17">
            <v>25</v>
          </cell>
          <cell r="BZ17">
            <v>24.4</v>
          </cell>
          <cell r="CA17">
            <v>25.4</v>
          </cell>
          <cell r="CB17">
            <v>25.3</v>
          </cell>
          <cell r="CC17">
            <v>27.3</v>
          </cell>
          <cell r="CD17">
            <v>26.5</v>
          </cell>
          <cell r="CE17">
            <v>27.4</v>
          </cell>
          <cell r="CF17">
            <v>26.4</v>
          </cell>
          <cell r="CG17">
            <v>26.2</v>
          </cell>
          <cell r="CH17">
            <v>26.2</v>
          </cell>
          <cell r="CI17">
            <v>25.9</v>
          </cell>
          <cell r="CJ17">
            <v>22.8</v>
          </cell>
          <cell r="CK17">
            <v>27.7</v>
          </cell>
          <cell r="CL17">
            <v>29</v>
          </cell>
          <cell r="CM17">
            <v>28.3</v>
          </cell>
          <cell r="CN17">
            <v>29.7</v>
          </cell>
          <cell r="CO17">
            <v>31.5</v>
          </cell>
          <cell r="CP17">
            <v>32.4</v>
          </cell>
          <cell r="CQ17">
            <v>31.6</v>
          </cell>
          <cell r="CR17">
            <v>31</v>
          </cell>
          <cell r="CS17">
            <v>21</v>
          </cell>
          <cell r="CT17">
            <v>30.9</v>
          </cell>
          <cell r="CU17">
            <v>32.299999999999997</v>
          </cell>
          <cell r="CV17">
            <v>30.3</v>
          </cell>
          <cell r="CW17">
            <v>32</v>
          </cell>
          <cell r="CX17">
            <v>36.799999999999997</v>
          </cell>
          <cell r="CY17">
            <v>34.5</v>
          </cell>
          <cell r="CZ17">
            <v>32.299999999999997</v>
          </cell>
          <cell r="DA17">
            <v>31</v>
          </cell>
          <cell r="DB17">
            <v>33.9</v>
          </cell>
          <cell r="DC17">
            <v>29.6</v>
          </cell>
          <cell r="DD17">
            <v>29</v>
          </cell>
          <cell r="DE17">
            <v>29.1</v>
          </cell>
          <cell r="DF17">
            <v>29.9</v>
          </cell>
          <cell r="DG17">
            <v>31</v>
          </cell>
          <cell r="DH17">
            <v>31.5</v>
          </cell>
          <cell r="DI17">
            <v>29.9</v>
          </cell>
          <cell r="DJ17">
            <v>31.6</v>
          </cell>
          <cell r="DK17">
            <v>33.9</v>
          </cell>
          <cell r="DL17">
            <v>33.1</v>
          </cell>
          <cell r="DM17">
            <v>34.700000000000003</v>
          </cell>
          <cell r="DN17">
            <v>33.799999999999997</v>
          </cell>
          <cell r="DO17">
            <v>33.4</v>
          </cell>
          <cell r="DP17">
            <v>34.799999999999997</v>
          </cell>
          <cell r="DQ17">
            <v>34.9</v>
          </cell>
          <cell r="DR17">
            <v>34.299999999999997</v>
          </cell>
          <cell r="DS17">
            <v>35.4</v>
          </cell>
          <cell r="DT17">
            <v>35.299999999999997</v>
          </cell>
          <cell r="DU17">
            <v>35.9</v>
          </cell>
          <cell r="DV17">
            <v>37.200000000000003</v>
          </cell>
          <cell r="DW17">
            <v>35.700000000000003</v>
          </cell>
          <cell r="DX17">
            <v>37.4</v>
          </cell>
          <cell r="DY17">
            <v>36.5</v>
          </cell>
          <cell r="DZ17">
            <v>37.299999999999997</v>
          </cell>
          <cell r="EA17">
            <v>42</v>
          </cell>
          <cell r="EB17">
            <v>41.6</v>
          </cell>
          <cell r="EC17">
            <v>43</v>
          </cell>
          <cell r="ED17">
            <v>44.1</v>
          </cell>
          <cell r="EE17">
            <v>46.5</v>
          </cell>
          <cell r="EF17">
            <v>49.2</v>
          </cell>
          <cell r="EG17">
            <v>48.8</v>
          </cell>
          <cell r="EH17">
            <v>50</v>
          </cell>
          <cell r="EI17">
            <v>53.5</v>
          </cell>
          <cell r="EJ17">
            <v>58</v>
          </cell>
          <cell r="EK17">
            <v>58.6</v>
          </cell>
          <cell r="EL17">
            <v>61.1</v>
          </cell>
          <cell r="EM17">
            <v>63.7</v>
          </cell>
          <cell r="EN17">
            <v>67.099999999999994</v>
          </cell>
          <cell r="EO17">
            <v>70.400000000000006</v>
          </cell>
          <cell r="EP17">
            <v>74</v>
          </cell>
          <cell r="EQ17">
            <v>60.8</v>
          </cell>
          <cell r="ER17">
            <v>71.5</v>
          </cell>
          <cell r="ES17">
            <v>75.5</v>
          </cell>
          <cell r="ET17">
            <v>75.7</v>
          </cell>
          <cell r="EU17">
            <v>80.599999999999994</v>
          </cell>
          <cell r="EV17">
            <v>80.8</v>
          </cell>
          <cell r="EW17">
            <v>84.2</v>
          </cell>
          <cell r="EX17">
            <v>87.4</v>
          </cell>
          <cell r="EY17">
            <v>92.6</v>
          </cell>
        </row>
        <row r="18">
          <cell r="A18" t="str">
            <v>Калининградская область</v>
          </cell>
          <cell r="B18">
            <v>1.1000000000000001</v>
          </cell>
          <cell r="C18">
            <v>0.5</v>
          </cell>
          <cell r="D18">
            <v>-0.4</v>
          </cell>
          <cell r="E18">
            <v>-14.1</v>
          </cell>
          <cell r="F18">
            <v>-40.1</v>
          </cell>
          <cell r="G18">
            <v>-36.9</v>
          </cell>
          <cell r="H18">
            <v>-34.9</v>
          </cell>
          <cell r="I18">
            <v>-25.4</v>
          </cell>
          <cell r="J18">
            <v>-23.4</v>
          </cell>
          <cell r="K18">
            <v>-11</v>
          </cell>
          <cell r="L18">
            <v>-8.6999999999999993</v>
          </cell>
          <cell r="M18">
            <v>-8</v>
          </cell>
          <cell r="N18">
            <v>-6.7</v>
          </cell>
          <cell r="O18">
            <v>-4.5999999999999996</v>
          </cell>
          <cell r="P18">
            <v>-3.7</v>
          </cell>
          <cell r="Q18">
            <v>-1.6</v>
          </cell>
          <cell r="R18">
            <v>-0.1</v>
          </cell>
          <cell r="S18">
            <v>0.6</v>
          </cell>
          <cell r="T18">
            <v>1</v>
          </cell>
          <cell r="U18">
            <v>1.6</v>
          </cell>
          <cell r="V18">
            <v>1.3</v>
          </cell>
          <cell r="W18">
            <v>2.2999999999999998</v>
          </cell>
          <cell r="X18">
            <v>3.5</v>
          </cell>
          <cell r="Y18">
            <v>3.8</v>
          </cell>
          <cell r="Z18">
            <v>4.5</v>
          </cell>
          <cell r="AA18">
            <v>4.4000000000000004</v>
          </cell>
          <cell r="AB18">
            <v>5.0999999999999996</v>
          </cell>
          <cell r="AC18">
            <v>5.7</v>
          </cell>
          <cell r="AD18">
            <v>5.3</v>
          </cell>
          <cell r="AE18">
            <v>5.3</v>
          </cell>
          <cell r="AF18">
            <v>5.2</v>
          </cell>
          <cell r="AG18">
            <v>5.3</v>
          </cell>
          <cell r="AH18">
            <v>5.8</v>
          </cell>
          <cell r="AI18">
            <v>6.4</v>
          </cell>
          <cell r="AJ18">
            <v>5.8</v>
          </cell>
          <cell r="AK18">
            <v>5.9</v>
          </cell>
          <cell r="AL18">
            <v>5.7</v>
          </cell>
          <cell r="AM18">
            <v>6.2</v>
          </cell>
          <cell r="AN18">
            <v>6.4</v>
          </cell>
          <cell r="AO18">
            <v>7.2</v>
          </cell>
          <cell r="AP18">
            <v>7.7</v>
          </cell>
          <cell r="AQ18">
            <v>8.1</v>
          </cell>
          <cell r="AR18">
            <v>7.3</v>
          </cell>
          <cell r="AS18">
            <v>1.1000000000000001</v>
          </cell>
          <cell r="AT18">
            <v>5.8</v>
          </cell>
          <cell r="AU18">
            <v>6.1</v>
          </cell>
          <cell r="AV18">
            <v>6.4</v>
          </cell>
          <cell r="AW18">
            <v>6.9</v>
          </cell>
          <cell r="AX18">
            <v>7.1</v>
          </cell>
          <cell r="AY18">
            <v>7.5</v>
          </cell>
          <cell r="AZ18">
            <v>7.5</v>
          </cell>
          <cell r="BA18">
            <v>8.5</v>
          </cell>
          <cell r="BB18">
            <v>7.8</v>
          </cell>
          <cell r="BC18">
            <v>8.6</v>
          </cell>
          <cell r="BD18">
            <v>7.1</v>
          </cell>
          <cell r="BE18">
            <v>9.6</v>
          </cell>
          <cell r="BF18">
            <v>9.9</v>
          </cell>
          <cell r="BG18">
            <v>10.4</v>
          </cell>
          <cell r="BH18">
            <v>11.4</v>
          </cell>
          <cell r="BI18">
            <v>6.1</v>
          </cell>
          <cell r="BJ18">
            <v>11</v>
          </cell>
          <cell r="BK18">
            <v>11.1</v>
          </cell>
          <cell r="BL18">
            <v>11.9</v>
          </cell>
          <cell r="BM18">
            <v>11.7</v>
          </cell>
          <cell r="BN18">
            <v>14.1</v>
          </cell>
          <cell r="BO18">
            <v>13.5</v>
          </cell>
          <cell r="BP18">
            <v>12.2</v>
          </cell>
          <cell r="BQ18">
            <v>12.2</v>
          </cell>
          <cell r="BR18">
            <v>13</v>
          </cell>
          <cell r="BS18">
            <v>12.5</v>
          </cell>
          <cell r="BT18">
            <v>12.4</v>
          </cell>
          <cell r="BU18">
            <v>13.3</v>
          </cell>
          <cell r="BV18">
            <v>12.7</v>
          </cell>
          <cell r="BW18">
            <v>13.2</v>
          </cell>
          <cell r="BX18">
            <v>13.3</v>
          </cell>
          <cell r="BY18">
            <v>13.9</v>
          </cell>
          <cell r="BZ18">
            <v>13.9</v>
          </cell>
          <cell r="CA18">
            <v>14.1</v>
          </cell>
          <cell r="CB18">
            <v>13.6</v>
          </cell>
          <cell r="CC18">
            <v>14.3</v>
          </cell>
          <cell r="CD18">
            <v>14.2</v>
          </cell>
          <cell r="CE18">
            <v>14.7</v>
          </cell>
          <cell r="CF18">
            <v>13.8</v>
          </cell>
          <cell r="CG18">
            <v>14.1</v>
          </cell>
          <cell r="CH18">
            <v>14</v>
          </cell>
          <cell r="CI18">
            <v>14.3</v>
          </cell>
          <cell r="CJ18">
            <v>-11.1</v>
          </cell>
          <cell r="CK18">
            <v>13.3</v>
          </cell>
          <cell r="CL18">
            <v>14.7</v>
          </cell>
          <cell r="CM18">
            <v>14.9</v>
          </cell>
          <cell r="CN18">
            <v>15.5</v>
          </cell>
          <cell r="CO18">
            <v>15.9</v>
          </cell>
          <cell r="CP18">
            <v>16.5</v>
          </cell>
          <cell r="CQ18">
            <v>16.899999999999999</v>
          </cell>
          <cell r="CR18">
            <v>16.5</v>
          </cell>
          <cell r="CS18">
            <v>8.4</v>
          </cell>
          <cell r="CT18">
            <v>15.6</v>
          </cell>
          <cell r="CU18">
            <v>14.6</v>
          </cell>
          <cell r="CV18">
            <v>15</v>
          </cell>
          <cell r="CW18">
            <v>15.5</v>
          </cell>
          <cell r="CX18">
            <v>15.8</v>
          </cell>
          <cell r="CY18">
            <v>15.4</v>
          </cell>
          <cell r="CZ18">
            <v>15.5</v>
          </cell>
          <cell r="DA18">
            <v>14.9</v>
          </cell>
          <cell r="DB18">
            <v>14.9</v>
          </cell>
          <cell r="DC18">
            <v>14.8</v>
          </cell>
          <cell r="DD18">
            <v>15.6</v>
          </cell>
          <cell r="DE18">
            <v>15.4</v>
          </cell>
          <cell r="DF18">
            <v>15.5</v>
          </cell>
          <cell r="DG18">
            <v>16.399999999999999</v>
          </cell>
          <cell r="DH18">
            <v>16.899999999999999</v>
          </cell>
          <cell r="DI18">
            <v>16.5</v>
          </cell>
          <cell r="DJ18">
            <v>16.100000000000001</v>
          </cell>
          <cell r="DK18">
            <v>17.399999999999999</v>
          </cell>
          <cell r="DL18">
            <v>17.3</v>
          </cell>
          <cell r="DM18">
            <v>17.399999999999999</v>
          </cell>
          <cell r="DN18">
            <v>17.5</v>
          </cell>
          <cell r="DO18">
            <v>16.8</v>
          </cell>
          <cell r="DP18">
            <v>17.600000000000001</v>
          </cell>
          <cell r="DQ18">
            <v>17.399999999999999</v>
          </cell>
          <cell r="DR18">
            <v>16.600000000000001</v>
          </cell>
          <cell r="DS18">
            <v>16.5</v>
          </cell>
          <cell r="DT18">
            <v>16.600000000000001</v>
          </cell>
          <cell r="DU18">
            <v>16.8</v>
          </cell>
          <cell r="DV18">
            <v>17.100000000000001</v>
          </cell>
          <cell r="DW18">
            <v>16.7</v>
          </cell>
          <cell r="DX18">
            <v>17.600000000000001</v>
          </cell>
          <cell r="DY18">
            <v>17.399999999999999</v>
          </cell>
          <cell r="DZ18">
            <v>17.8</v>
          </cell>
          <cell r="EA18">
            <v>17.8</v>
          </cell>
          <cell r="EB18">
            <v>18.3</v>
          </cell>
          <cell r="EC18">
            <v>17.8</v>
          </cell>
          <cell r="ED18">
            <v>17.7</v>
          </cell>
          <cell r="EE18">
            <v>17.3</v>
          </cell>
          <cell r="EF18">
            <v>18</v>
          </cell>
          <cell r="EG18">
            <v>19.5</v>
          </cell>
          <cell r="EH18">
            <v>21.8</v>
          </cell>
          <cell r="EI18">
            <v>24.5</v>
          </cell>
          <cell r="EJ18">
            <v>27</v>
          </cell>
          <cell r="EK18">
            <v>29.2</v>
          </cell>
          <cell r="EL18">
            <v>31.4</v>
          </cell>
          <cell r="EM18">
            <v>33.4</v>
          </cell>
          <cell r="EN18">
            <v>34.9</v>
          </cell>
          <cell r="EO18">
            <v>37.5</v>
          </cell>
          <cell r="EP18">
            <v>38.200000000000003</v>
          </cell>
          <cell r="EQ18">
            <v>26.9</v>
          </cell>
          <cell r="ER18">
            <v>34.700000000000003</v>
          </cell>
          <cell r="ES18">
            <v>34.5</v>
          </cell>
          <cell r="ET18">
            <v>34.200000000000003</v>
          </cell>
          <cell r="EU18">
            <v>34</v>
          </cell>
          <cell r="EV18">
            <v>34.799999999999997</v>
          </cell>
          <cell r="EW18">
            <v>35.9</v>
          </cell>
          <cell r="EX18">
            <v>35.799999999999997</v>
          </cell>
          <cell r="EY18">
            <v>37.9</v>
          </cell>
        </row>
        <row r="19">
          <cell r="A19" t="str">
            <v>Калужская область</v>
          </cell>
          <cell r="B19">
            <v>1.5</v>
          </cell>
          <cell r="C19">
            <v>0.5</v>
          </cell>
          <cell r="D19">
            <v>0.4</v>
          </cell>
          <cell r="E19">
            <v>-11.4</v>
          </cell>
          <cell r="F19">
            <v>-34.4</v>
          </cell>
          <cell r="G19">
            <v>-29.1</v>
          </cell>
          <cell r="H19">
            <v>-28.3</v>
          </cell>
          <cell r="I19">
            <v>-26.1</v>
          </cell>
          <cell r="J19">
            <v>-25.7</v>
          </cell>
          <cell r="K19">
            <v>-21.6</v>
          </cell>
          <cell r="L19">
            <v>-20.399999999999999</v>
          </cell>
          <cell r="M19">
            <v>-19</v>
          </cell>
          <cell r="N19">
            <v>-12.9</v>
          </cell>
          <cell r="O19">
            <v>-11</v>
          </cell>
          <cell r="P19">
            <v>-9.1999999999999993</v>
          </cell>
          <cell r="Q19">
            <v>-3.3</v>
          </cell>
          <cell r="R19">
            <v>-2.1</v>
          </cell>
          <cell r="S19">
            <v>-1.1000000000000001</v>
          </cell>
          <cell r="T19">
            <v>-0.3</v>
          </cell>
          <cell r="U19">
            <v>-0.1</v>
          </cell>
          <cell r="V19">
            <v>-1.3</v>
          </cell>
          <cell r="W19">
            <v>1.2</v>
          </cell>
          <cell r="X19">
            <v>1.6</v>
          </cell>
          <cell r="Y19">
            <v>1.7</v>
          </cell>
          <cell r="Z19">
            <v>2.2999999999999998</v>
          </cell>
          <cell r="AA19">
            <v>2.1</v>
          </cell>
          <cell r="AB19">
            <v>2.8</v>
          </cell>
          <cell r="AC19">
            <v>2.7</v>
          </cell>
          <cell r="AD19">
            <v>2.4</v>
          </cell>
          <cell r="AE19">
            <v>2.6</v>
          </cell>
          <cell r="AF19">
            <v>2.5</v>
          </cell>
          <cell r="AG19">
            <v>2.4</v>
          </cell>
          <cell r="AH19">
            <v>2.8</v>
          </cell>
          <cell r="AI19">
            <v>3</v>
          </cell>
          <cell r="AJ19">
            <v>2.9</v>
          </cell>
          <cell r="AK19">
            <v>2.8</v>
          </cell>
          <cell r="AL19">
            <v>2.6</v>
          </cell>
          <cell r="AM19">
            <v>2.7</v>
          </cell>
          <cell r="AN19">
            <v>3.5</v>
          </cell>
          <cell r="AO19">
            <v>1.5</v>
          </cell>
          <cell r="AP19">
            <v>-0.5</v>
          </cell>
          <cell r="AQ19">
            <v>1.5</v>
          </cell>
          <cell r="AR19">
            <v>1</v>
          </cell>
          <cell r="AS19">
            <v>-4.3</v>
          </cell>
          <cell r="AT19">
            <v>0.8</v>
          </cell>
          <cell r="AU19">
            <v>1</v>
          </cell>
          <cell r="AV19">
            <v>1.9</v>
          </cell>
          <cell r="AW19">
            <v>2.7</v>
          </cell>
          <cell r="AX19">
            <v>2.7</v>
          </cell>
          <cell r="AY19">
            <v>2.2999999999999998</v>
          </cell>
          <cell r="AZ19">
            <v>2.5</v>
          </cell>
          <cell r="BA19">
            <v>4</v>
          </cell>
          <cell r="BB19">
            <v>3.4</v>
          </cell>
          <cell r="BC19">
            <v>3.5</v>
          </cell>
          <cell r="BD19">
            <v>2.1</v>
          </cell>
          <cell r="BE19">
            <v>4.2</v>
          </cell>
          <cell r="BF19">
            <v>4.7</v>
          </cell>
          <cell r="BG19">
            <v>5.0999999999999996</v>
          </cell>
          <cell r="BH19">
            <v>5.3</v>
          </cell>
          <cell r="BI19">
            <v>-2.2999999999999998</v>
          </cell>
          <cell r="BJ19">
            <v>4.3</v>
          </cell>
          <cell r="BK19">
            <v>5.5</v>
          </cell>
          <cell r="BL19">
            <v>5.7</v>
          </cell>
          <cell r="BM19">
            <v>5.3</v>
          </cell>
          <cell r="BN19">
            <v>6.7</v>
          </cell>
          <cell r="BO19">
            <v>6.5</v>
          </cell>
          <cell r="BP19">
            <v>6</v>
          </cell>
          <cell r="BQ19">
            <v>5.7</v>
          </cell>
          <cell r="BR19">
            <v>5.7</v>
          </cell>
          <cell r="BS19">
            <v>5.2</v>
          </cell>
          <cell r="BT19">
            <v>5</v>
          </cell>
          <cell r="BU19">
            <v>5.4</v>
          </cell>
          <cell r="BV19">
            <v>5.0999999999999996</v>
          </cell>
          <cell r="BW19">
            <v>6.1</v>
          </cell>
          <cell r="BX19">
            <v>6.3</v>
          </cell>
          <cell r="BY19">
            <v>6.2</v>
          </cell>
          <cell r="BZ19">
            <v>6.3</v>
          </cell>
          <cell r="CA19">
            <v>6.7</v>
          </cell>
          <cell r="CB19">
            <v>6.4</v>
          </cell>
          <cell r="CC19">
            <v>6.2</v>
          </cell>
          <cell r="CD19">
            <v>5.9</v>
          </cell>
          <cell r="CE19">
            <v>6.1</v>
          </cell>
          <cell r="CF19">
            <v>5.9</v>
          </cell>
          <cell r="CG19">
            <v>5.9</v>
          </cell>
          <cell r="CH19">
            <v>5.6</v>
          </cell>
          <cell r="CI19">
            <v>5.5</v>
          </cell>
          <cell r="CJ19">
            <v>3.6</v>
          </cell>
          <cell r="CK19">
            <v>5.4</v>
          </cell>
          <cell r="CL19">
            <v>5.4</v>
          </cell>
          <cell r="CM19">
            <v>5.4</v>
          </cell>
          <cell r="CN19">
            <v>5.9</v>
          </cell>
          <cell r="CO19">
            <v>5.9</v>
          </cell>
          <cell r="CP19">
            <v>6.5</v>
          </cell>
          <cell r="CQ19">
            <v>6.5</v>
          </cell>
          <cell r="CR19">
            <v>5.5</v>
          </cell>
          <cell r="CS19">
            <v>-2.7</v>
          </cell>
          <cell r="CT19">
            <v>4.4000000000000004</v>
          </cell>
          <cell r="CU19">
            <v>4.5999999999999996</v>
          </cell>
          <cell r="CV19">
            <v>4.7</v>
          </cell>
          <cell r="CW19">
            <v>5</v>
          </cell>
          <cell r="CX19">
            <v>5.3</v>
          </cell>
          <cell r="CY19">
            <v>5.3</v>
          </cell>
          <cell r="CZ19">
            <v>6.1</v>
          </cell>
          <cell r="DA19">
            <v>5.3</v>
          </cell>
          <cell r="DB19">
            <v>5.2</v>
          </cell>
          <cell r="DC19">
            <v>5.3</v>
          </cell>
          <cell r="DD19">
            <v>5.0999999999999996</v>
          </cell>
          <cell r="DE19">
            <v>5.6</v>
          </cell>
          <cell r="DF19">
            <v>5.6</v>
          </cell>
          <cell r="DG19">
            <v>6</v>
          </cell>
          <cell r="DH19">
            <v>5.9</v>
          </cell>
          <cell r="DI19">
            <v>4.9000000000000004</v>
          </cell>
          <cell r="DJ19">
            <v>4.3</v>
          </cell>
          <cell r="DK19">
            <v>5.7</v>
          </cell>
          <cell r="DL19">
            <v>6.6</v>
          </cell>
          <cell r="DM19">
            <v>7.3</v>
          </cell>
          <cell r="DN19">
            <v>6.9</v>
          </cell>
          <cell r="DO19">
            <v>6.6</v>
          </cell>
          <cell r="DP19">
            <v>6.9</v>
          </cell>
          <cell r="DQ19">
            <v>7</v>
          </cell>
          <cell r="DR19">
            <v>6.3</v>
          </cell>
          <cell r="DS19">
            <v>6.5</v>
          </cell>
          <cell r="DT19">
            <v>6.1</v>
          </cell>
          <cell r="DU19">
            <v>5.7</v>
          </cell>
          <cell r="DV19">
            <v>6.3</v>
          </cell>
          <cell r="DW19">
            <v>6.1</v>
          </cell>
          <cell r="DX19">
            <v>6.9</v>
          </cell>
          <cell r="DY19">
            <v>7</v>
          </cell>
          <cell r="DZ19">
            <v>6.8</v>
          </cell>
          <cell r="EA19">
            <v>6.9</v>
          </cell>
          <cell r="EB19">
            <v>6.8</v>
          </cell>
          <cell r="EC19">
            <v>7.5</v>
          </cell>
          <cell r="ED19">
            <v>7.3</v>
          </cell>
          <cell r="EE19">
            <v>7.4</v>
          </cell>
          <cell r="EF19">
            <v>8</v>
          </cell>
          <cell r="EG19">
            <v>8</v>
          </cell>
          <cell r="EH19">
            <v>9.4</v>
          </cell>
          <cell r="EI19">
            <v>10.4</v>
          </cell>
          <cell r="EJ19">
            <v>12.5</v>
          </cell>
          <cell r="EK19">
            <v>12.4</v>
          </cell>
          <cell r="EL19">
            <v>14.6</v>
          </cell>
          <cell r="EM19">
            <v>16.2</v>
          </cell>
          <cell r="EN19">
            <v>17</v>
          </cell>
          <cell r="EO19">
            <v>18</v>
          </cell>
          <cell r="EP19">
            <v>19.8</v>
          </cell>
          <cell r="EQ19">
            <v>6.9</v>
          </cell>
          <cell r="ER19">
            <v>14.5</v>
          </cell>
          <cell r="ES19">
            <v>15.2</v>
          </cell>
          <cell r="ET19">
            <v>15.1</v>
          </cell>
          <cell r="EU19">
            <v>14.7</v>
          </cell>
          <cell r="EV19">
            <v>13.7</v>
          </cell>
          <cell r="EW19">
            <v>14.9</v>
          </cell>
          <cell r="EX19">
            <v>14.4</v>
          </cell>
          <cell r="EY19">
            <v>16.3</v>
          </cell>
        </row>
        <row r="20">
          <cell r="A20" t="str">
            <v>Камчатский край</v>
          </cell>
          <cell r="B20">
            <v>0.8</v>
          </cell>
          <cell r="C20">
            <v>0.5</v>
          </cell>
          <cell r="D20">
            <v>0.2</v>
          </cell>
          <cell r="E20">
            <v>-17.7</v>
          </cell>
          <cell r="F20">
            <v>-28.2</v>
          </cell>
          <cell r="G20">
            <v>-26.1</v>
          </cell>
          <cell r="H20">
            <v>-24.4</v>
          </cell>
          <cell r="I20">
            <v>-21.7</v>
          </cell>
          <cell r="J20">
            <v>-21.1</v>
          </cell>
          <cell r="K20">
            <v>-14.4</v>
          </cell>
          <cell r="L20">
            <v>-13.5</v>
          </cell>
          <cell r="M20">
            <v>-10.7</v>
          </cell>
          <cell r="N20">
            <v>-9.1999999999999993</v>
          </cell>
          <cell r="O20">
            <v>-9.1</v>
          </cell>
          <cell r="P20">
            <v>-7.8</v>
          </cell>
          <cell r="Q20">
            <v>-8.6</v>
          </cell>
          <cell r="R20">
            <v>-8</v>
          </cell>
          <cell r="S20">
            <v>-6.9</v>
          </cell>
          <cell r="T20">
            <v>-5.7</v>
          </cell>
          <cell r="U20">
            <v>-4.8</v>
          </cell>
          <cell r="V20">
            <v>-5.6</v>
          </cell>
          <cell r="W20">
            <v>-3.3</v>
          </cell>
          <cell r="X20">
            <v>-2.1</v>
          </cell>
          <cell r="Y20">
            <v>-1.3</v>
          </cell>
          <cell r="Z20">
            <v>-0.2</v>
          </cell>
          <cell r="AA20">
            <v>-0.2</v>
          </cell>
          <cell r="AB20">
            <v>0.8</v>
          </cell>
          <cell r="AC20">
            <v>1.3</v>
          </cell>
          <cell r="AD20">
            <v>1.2</v>
          </cell>
          <cell r="AE20">
            <v>1.9</v>
          </cell>
          <cell r="AF20">
            <v>1.7</v>
          </cell>
          <cell r="AG20">
            <v>1.3</v>
          </cell>
          <cell r="AH20">
            <v>2</v>
          </cell>
          <cell r="AI20">
            <v>1.9</v>
          </cell>
          <cell r="AJ20">
            <v>1.4</v>
          </cell>
          <cell r="AK20">
            <v>2</v>
          </cell>
          <cell r="AL20">
            <v>2.2000000000000002</v>
          </cell>
          <cell r="AM20">
            <v>2.2000000000000002</v>
          </cell>
          <cell r="AN20">
            <v>3.3</v>
          </cell>
          <cell r="AO20">
            <v>3.2</v>
          </cell>
          <cell r="AP20">
            <v>3.1</v>
          </cell>
          <cell r="AQ20">
            <v>4.0999999999999996</v>
          </cell>
          <cell r="AR20">
            <v>3</v>
          </cell>
          <cell r="AS20">
            <v>-4.3</v>
          </cell>
          <cell r="AT20">
            <v>2.4</v>
          </cell>
          <cell r="AU20">
            <v>2.9</v>
          </cell>
          <cell r="AV20">
            <v>4</v>
          </cell>
          <cell r="AW20">
            <v>4.5</v>
          </cell>
          <cell r="AX20">
            <v>5</v>
          </cell>
          <cell r="AY20">
            <v>5.8</v>
          </cell>
          <cell r="AZ20">
            <v>5.7</v>
          </cell>
          <cell r="BA20">
            <v>6.4</v>
          </cell>
          <cell r="BB20">
            <v>6.8</v>
          </cell>
          <cell r="BC20">
            <v>7.3</v>
          </cell>
          <cell r="BD20">
            <v>6.2</v>
          </cell>
          <cell r="BE20">
            <v>7.7</v>
          </cell>
          <cell r="BF20">
            <v>7.5</v>
          </cell>
          <cell r="BG20">
            <v>7.9</v>
          </cell>
          <cell r="BH20">
            <v>8.9</v>
          </cell>
          <cell r="BI20">
            <v>1.1000000000000001</v>
          </cell>
          <cell r="BJ20">
            <v>6.2</v>
          </cell>
          <cell r="BK20">
            <v>8.4</v>
          </cell>
          <cell r="BL20">
            <v>8.6999999999999993</v>
          </cell>
          <cell r="BM20">
            <v>8.6999999999999993</v>
          </cell>
          <cell r="BN20">
            <v>10.1</v>
          </cell>
          <cell r="BO20">
            <v>9.6999999999999993</v>
          </cell>
          <cell r="BP20">
            <v>8.5</v>
          </cell>
          <cell r="BQ20">
            <v>8.3000000000000007</v>
          </cell>
          <cell r="BR20">
            <v>8.1</v>
          </cell>
          <cell r="BS20">
            <v>7.9</v>
          </cell>
          <cell r="BT20">
            <v>8.1</v>
          </cell>
          <cell r="BU20">
            <v>7.9</v>
          </cell>
          <cell r="BV20">
            <v>8.5</v>
          </cell>
          <cell r="BW20">
            <v>8.9</v>
          </cell>
          <cell r="BX20">
            <v>9.3000000000000007</v>
          </cell>
          <cell r="BY20">
            <v>10</v>
          </cell>
          <cell r="BZ20">
            <v>10.4</v>
          </cell>
          <cell r="CA20">
            <v>11.5</v>
          </cell>
          <cell r="CB20">
            <v>12</v>
          </cell>
          <cell r="CC20">
            <v>12.5</v>
          </cell>
          <cell r="CD20">
            <v>11.8</v>
          </cell>
          <cell r="CE20">
            <v>12.3</v>
          </cell>
          <cell r="CF20">
            <v>12.5</v>
          </cell>
          <cell r="CG20">
            <v>11.6</v>
          </cell>
          <cell r="CH20">
            <v>12.2</v>
          </cell>
          <cell r="CI20">
            <v>11.5</v>
          </cell>
          <cell r="CJ20">
            <v>10.9</v>
          </cell>
          <cell r="CK20">
            <v>12.1</v>
          </cell>
          <cell r="CL20">
            <v>12.9</v>
          </cell>
          <cell r="CM20">
            <v>13.7</v>
          </cell>
          <cell r="CN20">
            <v>13.8</v>
          </cell>
          <cell r="CO20">
            <v>14.5</v>
          </cell>
          <cell r="CP20">
            <v>15.9</v>
          </cell>
          <cell r="CQ20">
            <v>16.3</v>
          </cell>
          <cell r="CR20">
            <v>14.7</v>
          </cell>
          <cell r="CS20">
            <v>4.5999999999999996</v>
          </cell>
          <cell r="CT20">
            <v>14.2</v>
          </cell>
          <cell r="CU20">
            <v>13.9</v>
          </cell>
          <cell r="CV20">
            <v>13.8</v>
          </cell>
          <cell r="CW20">
            <v>14.5</v>
          </cell>
          <cell r="CX20">
            <v>15</v>
          </cell>
          <cell r="CY20">
            <v>14.9</v>
          </cell>
          <cell r="CZ20">
            <v>16.399999999999999</v>
          </cell>
          <cell r="DA20">
            <v>15.5</v>
          </cell>
          <cell r="DB20">
            <v>16.5</v>
          </cell>
          <cell r="DC20">
            <v>15.2</v>
          </cell>
          <cell r="DD20">
            <v>15.5</v>
          </cell>
          <cell r="DE20">
            <v>16</v>
          </cell>
          <cell r="DF20">
            <v>17.399999999999999</v>
          </cell>
          <cell r="DG20">
            <v>17.8</v>
          </cell>
          <cell r="DH20">
            <v>16.600000000000001</v>
          </cell>
          <cell r="DI20">
            <v>17.3</v>
          </cell>
          <cell r="DJ20">
            <v>17</v>
          </cell>
          <cell r="DK20">
            <v>18.3</v>
          </cell>
          <cell r="DL20">
            <v>18.600000000000001</v>
          </cell>
          <cell r="DM20">
            <v>18.399999999999999</v>
          </cell>
          <cell r="DN20">
            <v>18.8</v>
          </cell>
          <cell r="DO20">
            <v>19</v>
          </cell>
          <cell r="DP20">
            <v>19.3</v>
          </cell>
          <cell r="DQ20">
            <v>19.8</v>
          </cell>
          <cell r="DR20">
            <v>19.5</v>
          </cell>
          <cell r="DS20">
            <v>20.2</v>
          </cell>
          <cell r="DT20">
            <v>20.3</v>
          </cell>
          <cell r="DU20">
            <v>20.5</v>
          </cell>
          <cell r="DV20">
            <v>22.4</v>
          </cell>
          <cell r="DW20">
            <v>22.2</v>
          </cell>
          <cell r="DX20">
            <v>23.9</v>
          </cell>
          <cell r="DY20">
            <v>23.4</v>
          </cell>
          <cell r="DZ20">
            <v>24.1</v>
          </cell>
          <cell r="EA20">
            <v>24.9</v>
          </cell>
          <cell r="EB20">
            <v>25.4</v>
          </cell>
          <cell r="EC20">
            <v>23.8</v>
          </cell>
          <cell r="ED20">
            <v>26.5</v>
          </cell>
          <cell r="EE20">
            <v>26.6</v>
          </cell>
          <cell r="EF20">
            <v>26.4</v>
          </cell>
          <cell r="EG20">
            <v>26.6</v>
          </cell>
          <cell r="EH20">
            <v>28.9</v>
          </cell>
          <cell r="EI20">
            <v>30.6</v>
          </cell>
          <cell r="EJ20">
            <v>34.6</v>
          </cell>
          <cell r="EK20">
            <v>37</v>
          </cell>
          <cell r="EL20">
            <v>44.4</v>
          </cell>
          <cell r="EM20">
            <v>47.6</v>
          </cell>
          <cell r="EN20">
            <v>50.7</v>
          </cell>
          <cell r="EO20">
            <v>53.7</v>
          </cell>
          <cell r="EP20">
            <v>59</v>
          </cell>
          <cell r="EQ20">
            <v>39.200000000000003</v>
          </cell>
          <cell r="ER20">
            <v>54.2</v>
          </cell>
          <cell r="ES20">
            <v>52.7</v>
          </cell>
          <cell r="ET20">
            <v>51.7</v>
          </cell>
          <cell r="EU20">
            <v>55.7</v>
          </cell>
          <cell r="EV20">
            <v>56.9</v>
          </cell>
          <cell r="EW20">
            <v>57.9</v>
          </cell>
          <cell r="EX20">
            <v>58.7</v>
          </cell>
          <cell r="EY20">
            <v>61.6</v>
          </cell>
        </row>
        <row r="21">
          <cell r="A21" t="str">
            <v>Кемеровская область</v>
          </cell>
          <cell r="B21">
            <v>0.5</v>
          </cell>
          <cell r="C21">
            <v>0.3</v>
          </cell>
          <cell r="D21">
            <v>-0.5</v>
          </cell>
          <cell r="E21">
            <v>-5.5</v>
          </cell>
          <cell r="F21">
            <v>-21</v>
          </cell>
          <cell r="G21">
            <v>-15.3</v>
          </cell>
          <cell r="H21">
            <v>-15.4</v>
          </cell>
          <cell r="I21">
            <v>-15.3</v>
          </cell>
          <cell r="J21">
            <v>-15.9</v>
          </cell>
          <cell r="K21">
            <v>-13.3</v>
          </cell>
          <cell r="L21">
            <v>-12.2</v>
          </cell>
          <cell r="M21">
            <v>-11</v>
          </cell>
          <cell r="N21">
            <v>-6.3</v>
          </cell>
          <cell r="O21">
            <v>-4.4000000000000004</v>
          </cell>
          <cell r="P21">
            <v>-3.3</v>
          </cell>
          <cell r="Q21">
            <v>-2.8</v>
          </cell>
          <cell r="R21">
            <v>-2.2000000000000002</v>
          </cell>
          <cell r="S21">
            <v>-1.7</v>
          </cell>
          <cell r="T21">
            <v>-1.4</v>
          </cell>
          <cell r="U21">
            <v>-1.3</v>
          </cell>
          <cell r="V21">
            <v>-2.1</v>
          </cell>
          <cell r="W21">
            <v>-0.8</v>
          </cell>
          <cell r="X21">
            <v>-1</v>
          </cell>
          <cell r="Y21">
            <v>-0.5</v>
          </cell>
          <cell r="Z21">
            <v>0.2</v>
          </cell>
          <cell r="AA21">
            <v>0.6</v>
          </cell>
          <cell r="AB21">
            <v>0.6</v>
          </cell>
          <cell r="AC21">
            <v>0.9</v>
          </cell>
          <cell r="AD21">
            <v>1.1000000000000001</v>
          </cell>
          <cell r="AE21">
            <v>1.2</v>
          </cell>
          <cell r="AF21">
            <v>0.8</v>
          </cell>
          <cell r="AG21">
            <v>1</v>
          </cell>
          <cell r="AH21">
            <v>1.8</v>
          </cell>
          <cell r="AI21">
            <v>1.7</v>
          </cell>
          <cell r="AJ21">
            <v>1.1000000000000001</v>
          </cell>
          <cell r="AK21">
            <v>1.9</v>
          </cell>
          <cell r="AL21">
            <v>2.9</v>
          </cell>
          <cell r="AM21">
            <v>3.3</v>
          </cell>
          <cell r="AN21">
            <v>3.8</v>
          </cell>
          <cell r="AO21">
            <v>3.6</v>
          </cell>
          <cell r="AP21">
            <v>4.2</v>
          </cell>
          <cell r="AQ21">
            <v>4.0999999999999996</v>
          </cell>
          <cell r="AR21">
            <v>2.7</v>
          </cell>
          <cell r="AS21">
            <v>-4.4000000000000004</v>
          </cell>
          <cell r="AT21">
            <v>2.2000000000000002</v>
          </cell>
          <cell r="AU21">
            <v>3.4</v>
          </cell>
          <cell r="AV21">
            <v>3.3</v>
          </cell>
          <cell r="AW21">
            <v>3.6</v>
          </cell>
          <cell r="AX21">
            <v>3.6</v>
          </cell>
          <cell r="AY21">
            <v>4.4000000000000004</v>
          </cell>
          <cell r="AZ21">
            <v>4.2</v>
          </cell>
          <cell r="BA21">
            <v>5.0999999999999996</v>
          </cell>
          <cell r="BB21">
            <v>4.7</v>
          </cell>
          <cell r="BC21">
            <v>5.7</v>
          </cell>
          <cell r="BD21">
            <v>4.4000000000000004</v>
          </cell>
          <cell r="BE21">
            <v>6.5</v>
          </cell>
          <cell r="BF21">
            <v>5.8</v>
          </cell>
          <cell r="BG21">
            <v>6.2</v>
          </cell>
          <cell r="BH21">
            <v>6.6</v>
          </cell>
          <cell r="BI21">
            <v>0.9</v>
          </cell>
          <cell r="BJ21">
            <v>3.6</v>
          </cell>
          <cell r="BK21">
            <v>5.3</v>
          </cell>
          <cell r="BL21">
            <v>6</v>
          </cell>
          <cell r="BM21">
            <v>6</v>
          </cell>
          <cell r="BN21">
            <v>7.3</v>
          </cell>
          <cell r="BO21">
            <v>6.8</v>
          </cell>
          <cell r="BP21">
            <v>6.1</v>
          </cell>
          <cell r="BQ21">
            <v>6</v>
          </cell>
          <cell r="BR21">
            <v>6.1</v>
          </cell>
          <cell r="BS21">
            <v>4.9000000000000004</v>
          </cell>
          <cell r="BT21">
            <v>4.7</v>
          </cell>
          <cell r="BU21">
            <v>5.3</v>
          </cell>
          <cell r="BV21">
            <v>5</v>
          </cell>
          <cell r="BW21">
            <v>5.6</v>
          </cell>
          <cell r="BX21">
            <v>5.7</v>
          </cell>
          <cell r="BY21">
            <v>6.3</v>
          </cell>
          <cell r="BZ21">
            <v>6.5</v>
          </cell>
          <cell r="CA21">
            <v>7.2</v>
          </cell>
          <cell r="CB21">
            <v>6.4</v>
          </cell>
          <cell r="CC21">
            <v>6.1</v>
          </cell>
          <cell r="CD21">
            <v>6</v>
          </cell>
          <cell r="CE21">
            <v>5.7</v>
          </cell>
          <cell r="CF21">
            <v>5.2</v>
          </cell>
          <cell r="CG21">
            <v>5.3</v>
          </cell>
          <cell r="CH21">
            <v>5.5</v>
          </cell>
          <cell r="CI21">
            <v>5.6</v>
          </cell>
          <cell r="CJ21">
            <v>3.9</v>
          </cell>
          <cell r="CK21">
            <v>5.2</v>
          </cell>
          <cell r="CL21">
            <v>5.8</v>
          </cell>
          <cell r="CM21">
            <v>5.8</v>
          </cell>
          <cell r="CN21">
            <v>6.1</v>
          </cell>
          <cell r="CO21">
            <v>5.9</v>
          </cell>
          <cell r="CP21">
            <v>6.6</v>
          </cell>
          <cell r="CQ21">
            <v>7</v>
          </cell>
          <cell r="CR21">
            <v>6.2</v>
          </cell>
          <cell r="CS21">
            <v>-3.5</v>
          </cell>
          <cell r="CT21">
            <v>4.8</v>
          </cell>
          <cell r="CU21">
            <v>5.8</v>
          </cell>
          <cell r="CV21">
            <v>5.5</v>
          </cell>
          <cell r="CW21">
            <v>5</v>
          </cell>
          <cell r="CX21">
            <v>6.3</v>
          </cell>
          <cell r="CY21">
            <v>6.2</v>
          </cell>
          <cell r="CZ21">
            <v>6.6</v>
          </cell>
          <cell r="DA21">
            <v>6.1</v>
          </cell>
          <cell r="DB21">
            <v>6.4</v>
          </cell>
          <cell r="DC21">
            <v>6.3</v>
          </cell>
          <cell r="DD21">
            <v>6.2</v>
          </cell>
          <cell r="DE21">
            <v>6.3</v>
          </cell>
          <cell r="DF21">
            <v>6.6</v>
          </cell>
          <cell r="DG21">
            <v>6.7</v>
          </cell>
          <cell r="DH21">
            <v>6.3</v>
          </cell>
          <cell r="DI21">
            <v>5.3</v>
          </cell>
          <cell r="DJ21">
            <v>4.8</v>
          </cell>
          <cell r="DK21">
            <v>6.1</v>
          </cell>
          <cell r="DL21">
            <v>6.1</v>
          </cell>
          <cell r="DM21">
            <v>6</v>
          </cell>
          <cell r="DN21">
            <v>5.6</v>
          </cell>
          <cell r="DO21">
            <v>5.8</v>
          </cell>
          <cell r="DP21">
            <v>6</v>
          </cell>
          <cell r="DQ21">
            <v>5.8</v>
          </cell>
          <cell r="DR21">
            <v>4.8</v>
          </cell>
          <cell r="DS21">
            <v>4.9000000000000004</v>
          </cell>
          <cell r="DT21">
            <v>5</v>
          </cell>
          <cell r="DU21">
            <v>5</v>
          </cell>
          <cell r="DV21">
            <v>5.9</v>
          </cell>
          <cell r="DW21">
            <v>6.3</v>
          </cell>
          <cell r="DX21">
            <v>7.6</v>
          </cell>
          <cell r="DY21">
            <v>7.4</v>
          </cell>
          <cell r="DZ21">
            <v>9</v>
          </cell>
          <cell r="EA21">
            <v>9</v>
          </cell>
          <cell r="EB21">
            <v>10</v>
          </cell>
          <cell r="EC21">
            <v>10.5</v>
          </cell>
          <cell r="ED21">
            <v>11.1</v>
          </cell>
          <cell r="EE21">
            <v>10.7</v>
          </cell>
          <cell r="EF21">
            <v>11.9</v>
          </cell>
          <cell r="EG21">
            <v>12</v>
          </cell>
          <cell r="EH21">
            <v>12.7</v>
          </cell>
          <cell r="EI21">
            <v>14.2</v>
          </cell>
          <cell r="EJ21">
            <v>17.8</v>
          </cell>
          <cell r="EK21">
            <v>19.2</v>
          </cell>
          <cell r="EL21">
            <v>21.4</v>
          </cell>
          <cell r="EM21">
            <v>22.6</v>
          </cell>
          <cell r="EN21">
            <v>24.8</v>
          </cell>
          <cell r="EO21">
            <v>26.9</v>
          </cell>
          <cell r="EP21">
            <v>27.9</v>
          </cell>
          <cell r="EQ21">
            <v>14.9</v>
          </cell>
          <cell r="ER21">
            <v>23.4</v>
          </cell>
          <cell r="ES21">
            <v>24.8</v>
          </cell>
          <cell r="ET21">
            <v>25.2</v>
          </cell>
          <cell r="EU21">
            <v>25.6</v>
          </cell>
          <cell r="EV21">
            <v>25.3</v>
          </cell>
          <cell r="EW21">
            <v>27</v>
          </cell>
          <cell r="EX21">
            <v>27.5</v>
          </cell>
          <cell r="EY21">
            <v>29.1</v>
          </cell>
        </row>
        <row r="22">
          <cell r="A22" t="str">
            <v>Кировская область</v>
          </cell>
          <cell r="B22">
            <v>0.3</v>
          </cell>
          <cell r="C22">
            <v>-0.1</v>
          </cell>
          <cell r="D22">
            <v>-1.3</v>
          </cell>
          <cell r="E22">
            <v>-14.3</v>
          </cell>
          <cell r="F22">
            <v>-36.4</v>
          </cell>
          <cell r="G22">
            <v>-31.1</v>
          </cell>
          <cell r="H22">
            <v>-29.6</v>
          </cell>
          <cell r="I22">
            <v>-27.4</v>
          </cell>
          <cell r="J22">
            <v>-26.3</v>
          </cell>
          <cell r="K22">
            <v>-17.100000000000001</v>
          </cell>
          <cell r="L22">
            <v>-14.2</v>
          </cell>
          <cell r="M22">
            <v>-12.8</v>
          </cell>
          <cell r="N22">
            <v>-13</v>
          </cell>
          <cell r="O22">
            <v>-9.1999999999999993</v>
          </cell>
          <cell r="P22">
            <v>-6</v>
          </cell>
          <cell r="Q22">
            <v>-2.9</v>
          </cell>
          <cell r="R22">
            <v>-2.2000000000000002</v>
          </cell>
          <cell r="S22">
            <v>-1.5</v>
          </cell>
          <cell r="T22">
            <v>-1.4</v>
          </cell>
          <cell r="U22">
            <v>-1.1000000000000001</v>
          </cell>
          <cell r="V22">
            <v>-2</v>
          </cell>
          <cell r="W22">
            <v>-0.6</v>
          </cell>
          <cell r="X22">
            <v>0.3</v>
          </cell>
          <cell r="Y22">
            <v>0.8</v>
          </cell>
          <cell r="Z22">
            <v>1</v>
          </cell>
          <cell r="AA22">
            <v>0.7</v>
          </cell>
          <cell r="AB22">
            <v>1.3</v>
          </cell>
          <cell r="AC22">
            <v>1.7</v>
          </cell>
          <cell r="AD22">
            <v>1.4</v>
          </cell>
          <cell r="AE22">
            <v>1.5</v>
          </cell>
          <cell r="AF22">
            <v>0.6</v>
          </cell>
          <cell r="AG22">
            <v>1</v>
          </cell>
          <cell r="AH22">
            <v>0.6</v>
          </cell>
          <cell r="AI22">
            <v>0.5</v>
          </cell>
          <cell r="AJ22">
            <v>-0.2</v>
          </cell>
          <cell r="AK22">
            <v>0.4</v>
          </cell>
          <cell r="AL22">
            <v>1</v>
          </cell>
          <cell r="AM22">
            <v>1.1000000000000001</v>
          </cell>
          <cell r="AN22">
            <v>0.9</v>
          </cell>
          <cell r="AO22">
            <v>1.4</v>
          </cell>
          <cell r="AP22">
            <v>1.6</v>
          </cell>
          <cell r="AQ22">
            <v>1.7</v>
          </cell>
          <cell r="AR22">
            <v>0.8</v>
          </cell>
          <cell r="AS22">
            <v>-6.4</v>
          </cell>
          <cell r="AT22">
            <v>-0.6</v>
          </cell>
          <cell r="AU22">
            <v>0.1</v>
          </cell>
          <cell r="AV22">
            <v>0.5</v>
          </cell>
          <cell r="AW22">
            <v>0.4</v>
          </cell>
          <cell r="AX22">
            <v>0.5</v>
          </cell>
          <cell r="AY22">
            <v>1.4</v>
          </cell>
          <cell r="AZ22">
            <v>0.6</v>
          </cell>
          <cell r="BA22">
            <v>2.1</v>
          </cell>
          <cell r="BB22">
            <v>1.8</v>
          </cell>
          <cell r="BC22">
            <v>2.2000000000000002</v>
          </cell>
          <cell r="BD22">
            <v>1</v>
          </cell>
          <cell r="BE22">
            <v>2.2000000000000002</v>
          </cell>
          <cell r="BF22">
            <v>2.4</v>
          </cell>
          <cell r="BG22">
            <v>3.1</v>
          </cell>
          <cell r="BH22">
            <v>3.7</v>
          </cell>
          <cell r="BI22">
            <v>-3.3</v>
          </cell>
          <cell r="BJ22">
            <v>1.4</v>
          </cell>
          <cell r="BK22">
            <v>2.6</v>
          </cell>
          <cell r="BL22">
            <v>2.8</v>
          </cell>
          <cell r="BM22">
            <v>2.4</v>
          </cell>
          <cell r="BN22">
            <v>3.6</v>
          </cell>
          <cell r="BO22">
            <v>3.1</v>
          </cell>
          <cell r="BP22">
            <v>2.7</v>
          </cell>
          <cell r="BQ22">
            <v>2.4</v>
          </cell>
          <cell r="BR22">
            <v>2.8</v>
          </cell>
          <cell r="BS22">
            <v>1.8</v>
          </cell>
          <cell r="BT22">
            <v>1.7</v>
          </cell>
          <cell r="BU22">
            <v>1.7</v>
          </cell>
          <cell r="BV22">
            <v>1.6</v>
          </cell>
          <cell r="BW22">
            <v>1.9</v>
          </cell>
          <cell r="BX22">
            <v>1.9</v>
          </cell>
          <cell r="BY22">
            <v>2.2000000000000002</v>
          </cell>
          <cell r="BZ22">
            <v>2</v>
          </cell>
          <cell r="CA22">
            <v>2.5</v>
          </cell>
          <cell r="CB22">
            <v>2.5</v>
          </cell>
          <cell r="CC22">
            <v>2.4</v>
          </cell>
          <cell r="CD22">
            <v>1.9</v>
          </cell>
          <cell r="CE22">
            <v>2.2999999999999998</v>
          </cell>
          <cell r="CF22">
            <v>2.2000000000000002</v>
          </cell>
          <cell r="CG22">
            <v>2.7</v>
          </cell>
          <cell r="CH22">
            <v>2.2000000000000002</v>
          </cell>
          <cell r="CI22">
            <v>2.2000000000000002</v>
          </cell>
          <cell r="CJ22">
            <v>0.3</v>
          </cell>
          <cell r="CK22">
            <v>1.5</v>
          </cell>
          <cell r="CL22">
            <v>2.2000000000000002</v>
          </cell>
          <cell r="CM22">
            <v>2.4</v>
          </cell>
          <cell r="CN22">
            <v>2.2999999999999998</v>
          </cell>
          <cell r="CO22">
            <v>2.1</v>
          </cell>
          <cell r="CP22">
            <v>2.9</v>
          </cell>
          <cell r="CQ22">
            <v>2.9</v>
          </cell>
          <cell r="CR22">
            <v>2.1</v>
          </cell>
          <cell r="CS22">
            <v>-6.2</v>
          </cell>
          <cell r="CT22">
            <v>0.9</v>
          </cell>
          <cell r="CU22">
            <v>1.3</v>
          </cell>
          <cell r="CV22">
            <v>0.9</v>
          </cell>
          <cell r="CW22">
            <v>0.6</v>
          </cell>
          <cell r="CX22">
            <v>1.4</v>
          </cell>
          <cell r="CY22">
            <v>0.9</v>
          </cell>
          <cell r="CZ22">
            <v>1.7</v>
          </cell>
          <cell r="DA22">
            <v>0.9</v>
          </cell>
          <cell r="DB22">
            <v>1.4</v>
          </cell>
          <cell r="DC22">
            <v>0.9</v>
          </cell>
          <cell r="DD22">
            <v>0.8</v>
          </cell>
          <cell r="DE22">
            <v>0.2</v>
          </cell>
          <cell r="DF22">
            <v>0.7</v>
          </cell>
          <cell r="DG22">
            <v>0.9</v>
          </cell>
          <cell r="DH22">
            <v>0.7</v>
          </cell>
          <cell r="DI22">
            <v>-0.4</v>
          </cell>
          <cell r="DJ22">
            <v>-0.1</v>
          </cell>
          <cell r="DK22">
            <v>0.9</v>
          </cell>
          <cell r="DL22">
            <v>1</v>
          </cell>
          <cell r="DM22">
            <v>1.2</v>
          </cell>
          <cell r="DN22">
            <v>0.9</v>
          </cell>
          <cell r="DO22">
            <v>0.9</v>
          </cell>
          <cell r="DP22">
            <v>1</v>
          </cell>
          <cell r="DQ22">
            <v>1.1000000000000001</v>
          </cell>
          <cell r="DR22">
            <v>-0.1</v>
          </cell>
          <cell r="DS22">
            <v>0.4</v>
          </cell>
          <cell r="DT22">
            <v>0.4</v>
          </cell>
          <cell r="DU22">
            <v>-0.2</v>
          </cell>
          <cell r="DV22">
            <v>0.4</v>
          </cell>
          <cell r="DW22">
            <v>0.6</v>
          </cell>
          <cell r="DX22">
            <v>1.3</v>
          </cell>
          <cell r="DY22">
            <v>1.2</v>
          </cell>
          <cell r="DZ22">
            <v>1.9</v>
          </cell>
          <cell r="EA22">
            <v>1.9</v>
          </cell>
          <cell r="EB22">
            <v>2.4</v>
          </cell>
          <cell r="EC22">
            <v>3</v>
          </cell>
          <cell r="ED22">
            <v>3</v>
          </cell>
          <cell r="EE22">
            <v>2.7</v>
          </cell>
          <cell r="EF22">
            <v>3.2</v>
          </cell>
          <cell r="EG22">
            <v>3.7</v>
          </cell>
          <cell r="EH22">
            <v>3.8</v>
          </cell>
          <cell r="EI22">
            <v>5.7</v>
          </cell>
          <cell r="EJ22">
            <v>7.8</v>
          </cell>
          <cell r="EK22">
            <v>8.8000000000000007</v>
          </cell>
          <cell r="EL22">
            <v>10.8</v>
          </cell>
          <cell r="EM22">
            <v>11.3</v>
          </cell>
          <cell r="EN22">
            <v>13.3</v>
          </cell>
          <cell r="EO22">
            <v>14.5</v>
          </cell>
          <cell r="EP22">
            <v>15.7</v>
          </cell>
          <cell r="EQ22">
            <v>4.0999999999999996</v>
          </cell>
          <cell r="ER22">
            <v>11</v>
          </cell>
          <cell r="ES22">
            <v>12.9</v>
          </cell>
          <cell r="ET22">
            <v>13.2</v>
          </cell>
          <cell r="EU22">
            <v>13.7</v>
          </cell>
          <cell r="EV22">
            <v>13.4</v>
          </cell>
          <cell r="EW22">
            <v>15.2</v>
          </cell>
          <cell r="EX22">
            <v>14.4</v>
          </cell>
          <cell r="EY22">
            <v>16.100000000000001</v>
          </cell>
        </row>
        <row r="23">
          <cell r="A23" t="str">
            <v>Костромская область</v>
          </cell>
          <cell r="B23">
            <v>1.5</v>
          </cell>
          <cell r="C23">
            <v>1.4</v>
          </cell>
          <cell r="D23">
            <v>1.4</v>
          </cell>
          <cell r="E23">
            <v>-15.8</v>
          </cell>
          <cell r="F23">
            <v>-34.5</v>
          </cell>
          <cell r="G23">
            <v>-31.5</v>
          </cell>
          <cell r="H23">
            <v>-29.3</v>
          </cell>
          <cell r="I23">
            <v>-27.3</v>
          </cell>
          <cell r="J23">
            <v>-26.9</v>
          </cell>
          <cell r="K23">
            <v>-18.600000000000001</v>
          </cell>
          <cell r="L23">
            <v>-16.5</v>
          </cell>
          <cell r="M23">
            <v>-15.4</v>
          </cell>
          <cell r="N23">
            <v>-13.7</v>
          </cell>
          <cell r="O23">
            <v>-8</v>
          </cell>
          <cell r="P23">
            <v>-4</v>
          </cell>
          <cell r="Q23">
            <v>-1.5</v>
          </cell>
          <cell r="R23">
            <v>-0.7</v>
          </cell>
          <cell r="S23">
            <v>1</v>
          </cell>
          <cell r="T23">
            <v>2</v>
          </cell>
          <cell r="U23">
            <v>2.8</v>
          </cell>
          <cell r="V23">
            <v>1.6</v>
          </cell>
          <cell r="W23">
            <v>3.3</v>
          </cell>
          <cell r="X23">
            <v>3.9</v>
          </cell>
          <cell r="Y23">
            <v>4.5999999999999996</v>
          </cell>
          <cell r="Z23">
            <v>4.5999999999999996</v>
          </cell>
          <cell r="AA23">
            <v>4.3</v>
          </cell>
          <cell r="AB23">
            <v>4.5</v>
          </cell>
          <cell r="AC23">
            <v>5.0999999999999996</v>
          </cell>
          <cell r="AD23">
            <v>5.5</v>
          </cell>
          <cell r="AE23">
            <v>5.5</v>
          </cell>
          <cell r="AF23">
            <v>4.8</v>
          </cell>
          <cell r="AG23">
            <v>5.2</v>
          </cell>
          <cell r="AH23">
            <v>5.5</v>
          </cell>
          <cell r="AI23">
            <v>5.9</v>
          </cell>
          <cell r="AJ23">
            <v>4.9000000000000004</v>
          </cell>
          <cell r="AK23">
            <v>5.2</v>
          </cell>
          <cell r="AL23">
            <v>5.8</v>
          </cell>
          <cell r="AM23">
            <v>6.6</v>
          </cell>
          <cell r="AN23">
            <v>6.7</v>
          </cell>
          <cell r="AO23">
            <v>7</v>
          </cell>
          <cell r="AP23">
            <v>7.4</v>
          </cell>
          <cell r="AQ23">
            <v>7.6</v>
          </cell>
          <cell r="AR23">
            <v>6.4</v>
          </cell>
          <cell r="AS23">
            <v>0</v>
          </cell>
          <cell r="AT23">
            <v>4.5999999999999996</v>
          </cell>
          <cell r="AU23">
            <v>5.6</v>
          </cell>
          <cell r="AV23">
            <v>6.5</v>
          </cell>
          <cell r="AW23">
            <v>6.8</v>
          </cell>
          <cell r="AX23">
            <v>6.7</v>
          </cell>
          <cell r="AY23">
            <v>7.2</v>
          </cell>
          <cell r="AZ23">
            <v>7.3</v>
          </cell>
          <cell r="BA23">
            <v>8.1999999999999993</v>
          </cell>
          <cell r="BB23">
            <v>7.8</v>
          </cell>
          <cell r="BC23">
            <v>8.9</v>
          </cell>
          <cell r="BD23">
            <v>8.1999999999999993</v>
          </cell>
          <cell r="BE23">
            <v>9.1999999999999993</v>
          </cell>
          <cell r="BF23">
            <v>8.5</v>
          </cell>
          <cell r="BG23">
            <v>9.8000000000000007</v>
          </cell>
          <cell r="BH23">
            <v>9.4</v>
          </cell>
          <cell r="BI23">
            <v>1.1000000000000001</v>
          </cell>
          <cell r="BJ23">
            <v>8.3000000000000007</v>
          </cell>
          <cell r="BK23">
            <v>9.6999999999999993</v>
          </cell>
          <cell r="BL23">
            <v>9.8000000000000007</v>
          </cell>
          <cell r="BM23">
            <v>9.6</v>
          </cell>
          <cell r="BN23">
            <v>10.7</v>
          </cell>
          <cell r="BO23">
            <v>10.8</v>
          </cell>
          <cell r="BP23">
            <v>10.8</v>
          </cell>
          <cell r="BQ23">
            <v>11.2</v>
          </cell>
          <cell r="BR23">
            <v>10.6</v>
          </cell>
          <cell r="BS23">
            <v>10.3</v>
          </cell>
          <cell r="BT23">
            <v>10</v>
          </cell>
          <cell r="BU23">
            <v>10.4</v>
          </cell>
          <cell r="BV23">
            <v>10.3</v>
          </cell>
          <cell r="BW23">
            <v>10.4</v>
          </cell>
          <cell r="BX23">
            <v>10.199999999999999</v>
          </cell>
          <cell r="BY23">
            <v>10.7</v>
          </cell>
          <cell r="BZ23">
            <v>11.1</v>
          </cell>
          <cell r="CA23">
            <v>11.3</v>
          </cell>
          <cell r="CB23">
            <v>11</v>
          </cell>
          <cell r="CC23">
            <v>11.3</v>
          </cell>
          <cell r="CD23">
            <v>10.5</v>
          </cell>
          <cell r="CE23">
            <v>10.8</v>
          </cell>
          <cell r="CF23">
            <v>10.4</v>
          </cell>
          <cell r="CG23">
            <v>10.199999999999999</v>
          </cell>
          <cell r="CH23">
            <v>10.199999999999999</v>
          </cell>
          <cell r="CI23">
            <v>10.7</v>
          </cell>
          <cell r="CJ23">
            <v>7.7</v>
          </cell>
          <cell r="CK23">
            <v>9.1</v>
          </cell>
          <cell r="CL23">
            <v>9.5</v>
          </cell>
          <cell r="CM23">
            <v>9.9</v>
          </cell>
          <cell r="CN23">
            <v>9.6999999999999993</v>
          </cell>
          <cell r="CO23">
            <v>10</v>
          </cell>
          <cell r="CP23">
            <v>10.199999999999999</v>
          </cell>
          <cell r="CQ23">
            <v>10.9</v>
          </cell>
          <cell r="CR23">
            <v>10.5</v>
          </cell>
          <cell r="CS23">
            <v>2.9</v>
          </cell>
          <cell r="CT23">
            <v>9.1999999999999993</v>
          </cell>
          <cell r="CU23">
            <v>9.5</v>
          </cell>
          <cell r="CV23">
            <v>9.1999999999999993</v>
          </cell>
          <cell r="CW23">
            <v>9.4</v>
          </cell>
          <cell r="CX23">
            <v>10.199999999999999</v>
          </cell>
          <cell r="CY23">
            <v>9.6</v>
          </cell>
          <cell r="CZ23">
            <v>10.1</v>
          </cell>
          <cell r="DA23">
            <v>9.4</v>
          </cell>
          <cell r="DB23">
            <v>9.3000000000000007</v>
          </cell>
          <cell r="DC23">
            <v>9.5</v>
          </cell>
          <cell r="DD23">
            <v>9.1</v>
          </cell>
          <cell r="DE23">
            <v>8.5</v>
          </cell>
          <cell r="DF23">
            <v>9.4</v>
          </cell>
          <cell r="DG23">
            <v>10.4</v>
          </cell>
          <cell r="DH23">
            <v>10.3</v>
          </cell>
          <cell r="DI23">
            <v>8.9</v>
          </cell>
          <cell r="DJ23">
            <v>8.8000000000000007</v>
          </cell>
          <cell r="DK23">
            <v>10.1</v>
          </cell>
          <cell r="DL23">
            <v>10.4</v>
          </cell>
          <cell r="DM23">
            <v>10.3</v>
          </cell>
          <cell r="DN23">
            <v>10.7</v>
          </cell>
          <cell r="DO23">
            <v>10.3</v>
          </cell>
          <cell r="DP23">
            <v>10.7</v>
          </cell>
          <cell r="DQ23">
            <v>11</v>
          </cell>
          <cell r="DR23">
            <v>9.8000000000000007</v>
          </cell>
          <cell r="DS23">
            <v>9.6999999999999993</v>
          </cell>
          <cell r="DT23">
            <v>10.3</v>
          </cell>
          <cell r="DU23">
            <v>9.8000000000000007</v>
          </cell>
          <cell r="DV23">
            <v>9.8000000000000007</v>
          </cell>
          <cell r="DW23">
            <v>10.3</v>
          </cell>
          <cell r="DX23">
            <v>10.1</v>
          </cell>
          <cell r="DY23">
            <v>10.199999999999999</v>
          </cell>
          <cell r="DZ23">
            <v>10.1</v>
          </cell>
          <cell r="EA23">
            <v>10.199999999999999</v>
          </cell>
          <cell r="EB23">
            <v>10.5</v>
          </cell>
          <cell r="EC23">
            <v>10.4</v>
          </cell>
          <cell r="ED23">
            <v>10.9</v>
          </cell>
          <cell r="EE23">
            <v>11</v>
          </cell>
          <cell r="EF23">
            <v>11.4</v>
          </cell>
          <cell r="EG23">
            <v>11.5</v>
          </cell>
          <cell r="EH23">
            <v>13.2</v>
          </cell>
          <cell r="EI23">
            <v>14.2</v>
          </cell>
          <cell r="EJ23">
            <v>16.8</v>
          </cell>
          <cell r="EK23">
            <v>18.2</v>
          </cell>
          <cell r="EL23">
            <v>21.7</v>
          </cell>
          <cell r="EM23">
            <v>23.5</v>
          </cell>
          <cell r="EN23">
            <v>24.2</v>
          </cell>
          <cell r="EO23">
            <v>25.8</v>
          </cell>
          <cell r="EP23">
            <v>26.8</v>
          </cell>
          <cell r="EQ23">
            <v>15.7</v>
          </cell>
          <cell r="ER23">
            <v>21.7</v>
          </cell>
          <cell r="ES23">
            <v>22.6</v>
          </cell>
          <cell r="ET23">
            <v>22.8</v>
          </cell>
          <cell r="EU23">
            <v>24</v>
          </cell>
          <cell r="EV23">
            <v>25.1</v>
          </cell>
          <cell r="EW23">
            <v>26</v>
          </cell>
          <cell r="EX23">
            <v>25.4</v>
          </cell>
          <cell r="EY23">
            <v>26.4</v>
          </cell>
        </row>
        <row r="24">
          <cell r="A24" t="str">
            <v>Краснодарский край</v>
          </cell>
          <cell r="B24">
            <v>1.8</v>
          </cell>
          <cell r="C24">
            <v>1.5</v>
          </cell>
          <cell r="D24">
            <v>1.2</v>
          </cell>
          <cell r="E24">
            <v>-11.6</v>
          </cell>
          <cell r="F24">
            <v>-46.1</v>
          </cell>
          <cell r="G24">
            <v>-38.4</v>
          </cell>
          <cell r="H24">
            <v>-35.200000000000003</v>
          </cell>
          <cell r="I24">
            <v>-33.799999999999997</v>
          </cell>
          <cell r="J24">
            <v>-33.299999999999997</v>
          </cell>
          <cell r="K24">
            <v>-31.1</v>
          </cell>
          <cell r="L24">
            <v>-29.4</v>
          </cell>
          <cell r="M24">
            <v>-16.7</v>
          </cell>
          <cell r="N24">
            <v>-13.8</v>
          </cell>
          <cell r="O24">
            <v>-10.5</v>
          </cell>
          <cell r="P24">
            <v>-7.3</v>
          </cell>
          <cell r="Q24">
            <v>-0.6</v>
          </cell>
          <cell r="R24">
            <v>2.8</v>
          </cell>
          <cell r="S24">
            <v>4.4000000000000004</v>
          </cell>
          <cell r="T24">
            <v>5.4</v>
          </cell>
          <cell r="U24">
            <v>6.3</v>
          </cell>
          <cell r="V24">
            <v>5.5</v>
          </cell>
          <cell r="W24">
            <v>7.2</v>
          </cell>
          <cell r="X24">
            <v>7.9</v>
          </cell>
          <cell r="Y24">
            <v>8.4</v>
          </cell>
          <cell r="Z24">
            <v>8.9</v>
          </cell>
          <cell r="AA24">
            <v>8.4</v>
          </cell>
          <cell r="AB24">
            <v>8.9</v>
          </cell>
          <cell r="AC24">
            <v>8.8000000000000007</v>
          </cell>
          <cell r="AD24">
            <v>8.6999999999999993</v>
          </cell>
          <cell r="AE24">
            <v>8.3000000000000007</v>
          </cell>
          <cell r="AF24">
            <v>6.6</v>
          </cell>
          <cell r="AG24">
            <v>6.5</v>
          </cell>
          <cell r="AH24">
            <v>6.5</v>
          </cell>
          <cell r="AI24">
            <v>6.1</v>
          </cell>
          <cell r="AJ24">
            <v>5.6</v>
          </cell>
          <cell r="AK24">
            <v>5.8</v>
          </cell>
          <cell r="AL24">
            <v>5.8</v>
          </cell>
          <cell r="AM24">
            <v>5.9</v>
          </cell>
          <cell r="AN24">
            <v>5.9</v>
          </cell>
          <cell r="AO24">
            <v>6.3</v>
          </cell>
          <cell r="AP24">
            <v>6.7</v>
          </cell>
          <cell r="AQ24">
            <v>6.8</v>
          </cell>
          <cell r="AR24">
            <v>6.5</v>
          </cell>
          <cell r="AS24">
            <v>0</v>
          </cell>
          <cell r="AT24">
            <v>4.4000000000000004</v>
          </cell>
          <cell r="AU24">
            <v>4.5</v>
          </cell>
          <cell r="AV24">
            <v>5.8</v>
          </cell>
          <cell r="AW24">
            <v>6.4</v>
          </cell>
          <cell r="AX24">
            <v>6.3</v>
          </cell>
          <cell r="AY24">
            <v>6.2</v>
          </cell>
          <cell r="AZ24">
            <v>6.8</v>
          </cell>
          <cell r="BA24">
            <v>8.1999999999999993</v>
          </cell>
          <cell r="BB24">
            <v>7.5</v>
          </cell>
          <cell r="BC24">
            <v>8.4</v>
          </cell>
          <cell r="BD24">
            <v>6.8</v>
          </cell>
          <cell r="BE24">
            <v>9.6999999999999993</v>
          </cell>
          <cell r="BF24">
            <v>9.6</v>
          </cell>
          <cell r="BG24">
            <v>10.3</v>
          </cell>
          <cell r="BH24">
            <v>11.2</v>
          </cell>
          <cell r="BI24">
            <v>5</v>
          </cell>
          <cell r="BJ24">
            <v>11.3</v>
          </cell>
          <cell r="BK24">
            <v>11.9</v>
          </cell>
          <cell r="BL24">
            <v>13.2</v>
          </cell>
          <cell r="BM24">
            <v>13.7</v>
          </cell>
          <cell r="BN24">
            <v>16.600000000000001</v>
          </cell>
          <cell r="BO24">
            <v>17.7</v>
          </cell>
          <cell r="BP24">
            <v>17.899999999999999</v>
          </cell>
          <cell r="BQ24">
            <v>18.5</v>
          </cell>
          <cell r="BR24">
            <v>19.2</v>
          </cell>
          <cell r="BS24">
            <v>18.7</v>
          </cell>
          <cell r="BT24">
            <v>19</v>
          </cell>
          <cell r="BU24">
            <v>19.3</v>
          </cell>
          <cell r="BV24">
            <v>19.3</v>
          </cell>
          <cell r="BW24">
            <v>20</v>
          </cell>
          <cell r="BX24">
            <v>19.899999999999999</v>
          </cell>
          <cell r="BY24">
            <v>20.2</v>
          </cell>
          <cell r="BZ24">
            <v>20.2</v>
          </cell>
          <cell r="CA24">
            <v>20.6</v>
          </cell>
          <cell r="CB24">
            <v>20</v>
          </cell>
          <cell r="CC24">
            <v>20.3</v>
          </cell>
          <cell r="CD24">
            <v>19.7</v>
          </cell>
          <cell r="CE24">
            <v>18.8</v>
          </cell>
          <cell r="CF24">
            <v>16.7</v>
          </cell>
          <cell r="CG24">
            <v>16.7</v>
          </cell>
          <cell r="CH24">
            <v>16.5</v>
          </cell>
          <cell r="CI24">
            <v>16.3</v>
          </cell>
          <cell r="CJ24">
            <v>15.1</v>
          </cell>
          <cell r="CK24">
            <v>15.5</v>
          </cell>
          <cell r="CL24">
            <v>15.7</v>
          </cell>
          <cell r="CM24">
            <v>15.9</v>
          </cell>
          <cell r="CN24">
            <v>16.399999999999999</v>
          </cell>
          <cell r="CO24">
            <v>16.100000000000001</v>
          </cell>
          <cell r="CP24">
            <v>16.5</v>
          </cell>
          <cell r="CQ24">
            <v>16.5</v>
          </cell>
          <cell r="CR24">
            <v>16.3</v>
          </cell>
          <cell r="CS24">
            <v>7.6</v>
          </cell>
          <cell r="CT24">
            <v>14.8</v>
          </cell>
          <cell r="CU24">
            <v>14.5</v>
          </cell>
          <cell r="CV24">
            <v>14.7</v>
          </cell>
          <cell r="CW24">
            <v>14.8</v>
          </cell>
          <cell r="CX24">
            <v>16</v>
          </cell>
          <cell r="CY24">
            <v>16.5</v>
          </cell>
          <cell r="CZ24">
            <v>16.100000000000001</v>
          </cell>
          <cell r="DA24">
            <v>15</v>
          </cell>
          <cell r="DB24">
            <v>14.7</v>
          </cell>
          <cell r="DC24">
            <v>15</v>
          </cell>
          <cell r="DD24">
            <v>15.6</v>
          </cell>
          <cell r="DE24">
            <v>15.8</v>
          </cell>
          <cell r="DF24">
            <v>16.2</v>
          </cell>
          <cell r="DG24">
            <v>16.7</v>
          </cell>
          <cell r="DH24">
            <v>17.3</v>
          </cell>
          <cell r="DI24">
            <v>17.5</v>
          </cell>
          <cell r="DJ24">
            <v>18</v>
          </cell>
          <cell r="DK24">
            <v>19.3</v>
          </cell>
          <cell r="DL24">
            <v>19.8</v>
          </cell>
          <cell r="DM24">
            <v>21.6</v>
          </cell>
          <cell r="DN24">
            <v>22.7</v>
          </cell>
          <cell r="DO24">
            <v>23.2</v>
          </cell>
          <cell r="DP24">
            <v>24.4</v>
          </cell>
          <cell r="DQ24">
            <v>24.9</v>
          </cell>
          <cell r="DR24">
            <v>24.7</v>
          </cell>
          <cell r="DS24">
            <v>25</v>
          </cell>
          <cell r="DT24">
            <v>25.7</v>
          </cell>
          <cell r="DU24">
            <v>25.7</v>
          </cell>
          <cell r="DV24">
            <v>26.3</v>
          </cell>
          <cell r="DW24">
            <v>26</v>
          </cell>
          <cell r="DX24">
            <v>26.7</v>
          </cell>
          <cell r="DY24">
            <v>27</v>
          </cell>
          <cell r="DZ24">
            <v>27.5</v>
          </cell>
          <cell r="EA24">
            <v>27.9</v>
          </cell>
          <cell r="EB24">
            <v>28.1</v>
          </cell>
          <cell r="EC24">
            <v>27.6</v>
          </cell>
          <cell r="ED24">
            <v>26.7</v>
          </cell>
          <cell r="EE24">
            <v>25.2</v>
          </cell>
          <cell r="EF24">
            <v>25.4</v>
          </cell>
          <cell r="EG24">
            <v>26</v>
          </cell>
          <cell r="EH24">
            <v>27.7</v>
          </cell>
          <cell r="EI24">
            <v>29.1</v>
          </cell>
          <cell r="EJ24">
            <v>31.3</v>
          </cell>
          <cell r="EK24">
            <v>33.4</v>
          </cell>
          <cell r="EL24">
            <v>35.299999999999997</v>
          </cell>
          <cell r="EM24">
            <v>37.1</v>
          </cell>
          <cell r="EN24">
            <v>39.200000000000003</v>
          </cell>
          <cell r="EO24">
            <v>40.5</v>
          </cell>
          <cell r="EP24">
            <v>42.6</v>
          </cell>
          <cell r="EQ24">
            <v>30.1</v>
          </cell>
          <cell r="ER24">
            <v>38</v>
          </cell>
          <cell r="ES24">
            <v>40.4</v>
          </cell>
          <cell r="ET24">
            <v>40.9</v>
          </cell>
          <cell r="EU24">
            <v>42</v>
          </cell>
          <cell r="EV24">
            <v>40.6</v>
          </cell>
          <cell r="EW24">
            <v>42.5</v>
          </cell>
          <cell r="EX24">
            <v>43.5</v>
          </cell>
          <cell r="EY24">
            <v>47</v>
          </cell>
        </row>
        <row r="25">
          <cell r="A25" t="str">
            <v>Красноярский край</v>
          </cell>
          <cell r="B25">
            <v>0.8</v>
          </cell>
          <cell r="C25">
            <v>0.7</v>
          </cell>
          <cell r="D25">
            <v>0</v>
          </cell>
          <cell r="E25">
            <v>-12.5</v>
          </cell>
          <cell r="F25">
            <v>-27</v>
          </cell>
          <cell r="G25">
            <v>-23.9</v>
          </cell>
          <cell r="H25">
            <v>-22.7</v>
          </cell>
          <cell r="I25">
            <v>-21.4</v>
          </cell>
          <cell r="J25">
            <v>-20.9</v>
          </cell>
          <cell r="K25">
            <v>-18.5</v>
          </cell>
          <cell r="L25">
            <v>-17.2</v>
          </cell>
          <cell r="M25">
            <v>-14.7</v>
          </cell>
          <cell r="N25">
            <v>-12.1</v>
          </cell>
          <cell r="O25">
            <v>-10</v>
          </cell>
          <cell r="P25">
            <v>-8.3000000000000007</v>
          </cell>
          <cell r="Q25">
            <v>-7.9</v>
          </cell>
          <cell r="R25">
            <v>-7</v>
          </cell>
          <cell r="S25">
            <v>-6.5</v>
          </cell>
          <cell r="T25">
            <v>-5.4</v>
          </cell>
          <cell r="U25">
            <v>-5</v>
          </cell>
          <cell r="V25">
            <v>-6.1</v>
          </cell>
          <cell r="W25">
            <v>-4.5</v>
          </cell>
          <cell r="X25">
            <v>-2.8</v>
          </cell>
          <cell r="Y25">
            <v>-1.9</v>
          </cell>
          <cell r="Z25">
            <v>-0.7</v>
          </cell>
          <cell r="AA25">
            <v>0.9</v>
          </cell>
          <cell r="AB25">
            <v>1.5</v>
          </cell>
          <cell r="AC25">
            <v>1.8</v>
          </cell>
          <cell r="AD25">
            <v>2.1</v>
          </cell>
          <cell r="AE25">
            <v>2.2999999999999998</v>
          </cell>
          <cell r="AF25">
            <v>1.5</v>
          </cell>
          <cell r="AG25">
            <v>1.6</v>
          </cell>
          <cell r="AH25">
            <v>1.9</v>
          </cell>
          <cell r="AI25">
            <v>1.5</v>
          </cell>
          <cell r="AJ25">
            <v>0.9</v>
          </cell>
          <cell r="AK25">
            <v>1.1000000000000001</v>
          </cell>
          <cell r="AL25">
            <v>1.5</v>
          </cell>
          <cell r="AM25">
            <v>1.8</v>
          </cell>
          <cell r="AN25">
            <v>1.9</v>
          </cell>
          <cell r="AO25">
            <v>2.2000000000000002</v>
          </cell>
          <cell r="AP25">
            <v>2.8</v>
          </cell>
          <cell r="AQ25">
            <v>2.7</v>
          </cell>
          <cell r="AR25">
            <v>1.5</v>
          </cell>
          <cell r="AS25">
            <v>-5.5</v>
          </cell>
          <cell r="AT25">
            <v>0.3</v>
          </cell>
          <cell r="AU25">
            <v>1.3</v>
          </cell>
          <cell r="AV25">
            <v>1.1000000000000001</v>
          </cell>
          <cell r="AW25">
            <v>1.6</v>
          </cell>
          <cell r="AX25">
            <v>2.2999999999999998</v>
          </cell>
          <cell r="AY25">
            <v>3.2</v>
          </cell>
          <cell r="AZ25">
            <v>2.2000000000000002</v>
          </cell>
          <cell r="BA25">
            <v>3.2</v>
          </cell>
          <cell r="BB25">
            <v>3.1</v>
          </cell>
          <cell r="BC25">
            <v>3.5</v>
          </cell>
          <cell r="BD25">
            <v>1.6</v>
          </cell>
          <cell r="BE25">
            <v>3.8</v>
          </cell>
          <cell r="BF25">
            <v>3.5</v>
          </cell>
          <cell r="BG25">
            <v>3.8</v>
          </cell>
          <cell r="BH25">
            <v>4.2</v>
          </cell>
          <cell r="BI25">
            <v>-1.4</v>
          </cell>
          <cell r="BJ25">
            <v>1.9</v>
          </cell>
          <cell r="BK25">
            <v>3.5</v>
          </cell>
          <cell r="BL25">
            <v>4</v>
          </cell>
          <cell r="BM25">
            <v>1.7</v>
          </cell>
          <cell r="BN25">
            <v>2.5</v>
          </cell>
          <cell r="BO25">
            <v>2</v>
          </cell>
          <cell r="BP25">
            <v>1.4</v>
          </cell>
          <cell r="BQ25">
            <v>1.6</v>
          </cell>
          <cell r="BR25">
            <v>1.2</v>
          </cell>
          <cell r="BS25">
            <v>-0.1</v>
          </cell>
          <cell r="BT25">
            <v>-0.1</v>
          </cell>
          <cell r="BU25">
            <v>0.1</v>
          </cell>
          <cell r="BV25">
            <v>-0.5</v>
          </cell>
          <cell r="BW25">
            <v>0.3</v>
          </cell>
          <cell r="BX25">
            <v>0.7</v>
          </cell>
          <cell r="BY25">
            <v>0.9</v>
          </cell>
          <cell r="BZ25">
            <v>0.8</v>
          </cell>
          <cell r="CA25">
            <v>0.9</v>
          </cell>
          <cell r="CB25">
            <v>1</v>
          </cell>
          <cell r="CC25">
            <v>1.6</v>
          </cell>
          <cell r="CD25">
            <v>1.5</v>
          </cell>
          <cell r="CE25">
            <v>1.8</v>
          </cell>
          <cell r="CF25">
            <v>1.5</v>
          </cell>
          <cell r="CG25">
            <v>1.9</v>
          </cell>
          <cell r="CH25">
            <v>2.1</v>
          </cell>
          <cell r="CI25">
            <v>2.2000000000000002</v>
          </cell>
          <cell r="CJ25">
            <v>0.3</v>
          </cell>
          <cell r="CK25">
            <v>1.6</v>
          </cell>
          <cell r="CL25">
            <v>2.4</v>
          </cell>
          <cell r="CM25">
            <v>2.6</v>
          </cell>
          <cell r="CN25">
            <v>2.9</v>
          </cell>
          <cell r="CO25">
            <v>3</v>
          </cell>
          <cell r="CP25">
            <v>3.7</v>
          </cell>
          <cell r="CQ25">
            <v>4.2</v>
          </cell>
          <cell r="CR25">
            <v>3.2</v>
          </cell>
          <cell r="CS25">
            <v>-5.2</v>
          </cell>
          <cell r="CT25">
            <v>2.4</v>
          </cell>
          <cell r="CU25">
            <v>3</v>
          </cell>
          <cell r="CV25">
            <v>2.9</v>
          </cell>
          <cell r="CW25">
            <v>2.9</v>
          </cell>
          <cell r="CX25">
            <v>3.8</v>
          </cell>
          <cell r="CY25">
            <v>3.7</v>
          </cell>
          <cell r="CZ25">
            <v>4</v>
          </cell>
          <cell r="DA25">
            <v>3.4</v>
          </cell>
          <cell r="DB25">
            <v>3.6</v>
          </cell>
          <cell r="DC25">
            <v>3.3</v>
          </cell>
          <cell r="DD25">
            <v>3.2</v>
          </cell>
          <cell r="DE25">
            <v>3.2</v>
          </cell>
          <cell r="DF25">
            <v>3.8</v>
          </cell>
          <cell r="DG25">
            <v>4</v>
          </cell>
          <cell r="DH25">
            <v>3.8</v>
          </cell>
          <cell r="DI25">
            <v>3.2</v>
          </cell>
          <cell r="DJ25">
            <v>2.8</v>
          </cell>
          <cell r="DK25">
            <v>4.2</v>
          </cell>
          <cell r="DL25">
            <v>4.2</v>
          </cell>
          <cell r="DM25">
            <v>4</v>
          </cell>
          <cell r="DN25">
            <v>3.9</v>
          </cell>
          <cell r="DO25">
            <v>3.7</v>
          </cell>
          <cell r="DP25">
            <v>4</v>
          </cell>
          <cell r="DQ25">
            <v>4.0999999999999996</v>
          </cell>
          <cell r="DR25">
            <v>2.7</v>
          </cell>
          <cell r="DS25">
            <v>2.9</v>
          </cell>
          <cell r="DT25">
            <v>2.8</v>
          </cell>
          <cell r="DU25">
            <v>2.5</v>
          </cell>
          <cell r="DV25">
            <v>3.3</v>
          </cell>
          <cell r="DW25">
            <v>3.8</v>
          </cell>
          <cell r="DX25">
            <v>4.7</v>
          </cell>
          <cell r="DY25">
            <v>4.8</v>
          </cell>
          <cell r="DZ25">
            <v>5.5</v>
          </cell>
          <cell r="EA25">
            <v>6.1</v>
          </cell>
          <cell r="EB25">
            <v>6.8</v>
          </cell>
          <cell r="EC25">
            <v>6.8</v>
          </cell>
          <cell r="ED25">
            <v>7.2</v>
          </cell>
          <cell r="EE25">
            <v>7.3</v>
          </cell>
          <cell r="EF25">
            <v>7.5</v>
          </cell>
          <cell r="EG25">
            <v>8.1</v>
          </cell>
          <cell r="EH25">
            <v>8.6</v>
          </cell>
          <cell r="EI25">
            <v>10</v>
          </cell>
          <cell r="EJ25">
            <v>12.2</v>
          </cell>
          <cell r="EK25">
            <v>12.9</v>
          </cell>
          <cell r="EL25">
            <v>15</v>
          </cell>
          <cell r="EM25">
            <v>16.2</v>
          </cell>
          <cell r="EN25">
            <v>18.5</v>
          </cell>
          <cell r="EO25">
            <v>20.399999999999999</v>
          </cell>
          <cell r="EP25">
            <v>21.4</v>
          </cell>
          <cell r="EQ25">
            <v>9.1999999999999993</v>
          </cell>
          <cell r="ER25">
            <v>17.399999999999999</v>
          </cell>
          <cell r="ES25">
            <v>18.3</v>
          </cell>
          <cell r="ET25">
            <v>18.399999999999999</v>
          </cell>
          <cell r="EU25">
            <v>20</v>
          </cell>
          <cell r="EV25">
            <v>20.8</v>
          </cell>
          <cell r="EW25">
            <v>22.4</v>
          </cell>
          <cell r="EX25">
            <v>22.6</v>
          </cell>
          <cell r="EY25">
            <v>24</v>
          </cell>
        </row>
        <row r="26">
          <cell r="A26" t="str">
            <v>Курганская область</v>
          </cell>
          <cell r="B26">
            <v>0.7</v>
          </cell>
          <cell r="C26">
            <v>0.2</v>
          </cell>
          <cell r="D26">
            <v>-0.5</v>
          </cell>
          <cell r="E26">
            <v>-16.2</v>
          </cell>
          <cell r="F26">
            <v>-27.6</v>
          </cell>
          <cell r="G26">
            <v>-23</v>
          </cell>
          <cell r="H26">
            <v>-19.8</v>
          </cell>
          <cell r="I26">
            <v>-13.4</v>
          </cell>
          <cell r="J26">
            <v>-14.2</v>
          </cell>
          <cell r="K26">
            <v>-10.7</v>
          </cell>
          <cell r="L26">
            <v>-9.6</v>
          </cell>
          <cell r="M26">
            <v>-8.6999999999999993</v>
          </cell>
          <cell r="N26">
            <v>-6.4</v>
          </cell>
          <cell r="O26">
            <v>-4.0999999999999996</v>
          </cell>
          <cell r="P26">
            <v>-3.1</v>
          </cell>
          <cell r="Q26">
            <v>-2</v>
          </cell>
          <cell r="R26">
            <v>-1</v>
          </cell>
          <cell r="S26">
            <v>-0.7</v>
          </cell>
          <cell r="T26">
            <v>-0.1</v>
          </cell>
          <cell r="U26">
            <v>0.1</v>
          </cell>
          <cell r="V26">
            <v>-0.7</v>
          </cell>
          <cell r="W26">
            <v>0.6</v>
          </cell>
          <cell r="X26">
            <v>0.9</v>
          </cell>
          <cell r="Y26">
            <v>1.6</v>
          </cell>
          <cell r="Z26">
            <v>1.9</v>
          </cell>
          <cell r="AA26">
            <v>2</v>
          </cell>
          <cell r="AB26">
            <v>2</v>
          </cell>
          <cell r="AC26">
            <v>2.2999999999999998</v>
          </cell>
          <cell r="AD26">
            <v>2.4</v>
          </cell>
          <cell r="AE26">
            <v>2.2000000000000002</v>
          </cell>
          <cell r="AF26">
            <v>1.2</v>
          </cell>
          <cell r="AG26">
            <v>0.9</v>
          </cell>
          <cell r="AH26">
            <v>1</v>
          </cell>
          <cell r="AI26">
            <v>0</v>
          </cell>
          <cell r="AJ26">
            <v>-0.5</v>
          </cell>
          <cell r="AK26">
            <v>-0.7</v>
          </cell>
          <cell r="AL26">
            <v>-0.2</v>
          </cell>
          <cell r="AM26">
            <v>0</v>
          </cell>
          <cell r="AN26">
            <v>0.4</v>
          </cell>
          <cell r="AO26">
            <v>0.3</v>
          </cell>
          <cell r="AP26">
            <v>0.6</v>
          </cell>
          <cell r="AQ26">
            <v>0.5</v>
          </cell>
          <cell r="AR26">
            <v>-0.1</v>
          </cell>
          <cell r="AS26">
            <v>-8.4</v>
          </cell>
          <cell r="AT26">
            <v>-1.9</v>
          </cell>
          <cell r="AU26">
            <v>-1</v>
          </cell>
          <cell r="AV26">
            <v>-0.7</v>
          </cell>
          <cell r="AW26">
            <v>-0.3</v>
          </cell>
          <cell r="AX26">
            <v>-0.3</v>
          </cell>
          <cell r="AY26">
            <v>0.1</v>
          </cell>
          <cell r="AZ26">
            <v>-0.6</v>
          </cell>
          <cell r="BA26">
            <v>1.5</v>
          </cell>
          <cell r="BB26">
            <v>0.6</v>
          </cell>
          <cell r="BC26">
            <v>1</v>
          </cell>
          <cell r="BD26">
            <v>-0.2</v>
          </cell>
          <cell r="BE26">
            <v>1.2</v>
          </cell>
          <cell r="BF26">
            <v>0.8</v>
          </cell>
          <cell r="BG26">
            <v>1.2</v>
          </cell>
          <cell r="BH26">
            <v>1.3</v>
          </cell>
          <cell r="BI26">
            <v>-6.3</v>
          </cell>
          <cell r="BJ26">
            <v>-0.4</v>
          </cell>
          <cell r="BK26">
            <v>1.7</v>
          </cell>
          <cell r="BL26">
            <v>1.9</v>
          </cell>
          <cell r="BM26">
            <v>2.1</v>
          </cell>
          <cell r="BN26">
            <v>3</v>
          </cell>
          <cell r="BO26">
            <v>2.5</v>
          </cell>
          <cell r="BP26">
            <v>1.8</v>
          </cell>
          <cell r="BQ26">
            <v>1.9</v>
          </cell>
          <cell r="BR26">
            <v>2.2000000000000002</v>
          </cell>
          <cell r="BS26">
            <v>1.3</v>
          </cell>
          <cell r="BT26">
            <v>0.8</v>
          </cell>
          <cell r="BU26">
            <v>1.5</v>
          </cell>
          <cell r="BV26">
            <v>1.1000000000000001</v>
          </cell>
          <cell r="BW26">
            <v>1.5</v>
          </cell>
          <cell r="BX26">
            <v>1.5</v>
          </cell>
          <cell r="BY26">
            <v>1.6</v>
          </cell>
          <cell r="BZ26">
            <v>2.1</v>
          </cell>
          <cell r="CA26">
            <v>3.2</v>
          </cell>
          <cell r="CB26">
            <v>2.8</v>
          </cell>
          <cell r="CC26">
            <v>3</v>
          </cell>
          <cell r="CD26">
            <v>2.9</v>
          </cell>
          <cell r="CE26">
            <v>2.4</v>
          </cell>
          <cell r="CF26">
            <v>1.9</v>
          </cell>
          <cell r="CG26">
            <v>1.7</v>
          </cell>
          <cell r="CH26">
            <v>1.5</v>
          </cell>
          <cell r="CI26">
            <v>0.9</v>
          </cell>
          <cell r="CJ26">
            <v>-1.3</v>
          </cell>
          <cell r="CK26">
            <v>-0.4</v>
          </cell>
          <cell r="CL26">
            <v>0.2</v>
          </cell>
          <cell r="CM26">
            <v>1.5</v>
          </cell>
          <cell r="CN26">
            <v>1.6</v>
          </cell>
          <cell r="CO26">
            <v>1.6</v>
          </cell>
          <cell r="CP26">
            <v>2.2000000000000002</v>
          </cell>
          <cell r="CQ26">
            <v>2.4</v>
          </cell>
          <cell r="CR26">
            <v>1.4</v>
          </cell>
          <cell r="CS26">
            <v>-7.8</v>
          </cell>
          <cell r="CT26">
            <v>0.1</v>
          </cell>
          <cell r="CU26">
            <v>0.4</v>
          </cell>
          <cell r="CV26">
            <v>0.9</v>
          </cell>
          <cell r="CW26">
            <v>0.2</v>
          </cell>
          <cell r="CX26">
            <v>0.7</v>
          </cell>
          <cell r="CY26">
            <v>1</v>
          </cell>
          <cell r="CZ26">
            <v>1.8</v>
          </cell>
          <cell r="DA26">
            <v>0.7</v>
          </cell>
          <cell r="DB26">
            <v>1.1000000000000001</v>
          </cell>
          <cell r="DC26">
            <v>1.7</v>
          </cell>
          <cell r="DD26">
            <v>1.3</v>
          </cell>
          <cell r="DE26">
            <v>1.5</v>
          </cell>
          <cell r="DF26">
            <v>1.9</v>
          </cell>
          <cell r="DG26">
            <v>2.7</v>
          </cell>
          <cell r="DH26">
            <v>2.4</v>
          </cell>
          <cell r="DI26">
            <v>1.9</v>
          </cell>
          <cell r="DJ26">
            <v>2.2000000000000002</v>
          </cell>
          <cell r="DK26">
            <v>3.2</v>
          </cell>
          <cell r="DL26">
            <v>3.2</v>
          </cell>
          <cell r="DM26">
            <v>3.2</v>
          </cell>
          <cell r="DN26">
            <v>2.9</v>
          </cell>
          <cell r="DO26">
            <v>3.4</v>
          </cell>
          <cell r="DP26">
            <v>3.7</v>
          </cell>
          <cell r="DQ26">
            <v>3.6</v>
          </cell>
          <cell r="DR26">
            <v>2.7</v>
          </cell>
          <cell r="DS26">
            <v>2.5</v>
          </cell>
          <cell r="DT26">
            <v>3</v>
          </cell>
          <cell r="DU26">
            <v>3.2</v>
          </cell>
          <cell r="DV26">
            <v>4.0999999999999996</v>
          </cell>
          <cell r="DW26">
            <v>4</v>
          </cell>
          <cell r="DX26">
            <v>4.7</v>
          </cell>
          <cell r="DY26">
            <v>4.7</v>
          </cell>
          <cell r="DZ26">
            <v>5.4</v>
          </cell>
          <cell r="EA26">
            <v>5.7</v>
          </cell>
          <cell r="EB26">
            <v>6.9</v>
          </cell>
          <cell r="EC26">
            <v>7.5</v>
          </cell>
          <cell r="ED26">
            <v>7.2</v>
          </cell>
          <cell r="EE26">
            <v>7.5</v>
          </cell>
          <cell r="EF26">
            <v>8.4</v>
          </cell>
          <cell r="EG26">
            <v>8.6</v>
          </cell>
          <cell r="EH26">
            <v>9.6</v>
          </cell>
          <cell r="EI26">
            <v>11.1</v>
          </cell>
          <cell r="EJ26">
            <v>14.3</v>
          </cell>
          <cell r="EK26">
            <v>16.399999999999999</v>
          </cell>
          <cell r="EL26">
            <v>19.600000000000001</v>
          </cell>
          <cell r="EM26">
            <v>21.6</v>
          </cell>
          <cell r="EN26">
            <v>22.2</v>
          </cell>
          <cell r="EO26">
            <v>24.8</v>
          </cell>
          <cell r="EP26">
            <v>26.9</v>
          </cell>
          <cell r="EQ26">
            <v>12.6</v>
          </cell>
          <cell r="ER26">
            <v>21</v>
          </cell>
          <cell r="ES26">
            <v>22.2</v>
          </cell>
          <cell r="ET26">
            <v>22.4</v>
          </cell>
          <cell r="EU26">
            <v>22.6</v>
          </cell>
          <cell r="EV26">
            <v>22.5</v>
          </cell>
          <cell r="EW26">
            <v>25.9</v>
          </cell>
          <cell r="EX26">
            <v>25</v>
          </cell>
          <cell r="EY26">
            <v>26.5</v>
          </cell>
        </row>
        <row r="27">
          <cell r="A27" t="str">
            <v>Курская область</v>
          </cell>
          <cell r="B27">
            <v>1.4</v>
          </cell>
          <cell r="C27">
            <v>1</v>
          </cell>
          <cell r="D27">
            <v>0.4</v>
          </cell>
          <cell r="E27">
            <v>-19</v>
          </cell>
          <cell r="F27">
            <v>-33.299999999999997</v>
          </cell>
          <cell r="G27">
            <v>-28</v>
          </cell>
          <cell r="H27">
            <v>-27.6</v>
          </cell>
          <cell r="I27">
            <v>-25.4</v>
          </cell>
          <cell r="J27">
            <v>-25.1</v>
          </cell>
          <cell r="K27">
            <v>-22.2</v>
          </cell>
          <cell r="L27">
            <v>-20.8</v>
          </cell>
          <cell r="M27">
            <v>-19.899999999999999</v>
          </cell>
          <cell r="N27">
            <v>-8.9</v>
          </cell>
          <cell r="O27">
            <v>-6.4</v>
          </cell>
          <cell r="P27">
            <v>-4.9000000000000004</v>
          </cell>
          <cell r="Q27">
            <v>-3.6</v>
          </cell>
          <cell r="R27">
            <v>-2.6</v>
          </cell>
          <cell r="S27">
            <v>-0.8</v>
          </cell>
          <cell r="T27">
            <v>0.2</v>
          </cell>
          <cell r="U27">
            <v>0.2</v>
          </cell>
          <cell r="V27">
            <v>-1.2</v>
          </cell>
          <cell r="W27">
            <v>0.8</v>
          </cell>
          <cell r="X27">
            <v>1.4</v>
          </cell>
          <cell r="Y27">
            <v>1.7</v>
          </cell>
          <cell r="Z27">
            <v>2.5</v>
          </cell>
          <cell r="AA27">
            <v>2</v>
          </cell>
          <cell r="AB27">
            <v>1.7</v>
          </cell>
          <cell r="AC27">
            <v>2.9</v>
          </cell>
          <cell r="AD27">
            <v>3</v>
          </cell>
          <cell r="AE27">
            <v>3</v>
          </cell>
          <cell r="AF27">
            <v>2.2999999999999998</v>
          </cell>
          <cell r="AG27">
            <v>2.7</v>
          </cell>
          <cell r="AH27">
            <v>2.8</v>
          </cell>
          <cell r="AI27">
            <v>2.6</v>
          </cell>
          <cell r="AJ27">
            <v>1.6</v>
          </cell>
          <cell r="AK27">
            <v>1.7</v>
          </cell>
          <cell r="AL27">
            <v>2.1</v>
          </cell>
          <cell r="AM27">
            <v>2.5</v>
          </cell>
          <cell r="AN27">
            <v>2.5</v>
          </cell>
          <cell r="AO27">
            <v>3</v>
          </cell>
          <cell r="AP27">
            <v>3</v>
          </cell>
          <cell r="AQ27">
            <v>3.2</v>
          </cell>
          <cell r="AR27">
            <v>2.1</v>
          </cell>
          <cell r="AS27">
            <v>-3.7</v>
          </cell>
          <cell r="AT27">
            <v>0.1</v>
          </cell>
          <cell r="AU27">
            <v>0.4</v>
          </cell>
          <cell r="AV27">
            <v>1.2</v>
          </cell>
          <cell r="AW27">
            <v>0.6</v>
          </cell>
          <cell r="AX27">
            <v>0.9</v>
          </cell>
          <cell r="AY27">
            <v>1.6</v>
          </cell>
          <cell r="AZ27">
            <v>1.6</v>
          </cell>
          <cell r="BA27">
            <v>2.4</v>
          </cell>
          <cell r="BB27">
            <v>1.8</v>
          </cell>
          <cell r="BC27">
            <v>2.5</v>
          </cell>
          <cell r="BD27">
            <v>0.8</v>
          </cell>
          <cell r="BE27">
            <v>2.6</v>
          </cell>
          <cell r="BF27">
            <v>2.6</v>
          </cell>
          <cell r="BG27">
            <v>2.9</v>
          </cell>
          <cell r="BH27">
            <v>3.1</v>
          </cell>
          <cell r="BI27">
            <v>-3.5</v>
          </cell>
          <cell r="BJ27">
            <v>1.1000000000000001</v>
          </cell>
          <cell r="BK27">
            <v>2</v>
          </cell>
          <cell r="BL27">
            <v>2.6</v>
          </cell>
          <cell r="BM27">
            <v>2.6</v>
          </cell>
          <cell r="BN27">
            <v>4.3</v>
          </cell>
          <cell r="BO27">
            <v>3.5</v>
          </cell>
          <cell r="BP27">
            <v>3.1</v>
          </cell>
          <cell r="BQ27">
            <v>2.9</v>
          </cell>
          <cell r="BR27">
            <v>2.9</v>
          </cell>
          <cell r="BS27">
            <v>1.6</v>
          </cell>
          <cell r="BT27">
            <v>1.7</v>
          </cell>
          <cell r="BU27">
            <v>1.9</v>
          </cell>
          <cell r="BV27">
            <v>1.6</v>
          </cell>
          <cell r="BW27">
            <v>2.5</v>
          </cell>
          <cell r="BX27">
            <v>2.8</v>
          </cell>
          <cell r="BY27">
            <v>2.5</v>
          </cell>
          <cell r="BZ27">
            <v>2.2000000000000002</v>
          </cell>
          <cell r="CA27">
            <v>3</v>
          </cell>
          <cell r="CB27">
            <v>2.2000000000000002</v>
          </cell>
          <cell r="CC27">
            <v>2.9</v>
          </cell>
          <cell r="CD27">
            <v>2.7</v>
          </cell>
          <cell r="CE27">
            <v>2.6</v>
          </cell>
          <cell r="CF27">
            <v>1.9</v>
          </cell>
          <cell r="CG27">
            <v>2.2000000000000002</v>
          </cell>
          <cell r="CH27">
            <v>2.1</v>
          </cell>
          <cell r="CI27">
            <v>0.5</v>
          </cell>
          <cell r="CJ27">
            <v>-17.7</v>
          </cell>
          <cell r="CK27">
            <v>-16.8</v>
          </cell>
          <cell r="CL27">
            <v>0.2</v>
          </cell>
          <cell r="CM27">
            <v>1.9</v>
          </cell>
          <cell r="CN27">
            <v>2.1</v>
          </cell>
          <cell r="CO27">
            <v>2.7</v>
          </cell>
          <cell r="CP27">
            <v>2.8</v>
          </cell>
          <cell r="CQ27">
            <v>3.6</v>
          </cell>
          <cell r="CR27">
            <v>3.1</v>
          </cell>
          <cell r="CS27">
            <v>-4.9000000000000004</v>
          </cell>
          <cell r="CT27">
            <v>1</v>
          </cell>
          <cell r="CU27">
            <v>1.4</v>
          </cell>
          <cell r="CV27">
            <v>1.3</v>
          </cell>
          <cell r="CW27">
            <v>1</v>
          </cell>
          <cell r="CX27">
            <v>1.8</v>
          </cell>
          <cell r="CY27">
            <v>2</v>
          </cell>
          <cell r="CZ27">
            <v>2.1</v>
          </cell>
          <cell r="DA27">
            <v>1.7</v>
          </cell>
          <cell r="DB27">
            <v>1.2</v>
          </cell>
          <cell r="DC27">
            <v>1.6</v>
          </cell>
          <cell r="DD27">
            <v>1.4</v>
          </cell>
          <cell r="DE27">
            <v>1.3</v>
          </cell>
          <cell r="DF27">
            <v>2</v>
          </cell>
          <cell r="DG27">
            <v>2</v>
          </cell>
          <cell r="DH27">
            <v>1.7</v>
          </cell>
          <cell r="DI27">
            <v>1.3</v>
          </cell>
          <cell r="DJ27">
            <v>1.2</v>
          </cell>
          <cell r="DK27">
            <v>1.7</v>
          </cell>
          <cell r="DL27">
            <v>1.8</v>
          </cell>
          <cell r="DM27">
            <v>2.5</v>
          </cell>
          <cell r="DN27">
            <v>1.3</v>
          </cell>
          <cell r="DO27">
            <v>1.4</v>
          </cell>
          <cell r="DP27">
            <v>1.2</v>
          </cell>
          <cell r="DQ27">
            <v>1.7</v>
          </cell>
          <cell r="DR27">
            <v>0.7</v>
          </cell>
          <cell r="DS27">
            <v>1.1000000000000001</v>
          </cell>
          <cell r="DT27">
            <v>1.4</v>
          </cell>
          <cell r="DU27">
            <v>1.5</v>
          </cell>
          <cell r="DV27">
            <v>1.7</v>
          </cell>
          <cell r="DW27">
            <v>1.9</v>
          </cell>
          <cell r="DX27">
            <v>2.2999999999999998</v>
          </cell>
          <cell r="DY27">
            <v>2</v>
          </cell>
          <cell r="DZ27">
            <v>2.4</v>
          </cell>
          <cell r="EA27">
            <v>2.2999999999999998</v>
          </cell>
          <cell r="EB27">
            <v>3.3</v>
          </cell>
          <cell r="EC27">
            <v>3</v>
          </cell>
          <cell r="ED27">
            <v>3.9</v>
          </cell>
          <cell r="EE27">
            <v>3.1</v>
          </cell>
          <cell r="EF27">
            <v>3.6</v>
          </cell>
          <cell r="EG27">
            <v>3.9</v>
          </cell>
          <cell r="EH27">
            <v>5</v>
          </cell>
          <cell r="EI27">
            <v>6.7</v>
          </cell>
          <cell r="EJ27">
            <v>8</v>
          </cell>
          <cell r="EK27">
            <v>9.1</v>
          </cell>
          <cell r="EL27">
            <v>11.6</v>
          </cell>
          <cell r="EM27">
            <v>12.8</v>
          </cell>
          <cell r="EN27">
            <v>13.2</v>
          </cell>
          <cell r="EO27">
            <v>15</v>
          </cell>
          <cell r="EP27">
            <v>15.5</v>
          </cell>
          <cell r="EQ27">
            <v>6.2</v>
          </cell>
          <cell r="ER27">
            <v>11.3</v>
          </cell>
          <cell r="ES27">
            <v>12.8</v>
          </cell>
          <cell r="ET27">
            <v>12.5</v>
          </cell>
          <cell r="EU27">
            <v>12.7</v>
          </cell>
          <cell r="EV27">
            <v>13.8</v>
          </cell>
          <cell r="EW27">
            <v>14.6</v>
          </cell>
          <cell r="EX27">
            <v>14.7</v>
          </cell>
          <cell r="EY27">
            <v>15.5</v>
          </cell>
        </row>
        <row r="28">
          <cell r="A28" t="str">
            <v>Липецкая область</v>
          </cell>
          <cell r="B28">
            <v>1</v>
          </cell>
          <cell r="C28">
            <v>0.3</v>
          </cell>
          <cell r="D28">
            <v>0.2</v>
          </cell>
          <cell r="E28">
            <v>-15</v>
          </cell>
          <cell r="F28">
            <v>-39.700000000000003</v>
          </cell>
          <cell r="G28">
            <v>-34.799999999999997</v>
          </cell>
          <cell r="H28">
            <v>-34</v>
          </cell>
          <cell r="I28">
            <v>-20.100000000000001</v>
          </cell>
          <cell r="J28">
            <v>-19</v>
          </cell>
          <cell r="K28">
            <v>-16.100000000000001</v>
          </cell>
          <cell r="L28">
            <v>-14.4</v>
          </cell>
          <cell r="M28">
            <v>-12.5</v>
          </cell>
          <cell r="N28">
            <v>-11.8</v>
          </cell>
          <cell r="O28">
            <v>-11.3</v>
          </cell>
          <cell r="P28">
            <v>-9.6</v>
          </cell>
          <cell r="Q28">
            <v>-8.1</v>
          </cell>
          <cell r="R28">
            <v>-6.6</v>
          </cell>
          <cell r="S28">
            <v>-3.3</v>
          </cell>
          <cell r="T28">
            <v>-2.2000000000000002</v>
          </cell>
          <cell r="U28">
            <v>-1</v>
          </cell>
          <cell r="V28">
            <v>-1.7</v>
          </cell>
          <cell r="W28">
            <v>0.3</v>
          </cell>
          <cell r="X28">
            <v>1.2</v>
          </cell>
          <cell r="Y28">
            <v>1.5</v>
          </cell>
          <cell r="Z28">
            <v>2</v>
          </cell>
          <cell r="AA28">
            <v>2</v>
          </cell>
          <cell r="AB28">
            <v>2.5</v>
          </cell>
          <cell r="AC28">
            <v>3.4</v>
          </cell>
          <cell r="AD28">
            <v>3.5</v>
          </cell>
          <cell r="AE28">
            <v>3.3</v>
          </cell>
          <cell r="AF28">
            <v>2.8</v>
          </cell>
          <cell r="AG28">
            <v>2.8</v>
          </cell>
          <cell r="AH28">
            <v>3.9</v>
          </cell>
          <cell r="AI28">
            <v>3.9</v>
          </cell>
          <cell r="AJ28">
            <v>2.5</v>
          </cell>
          <cell r="AK28">
            <v>2.8</v>
          </cell>
          <cell r="AL28">
            <v>3.2</v>
          </cell>
          <cell r="AM28">
            <v>4.2</v>
          </cell>
          <cell r="AN28">
            <v>4.0999999999999996</v>
          </cell>
          <cell r="AO28">
            <v>4.4000000000000004</v>
          </cell>
          <cell r="AP28">
            <v>4.5</v>
          </cell>
          <cell r="AQ28">
            <v>5</v>
          </cell>
          <cell r="AR28">
            <v>4.3</v>
          </cell>
          <cell r="AS28">
            <v>-3.1</v>
          </cell>
          <cell r="AT28">
            <v>2.8</v>
          </cell>
          <cell r="AU28">
            <v>3.4</v>
          </cell>
          <cell r="AV28">
            <v>3.9</v>
          </cell>
          <cell r="AW28">
            <v>3.7</v>
          </cell>
          <cell r="AX28">
            <v>3.7</v>
          </cell>
          <cell r="AY28">
            <v>4.4000000000000004</v>
          </cell>
          <cell r="AZ28">
            <v>3.9</v>
          </cell>
          <cell r="BA28">
            <v>4.9000000000000004</v>
          </cell>
          <cell r="BB28">
            <v>4.0999999999999996</v>
          </cell>
          <cell r="BC28">
            <v>4.7</v>
          </cell>
          <cell r="BD28">
            <v>3.7</v>
          </cell>
          <cell r="BE28">
            <v>5.7</v>
          </cell>
          <cell r="BF28">
            <v>5.8</v>
          </cell>
          <cell r="BG28">
            <v>6</v>
          </cell>
          <cell r="BH28">
            <v>6.4</v>
          </cell>
          <cell r="BI28">
            <v>0</v>
          </cell>
          <cell r="BJ28">
            <v>4</v>
          </cell>
          <cell r="BK28">
            <v>5.4</v>
          </cell>
          <cell r="BL28">
            <v>6.3</v>
          </cell>
          <cell r="BM28">
            <v>6.2</v>
          </cell>
          <cell r="BN28">
            <v>7.8</v>
          </cell>
          <cell r="BO28">
            <v>7.3</v>
          </cell>
          <cell r="BP28">
            <v>6.7</v>
          </cell>
          <cell r="BQ28">
            <v>7.1</v>
          </cell>
          <cell r="BR28">
            <v>6.5</v>
          </cell>
          <cell r="BS28">
            <v>6.1</v>
          </cell>
          <cell r="BT28">
            <v>6.1</v>
          </cell>
          <cell r="BU28">
            <v>5.9</v>
          </cell>
          <cell r="BV28">
            <v>5.9</v>
          </cell>
          <cell r="BW28">
            <v>6.3</v>
          </cell>
          <cell r="BX28">
            <v>6.1</v>
          </cell>
          <cell r="BY28">
            <v>6.4</v>
          </cell>
          <cell r="BZ28">
            <v>6.1</v>
          </cell>
          <cell r="CA28">
            <v>7.1</v>
          </cell>
          <cell r="CB28">
            <v>6.9</v>
          </cell>
          <cell r="CC28">
            <v>7.1</v>
          </cell>
          <cell r="CD28">
            <v>7.1</v>
          </cell>
          <cell r="CE28">
            <v>7.2</v>
          </cell>
          <cell r="CF28">
            <v>6.7</v>
          </cell>
          <cell r="CG28">
            <v>6.9</v>
          </cell>
          <cell r="CH28">
            <v>6.9</v>
          </cell>
          <cell r="CI28">
            <v>6.9</v>
          </cell>
          <cell r="CJ28">
            <v>5.0999999999999996</v>
          </cell>
          <cell r="CK28">
            <v>6.2</v>
          </cell>
          <cell r="CL28">
            <v>6.7</v>
          </cell>
          <cell r="CM28">
            <v>6.7</v>
          </cell>
          <cell r="CN28">
            <v>6.6</v>
          </cell>
          <cell r="CO28">
            <v>7</v>
          </cell>
          <cell r="CP28">
            <v>7.3</v>
          </cell>
          <cell r="CQ28">
            <v>7.1</v>
          </cell>
          <cell r="CR28">
            <v>6.8</v>
          </cell>
          <cell r="CS28">
            <v>-1.8</v>
          </cell>
          <cell r="CT28">
            <v>5.0999999999999996</v>
          </cell>
          <cell r="CU28">
            <v>5.6</v>
          </cell>
          <cell r="CV28">
            <v>5.7</v>
          </cell>
          <cell r="CW28">
            <v>5.6</v>
          </cell>
          <cell r="CX28">
            <v>6.7</v>
          </cell>
          <cell r="CY28">
            <v>6.3</v>
          </cell>
          <cell r="CZ28">
            <v>6.8</v>
          </cell>
          <cell r="DA28">
            <v>6.3</v>
          </cell>
          <cell r="DB28">
            <v>5.8</v>
          </cell>
          <cell r="DC28">
            <v>6.6</v>
          </cell>
          <cell r="DD28">
            <v>5.7</v>
          </cell>
          <cell r="DE28">
            <v>5.8</v>
          </cell>
          <cell r="DF28">
            <v>6.4</v>
          </cell>
          <cell r="DG28">
            <v>6.9</v>
          </cell>
          <cell r="DH28">
            <v>6.6</v>
          </cell>
          <cell r="DI28">
            <v>6.1</v>
          </cell>
          <cell r="DJ28">
            <v>6.1</v>
          </cell>
          <cell r="DK28">
            <v>7.1</v>
          </cell>
          <cell r="DL28">
            <v>7.4</v>
          </cell>
          <cell r="DM28">
            <v>7.7</v>
          </cell>
          <cell r="DN28">
            <v>7.1</v>
          </cell>
          <cell r="DO28">
            <v>7.2</v>
          </cell>
          <cell r="DP28">
            <v>7.4</v>
          </cell>
          <cell r="DQ28">
            <v>7.5</v>
          </cell>
          <cell r="DR28">
            <v>6.5</v>
          </cell>
          <cell r="DS28">
            <v>7.1</v>
          </cell>
          <cell r="DT28">
            <v>6.8</v>
          </cell>
          <cell r="DU28">
            <v>6.8</v>
          </cell>
          <cell r="DV28">
            <v>7.3</v>
          </cell>
          <cell r="DW28">
            <v>7.4</v>
          </cell>
          <cell r="DX28">
            <v>8.1</v>
          </cell>
          <cell r="DY28">
            <v>8</v>
          </cell>
          <cell r="DZ28">
            <v>8.5</v>
          </cell>
          <cell r="EA28">
            <v>8.3000000000000007</v>
          </cell>
          <cell r="EB28">
            <v>8.8000000000000007</v>
          </cell>
          <cell r="EC28">
            <v>9.1</v>
          </cell>
          <cell r="ED28">
            <v>9.8000000000000007</v>
          </cell>
          <cell r="EE28">
            <v>10</v>
          </cell>
          <cell r="EF28">
            <v>9.9</v>
          </cell>
          <cell r="EG28">
            <v>10.7</v>
          </cell>
          <cell r="EH28">
            <v>12.6</v>
          </cell>
          <cell r="EI28">
            <v>13.7</v>
          </cell>
          <cell r="EJ28">
            <v>15.7</v>
          </cell>
          <cell r="EK28">
            <v>17.600000000000001</v>
          </cell>
          <cell r="EL28">
            <v>19.7</v>
          </cell>
          <cell r="EM28">
            <v>20.9</v>
          </cell>
          <cell r="EN28">
            <v>22.7</v>
          </cell>
          <cell r="EO28">
            <v>23.8</v>
          </cell>
          <cell r="EP28">
            <v>25</v>
          </cell>
          <cell r="EQ28">
            <v>13.8</v>
          </cell>
          <cell r="ER28">
            <v>20.399999999999999</v>
          </cell>
          <cell r="ES28">
            <v>21.1</v>
          </cell>
          <cell r="ET28">
            <v>22.4</v>
          </cell>
          <cell r="EU28">
            <v>23</v>
          </cell>
          <cell r="EV28">
            <v>22.8</v>
          </cell>
          <cell r="EW28">
            <v>23.2</v>
          </cell>
          <cell r="EX28">
            <v>22.1</v>
          </cell>
          <cell r="EY28">
            <v>24</v>
          </cell>
        </row>
        <row r="29">
          <cell r="A29" t="str">
            <v>Магаданская область</v>
          </cell>
          <cell r="B29">
            <v>1.7</v>
          </cell>
          <cell r="C29">
            <v>0.4</v>
          </cell>
          <cell r="D29">
            <v>-0.4</v>
          </cell>
          <cell r="E29">
            <v>-11.8</v>
          </cell>
          <cell r="F29">
            <v>-21.5</v>
          </cell>
          <cell r="G29">
            <v>-18.100000000000001</v>
          </cell>
          <cell r="H29">
            <v>-15.9</v>
          </cell>
          <cell r="I29">
            <v>-13.9</v>
          </cell>
          <cell r="J29">
            <v>-14.6</v>
          </cell>
          <cell r="K29">
            <v>-9.5</v>
          </cell>
          <cell r="L29">
            <v>-9</v>
          </cell>
          <cell r="M29">
            <v>-7.8</v>
          </cell>
          <cell r="N29">
            <v>-7.2</v>
          </cell>
          <cell r="O29">
            <v>-6.7</v>
          </cell>
          <cell r="P29">
            <v>-6</v>
          </cell>
          <cell r="Q29">
            <v>-5.0999999999999996</v>
          </cell>
          <cell r="R29">
            <v>-3.4</v>
          </cell>
          <cell r="S29">
            <v>-3.3</v>
          </cell>
          <cell r="T29">
            <v>-2.8</v>
          </cell>
          <cell r="U29">
            <v>-2.8</v>
          </cell>
          <cell r="V29">
            <v>-4.3</v>
          </cell>
          <cell r="W29">
            <v>-3.2</v>
          </cell>
          <cell r="X29">
            <v>-2.8</v>
          </cell>
          <cell r="Y29">
            <v>-2.6</v>
          </cell>
          <cell r="Z29">
            <v>-1</v>
          </cell>
          <cell r="AA29">
            <v>-1.5</v>
          </cell>
          <cell r="AB29">
            <v>-2.4</v>
          </cell>
          <cell r="AC29">
            <v>-0.8</v>
          </cell>
          <cell r="AD29">
            <v>-1.6</v>
          </cell>
          <cell r="AE29">
            <v>-0.8</v>
          </cell>
          <cell r="AF29">
            <v>-0.5</v>
          </cell>
          <cell r="AG29">
            <v>-1.3</v>
          </cell>
          <cell r="AH29">
            <v>-1</v>
          </cell>
          <cell r="AI29">
            <v>-0.6</v>
          </cell>
          <cell r="AJ29">
            <v>-1</v>
          </cell>
          <cell r="AK29">
            <v>0</v>
          </cell>
          <cell r="AL29">
            <v>0.3</v>
          </cell>
          <cell r="AM29">
            <v>1.3</v>
          </cell>
          <cell r="AN29">
            <v>1.6</v>
          </cell>
          <cell r="AO29">
            <v>2.2000000000000002</v>
          </cell>
          <cell r="AP29">
            <v>2.5</v>
          </cell>
          <cell r="AQ29">
            <v>2.8</v>
          </cell>
          <cell r="AR29">
            <v>1.4</v>
          </cell>
          <cell r="AS29">
            <v>-8.9</v>
          </cell>
          <cell r="AT29">
            <v>-0.7</v>
          </cell>
          <cell r="AU29">
            <v>1.2</v>
          </cell>
          <cell r="AV29">
            <v>0</v>
          </cell>
          <cell r="AW29">
            <v>1</v>
          </cell>
          <cell r="AX29">
            <v>1.2</v>
          </cell>
          <cell r="AY29">
            <v>2</v>
          </cell>
          <cell r="AZ29">
            <v>1.6</v>
          </cell>
          <cell r="BA29">
            <v>3.2</v>
          </cell>
          <cell r="BB29">
            <v>2.6</v>
          </cell>
          <cell r="BC29">
            <v>3.2</v>
          </cell>
          <cell r="BD29">
            <v>1.3</v>
          </cell>
          <cell r="BE29">
            <v>3.7</v>
          </cell>
          <cell r="BF29">
            <v>3.6</v>
          </cell>
          <cell r="BG29">
            <v>4.0999999999999996</v>
          </cell>
          <cell r="BH29">
            <v>4.9000000000000004</v>
          </cell>
          <cell r="BI29">
            <v>-1.2</v>
          </cell>
          <cell r="BJ29">
            <v>1.6</v>
          </cell>
          <cell r="BK29">
            <v>4.0999999999999996</v>
          </cell>
          <cell r="BL29">
            <v>5</v>
          </cell>
          <cell r="BM29">
            <v>4</v>
          </cell>
          <cell r="BN29">
            <v>5.2</v>
          </cell>
          <cell r="BO29">
            <v>5.0999999999999996</v>
          </cell>
          <cell r="BP29">
            <v>4.2</v>
          </cell>
          <cell r="BQ29">
            <v>3.9</v>
          </cell>
          <cell r="BR29">
            <v>4.5</v>
          </cell>
          <cell r="BS29">
            <v>3.4</v>
          </cell>
          <cell r="BT29">
            <v>2.2999999999999998</v>
          </cell>
          <cell r="BU29">
            <v>2.8</v>
          </cell>
          <cell r="BV29">
            <v>1.8</v>
          </cell>
          <cell r="BW29">
            <v>2</v>
          </cell>
          <cell r="BX29">
            <v>1.8</v>
          </cell>
          <cell r="BY29">
            <v>3.2</v>
          </cell>
          <cell r="BZ29">
            <v>3.8</v>
          </cell>
          <cell r="CA29">
            <v>4</v>
          </cell>
          <cell r="CB29">
            <v>4</v>
          </cell>
          <cell r="CC29">
            <v>3.3</v>
          </cell>
          <cell r="CD29">
            <v>4.3</v>
          </cell>
          <cell r="CE29">
            <v>5.2</v>
          </cell>
          <cell r="CF29">
            <v>4.3</v>
          </cell>
          <cell r="CG29">
            <v>4.8</v>
          </cell>
          <cell r="CH29">
            <v>5.3</v>
          </cell>
          <cell r="CI29">
            <v>5.6</v>
          </cell>
          <cell r="CJ29">
            <v>2.4</v>
          </cell>
          <cell r="CK29">
            <v>5.0999999999999996</v>
          </cell>
          <cell r="CL29">
            <v>4.7</v>
          </cell>
          <cell r="CM29">
            <v>5.6</v>
          </cell>
          <cell r="CN29">
            <v>4.9000000000000004</v>
          </cell>
          <cell r="CO29">
            <v>5.4</v>
          </cell>
          <cell r="CP29">
            <v>5.8</v>
          </cell>
          <cell r="CQ29">
            <v>7.4</v>
          </cell>
          <cell r="CR29">
            <v>6.2</v>
          </cell>
          <cell r="CS29">
            <v>-5.7</v>
          </cell>
          <cell r="CT29">
            <v>4.7</v>
          </cell>
          <cell r="CU29">
            <v>5</v>
          </cell>
          <cell r="CV29">
            <v>5.4</v>
          </cell>
          <cell r="CW29">
            <v>5.4</v>
          </cell>
          <cell r="CX29">
            <v>6.5</v>
          </cell>
          <cell r="CY29">
            <v>6.3</v>
          </cell>
          <cell r="CZ29">
            <v>6.6</v>
          </cell>
          <cell r="DA29">
            <v>6.2</v>
          </cell>
          <cell r="DB29">
            <v>5.8</v>
          </cell>
          <cell r="DC29">
            <v>6.7</v>
          </cell>
          <cell r="DD29">
            <v>7</v>
          </cell>
          <cell r="DE29">
            <v>6.7</v>
          </cell>
          <cell r="DF29">
            <v>6.5</v>
          </cell>
          <cell r="DG29">
            <v>6.2</v>
          </cell>
          <cell r="DH29">
            <v>7.5</v>
          </cell>
          <cell r="DI29">
            <v>6</v>
          </cell>
          <cell r="DJ29">
            <v>5.4</v>
          </cell>
          <cell r="DK29">
            <v>6</v>
          </cell>
          <cell r="DL29">
            <v>5.7</v>
          </cell>
          <cell r="DM29">
            <v>6.4</v>
          </cell>
          <cell r="DN29">
            <v>6.5</v>
          </cell>
          <cell r="DO29">
            <v>5.0999999999999996</v>
          </cell>
          <cell r="DP29">
            <v>6.3</v>
          </cell>
          <cell r="DQ29">
            <v>5.4</v>
          </cell>
          <cell r="DR29">
            <v>4.5999999999999996</v>
          </cell>
          <cell r="DS29">
            <v>4.5999999999999996</v>
          </cell>
          <cell r="DT29">
            <v>4.4000000000000004</v>
          </cell>
          <cell r="DU29">
            <v>4.5</v>
          </cell>
          <cell r="DV29">
            <v>4.5</v>
          </cell>
          <cell r="DW29">
            <v>4.8</v>
          </cell>
          <cell r="DX29">
            <v>5.4</v>
          </cell>
          <cell r="DY29">
            <v>5.4</v>
          </cell>
          <cell r="DZ29">
            <v>6.2</v>
          </cell>
          <cell r="EA29">
            <v>7</v>
          </cell>
          <cell r="EB29">
            <v>7.8</v>
          </cell>
          <cell r="EC29">
            <v>7.6</v>
          </cell>
          <cell r="ED29">
            <v>8.1999999999999993</v>
          </cell>
          <cell r="EE29">
            <v>7.5</v>
          </cell>
          <cell r="EF29">
            <v>9.5</v>
          </cell>
          <cell r="EG29">
            <v>9.3000000000000007</v>
          </cell>
          <cell r="EH29">
            <v>12.2</v>
          </cell>
          <cell r="EI29">
            <v>13.1</v>
          </cell>
          <cell r="EJ29">
            <v>15.5</v>
          </cell>
          <cell r="EK29">
            <v>21</v>
          </cell>
          <cell r="EL29">
            <v>23.9</v>
          </cell>
          <cell r="EM29">
            <v>27.9</v>
          </cell>
          <cell r="EN29">
            <v>30.2</v>
          </cell>
          <cell r="EO29">
            <v>35.299999999999997</v>
          </cell>
          <cell r="EP29">
            <v>37.6</v>
          </cell>
          <cell r="EQ29">
            <v>15.9</v>
          </cell>
          <cell r="ER29">
            <v>30.7</v>
          </cell>
          <cell r="ES29">
            <v>31.2</v>
          </cell>
          <cell r="ET29">
            <v>34</v>
          </cell>
          <cell r="EU29">
            <v>35.5</v>
          </cell>
          <cell r="EV29">
            <v>35</v>
          </cell>
          <cell r="EW29">
            <v>37.5</v>
          </cell>
          <cell r="EX29">
            <v>38.4</v>
          </cell>
          <cell r="EY29">
            <v>41.4</v>
          </cell>
        </row>
        <row r="30">
          <cell r="A30" t="str">
            <v>Мордовия</v>
          </cell>
          <cell r="B30">
            <v>0.9</v>
          </cell>
          <cell r="C30">
            <v>0.6</v>
          </cell>
          <cell r="D30">
            <v>-0.4</v>
          </cell>
          <cell r="E30">
            <v>-14</v>
          </cell>
          <cell r="F30">
            <v>-31.4</v>
          </cell>
          <cell r="G30">
            <v>-29.1</v>
          </cell>
          <cell r="H30">
            <v>-29.3</v>
          </cell>
          <cell r="I30">
            <v>-29.4</v>
          </cell>
          <cell r="J30">
            <v>-27</v>
          </cell>
          <cell r="K30">
            <v>-23.2</v>
          </cell>
          <cell r="L30">
            <v>-20.6</v>
          </cell>
          <cell r="M30">
            <v>-18.3</v>
          </cell>
          <cell r="N30">
            <v>-15.4</v>
          </cell>
          <cell r="O30">
            <v>-13.7</v>
          </cell>
          <cell r="P30">
            <v>-10.5</v>
          </cell>
          <cell r="Q30">
            <v>-7.7</v>
          </cell>
          <cell r="R30">
            <v>-6.3</v>
          </cell>
          <cell r="S30">
            <v>-4.9000000000000004</v>
          </cell>
          <cell r="T30">
            <v>-3.6</v>
          </cell>
          <cell r="U30">
            <v>-3.4</v>
          </cell>
          <cell r="V30">
            <v>-4.0999999999999996</v>
          </cell>
          <cell r="W30">
            <v>-2.7</v>
          </cell>
          <cell r="X30">
            <v>-1.2</v>
          </cell>
          <cell r="Y30">
            <v>-1.2</v>
          </cell>
          <cell r="Z30">
            <v>-0.2</v>
          </cell>
          <cell r="AA30">
            <v>0.5</v>
          </cell>
          <cell r="AB30">
            <v>1.2</v>
          </cell>
          <cell r="AC30">
            <v>1.7</v>
          </cell>
          <cell r="AD30">
            <v>2.2000000000000002</v>
          </cell>
          <cell r="AE30">
            <v>2.2000000000000002</v>
          </cell>
          <cell r="AF30">
            <v>1.6</v>
          </cell>
          <cell r="AG30">
            <v>1.6</v>
          </cell>
          <cell r="AH30">
            <v>2.2999999999999998</v>
          </cell>
          <cell r="AI30">
            <v>2.7</v>
          </cell>
          <cell r="AJ30">
            <v>1.6</v>
          </cell>
          <cell r="AK30">
            <v>2.2000000000000002</v>
          </cell>
          <cell r="AL30">
            <v>2.6</v>
          </cell>
          <cell r="AM30">
            <v>2.5</v>
          </cell>
          <cell r="AN30">
            <v>2.5</v>
          </cell>
          <cell r="AO30">
            <v>2.2999999999999998</v>
          </cell>
          <cell r="AP30">
            <v>2.1</v>
          </cell>
          <cell r="AQ30">
            <v>2.4</v>
          </cell>
          <cell r="AR30">
            <v>1.1000000000000001</v>
          </cell>
          <cell r="AS30">
            <v>-5.5</v>
          </cell>
          <cell r="AT30">
            <v>-0.4</v>
          </cell>
          <cell r="AU30">
            <v>0</v>
          </cell>
          <cell r="AV30">
            <v>1</v>
          </cell>
          <cell r="AW30">
            <v>0.4</v>
          </cell>
          <cell r="AX30">
            <v>0.1</v>
          </cell>
          <cell r="AY30">
            <v>0.4</v>
          </cell>
          <cell r="AZ30">
            <v>-0.2</v>
          </cell>
          <cell r="BA30">
            <v>0.5</v>
          </cell>
          <cell r="BB30">
            <v>0.2</v>
          </cell>
          <cell r="BC30">
            <v>1.2</v>
          </cell>
          <cell r="BD30">
            <v>0.6</v>
          </cell>
          <cell r="BE30">
            <v>1.5</v>
          </cell>
          <cell r="BF30">
            <v>1.4</v>
          </cell>
          <cell r="BG30">
            <v>1.2</v>
          </cell>
          <cell r="BH30">
            <v>1.9</v>
          </cell>
          <cell r="BI30">
            <v>-3.3</v>
          </cell>
          <cell r="BJ30">
            <v>0</v>
          </cell>
          <cell r="BK30">
            <v>2.1</v>
          </cell>
          <cell r="BL30">
            <v>2.4</v>
          </cell>
          <cell r="BM30">
            <v>2.4</v>
          </cell>
          <cell r="BN30">
            <v>3.5</v>
          </cell>
          <cell r="BO30">
            <v>2.6</v>
          </cell>
          <cell r="BP30">
            <v>2.1</v>
          </cell>
          <cell r="BQ30">
            <v>2.2000000000000002</v>
          </cell>
          <cell r="BR30">
            <v>2.4</v>
          </cell>
          <cell r="BS30">
            <v>1.7</v>
          </cell>
          <cell r="BT30">
            <v>2</v>
          </cell>
          <cell r="BU30">
            <v>2</v>
          </cell>
          <cell r="BV30">
            <v>2.4</v>
          </cell>
          <cell r="BW30">
            <v>2.4</v>
          </cell>
          <cell r="BX30">
            <v>3.8</v>
          </cell>
          <cell r="BY30">
            <v>5.3</v>
          </cell>
          <cell r="BZ30">
            <v>5.7</v>
          </cell>
          <cell r="CA30">
            <v>5.9</v>
          </cell>
          <cell r="CB30">
            <v>5.8</v>
          </cell>
          <cell r="CC30">
            <v>6.5</v>
          </cell>
          <cell r="CD30">
            <v>6.3</v>
          </cell>
          <cell r="CE30">
            <v>6.2</v>
          </cell>
          <cell r="CF30">
            <v>5.4</v>
          </cell>
          <cell r="CG30">
            <v>5.5</v>
          </cell>
          <cell r="CH30">
            <v>5.6</v>
          </cell>
          <cell r="CI30">
            <v>5.6</v>
          </cell>
          <cell r="CJ30">
            <v>3.2</v>
          </cell>
          <cell r="CK30">
            <v>4.4000000000000004</v>
          </cell>
          <cell r="CL30">
            <v>6</v>
          </cell>
          <cell r="CM30">
            <v>5.5</v>
          </cell>
          <cell r="CN30">
            <v>5.9</v>
          </cell>
          <cell r="CO30">
            <v>5.9</v>
          </cell>
          <cell r="CP30">
            <v>5.8</v>
          </cell>
          <cell r="CQ30">
            <v>6.3</v>
          </cell>
          <cell r="CR30">
            <v>5.8</v>
          </cell>
          <cell r="CS30">
            <v>-3.4</v>
          </cell>
          <cell r="CT30">
            <v>4.0999999999999996</v>
          </cell>
          <cell r="CU30">
            <v>4.5</v>
          </cell>
          <cell r="CV30">
            <v>4.5</v>
          </cell>
          <cell r="CW30">
            <v>3.9</v>
          </cell>
          <cell r="CX30">
            <v>4.5</v>
          </cell>
          <cell r="CY30">
            <v>4.7</v>
          </cell>
          <cell r="CZ30">
            <v>4.8</v>
          </cell>
          <cell r="DA30">
            <v>4.4000000000000004</v>
          </cell>
          <cell r="DB30">
            <v>4.4000000000000004</v>
          </cell>
          <cell r="DC30">
            <v>4.8</v>
          </cell>
          <cell r="DD30">
            <v>4.7</v>
          </cell>
          <cell r="DE30">
            <v>4.2</v>
          </cell>
          <cell r="DF30">
            <v>4.2</v>
          </cell>
          <cell r="DG30">
            <v>4.5</v>
          </cell>
          <cell r="DH30">
            <v>5</v>
          </cell>
          <cell r="DI30">
            <v>4</v>
          </cell>
          <cell r="DJ30">
            <v>3.5</v>
          </cell>
          <cell r="DK30">
            <v>4.5999999999999996</v>
          </cell>
          <cell r="DL30">
            <v>4.4000000000000004</v>
          </cell>
          <cell r="DM30">
            <v>4.8</v>
          </cell>
          <cell r="DN30">
            <v>4.4000000000000004</v>
          </cell>
          <cell r="DO30">
            <v>4.5999999999999996</v>
          </cell>
          <cell r="DP30">
            <v>4.3</v>
          </cell>
          <cell r="DQ30">
            <v>4.7</v>
          </cell>
          <cell r="DR30">
            <v>4.0999999999999996</v>
          </cell>
          <cell r="DS30">
            <v>3.9</v>
          </cell>
          <cell r="DT30">
            <v>4</v>
          </cell>
          <cell r="DU30">
            <v>4.3</v>
          </cell>
          <cell r="DV30">
            <v>4.4000000000000004</v>
          </cell>
          <cell r="DW30">
            <v>4.3</v>
          </cell>
          <cell r="DX30">
            <v>5.7</v>
          </cell>
          <cell r="DY30">
            <v>5.4</v>
          </cell>
          <cell r="DZ30">
            <v>5.7</v>
          </cell>
          <cell r="EA30">
            <v>6</v>
          </cell>
          <cell r="EB30">
            <v>6.3</v>
          </cell>
          <cell r="EC30">
            <v>6.8</v>
          </cell>
          <cell r="ED30">
            <v>7</v>
          </cell>
          <cell r="EE30">
            <v>6.7</v>
          </cell>
          <cell r="EF30">
            <v>7.2</v>
          </cell>
          <cell r="EG30">
            <v>7.9</v>
          </cell>
          <cell r="EH30">
            <v>8.9</v>
          </cell>
          <cell r="EI30">
            <v>10</v>
          </cell>
          <cell r="EJ30">
            <v>11.9</v>
          </cell>
          <cell r="EK30">
            <v>13.9</v>
          </cell>
          <cell r="EL30">
            <v>15.6</v>
          </cell>
          <cell r="EM30">
            <v>15.9</v>
          </cell>
          <cell r="EN30">
            <v>17.600000000000001</v>
          </cell>
          <cell r="EO30">
            <v>18.3</v>
          </cell>
          <cell r="EP30">
            <v>19.8</v>
          </cell>
          <cell r="EQ30">
            <v>9.6999999999999993</v>
          </cell>
          <cell r="ER30">
            <v>14.5</v>
          </cell>
          <cell r="ES30">
            <v>15.9</v>
          </cell>
          <cell r="ET30">
            <v>16.899999999999999</v>
          </cell>
          <cell r="EU30">
            <v>16.7</v>
          </cell>
          <cell r="EV30">
            <v>16.100000000000001</v>
          </cell>
          <cell r="EW30">
            <v>16.8</v>
          </cell>
          <cell r="EX30">
            <v>17.100000000000001</v>
          </cell>
          <cell r="EY30">
            <v>18.7</v>
          </cell>
        </row>
        <row r="31">
          <cell r="A31" t="str">
            <v>Москва</v>
          </cell>
          <cell r="B31">
            <v>1.3</v>
          </cell>
          <cell r="C31">
            <v>0.5</v>
          </cell>
          <cell r="D31">
            <v>-2.2000000000000002</v>
          </cell>
          <cell r="E31">
            <v>-16.100000000000001</v>
          </cell>
          <cell r="F31">
            <v>-45.7</v>
          </cell>
          <cell r="G31">
            <v>-45.4</v>
          </cell>
          <cell r="H31">
            <v>-46.9</v>
          </cell>
          <cell r="I31">
            <v>-46</v>
          </cell>
          <cell r="J31">
            <v>-47.2</v>
          </cell>
          <cell r="K31">
            <v>-44.3</v>
          </cell>
          <cell r="L31">
            <v>-42.5</v>
          </cell>
          <cell r="M31">
            <v>-40.6</v>
          </cell>
          <cell r="N31">
            <v>-24</v>
          </cell>
          <cell r="O31">
            <v>-18.2</v>
          </cell>
          <cell r="P31">
            <v>-14.2</v>
          </cell>
          <cell r="Q31">
            <v>-9.1</v>
          </cell>
          <cell r="R31">
            <v>-7.4</v>
          </cell>
          <cell r="S31">
            <v>-5.9</v>
          </cell>
          <cell r="T31">
            <v>-4.4000000000000004</v>
          </cell>
          <cell r="U31">
            <v>-3.4</v>
          </cell>
          <cell r="V31">
            <v>-5.5</v>
          </cell>
          <cell r="W31">
            <v>-1.6</v>
          </cell>
          <cell r="X31">
            <v>-1</v>
          </cell>
          <cell r="Y31">
            <v>-0.4</v>
          </cell>
          <cell r="Z31">
            <v>0.6</v>
          </cell>
          <cell r="AA31">
            <v>1.6</v>
          </cell>
          <cell r="AB31">
            <v>3</v>
          </cell>
          <cell r="AC31">
            <v>3.3</v>
          </cell>
          <cell r="AD31">
            <v>3.5</v>
          </cell>
          <cell r="AE31">
            <v>4.5</v>
          </cell>
          <cell r="AF31">
            <v>2.4</v>
          </cell>
          <cell r="AG31">
            <v>3.2</v>
          </cell>
          <cell r="AH31">
            <v>4.5</v>
          </cell>
          <cell r="AI31">
            <v>4.9000000000000004</v>
          </cell>
          <cell r="AJ31">
            <v>3.5</v>
          </cell>
          <cell r="AK31">
            <v>4.4000000000000004</v>
          </cell>
          <cell r="AL31">
            <v>4.5</v>
          </cell>
          <cell r="AM31">
            <v>5.6</v>
          </cell>
          <cell r="AN31">
            <v>6.5</v>
          </cell>
          <cell r="AO31">
            <v>7</v>
          </cell>
          <cell r="AP31">
            <v>7.4</v>
          </cell>
          <cell r="AQ31">
            <v>8.6</v>
          </cell>
          <cell r="AR31">
            <v>5.9</v>
          </cell>
          <cell r="AS31">
            <v>-4.5999999999999996</v>
          </cell>
          <cell r="AT31">
            <v>5.6</v>
          </cell>
          <cell r="AU31">
            <v>6.4</v>
          </cell>
          <cell r="AV31">
            <v>7.9</v>
          </cell>
          <cell r="AW31">
            <v>8.9</v>
          </cell>
          <cell r="AX31">
            <v>9.6</v>
          </cell>
          <cell r="AY31">
            <v>10.1</v>
          </cell>
          <cell r="AZ31">
            <v>10.1</v>
          </cell>
          <cell r="BA31">
            <v>12.7</v>
          </cell>
          <cell r="BB31">
            <v>12.1</v>
          </cell>
          <cell r="BC31">
            <v>13.2</v>
          </cell>
          <cell r="BD31">
            <v>10.3</v>
          </cell>
          <cell r="BE31">
            <v>14.4</v>
          </cell>
          <cell r="BF31">
            <v>14.4</v>
          </cell>
          <cell r="BG31">
            <v>14.1</v>
          </cell>
          <cell r="BH31">
            <v>15.3</v>
          </cell>
          <cell r="BI31">
            <v>-0.5</v>
          </cell>
          <cell r="BJ31">
            <v>11.8</v>
          </cell>
          <cell r="BK31">
            <v>12.9</v>
          </cell>
          <cell r="BL31">
            <v>13.7</v>
          </cell>
          <cell r="BM31">
            <v>13.3</v>
          </cell>
          <cell r="BN31">
            <v>17.600000000000001</v>
          </cell>
          <cell r="BO31">
            <v>16.2</v>
          </cell>
          <cell r="BP31">
            <v>13.7</v>
          </cell>
          <cell r="BQ31">
            <v>13.2</v>
          </cell>
          <cell r="BR31">
            <v>14</v>
          </cell>
          <cell r="BS31">
            <v>13</v>
          </cell>
          <cell r="BT31">
            <v>12.3</v>
          </cell>
          <cell r="BU31">
            <v>13.7</v>
          </cell>
          <cell r="BV31">
            <v>14.3</v>
          </cell>
          <cell r="BW31">
            <v>15.4</v>
          </cell>
          <cell r="BX31">
            <v>16.2</v>
          </cell>
          <cell r="BY31">
            <v>18.600000000000001</v>
          </cell>
          <cell r="BZ31">
            <v>21</v>
          </cell>
          <cell r="CA31">
            <v>23.1</v>
          </cell>
          <cell r="CB31">
            <v>22.9</v>
          </cell>
          <cell r="CC31">
            <v>23.2</v>
          </cell>
          <cell r="CD31">
            <v>24.5</v>
          </cell>
          <cell r="CE31">
            <v>25.8</v>
          </cell>
          <cell r="CF31">
            <v>24.7</v>
          </cell>
          <cell r="CG31">
            <v>25.5</v>
          </cell>
          <cell r="CH31">
            <v>25.7</v>
          </cell>
          <cell r="CI31">
            <v>26.2</v>
          </cell>
          <cell r="CJ31">
            <v>-4.9000000000000004</v>
          </cell>
          <cell r="CK31">
            <v>25.8</v>
          </cell>
          <cell r="CL31">
            <v>28</v>
          </cell>
          <cell r="CM31">
            <v>30.9</v>
          </cell>
          <cell r="CN31">
            <v>33</v>
          </cell>
          <cell r="CO31">
            <v>34</v>
          </cell>
          <cell r="CP31">
            <v>34.799999999999997</v>
          </cell>
          <cell r="CQ31">
            <v>35.799999999999997</v>
          </cell>
          <cell r="CR31">
            <v>34.299999999999997</v>
          </cell>
          <cell r="CS31">
            <v>16.600000000000001</v>
          </cell>
          <cell r="CT31">
            <v>33</v>
          </cell>
          <cell r="CU31">
            <v>34</v>
          </cell>
          <cell r="CV31">
            <v>35.4</v>
          </cell>
          <cell r="CW31">
            <v>36.5</v>
          </cell>
          <cell r="CX31">
            <v>38</v>
          </cell>
          <cell r="CY31">
            <v>37.4</v>
          </cell>
          <cell r="CZ31">
            <v>38.4</v>
          </cell>
          <cell r="DA31">
            <v>37.299999999999997</v>
          </cell>
          <cell r="DB31">
            <v>35.799999999999997</v>
          </cell>
          <cell r="DC31">
            <v>32.9</v>
          </cell>
          <cell r="DD31">
            <v>33.299999999999997</v>
          </cell>
          <cell r="DE31">
            <v>33.5</v>
          </cell>
          <cell r="DF31">
            <v>34.1</v>
          </cell>
          <cell r="DG31">
            <v>36</v>
          </cell>
          <cell r="DH31">
            <v>36</v>
          </cell>
          <cell r="DI31">
            <v>33</v>
          </cell>
          <cell r="DJ31">
            <v>32.799999999999997</v>
          </cell>
          <cell r="DK31">
            <v>36.4</v>
          </cell>
          <cell r="DL31">
            <v>36.6</v>
          </cell>
          <cell r="DM31">
            <v>37.200000000000003</v>
          </cell>
          <cell r="DN31">
            <v>36.299999999999997</v>
          </cell>
          <cell r="DO31">
            <v>35.4</v>
          </cell>
          <cell r="DP31">
            <v>37.200000000000003</v>
          </cell>
          <cell r="DQ31">
            <v>38.4</v>
          </cell>
          <cell r="DR31">
            <v>36.700000000000003</v>
          </cell>
          <cell r="DS31">
            <v>36.6</v>
          </cell>
          <cell r="DT31">
            <v>37.200000000000003</v>
          </cell>
          <cell r="DU31">
            <v>38.200000000000003</v>
          </cell>
          <cell r="DV31">
            <v>39.700000000000003</v>
          </cell>
          <cell r="DW31">
            <v>39.299999999999997</v>
          </cell>
          <cell r="DX31">
            <v>41.6</v>
          </cell>
          <cell r="DY31">
            <v>41.9</v>
          </cell>
          <cell r="DZ31">
            <v>43.3</v>
          </cell>
          <cell r="EA31">
            <v>43.5</v>
          </cell>
          <cell r="EB31">
            <v>45.2</v>
          </cell>
          <cell r="EC31">
            <v>43.6</v>
          </cell>
          <cell r="ED31">
            <v>40.700000000000003</v>
          </cell>
          <cell r="EE31">
            <v>47.7</v>
          </cell>
          <cell r="EF31">
            <v>46.4</v>
          </cell>
          <cell r="EG31">
            <v>48.1</v>
          </cell>
          <cell r="EH31">
            <v>50.5</v>
          </cell>
          <cell r="EI31">
            <v>52.9</v>
          </cell>
          <cell r="EJ31">
            <v>56.4</v>
          </cell>
          <cell r="EK31">
            <v>59.7</v>
          </cell>
          <cell r="EL31">
            <v>65.599999999999994</v>
          </cell>
          <cell r="EM31">
            <v>65.3</v>
          </cell>
          <cell r="EN31">
            <v>69.099999999999994</v>
          </cell>
          <cell r="EO31">
            <v>78</v>
          </cell>
          <cell r="EP31">
            <v>71.7</v>
          </cell>
          <cell r="EQ31">
            <v>47.2</v>
          </cell>
          <cell r="ER31">
            <v>66.2</v>
          </cell>
          <cell r="ES31">
            <v>68.400000000000006</v>
          </cell>
          <cell r="ET31">
            <v>69.599999999999994</v>
          </cell>
          <cell r="EU31">
            <v>71</v>
          </cell>
          <cell r="EV31">
            <v>72.900000000000006</v>
          </cell>
          <cell r="EW31">
            <v>73.8</v>
          </cell>
          <cell r="EX31">
            <v>71</v>
          </cell>
          <cell r="EY31">
            <v>76.400000000000006</v>
          </cell>
        </row>
        <row r="32">
          <cell r="A32" t="str">
            <v>Московская область</v>
          </cell>
          <cell r="B32">
            <v>1.2</v>
          </cell>
          <cell r="C32">
            <v>0.7</v>
          </cell>
          <cell r="D32">
            <v>0.1</v>
          </cell>
          <cell r="E32">
            <v>-14.3</v>
          </cell>
          <cell r="F32">
            <v>-39.200000000000003</v>
          </cell>
          <cell r="G32">
            <v>-38.5</v>
          </cell>
          <cell r="H32">
            <v>-39.200000000000003</v>
          </cell>
          <cell r="I32">
            <v>-37.700000000000003</v>
          </cell>
          <cell r="J32">
            <v>-37.700000000000003</v>
          </cell>
          <cell r="K32">
            <v>-34.700000000000003</v>
          </cell>
          <cell r="L32">
            <v>-32.9</v>
          </cell>
          <cell r="M32">
            <v>-30.1</v>
          </cell>
          <cell r="N32">
            <v>-19.2</v>
          </cell>
          <cell r="O32">
            <v>-16.2</v>
          </cell>
          <cell r="P32">
            <v>-13.6</v>
          </cell>
          <cell r="Q32">
            <v>-4.2</v>
          </cell>
          <cell r="R32">
            <v>-0.9</v>
          </cell>
          <cell r="S32">
            <v>0.5</v>
          </cell>
          <cell r="T32">
            <v>1.2</v>
          </cell>
          <cell r="U32">
            <v>1.8</v>
          </cell>
          <cell r="V32">
            <v>0.6</v>
          </cell>
          <cell r="W32">
            <v>3.5</v>
          </cell>
          <cell r="X32">
            <v>4</v>
          </cell>
          <cell r="Y32">
            <v>4.5</v>
          </cell>
          <cell r="Z32">
            <v>5.3</v>
          </cell>
          <cell r="AA32">
            <v>5.7</v>
          </cell>
          <cell r="AB32">
            <v>6.5</v>
          </cell>
          <cell r="AC32">
            <v>6.7</v>
          </cell>
          <cell r="AD32">
            <v>6.9</v>
          </cell>
          <cell r="AE32">
            <v>7.4</v>
          </cell>
          <cell r="AF32">
            <v>7.1</v>
          </cell>
          <cell r="AG32">
            <v>7.4</v>
          </cell>
          <cell r="AH32">
            <v>8</v>
          </cell>
          <cell r="AI32">
            <v>8.4</v>
          </cell>
          <cell r="AJ32">
            <v>7.8</v>
          </cell>
          <cell r="AK32">
            <v>8.1</v>
          </cell>
          <cell r="AL32">
            <v>8.8000000000000007</v>
          </cell>
          <cell r="AM32">
            <v>9.4</v>
          </cell>
          <cell r="AN32">
            <v>9.6999999999999993</v>
          </cell>
          <cell r="AO32">
            <v>10.1</v>
          </cell>
          <cell r="AP32">
            <v>10.199999999999999</v>
          </cell>
          <cell r="AQ32">
            <v>10.7</v>
          </cell>
          <cell r="AR32">
            <v>9.6999999999999993</v>
          </cell>
          <cell r="AS32">
            <v>3.3</v>
          </cell>
          <cell r="AT32">
            <v>8</v>
          </cell>
          <cell r="AU32">
            <v>8.8000000000000007</v>
          </cell>
          <cell r="AV32">
            <v>9.6999999999999993</v>
          </cell>
          <cell r="AW32">
            <v>10.1</v>
          </cell>
          <cell r="AX32">
            <v>9.9</v>
          </cell>
          <cell r="AY32">
            <v>9.9</v>
          </cell>
          <cell r="AZ32">
            <v>10.3</v>
          </cell>
          <cell r="BA32">
            <v>12</v>
          </cell>
          <cell r="BB32">
            <v>11.8</v>
          </cell>
          <cell r="BC32">
            <v>12.5</v>
          </cell>
          <cell r="BD32">
            <v>10.5</v>
          </cell>
          <cell r="BE32">
            <v>13.9</v>
          </cell>
          <cell r="BF32">
            <v>13.9</v>
          </cell>
          <cell r="BG32">
            <v>14.5</v>
          </cell>
          <cell r="BH32">
            <v>15.4</v>
          </cell>
          <cell r="BI32">
            <v>9.5</v>
          </cell>
          <cell r="BJ32">
            <v>14.1</v>
          </cell>
          <cell r="BK32">
            <v>14.9</v>
          </cell>
          <cell r="BL32">
            <v>15.7</v>
          </cell>
          <cell r="BM32">
            <v>15.4</v>
          </cell>
          <cell r="BN32">
            <v>17.3</v>
          </cell>
          <cell r="BO32">
            <v>16.8</v>
          </cell>
          <cell r="BP32">
            <v>15.7</v>
          </cell>
          <cell r="BQ32">
            <v>15.9</v>
          </cell>
          <cell r="BR32">
            <v>15.9</v>
          </cell>
          <cell r="BS32">
            <v>15.1</v>
          </cell>
          <cell r="BT32">
            <v>14.7</v>
          </cell>
          <cell r="BU32">
            <v>15.3</v>
          </cell>
          <cell r="BV32">
            <v>15.2</v>
          </cell>
          <cell r="BW32">
            <v>15.9</v>
          </cell>
          <cell r="BX32">
            <v>16.100000000000001</v>
          </cell>
          <cell r="BY32">
            <v>16.600000000000001</v>
          </cell>
          <cell r="BZ32">
            <v>16.899999999999999</v>
          </cell>
          <cell r="CA32">
            <v>17.600000000000001</v>
          </cell>
          <cell r="CB32">
            <v>17.3</v>
          </cell>
          <cell r="CC32">
            <v>17.600000000000001</v>
          </cell>
          <cell r="CD32">
            <v>17.600000000000001</v>
          </cell>
          <cell r="CE32">
            <v>18</v>
          </cell>
          <cell r="CF32">
            <v>17.399999999999999</v>
          </cell>
          <cell r="CG32">
            <v>17.7</v>
          </cell>
          <cell r="CH32">
            <v>17.7</v>
          </cell>
          <cell r="CI32">
            <v>17.600000000000001</v>
          </cell>
          <cell r="CJ32">
            <v>-9.9</v>
          </cell>
          <cell r="CK32">
            <v>16.899999999999999</v>
          </cell>
          <cell r="CL32">
            <v>18.2</v>
          </cell>
          <cell r="CM32">
            <v>18.600000000000001</v>
          </cell>
          <cell r="CN32">
            <v>18.600000000000001</v>
          </cell>
          <cell r="CO32">
            <v>18.5</v>
          </cell>
          <cell r="CP32">
            <v>18.8</v>
          </cell>
          <cell r="CQ32">
            <v>19.100000000000001</v>
          </cell>
          <cell r="CR32">
            <v>18.3</v>
          </cell>
          <cell r="CS32">
            <v>9.5</v>
          </cell>
          <cell r="CT32">
            <v>16.399999999999999</v>
          </cell>
          <cell r="CU32">
            <v>17.3</v>
          </cell>
          <cell r="CV32">
            <v>17.399999999999999</v>
          </cell>
          <cell r="CW32">
            <v>17.5</v>
          </cell>
          <cell r="CX32">
            <v>18.7</v>
          </cell>
          <cell r="CY32">
            <v>18.5</v>
          </cell>
          <cell r="CZ32">
            <v>19.100000000000001</v>
          </cell>
          <cell r="DA32">
            <v>18.5</v>
          </cell>
          <cell r="DB32">
            <v>18.399999999999999</v>
          </cell>
          <cell r="DC32">
            <v>18.3</v>
          </cell>
          <cell r="DD32">
            <v>18</v>
          </cell>
          <cell r="DE32">
            <v>18.2</v>
          </cell>
          <cell r="DF32">
            <v>18.7</v>
          </cell>
          <cell r="DG32">
            <v>19.5</v>
          </cell>
          <cell r="DH32">
            <v>20</v>
          </cell>
          <cell r="DI32">
            <v>19.5</v>
          </cell>
          <cell r="DJ32">
            <v>19.5</v>
          </cell>
          <cell r="DK32">
            <v>21.1</v>
          </cell>
          <cell r="DL32">
            <v>21.8</v>
          </cell>
          <cell r="DM32">
            <v>22.5</v>
          </cell>
          <cell r="DN32">
            <v>22.2</v>
          </cell>
          <cell r="DO32">
            <v>21.8</v>
          </cell>
          <cell r="DP32">
            <v>22.6</v>
          </cell>
          <cell r="DQ32">
            <v>23.2</v>
          </cell>
          <cell r="DR32">
            <v>22.1</v>
          </cell>
          <cell r="DS32">
            <v>22.1</v>
          </cell>
          <cell r="DT32">
            <v>22.2</v>
          </cell>
          <cell r="DU32">
            <v>22.6</v>
          </cell>
          <cell r="DV32">
            <v>23.2</v>
          </cell>
          <cell r="DW32">
            <v>23</v>
          </cell>
          <cell r="DX32">
            <v>23.9</v>
          </cell>
          <cell r="DY32">
            <v>24</v>
          </cell>
          <cell r="DZ32">
            <v>25.2</v>
          </cell>
          <cell r="EA32">
            <v>25.3</v>
          </cell>
          <cell r="EB32">
            <v>26.2</v>
          </cell>
          <cell r="EC32">
            <v>26.3</v>
          </cell>
          <cell r="ED32">
            <v>26.9</v>
          </cell>
          <cell r="EE32">
            <v>26.3</v>
          </cell>
          <cell r="EF32">
            <v>26.8</v>
          </cell>
          <cell r="EG32">
            <v>28.1</v>
          </cell>
          <cell r="EH32">
            <v>29.9</v>
          </cell>
          <cell r="EI32">
            <v>31.3</v>
          </cell>
          <cell r="EJ32">
            <v>34</v>
          </cell>
          <cell r="EK32">
            <v>35.299999999999997</v>
          </cell>
          <cell r="EL32">
            <v>38.200000000000003</v>
          </cell>
          <cell r="EM32">
            <v>39.200000000000003</v>
          </cell>
          <cell r="EN32">
            <v>40.799999999999997</v>
          </cell>
          <cell r="EO32">
            <v>42.6</v>
          </cell>
          <cell r="EP32">
            <v>44.5</v>
          </cell>
          <cell r="EQ32">
            <v>32</v>
          </cell>
          <cell r="ER32">
            <v>39.299999999999997</v>
          </cell>
          <cell r="ES32">
            <v>40.799999999999997</v>
          </cell>
          <cell r="ET32">
            <v>42.1</v>
          </cell>
          <cell r="EU32">
            <v>42.8</v>
          </cell>
          <cell r="EV32">
            <v>43.4</v>
          </cell>
          <cell r="EW32">
            <v>44.9</v>
          </cell>
          <cell r="EX32">
            <v>44.3</v>
          </cell>
          <cell r="EY32">
            <v>46.3</v>
          </cell>
        </row>
        <row r="33">
          <cell r="A33" t="str">
            <v>Мурманская область</v>
          </cell>
          <cell r="B33">
            <v>0.8</v>
          </cell>
          <cell r="C33">
            <v>-0.2</v>
          </cell>
          <cell r="D33">
            <v>-0.7</v>
          </cell>
          <cell r="E33">
            <v>-28.4</v>
          </cell>
          <cell r="F33">
            <v>-35.6</v>
          </cell>
          <cell r="G33">
            <v>-33.5</v>
          </cell>
          <cell r="H33">
            <v>-33</v>
          </cell>
          <cell r="I33">
            <v>-32.1</v>
          </cell>
          <cell r="J33">
            <v>-29.6</v>
          </cell>
          <cell r="K33">
            <v>-24.6</v>
          </cell>
          <cell r="L33">
            <v>-22.5</v>
          </cell>
          <cell r="M33">
            <v>-20.100000000000001</v>
          </cell>
          <cell r="N33">
            <v>-19.5</v>
          </cell>
          <cell r="O33">
            <v>-18.5</v>
          </cell>
          <cell r="P33">
            <v>-16.899999999999999</v>
          </cell>
          <cell r="Q33">
            <v>-14.4</v>
          </cell>
          <cell r="R33">
            <v>-13.1</v>
          </cell>
          <cell r="S33">
            <v>-12.9</v>
          </cell>
          <cell r="T33">
            <v>-12.7</v>
          </cell>
          <cell r="U33">
            <v>-13</v>
          </cell>
          <cell r="V33">
            <v>-14.2</v>
          </cell>
          <cell r="W33">
            <v>-12.7</v>
          </cell>
          <cell r="X33">
            <v>-11.6</v>
          </cell>
          <cell r="Y33">
            <v>-8.4</v>
          </cell>
          <cell r="Z33">
            <v>-6.9</v>
          </cell>
          <cell r="AA33">
            <v>-6.3</v>
          </cell>
          <cell r="AB33">
            <v>-4.9000000000000004</v>
          </cell>
          <cell r="AC33">
            <v>-4.3</v>
          </cell>
          <cell r="AD33">
            <v>-3.7</v>
          </cell>
          <cell r="AE33">
            <v>-4</v>
          </cell>
          <cell r="AF33">
            <v>-3.6</v>
          </cell>
          <cell r="AG33">
            <v>-3.5</v>
          </cell>
          <cell r="AH33">
            <v>-3.1</v>
          </cell>
          <cell r="AI33">
            <v>-3.5</v>
          </cell>
          <cell r="AJ33">
            <v>-3.5</v>
          </cell>
          <cell r="AK33">
            <v>-3.3</v>
          </cell>
          <cell r="AL33">
            <v>-2.8</v>
          </cell>
          <cell r="AM33">
            <v>-1.4</v>
          </cell>
          <cell r="AN33">
            <v>-1</v>
          </cell>
          <cell r="AO33">
            <v>-0.1</v>
          </cell>
          <cell r="AP33">
            <v>0.2</v>
          </cell>
          <cell r="AQ33">
            <v>0.9</v>
          </cell>
          <cell r="AR33">
            <v>-0.2</v>
          </cell>
          <cell r="AS33">
            <v>-7.4</v>
          </cell>
          <cell r="AT33">
            <v>-1.7</v>
          </cell>
          <cell r="AU33">
            <v>-0.7</v>
          </cell>
          <cell r="AV33">
            <v>-0.6</v>
          </cell>
          <cell r="AW33">
            <v>-0.3</v>
          </cell>
          <cell r="AX33">
            <v>0.2</v>
          </cell>
          <cell r="AY33">
            <v>0.9</v>
          </cell>
          <cell r="AZ33">
            <v>0.8</v>
          </cell>
          <cell r="BA33">
            <v>1.9</v>
          </cell>
          <cell r="BB33">
            <v>1.2</v>
          </cell>
          <cell r="BC33">
            <v>1.8</v>
          </cell>
          <cell r="BD33">
            <v>0.5</v>
          </cell>
          <cell r="BE33">
            <v>2.2999999999999998</v>
          </cell>
          <cell r="BF33">
            <v>2</v>
          </cell>
          <cell r="BG33">
            <v>1.9</v>
          </cell>
          <cell r="BH33">
            <v>2.7</v>
          </cell>
          <cell r="BI33">
            <v>-3.8</v>
          </cell>
          <cell r="BJ33">
            <v>0.6</v>
          </cell>
          <cell r="BK33">
            <v>1.7</v>
          </cell>
          <cell r="BL33">
            <v>1.7</v>
          </cell>
          <cell r="BM33">
            <v>1.3</v>
          </cell>
          <cell r="BN33">
            <v>2.9</v>
          </cell>
          <cell r="BO33">
            <v>1.5</v>
          </cell>
          <cell r="BP33">
            <v>0.3</v>
          </cell>
          <cell r="BQ33">
            <v>0.1</v>
          </cell>
          <cell r="BR33">
            <v>-0.8</v>
          </cell>
          <cell r="BS33">
            <v>-2.2000000000000002</v>
          </cell>
          <cell r="BT33">
            <v>-3</v>
          </cell>
          <cell r="BU33">
            <v>-3</v>
          </cell>
          <cell r="BV33">
            <v>-3</v>
          </cell>
          <cell r="BW33">
            <v>-3.1</v>
          </cell>
          <cell r="BX33">
            <v>-3</v>
          </cell>
          <cell r="BY33">
            <v>-2.2999999999999998</v>
          </cell>
          <cell r="BZ33">
            <v>-0.9</v>
          </cell>
          <cell r="CA33">
            <v>0.9</v>
          </cell>
          <cell r="CB33">
            <v>0.9</v>
          </cell>
          <cell r="CC33">
            <v>2</v>
          </cell>
          <cell r="CD33">
            <v>2.4</v>
          </cell>
          <cell r="CE33">
            <v>2.7</v>
          </cell>
          <cell r="CF33">
            <v>2.4</v>
          </cell>
          <cell r="CG33">
            <v>2.7</v>
          </cell>
          <cell r="CH33">
            <v>3.2</v>
          </cell>
          <cell r="CI33">
            <v>3.2</v>
          </cell>
          <cell r="CJ33">
            <v>1.7</v>
          </cell>
          <cell r="CK33">
            <v>2.7</v>
          </cell>
          <cell r="CL33">
            <v>3.4</v>
          </cell>
          <cell r="CM33">
            <v>3.9</v>
          </cell>
          <cell r="CN33">
            <v>4.2</v>
          </cell>
          <cell r="CO33">
            <v>4</v>
          </cell>
          <cell r="CP33">
            <v>4.5</v>
          </cell>
          <cell r="CQ33">
            <v>5</v>
          </cell>
          <cell r="CR33">
            <v>4.2</v>
          </cell>
          <cell r="CS33">
            <v>-4.5999999999999996</v>
          </cell>
          <cell r="CT33">
            <v>2.8</v>
          </cell>
          <cell r="CU33">
            <v>2.9</v>
          </cell>
          <cell r="CV33">
            <v>3.1</v>
          </cell>
          <cell r="CW33">
            <v>3</v>
          </cell>
          <cell r="CX33">
            <v>3.7</v>
          </cell>
          <cell r="CY33">
            <v>3.8</v>
          </cell>
          <cell r="CZ33">
            <v>4.3</v>
          </cell>
          <cell r="DA33">
            <v>3.8</v>
          </cell>
          <cell r="DB33">
            <v>3.4</v>
          </cell>
          <cell r="DC33">
            <v>3.3</v>
          </cell>
          <cell r="DD33">
            <v>3.5</v>
          </cell>
          <cell r="DE33">
            <v>3.5</v>
          </cell>
          <cell r="DF33">
            <v>4</v>
          </cell>
          <cell r="DG33">
            <v>4.0999999999999996</v>
          </cell>
          <cell r="DH33">
            <v>3.6</v>
          </cell>
          <cell r="DI33">
            <v>2.7</v>
          </cell>
          <cell r="DJ33">
            <v>3.1</v>
          </cell>
          <cell r="DK33">
            <v>2.9</v>
          </cell>
          <cell r="DL33">
            <v>3</v>
          </cell>
          <cell r="DM33">
            <v>2.7</v>
          </cell>
          <cell r="DN33">
            <v>1.7</v>
          </cell>
          <cell r="DO33">
            <v>1.4</v>
          </cell>
          <cell r="DP33">
            <v>1.2</v>
          </cell>
          <cell r="DQ33">
            <v>1.1000000000000001</v>
          </cell>
          <cell r="DR33">
            <v>-0.1</v>
          </cell>
          <cell r="DS33">
            <v>-0.8</v>
          </cell>
          <cell r="DT33">
            <v>-1.4</v>
          </cell>
          <cell r="DU33">
            <v>-1.7</v>
          </cell>
          <cell r="DV33">
            <v>-1</v>
          </cell>
          <cell r="DW33">
            <v>-1</v>
          </cell>
          <cell r="DX33">
            <v>0</v>
          </cell>
          <cell r="DY33">
            <v>1</v>
          </cell>
          <cell r="DZ33">
            <v>2.2000000000000002</v>
          </cell>
          <cell r="EA33">
            <v>3.1</v>
          </cell>
          <cell r="EB33">
            <v>4.2</v>
          </cell>
          <cell r="EC33">
            <v>4.7</v>
          </cell>
          <cell r="ED33">
            <v>6.6</v>
          </cell>
          <cell r="EE33">
            <v>5.9</v>
          </cell>
          <cell r="EF33">
            <v>7.1</v>
          </cell>
          <cell r="EG33">
            <v>7.8</v>
          </cell>
          <cell r="EH33">
            <v>8.6999999999999993</v>
          </cell>
          <cell r="EI33">
            <v>10.199999999999999</v>
          </cell>
          <cell r="EJ33">
            <v>12</v>
          </cell>
          <cell r="EK33">
            <v>14.1</v>
          </cell>
          <cell r="EL33">
            <v>16.5</v>
          </cell>
          <cell r="EM33">
            <v>17.600000000000001</v>
          </cell>
          <cell r="EN33">
            <v>19.2</v>
          </cell>
          <cell r="EO33">
            <v>21.9</v>
          </cell>
          <cell r="EP33">
            <v>23.3</v>
          </cell>
          <cell r="EQ33">
            <v>11.5</v>
          </cell>
          <cell r="ER33">
            <v>19.100000000000001</v>
          </cell>
          <cell r="ES33">
            <v>19.600000000000001</v>
          </cell>
          <cell r="ET33">
            <v>21.2</v>
          </cell>
          <cell r="EU33">
            <v>20.399999999999999</v>
          </cell>
          <cell r="EV33">
            <v>22.1</v>
          </cell>
          <cell r="EW33">
            <v>24.4</v>
          </cell>
          <cell r="EX33">
            <v>23.3</v>
          </cell>
          <cell r="EY33">
            <v>23.8</v>
          </cell>
        </row>
        <row r="34">
          <cell r="A34" t="str">
            <v>Нижегородская область</v>
          </cell>
          <cell r="B34">
            <v>1</v>
          </cell>
          <cell r="C34">
            <v>0.5</v>
          </cell>
          <cell r="D34">
            <v>0</v>
          </cell>
          <cell r="E34">
            <v>-14.6</v>
          </cell>
          <cell r="F34">
            <v>-35.1</v>
          </cell>
          <cell r="G34">
            <v>-32.5</v>
          </cell>
          <cell r="H34">
            <v>-31.3</v>
          </cell>
          <cell r="I34">
            <v>-29.9</v>
          </cell>
          <cell r="J34">
            <v>-30.8</v>
          </cell>
          <cell r="K34">
            <v>-28.1</v>
          </cell>
          <cell r="L34">
            <v>-25</v>
          </cell>
          <cell r="M34">
            <v>-21.8</v>
          </cell>
          <cell r="N34">
            <v>-19.399999999999999</v>
          </cell>
          <cell r="O34">
            <v>-17.8</v>
          </cell>
          <cell r="P34">
            <v>-15.6</v>
          </cell>
          <cell r="Q34">
            <v>-12.1</v>
          </cell>
          <cell r="R34">
            <v>-10.1</v>
          </cell>
          <cell r="S34">
            <v>-7.6</v>
          </cell>
          <cell r="T34">
            <v>-5.2</v>
          </cell>
          <cell r="U34">
            <v>-3.9</v>
          </cell>
          <cell r="V34">
            <v>-4.4000000000000004</v>
          </cell>
          <cell r="W34">
            <v>-1.9</v>
          </cell>
          <cell r="X34">
            <v>-0.4</v>
          </cell>
          <cell r="Y34">
            <v>0.4</v>
          </cell>
          <cell r="Z34">
            <v>1.1000000000000001</v>
          </cell>
          <cell r="AA34">
            <v>1.4</v>
          </cell>
          <cell r="AB34">
            <v>2</v>
          </cell>
          <cell r="AC34">
            <v>2.5</v>
          </cell>
          <cell r="AD34">
            <v>2.8</v>
          </cell>
          <cell r="AE34">
            <v>3.1</v>
          </cell>
          <cell r="AF34">
            <v>2.9</v>
          </cell>
          <cell r="AG34">
            <v>3</v>
          </cell>
          <cell r="AH34">
            <v>3.4</v>
          </cell>
          <cell r="AI34">
            <v>3.2</v>
          </cell>
          <cell r="AJ34">
            <v>2.9</v>
          </cell>
          <cell r="AK34">
            <v>3.2</v>
          </cell>
          <cell r="AL34">
            <v>3.4</v>
          </cell>
          <cell r="AM34">
            <v>3.8</v>
          </cell>
          <cell r="AN34">
            <v>4.3</v>
          </cell>
          <cell r="AO34">
            <v>4.5999999999999996</v>
          </cell>
          <cell r="AP34">
            <v>5.3</v>
          </cell>
          <cell r="AQ34">
            <v>5.8</v>
          </cell>
          <cell r="AR34">
            <v>5.0999999999999996</v>
          </cell>
          <cell r="AS34">
            <v>-1.7</v>
          </cell>
          <cell r="AT34">
            <v>3.7</v>
          </cell>
          <cell r="AU34">
            <v>4.3</v>
          </cell>
          <cell r="AV34">
            <v>5.2</v>
          </cell>
          <cell r="AW34">
            <v>5.6</v>
          </cell>
          <cell r="AX34">
            <v>5.2</v>
          </cell>
          <cell r="AY34">
            <v>5.8</v>
          </cell>
          <cell r="AZ34">
            <v>5.5</v>
          </cell>
          <cell r="BA34">
            <v>6.7</v>
          </cell>
          <cell r="BB34">
            <v>6.5</v>
          </cell>
          <cell r="BC34">
            <v>7.1</v>
          </cell>
          <cell r="BD34">
            <v>6</v>
          </cell>
          <cell r="BE34">
            <v>7.7</v>
          </cell>
          <cell r="BF34">
            <v>7.6</v>
          </cell>
          <cell r="BG34">
            <v>8.1999999999999993</v>
          </cell>
          <cell r="BH34">
            <v>8.6</v>
          </cell>
          <cell r="BI34">
            <v>2</v>
          </cell>
          <cell r="BJ34">
            <v>6.4</v>
          </cell>
          <cell r="BK34">
            <v>7.7</v>
          </cell>
          <cell r="BL34">
            <v>8.5</v>
          </cell>
          <cell r="BM34">
            <v>8.5</v>
          </cell>
          <cell r="BN34">
            <v>9.8000000000000007</v>
          </cell>
          <cell r="BO34">
            <v>9.3000000000000007</v>
          </cell>
          <cell r="BP34">
            <v>8.6</v>
          </cell>
          <cell r="BQ34">
            <v>8.6</v>
          </cell>
          <cell r="BR34">
            <v>8.9</v>
          </cell>
          <cell r="BS34">
            <v>8</v>
          </cell>
          <cell r="BT34">
            <v>8.1999999999999993</v>
          </cell>
          <cell r="BU34">
            <v>8.1</v>
          </cell>
          <cell r="BV34">
            <v>8.1</v>
          </cell>
          <cell r="BW34">
            <v>8.9</v>
          </cell>
          <cell r="BX34">
            <v>9.1</v>
          </cell>
          <cell r="BY34">
            <v>9.1999999999999993</v>
          </cell>
          <cell r="BZ34">
            <v>9.6</v>
          </cell>
          <cell r="CA34">
            <v>10.3</v>
          </cell>
          <cell r="CB34">
            <v>10.199999999999999</v>
          </cell>
          <cell r="CC34">
            <v>10.5</v>
          </cell>
          <cell r="CD34">
            <v>10.5</v>
          </cell>
          <cell r="CE34">
            <v>10.7</v>
          </cell>
          <cell r="CF34">
            <v>10.5</v>
          </cell>
          <cell r="CG34">
            <v>10.8</v>
          </cell>
          <cell r="CH34">
            <v>10.7</v>
          </cell>
          <cell r="CI34">
            <v>9.1</v>
          </cell>
          <cell r="CJ34">
            <v>-5.0999999999999996</v>
          </cell>
          <cell r="CK34">
            <v>9.5</v>
          </cell>
          <cell r="CL34">
            <v>10.5</v>
          </cell>
          <cell r="CM34">
            <v>10.9</v>
          </cell>
          <cell r="CN34">
            <v>11.4</v>
          </cell>
          <cell r="CO34">
            <v>11.3</v>
          </cell>
          <cell r="CP34">
            <v>11.7</v>
          </cell>
          <cell r="CQ34">
            <v>11.9</v>
          </cell>
          <cell r="CR34">
            <v>11.3</v>
          </cell>
          <cell r="CS34">
            <v>2.6</v>
          </cell>
          <cell r="CT34">
            <v>9.6</v>
          </cell>
          <cell r="CU34">
            <v>10.1</v>
          </cell>
          <cell r="CV34">
            <v>10</v>
          </cell>
          <cell r="CW34">
            <v>9.9</v>
          </cell>
          <cell r="CX34">
            <v>10.5</v>
          </cell>
          <cell r="CY34">
            <v>10.7</v>
          </cell>
          <cell r="CZ34">
            <v>11.7</v>
          </cell>
          <cell r="DA34">
            <v>10.8</v>
          </cell>
          <cell r="DB34">
            <v>10.6</v>
          </cell>
          <cell r="DC34">
            <v>10.5</v>
          </cell>
          <cell r="DD34">
            <v>10.5</v>
          </cell>
          <cell r="DE34">
            <v>10.6</v>
          </cell>
          <cell r="DF34">
            <v>10.8</v>
          </cell>
          <cell r="DG34">
            <v>11.4</v>
          </cell>
          <cell r="DH34">
            <v>11.3</v>
          </cell>
          <cell r="DI34">
            <v>10</v>
          </cell>
          <cell r="DJ34">
            <v>10.1</v>
          </cell>
          <cell r="DK34">
            <v>11.4</v>
          </cell>
          <cell r="DL34">
            <v>11.3</v>
          </cell>
          <cell r="DM34">
            <v>11.7</v>
          </cell>
          <cell r="DN34">
            <v>11.2</v>
          </cell>
          <cell r="DO34">
            <v>10.7</v>
          </cell>
          <cell r="DP34">
            <v>11.1</v>
          </cell>
          <cell r="DQ34">
            <v>11.4</v>
          </cell>
          <cell r="DR34">
            <v>10.199999999999999</v>
          </cell>
          <cell r="DS34">
            <v>9.6999999999999993</v>
          </cell>
          <cell r="DT34">
            <v>10.4</v>
          </cell>
          <cell r="DU34">
            <v>10.6</v>
          </cell>
          <cell r="DV34">
            <v>10.7</v>
          </cell>
          <cell r="DW34">
            <v>10.8</v>
          </cell>
          <cell r="DX34">
            <v>11.3</v>
          </cell>
          <cell r="DY34">
            <v>11.2</v>
          </cell>
          <cell r="DZ34">
            <v>11.9</v>
          </cell>
          <cell r="EA34">
            <v>12.6</v>
          </cell>
          <cell r="EB34">
            <v>12.5</v>
          </cell>
          <cell r="EC34">
            <v>12.7</v>
          </cell>
          <cell r="ED34">
            <v>13.4</v>
          </cell>
          <cell r="EE34">
            <v>13.4</v>
          </cell>
          <cell r="EF34">
            <v>13.7</v>
          </cell>
          <cell r="EG34">
            <v>14.2</v>
          </cell>
          <cell r="EH34">
            <v>14.9</v>
          </cell>
          <cell r="EI34">
            <v>15.8</v>
          </cell>
          <cell r="EJ34">
            <v>18.100000000000001</v>
          </cell>
          <cell r="EK34">
            <v>19.100000000000001</v>
          </cell>
          <cell r="EL34">
            <v>21.8</v>
          </cell>
          <cell r="EM34">
            <v>22.5</v>
          </cell>
          <cell r="EN34">
            <v>23.6</v>
          </cell>
          <cell r="EO34">
            <v>24.7</v>
          </cell>
          <cell r="EP34">
            <v>26.2</v>
          </cell>
          <cell r="EQ34">
            <v>14.7</v>
          </cell>
          <cell r="ER34">
            <v>20.7</v>
          </cell>
          <cell r="ES34">
            <v>22.6</v>
          </cell>
          <cell r="ET34">
            <v>23.3</v>
          </cell>
          <cell r="EU34">
            <v>23.7</v>
          </cell>
          <cell r="EV34">
            <v>23.6</v>
          </cell>
          <cell r="EW34">
            <v>24.8</v>
          </cell>
          <cell r="EX34">
            <v>24.2</v>
          </cell>
          <cell r="EY34">
            <v>25.6</v>
          </cell>
        </row>
        <row r="35">
          <cell r="A35" t="str">
            <v>Новгородская область</v>
          </cell>
          <cell r="B35">
            <v>1.1000000000000001</v>
          </cell>
          <cell r="C35">
            <v>1</v>
          </cell>
          <cell r="D35">
            <v>0.2</v>
          </cell>
          <cell r="E35">
            <v>-12.6</v>
          </cell>
          <cell r="F35">
            <v>-26.8</v>
          </cell>
          <cell r="G35">
            <v>-23.5</v>
          </cell>
          <cell r="H35">
            <v>-22.7</v>
          </cell>
          <cell r="I35">
            <v>-21.5</v>
          </cell>
          <cell r="J35">
            <v>-21.9</v>
          </cell>
          <cell r="K35">
            <v>-14.4</v>
          </cell>
          <cell r="L35">
            <v>-12.1</v>
          </cell>
          <cell r="M35">
            <v>-10.8</v>
          </cell>
          <cell r="N35">
            <v>-9.3000000000000007</v>
          </cell>
          <cell r="O35">
            <v>-8.5</v>
          </cell>
          <cell r="P35">
            <v>-7.1</v>
          </cell>
          <cell r="Q35">
            <v>-5.9</v>
          </cell>
          <cell r="R35">
            <v>-4.7</v>
          </cell>
          <cell r="S35">
            <v>-0.4</v>
          </cell>
          <cell r="T35">
            <v>0.9</v>
          </cell>
          <cell r="U35">
            <v>1.5</v>
          </cell>
          <cell r="V35">
            <v>0.6</v>
          </cell>
          <cell r="W35">
            <v>2.5</v>
          </cell>
          <cell r="X35">
            <v>2.7</v>
          </cell>
          <cell r="Y35">
            <v>3.4</v>
          </cell>
          <cell r="Z35">
            <v>3.6</v>
          </cell>
          <cell r="AA35">
            <v>3.8</v>
          </cell>
          <cell r="AB35">
            <v>4.5</v>
          </cell>
          <cell r="AC35">
            <v>4.2</v>
          </cell>
          <cell r="AD35">
            <v>4.7</v>
          </cell>
          <cell r="AE35">
            <v>4.8</v>
          </cell>
          <cell r="AF35">
            <v>4.0999999999999996</v>
          </cell>
          <cell r="AG35">
            <v>4.0999999999999996</v>
          </cell>
          <cell r="AH35">
            <v>4.5999999999999996</v>
          </cell>
          <cell r="AI35">
            <v>4.4000000000000004</v>
          </cell>
          <cell r="AJ35">
            <v>3.5</v>
          </cell>
          <cell r="AK35">
            <v>4.2</v>
          </cell>
          <cell r="AL35">
            <v>3.8</v>
          </cell>
          <cell r="AM35">
            <v>4.3</v>
          </cell>
          <cell r="AN35">
            <v>4.3</v>
          </cell>
          <cell r="AO35">
            <v>4.7</v>
          </cell>
          <cell r="AP35">
            <v>4.0999999999999996</v>
          </cell>
          <cell r="AQ35">
            <v>4.4000000000000004</v>
          </cell>
          <cell r="AR35">
            <v>3.1</v>
          </cell>
          <cell r="AS35">
            <v>-4.9000000000000004</v>
          </cell>
          <cell r="AT35">
            <v>2.5</v>
          </cell>
          <cell r="AU35">
            <v>2.7</v>
          </cell>
          <cell r="AV35">
            <v>3.3</v>
          </cell>
          <cell r="AW35">
            <v>3.6</v>
          </cell>
          <cell r="AX35">
            <v>3.6</v>
          </cell>
          <cell r="AY35">
            <v>4.4000000000000004</v>
          </cell>
          <cell r="AZ35">
            <v>4.5999999999999996</v>
          </cell>
          <cell r="BA35">
            <v>6.2</v>
          </cell>
          <cell r="BB35">
            <v>6.4</v>
          </cell>
          <cell r="BC35">
            <v>6.3</v>
          </cell>
          <cell r="BD35">
            <v>4.8</v>
          </cell>
          <cell r="BE35">
            <v>6.7</v>
          </cell>
          <cell r="BF35">
            <v>6.2</v>
          </cell>
          <cell r="BG35">
            <v>6.9</v>
          </cell>
          <cell r="BH35">
            <v>7.2</v>
          </cell>
          <cell r="BI35">
            <v>0.1</v>
          </cell>
          <cell r="BJ35">
            <v>6</v>
          </cell>
          <cell r="BK35">
            <v>7.4</v>
          </cell>
          <cell r="BL35">
            <v>7.4</v>
          </cell>
          <cell r="BM35">
            <v>7.2</v>
          </cell>
          <cell r="BN35">
            <v>9.3000000000000007</v>
          </cell>
          <cell r="BO35">
            <v>8.6</v>
          </cell>
          <cell r="BP35">
            <v>7.7</v>
          </cell>
          <cell r="BQ35">
            <v>7.6</v>
          </cell>
          <cell r="BR35">
            <v>7.4</v>
          </cell>
          <cell r="BS35">
            <v>7.2</v>
          </cell>
          <cell r="BT35">
            <v>6.5</v>
          </cell>
          <cell r="BU35">
            <v>7.2</v>
          </cell>
          <cell r="BV35">
            <v>6.9</v>
          </cell>
          <cell r="BW35">
            <v>7.8</v>
          </cell>
          <cell r="BX35">
            <v>8.1</v>
          </cell>
          <cell r="BY35">
            <v>7.9</v>
          </cell>
          <cell r="BZ35">
            <v>7.9</v>
          </cell>
          <cell r="CA35">
            <v>8.9</v>
          </cell>
          <cell r="CB35">
            <v>9.4</v>
          </cell>
          <cell r="CC35">
            <v>9.1999999999999993</v>
          </cell>
          <cell r="CD35">
            <v>8.8000000000000007</v>
          </cell>
          <cell r="CE35">
            <v>9.6999999999999993</v>
          </cell>
          <cell r="CF35">
            <v>9.5</v>
          </cell>
          <cell r="CG35">
            <v>9.1</v>
          </cell>
          <cell r="CH35">
            <v>9.4</v>
          </cell>
          <cell r="CI35">
            <v>8.4</v>
          </cell>
          <cell r="CJ35">
            <v>3.2</v>
          </cell>
          <cell r="CK35">
            <v>0.9</v>
          </cell>
          <cell r="CL35">
            <v>7.8</v>
          </cell>
          <cell r="CM35">
            <v>8.5</v>
          </cell>
          <cell r="CN35">
            <v>8.9</v>
          </cell>
          <cell r="CO35">
            <v>8.1999999999999993</v>
          </cell>
          <cell r="CP35">
            <v>9.5</v>
          </cell>
          <cell r="CQ35">
            <v>10</v>
          </cell>
          <cell r="CR35">
            <v>8.8000000000000007</v>
          </cell>
          <cell r="CS35">
            <v>-1</v>
          </cell>
          <cell r="CT35">
            <v>8</v>
          </cell>
          <cell r="CU35">
            <v>9.1</v>
          </cell>
          <cell r="CV35">
            <v>7</v>
          </cell>
          <cell r="CW35">
            <v>8.3000000000000007</v>
          </cell>
          <cell r="CX35">
            <v>8.6999999999999993</v>
          </cell>
          <cell r="CY35">
            <v>8.8000000000000007</v>
          </cell>
          <cell r="CZ35">
            <v>9.6999999999999993</v>
          </cell>
          <cell r="DA35">
            <v>8.5</v>
          </cell>
          <cell r="DB35">
            <v>9.3000000000000007</v>
          </cell>
          <cell r="DC35">
            <v>9.1999999999999993</v>
          </cell>
          <cell r="DD35">
            <v>9</v>
          </cell>
          <cell r="DE35">
            <v>8.6999999999999993</v>
          </cell>
          <cell r="DF35">
            <v>9.6999999999999993</v>
          </cell>
          <cell r="DG35">
            <v>9.8000000000000007</v>
          </cell>
          <cell r="DH35">
            <v>10.4</v>
          </cell>
          <cell r="DI35">
            <v>9.6999999999999993</v>
          </cell>
          <cell r="DJ35">
            <v>10.199999999999999</v>
          </cell>
          <cell r="DK35">
            <v>10.5</v>
          </cell>
          <cell r="DL35">
            <v>10.9</v>
          </cell>
          <cell r="DM35">
            <v>10.8</v>
          </cell>
          <cell r="DN35">
            <v>11</v>
          </cell>
          <cell r="DO35">
            <v>11.1</v>
          </cell>
          <cell r="DP35">
            <v>10.5</v>
          </cell>
          <cell r="DQ35">
            <v>10.3</v>
          </cell>
          <cell r="DR35">
            <v>10.1</v>
          </cell>
          <cell r="DS35">
            <v>11.2</v>
          </cell>
          <cell r="DT35">
            <v>10.8</v>
          </cell>
          <cell r="DU35">
            <v>10.7</v>
          </cell>
          <cell r="DV35">
            <v>11.5</v>
          </cell>
          <cell r="DW35">
            <v>12.2</v>
          </cell>
          <cell r="DX35">
            <v>13.1</v>
          </cell>
          <cell r="DY35">
            <v>12.8</v>
          </cell>
          <cell r="DZ35">
            <v>13.5</v>
          </cell>
          <cell r="EA35">
            <v>13.5</v>
          </cell>
          <cell r="EB35">
            <v>14</v>
          </cell>
          <cell r="EC35">
            <v>14.5</v>
          </cell>
          <cell r="ED35">
            <v>14</v>
          </cell>
          <cell r="EE35">
            <v>13.4</v>
          </cell>
          <cell r="EF35">
            <v>14.1</v>
          </cell>
          <cell r="EG35">
            <v>14.2</v>
          </cell>
          <cell r="EH35">
            <v>15.7</v>
          </cell>
          <cell r="EI35">
            <v>17</v>
          </cell>
          <cell r="EJ35">
            <v>17.5</v>
          </cell>
          <cell r="EK35">
            <v>21</v>
          </cell>
          <cell r="EL35">
            <v>22.3</v>
          </cell>
          <cell r="EM35">
            <v>23.4</v>
          </cell>
          <cell r="EN35">
            <v>24.5</v>
          </cell>
          <cell r="EO35">
            <v>25.9</v>
          </cell>
          <cell r="EP35">
            <v>27.7</v>
          </cell>
          <cell r="EQ35">
            <v>15.8</v>
          </cell>
          <cell r="ER35">
            <v>23.3</v>
          </cell>
          <cell r="ES35">
            <v>25</v>
          </cell>
          <cell r="ET35">
            <v>25.4</v>
          </cell>
          <cell r="EU35">
            <v>25.5</v>
          </cell>
          <cell r="EV35">
            <v>25.1</v>
          </cell>
          <cell r="EW35">
            <v>27.7</v>
          </cell>
          <cell r="EX35">
            <v>27.8</v>
          </cell>
          <cell r="EY35">
            <v>28.9</v>
          </cell>
        </row>
        <row r="36">
          <cell r="A36" t="str">
            <v>Новосибирская область</v>
          </cell>
          <cell r="B36">
            <v>0.9</v>
          </cell>
          <cell r="C36">
            <v>0.7</v>
          </cell>
          <cell r="D36">
            <v>0.5</v>
          </cell>
          <cell r="E36">
            <v>-5.9</v>
          </cell>
          <cell r="F36">
            <v>-21.6</v>
          </cell>
          <cell r="G36">
            <v>-16.3</v>
          </cell>
          <cell r="H36">
            <v>-15.4</v>
          </cell>
          <cell r="I36">
            <v>-15.4</v>
          </cell>
          <cell r="J36">
            <v>-16.100000000000001</v>
          </cell>
          <cell r="K36">
            <v>-13.7</v>
          </cell>
          <cell r="L36">
            <v>-12.4</v>
          </cell>
          <cell r="M36">
            <v>-10.3</v>
          </cell>
          <cell r="N36">
            <v>-9.9</v>
          </cell>
          <cell r="O36">
            <v>-7.8</v>
          </cell>
          <cell r="P36">
            <v>-6.2</v>
          </cell>
          <cell r="Q36">
            <v>-5.8</v>
          </cell>
          <cell r="R36">
            <v>-4.8</v>
          </cell>
          <cell r="S36">
            <v>-3.6</v>
          </cell>
          <cell r="T36">
            <v>-0.6</v>
          </cell>
          <cell r="U36">
            <v>-0.1</v>
          </cell>
          <cell r="V36">
            <v>-0.9</v>
          </cell>
          <cell r="W36">
            <v>0.6</v>
          </cell>
          <cell r="X36">
            <v>1.7</v>
          </cell>
          <cell r="Y36">
            <v>2.9</v>
          </cell>
          <cell r="Z36">
            <v>3.4</v>
          </cell>
          <cell r="AA36">
            <v>4</v>
          </cell>
          <cell r="AB36">
            <v>4.4000000000000004</v>
          </cell>
          <cell r="AC36">
            <v>4.7</v>
          </cell>
          <cell r="AD36">
            <v>5.0999999999999996</v>
          </cell>
          <cell r="AE36">
            <v>5.2</v>
          </cell>
          <cell r="AF36">
            <v>4.5999999999999996</v>
          </cell>
          <cell r="AG36">
            <v>4.5</v>
          </cell>
          <cell r="AH36">
            <v>4.9000000000000004</v>
          </cell>
          <cell r="AI36">
            <v>4.9000000000000004</v>
          </cell>
          <cell r="AJ36">
            <v>4.2</v>
          </cell>
          <cell r="AK36">
            <v>4.8</v>
          </cell>
          <cell r="AL36">
            <v>5.2</v>
          </cell>
          <cell r="AM36">
            <v>5.8</v>
          </cell>
          <cell r="AN36">
            <v>6.3</v>
          </cell>
          <cell r="AO36">
            <v>6.3</v>
          </cell>
          <cell r="AP36">
            <v>6.7</v>
          </cell>
          <cell r="AQ36">
            <v>6.9</v>
          </cell>
          <cell r="AR36">
            <v>5.9</v>
          </cell>
          <cell r="AS36">
            <v>-1.8</v>
          </cell>
          <cell r="AT36">
            <v>5</v>
          </cell>
          <cell r="AU36">
            <v>5.6</v>
          </cell>
          <cell r="AV36">
            <v>5.6</v>
          </cell>
          <cell r="AW36">
            <v>6.3</v>
          </cell>
          <cell r="AX36">
            <v>6</v>
          </cell>
          <cell r="AY36">
            <v>6.8</v>
          </cell>
          <cell r="AZ36">
            <v>6.5</v>
          </cell>
          <cell r="BA36">
            <v>7.6</v>
          </cell>
          <cell r="BB36">
            <v>7.2</v>
          </cell>
          <cell r="BC36">
            <v>8</v>
          </cell>
          <cell r="BD36">
            <v>6.2</v>
          </cell>
          <cell r="BE36">
            <v>8.9</v>
          </cell>
          <cell r="BF36">
            <v>8.6</v>
          </cell>
          <cell r="BG36">
            <v>9.1</v>
          </cell>
          <cell r="BH36">
            <v>9.5</v>
          </cell>
          <cell r="BI36">
            <v>5.7</v>
          </cell>
          <cell r="BJ36">
            <v>8.1999999999999993</v>
          </cell>
          <cell r="BK36">
            <v>9.1999999999999993</v>
          </cell>
          <cell r="BL36">
            <v>10.1</v>
          </cell>
          <cell r="BM36">
            <v>9.9</v>
          </cell>
          <cell r="BN36">
            <v>12.1</v>
          </cell>
          <cell r="BO36">
            <v>11.6</v>
          </cell>
          <cell r="BP36">
            <v>10.8</v>
          </cell>
          <cell r="BQ36">
            <v>11.2</v>
          </cell>
          <cell r="BR36">
            <v>11.1</v>
          </cell>
          <cell r="BS36">
            <v>10</v>
          </cell>
          <cell r="BT36">
            <v>10.1</v>
          </cell>
          <cell r="BU36">
            <v>10.5</v>
          </cell>
          <cell r="BV36">
            <v>10</v>
          </cell>
          <cell r="BW36">
            <v>10.8</v>
          </cell>
          <cell r="BX36">
            <v>11.1</v>
          </cell>
          <cell r="BY36">
            <v>11.7</v>
          </cell>
          <cell r="BZ36">
            <v>11.7</v>
          </cell>
          <cell r="CA36">
            <v>12.4</v>
          </cell>
          <cell r="CB36">
            <v>11.9</v>
          </cell>
          <cell r="CC36">
            <v>12.6</v>
          </cell>
          <cell r="CD36">
            <v>12.1</v>
          </cell>
          <cell r="CE36">
            <v>12.1</v>
          </cell>
          <cell r="CF36">
            <v>11.6</v>
          </cell>
          <cell r="CG36">
            <v>12</v>
          </cell>
          <cell r="CH36">
            <v>12</v>
          </cell>
          <cell r="CI36">
            <v>12</v>
          </cell>
          <cell r="CJ36">
            <v>10.5</v>
          </cell>
          <cell r="CK36">
            <v>11.6</v>
          </cell>
          <cell r="CL36">
            <v>11.9</v>
          </cell>
          <cell r="CM36">
            <v>12.1</v>
          </cell>
          <cell r="CN36">
            <v>12.6</v>
          </cell>
          <cell r="CO36">
            <v>12.6</v>
          </cell>
          <cell r="CP36">
            <v>13.1</v>
          </cell>
          <cell r="CQ36">
            <v>13.5</v>
          </cell>
          <cell r="CR36">
            <v>12.9</v>
          </cell>
          <cell r="CS36">
            <v>3.1</v>
          </cell>
          <cell r="CT36">
            <v>11.6</v>
          </cell>
          <cell r="CU36">
            <v>11.7</v>
          </cell>
          <cell r="CV36">
            <v>12.1</v>
          </cell>
          <cell r="CW36">
            <v>12</v>
          </cell>
          <cell r="CX36">
            <v>12.5</v>
          </cell>
          <cell r="CY36">
            <v>12.6</v>
          </cell>
          <cell r="CZ36">
            <v>13.1</v>
          </cell>
          <cell r="DA36">
            <v>12.3</v>
          </cell>
          <cell r="DB36">
            <v>12.5</v>
          </cell>
          <cell r="DC36">
            <v>12.3</v>
          </cell>
          <cell r="DD36">
            <v>12.6</v>
          </cell>
          <cell r="DE36">
            <v>12.2</v>
          </cell>
          <cell r="DF36">
            <v>13</v>
          </cell>
          <cell r="DG36">
            <v>13</v>
          </cell>
          <cell r="DH36">
            <v>13.5</v>
          </cell>
          <cell r="DI36">
            <v>12.7</v>
          </cell>
          <cell r="DJ36">
            <v>12.6</v>
          </cell>
          <cell r="DK36">
            <v>14.2</v>
          </cell>
          <cell r="DL36">
            <v>14.1</v>
          </cell>
          <cell r="DM36">
            <v>14.2</v>
          </cell>
          <cell r="DN36">
            <v>13.9</v>
          </cell>
          <cell r="DO36">
            <v>13.6</v>
          </cell>
          <cell r="DP36">
            <v>14.1</v>
          </cell>
          <cell r="DQ36">
            <v>14.2</v>
          </cell>
          <cell r="DR36">
            <v>13.1</v>
          </cell>
          <cell r="DS36">
            <v>12.8</v>
          </cell>
          <cell r="DT36">
            <v>13.1</v>
          </cell>
          <cell r="DU36">
            <v>12.9</v>
          </cell>
          <cell r="DV36">
            <v>13.3</v>
          </cell>
          <cell r="DW36">
            <v>13.7</v>
          </cell>
          <cell r="DX36">
            <v>14.3</v>
          </cell>
          <cell r="DY36">
            <v>14.5</v>
          </cell>
          <cell r="DZ36">
            <v>15.2</v>
          </cell>
          <cell r="EA36">
            <v>15.4</v>
          </cell>
          <cell r="EB36">
            <v>16.3</v>
          </cell>
          <cell r="EC36">
            <v>16.8</v>
          </cell>
          <cell r="ED36">
            <v>16.8</v>
          </cell>
          <cell r="EE36">
            <v>16.8</v>
          </cell>
          <cell r="EF36">
            <v>16.7</v>
          </cell>
          <cell r="EG36">
            <v>16.8</v>
          </cell>
          <cell r="EH36">
            <v>18.5</v>
          </cell>
          <cell r="EI36">
            <v>19.899999999999999</v>
          </cell>
          <cell r="EJ36">
            <v>22.3</v>
          </cell>
          <cell r="EK36">
            <v>23.4</v>
          </cell>
          <cell r="EL36">
            <v>25.7</v>
          </cell>
          <cell r="EM36">
            <v>28.1</v>
          </cell>
          <cell r="EN36">
            <v>29.5</v>
          </cell>
          <cell r="EO36">
            <v>31.3</v>
          </cell>
          <cell r="EP36">
            <v>32.299999999999997</v>
          </cell>
          <cell r="EQ36">
            <v>19.100000000000001</v>
          </cell>
          <cell r="ER36">
            <v>28</v>
          </cell>
          <cell r="ES36">
            <v>29.2</v>
          </cell>
          <cell r="ET36">
            <v>28.8</v>
          </cell>
          <cell r="EU36">
            <v>29.7</v>
          </cell>
          <cell r="EV36">
            <v>30.1</v>
          </cell>
          <cell r="EW36">
            <v>31.3</v>
          </cell>
          <cell r="EX36">
            <v>31.1</v>
          </cell>
          <cell r="EY36">
            <v>32.799999999999997</v>
          </cell>
        </row>
        <row r="37">
          <cell r="A37" t="str">
            <v>Омская область</v>
          </cell>
          <cell r="B37">
            <v>1</v>
          </cell>
          <cell r="C37">
            <v>0.9</v>
          </cell>
          <cell r="D37">
            <v>0.7</v>
          </cell>
          <cell r="E37">
            <v>-9.8000000000000007</v>
          </cell>
          <cell r="F37">
            <v>-32.5</v>
          </cell>
          <cell r="G37">
            <v>-27.6</v>
          </cell>
          <cell r="H37">
            <v>-25.6</v>
          </cell>
          <cell r="I37">
            <v>-23.2</v>
          </cell>
          <cell r="J37">
            <v>-22.3</v>
          </cell>
          <cell r="K37">
            <v>-17</v>
          </cell>
          <cell r="L37">
            <v>-15</v>
          </cell>
          <cell r="M37">
            <v>-13.3</v>
          </cell>
          <cell r="N37">
            <v>-5.5</v>
          </cell>
          <cell r="O37">
            <v>-3.2</v>
          </cell>
          <cell r="P37">
            <v>-2.1</v>
          </cell>
          <cell r="Q37">
            <v>-1.2</v>
          </cell>
          <cell r="R37">
            <v>0</v>
          </cell>
          <cell r="S37">
            <v>0.6</v>
          </cell>
          <cell r="T37">
            <v>0.7</v>
          </cell>
          <cell r="U37">
            <v>1.1000000000000001</v>
          </cell>
          <cell r="V37">
            <v>0.2</v>
          </cell>
          <cell r="W37">
            <v>1.2</v>
          </cell>
          <cell r="X37">
            <v>1.8</v>
          </cell>
          <cell r="Y37">
            <v>2.1</v>
          </cell>
          <cell r="Z37">
            <v>2.7</v>
          </cell>
          <cell r="AA37">
            <v>3.5</v>
          </cell>
          <cell r="AB37">
            <v>4.3</v>
          </cell>
          <cell r="AC37">
            <v>4.8</v>
          </cell>
          <cell r="AD37">
            <v>4.9000000000000004</v>
          </cell>
          <cell r="AE37">
            <v>5.0999999999999996</v>
          </cell>
          <cell r="AF37">
            <v>4.5</v>
          </cell>
          <cell r="AG37">
            <v>4.0999999999999996</v>
          </cell>
          <cell r="AH37">
            <v>4.5999999999999996</v>
          </cell>
          <cell r="AI37">
            <v>4.5999999999999996</v>
          </cell>
          <cell r="AJ37">
            <v>3.6</v>
          </cell>
          <cell r="AK37">
            <v>3.9</v>
          </cell>
          <cell r="AL37">
            <v>4</v>
          </cell>
          <cell r="AM37">
            <v>4.5</v>
          </cell>
          <cell r="AN37">
            <v>4.5999999999999996</v>
          </cell>
          <cell r="AO37">
            <v>5.0999999999999996</v>
          </cell>
          <cell r="AP37">
            <v>5.9</v>
          </cell>
          <cell r="AQ37">
            <v>5.7</v>
          </cell>
          <cell r="AR37">
            <v>4.3</v>
          </cell>
          <cell r="AS37">
            <v>-3.4</v>
          </cell>
          <cell r="AT37">
            <v>2.8</v>
          </cell>
          <cell r="AU37">
            <v>3.5</v>
          </cell>
          <cell r="AV37">
            <v>3.5</v>
          </cell>
          <cell r="AW37">
            <v>4.0999999999999996</v>
          </cell>
          <cell r="AX37">
            <v>3.6</v>
          </cell>
          <cell r="AY37">
            <v>4.2</v>
          </cell>
          <cell r="AZ37">
            <v>3.6</v>
          </cell>
          <cell r="BA37">
            <v>4.8</v>
          </cell>
          <cell r="BB37">
            <v>4.8</v>
          </cell>
          <cell r="BC37">
            <v>6</v>
          </cell>
          <cell r="BD37">
            <v>4.4000000000000004</v>
          </cell>
          <cell r="BE37">
            <v>6.1</v>
          </cell>
          <cell r="BF37">
            <v>5.5</v>
          </cell>
          <cell r="BG37">
            <v>6</v>
          </cell>
          <cell r="BH37">
            <v>6.6</v>
          </cell>
          <cell r="BI37">
            <v>1.4</v>
          </cell>
          <cell r="BJ37">
            <v>5.5</v>
          </cell>
          <cell r="BK37">
            <v>6.1</v>
          </cell>
          <cell r="BL37">
            <v>6.9</v>
          </cell>
          <cell r="BM37">
            <v>6.3</v>
          </cell>
          <cell r="BN37">
            <v>7.3</v>
          </cell>
          <cell r="BO37">
            <v>7.1</v>
          </cell>
          <cell r="BP37">
            <v>6.7</v>
          </cell>
          <cell r="BQ37">
            <v>6.8</v>
          </cell>
          <cell r="BR37">
            <v>6.7</v>
          </cell>
          <cell r="BS37">
            <v>5.5</v>
          </cell>
          <cell r="BT37">
            <v>5.4</v>
          </cell>
          <cell r="BU37">
            <v>5.2</v>
          </cell>
          <cell r="BV37">
            <v>5.2</v>
          </cell>
          <cell r="BW37">
            <v>5.6</v>
          </cell>
          <cell r="BX37">
            <v>5.7</v>
          </cell>
          <cell r="BY37">
            <v>5.9</v>
          </cell>
          <cell r="BZ37">
            <v>6</v>
          </cell>
          <cell r="CA37">
            <v>6.2</v>
          </cell>
          <cell r="CB37">
            <v>5.9</v>
          </cell>
          <cell r="CC37">
            <v>6.1</v>
          </cell>
          <cell r="CD37">
            <v>6.1</v>
          </cell>
          <cell r="CE37">
            <v>6.3</v>
          </cell>
          <cell r="CF37">
            <v>5.7</v>
          </cell>
          <cell r="CG37">
            <v>6.2</v>
          </cell>
          <cell r="CH37">
            <v>6</v>
          </cell>
          <cell r="CI37">
            <v>5.9</v>
          </cell>
          <cell r="CJ37">
            <v>4.7</v>
          </cell>
          <cell r="CK37">
            <v>4.9000000000000004</v>
          </cell>
          <cell r="CL37">
            <v>5.8</v>
          </cell>
          <cell r="CM37">
            <v>6.2</v>
          </cell>
          <cell r="CN37">
            <v>6.1</v>
          </cell>
          <cell r="CO37">
            <v>5.8</v>
          </cell>
          <cell r="CP37">
            <v>6.3</v>
          </cell>
          <cell r="CQ37">
            <v>6.6</v>
          </cell>
          <cell r="CR37">
            <v>5.5</v>
          </cell>
          <cell r="CS37">
            <v>-3.3</v>
          </cell>
          <cell r="CT37">
            <v>4.2</v>
          </cell>
          <cell r="CU37">
            <v>4.7</v>
          </cell>
          <cell r="CV37">
            <v>4.8</v>
          </cell>
          <cell r="CW37">
            <v>4.3</v>
          </cell>
          <cell r="CX37">
            <v>5.0999999999999996</v>
          </cell>
          <cell r="CY37">
            <v>5.3</v>
          </cell>
          <cell r="CZ37">
            <v>5.9</v>
          </cell>
          <cell r="DA37">
            <v>5.0999999999999996</v>
          </cell>
          <cell r="DB37">
            <v>5.0999999999999996</v>
          </cell>
          <cell r="DC37">
            <v>5.2</v>
          </cell>
          <cell r="DD37">
            <v>5.0999999999999996</v>
          </cell>
          <cell r="DE37">
            <v>5.0999999999999996</v>
          </cell>
          <cell r="DF37">
            <v>5.6</v>
          </cell>
          <cell r="DG37">
            <v>6.2</v>
          </cell>
          <cell r="DH37">
            <v>5.9</v>
          </cell>
          <cell r="DI37">
            <v>6.1</v>
          </cell>
          <cell r="DJ37">
            <v>5.5</v>
          </cell>
          <cell r="DK37">
            <v>6.2</v>
          </cell>
          <cell r="DL37">
            <v>6.4</v>
          </cell>
          <cell r="DM37">
            <v>6.3</v>
          </cell>
          <cell r="DN37">
            <v>5.4</v>
          </cell>
          <cell r="DO37">
            <v>5.6</v>
          </cell>
          <cell r="DP37">
            <v>5.9</v>
          </cell>
          <cell r="DQ37">
            <v>5.8</v>
          </cell>
          <cell r="DR37">
            <v>5.0999999999999996</v>
          </cell>
          <cell r="DS37">
            <v>4.9000000000000004</v>
          </cell>
          <cell r="DT37">
            <v>4.9000000000000004</v>
          </cell>
          <cell r="DU37">
            <v>4.5999999999999996</v>
          </cell>
          <cell r="DV37">
            <v>5.4</v>
          </cell>
          <cell r="DW37">
            <v>5.3</v>
          </cell>
          <cell r="DX37">
            <v>6.1</v>
          </cell>
          <cell r="DY37">
            <v>5.9</v>
          </cell>
          <cell r="DZ37">
            <v>6.6</v>
          </cell>
          <cell r="EA37">
            <v>6.4</v>
          </cell>
          <cell r="EB37">
            <v>7.2</v>
          </cell>
          <cell r="EC37">
            <v>7</v>
          </cell>
          <cell r="ED37">
            <v>7.8</v>
          </cell>
          <cell r="EE37">
            <v>7.7</v>
          </cell>
          <cell r="EF37">
            <v>7.3</v>
          </cell>
          <cell r="EG37">
            <v>7.7</v>
          </cell>
          <cell r="EH37">
            <v>8.6999999999999993</v>
          </cell>
          <cell r="EI37">
            <v>10</v>
          </cell>
          <cell r="EJ37">
            <v>12.3</v>
          </cell>
          <cell r="EK37">
            <v>13.7</v>
          </cell>
          <cell r="EL37">
            <v>15.5</v>
          </cell>
          <cell r="EM37">
            <v>16.8</v>
          </cell>
          <cell r="EN37">
            <v>18.2</v>
          </cell>
          <cell r="EO37">
            <v>20</v>
          </cell>
          <cell r="EP37">
            <v>20.8</v>
          </cell>
          <cell r="EQ37">
            <v>8.5</v>
          </cell>
          <cell r="ER37">
            <v>16.5</v>
          </cell>
          <cell r="ES37">
            <v>18.2</v>
          </cell>
          <cell r="ET37">
            <v>17.8</v>
          </cell>
          <cell r="EU37">
            <v>19.100000000000001</v>
          </cell>
          <cell r="EV37">
            <v>18.8</v>
          </cell>
          <cell r="EW37">
            <v>20</v>
          </cell>
          <cell r="EX37">
            <v>20.2</v>
          </cell>
          <cell r="EY37">
            <v>21.8</v>
          </cell>
        </row>
        <row r="38">
          <cell r="A38" t="str">
            <v>Оренбургская область</v>
          </cell>
          <cell r="B38">
            <v>0.7</v>
          </cell>
          <cell r="C38">
            <v>0.4</v>
          </cell>
          <cell r="D38">
            <v>-0.2</v>
          </cell>
          <cell r="E38">
            <v>-14.6</v>
          </cell>
          <cell r="F38">
            <v>-36.1</v>
          </cell>
          <cell r="G38">
            <v>-22</v>
          </cell>
          <cell r="H38">
            <v>-21.1</v>
          </cell>
          <cell r="I38">
            <v>-20</v>
          </cell>
          <cell r="J38">
            <v>-18.8</v>
          </cell>
          <cell r="K38">
            <v>-16.399999999999999</v>
          </cell>
          <cell r="L38">
            <v>-9.1999999999999993</v>
          </cell>
          <cell r="M38">
            <v>-6.5</v>
          </cell>
          <cell r="N38">
            <v>-5.9</v>
          </cell>
          <cell r="O38">
            <v>-4.8</v>
          </cell>
          <cell r="P38">
            <v>-5.2</v>
          </cell>
          <cell r="Q38">
            <v>-2.7</v>
          </cell>
          <cell r="R38">
            <v>-2.5</v>
          </cell>
          <cell r="S38">
            <v>-2.4</v>
          </cell>
          <cell r="T38">
            <v>-1.6</v>
          </cell>
          <cell r="U38">
            <v>-2.1</v>
          </cell>
          <cell r="V38">
            <v>-2.7</v>
          </cell>
          <cell r="W38">
            <v>-1.1000000000000001</v>
          </cell>
          <cell r="X38">
            <v>-0.5</v>
          </cell>
          <cell r="Y38">
            <v>-0.1</v>
          </cell>
          <cell r="Z38">
            <v>0.4</v>
          </cell>
          <cell r="AA38">
            <v>0.9</v>
          </cell>
          <cell r="AB38">
            <v>1.1000000000000001</v>
          </cell>
          <cell r="AC38">
            <v>1.5</v>
          </cell>
          <cell r="AD38">
            <v>1.5</v>
          </cell>
          <cell r="AE38">
            <v>1.5</v>
          </cell>
          <cell r="AF38">
            <v>0.7</v>
          </cell>
          <cell r="AG38">
            <v>0.4</v>
          </cell>
          <cell r="AH38">
            <v>0.8</v>
          </cell>
          <cell r="AI38">
            <v>0.9</v>
          </cell>
          <cell r="AJ38">
            <v>-0.1</v>
          </cell>
          <cell r="AK38">
            <v>0.3</v>
          </cell>
          <cell r="AL38">
            <v>0.6</v>
          </cell>
          <cell r="AM38">
            <v>0.7</v>
          </cell>
          <cell r="AN38">
            <v>0.9</v>
          </cell>
          <cell r="AO38">
            <v>1</v>
          </cell>
          <cell r="AP38">
            <v>1.3</v>
          </cell>
          <cell r="AQ38">
            <v>1.5</v>
          </cell>
          <cell r="AR38">
            <v>0.6</v>
          </cell>
          <cell r="AS38">
            <v>-5.5</v>
          </cell>
          <cell r="AT38">
            <v>-1.2</v>
          </cell>
          <cell r="AU38">
            <v>-0.4</v>
          </cell>
          <cell r="AV38">
            <v>0.1</v>
          </cell>
          <cell r="AW38">
            <v>0.2</v>
          </cell>
          <cell r="AX38">
            <v>0</v>
          </cell>
          <cell r="AY38">
            <v>0.4</v>
          </cell>
          <cell r="AZ38">
            <v>-0.4</v>
          </cell>
          <cell r="BA38">
            <v>0.6</v>
          </cell>
          <cell r="BB38">
            <v>0.3</v>
          </cell>
          <cell r="BC38">
            <v>1.1000000000000001</v>
          </cell>
          <cell r="BD38">
            <v>-0.3</v>
          </cell>
          <cell r="BE38">
            <v>1.8</v>
          </cell>
          <cell r="BF38">
            <v>1.7</v>
          </cell>
          <cell r="BG38">
            <v>2.6</v>
          </cell>
          <cell r="BH38">
            <v>2.9</v>
          </cell>
          <cell r="BI38">
            <v>-1.6</v>
          </cell>
          <cell r="BJ38">
            <v>1.8</v>
          </cell>
          <cell r="BK38">
            <v>2.7</v>
          </cell>
          <cell r="BL38">
            <v>3.4</v>
          </cell>
          <cell r="BM38">
            <v>2.8</v>
          </cell>
          <cell r="BN38">
            <v>4.3</v>
          </cell>
          <cell r="BO38">
            <v>3.7</v>
          </cell>
          <cell r="BP38">
            <v>3.6</v>
          </cell>
          <cell r="BQ38">
            <v>3.7</v>
          </cell>
          <cell r="BR38">
            <v>3.9</v>
          </cell>
          <cell r="BS38">
            <v>3</v>
          </cell>
          <cell r="BT38">
            <v>3.2</v>
          </cell>
          <cell r="BU38">
            <v>3.4</v>
          </cell>
          <cell r="BV38">
            <v>2.9</v>
          </cell>
          <cell r="BW38">
            <v>3.4</v>
          </cell>
          <cell r="BX38">
            <v>3.8</v>
          </cell>
          <cell r="BY38">
            <v>3.8</v>
          </cell>
          <cell r="BZ38">
            <v>3.7</v>
          </cell>
          <cell r="CA38">
            <v>3.8</v>
          </cell>
          <cell r="CB38">
            <v>3.4</v>
          </cell>
          <cell r="CC38">
            <v>3.5</v>
          </cell>
          <cell r="CD38">
            <v>3.5</v>
          </cell>
          <cell r="CE38">
            <v>3.4</v>
          </cell>
          <cell r="CF38">
            <v>3</v>
          </cell>
          <cell r="CG38">
            <v>3.1</v>
          </cell>
          <cell r="CH38">
            <v>3.2</v>
          </cell>
          <cell r="CI38">
            <v>3.6</v>
          </cell>
          <cell r="CJ38">
            <v>-4.9000000000000004</v>
          </cell>
          <cell r="CK38">
            <v>2.8</v>
          </cell>
          <cell r="CL38">
            <v>3.7</v>
          </cell>
          <cell r="CM38">
            <v>4</v>
          </cell>
          <cell r="CN38">
            <v>4.0999999999999996</v>
          </cell>
          <cell r="CO38">
            <v>3.9</v>
          </cell>
          <cell r="CP38">
            <v>4.5</v>
          </cell>
          <cell r="CQ38">
            <v>4.7</v>
          </cell>
          <cell r="CR38">
            <v>4.0999999999999996</v>
          </cell>
          <cell r="CS38">
            <v>-3.5</v>
          </cell>
          <cell r="CT38">
            <v>2.4</v>
          </cell>
          <cell r="CU38">
            <v>3</v>
          </cell>
          <cell r="CV38">
            <v>3.2</v>
          </cell>
          <cell r="CW38">
            <v>3.2</v>
          </cell>
          <cell r="CX38">
            <v>3.8</v>
          </cell>
          <cell r="CY38">
            <v>3.9</v>
          </cell>
          <cell r="CZ38">
            <v>4.4000000000000004</v>
          </cell>
          <cell r="DA38">
            <v>3.5</v>
          </cell>
          <cell r="DB38">
            <v>3.6</v>
          </cell>
          <cell r="DC38">
            <v>3.8</v>
          </cell>
          <cell r="DD38">
            <v>3.6</v>
          </cell>
          <cell r="DE38">
            <v>3.6</v>
          </cell>
          <cell r="DF38">
            <v>4.3</v>
          </cell>
          <cell r="DG38">
            <v>4.4000000000000004</v>
          </cell>
          <cell r="DH38">
            <v>4.5</v>
          </cell>
          <cell r="DI38">
            <v>3.8</v>
          </cell>
          <cell r="DJ38">
            <v>3.7</v>
          </cell>
          <cell r="DK38">
            <v>4.8</v>
          </cell>
          <cell r="DL38">
            <v>4.9000000000000004</v>
          </cell>
          <cell r="DM38">
            <v>5.4</v>
          </cell>
          <cell r="DN38">
            <v>5.0999999999999996</v>
          </cell>
          <cell r="DO38">
            <v>5.0999999999999996</v>
          </cell>
          <cell r="DP38">
            <v>5.6</v>
          </cell>
          <cell r="DQ38">
            <v>5.9</v>
          </cell>
          <cell r="DR38">
            <v>5.2</v>
          </cell>
          <cell r="DS38">
            <v>5.4</v>
          </cell>
          <cell r="DT38">
            <v>5.5</v>
          </cell>
          <cell r="DU38">
            <v>5.5</v>
          </cell>
          <cell r="DV38">
            <v>5.3</v>
          </cell>
          <cell r="DW38">
            <v>5.7</v>
          </cell>
          <cell r="DX38">
            <v>6.1</v>
          </cell>
          <cell r="DY38">
            <v>6</v>
          </cell>
          <cell r="DZ38">
            <v>6.6</v>
          </cell>
          <cell r="EA38">
            <v>6.5</v>
          </cell>
          <cell r="EB38">
            <v>6.9</v>
          </cell>
          <cell r="EC38">
            <v>7.1</v>
          </cell>
          <cell r="ED38">
            <v>8</v>
          </cell>
          <cell r="EE38">
            <v>7.9</v>
          </cell>
          <cell r="EF38">
            <v>8.1</v>
          </cell>
          <cell r="EG38">
            <v>9</v>
          </cell>
          <cell r="EH38">
            <v>10.1</v>
          </cell>
          <cell r="EI38">
            <v>10.6</v>
          </cell>
          <cell r="EJ38">
            <v>12.3</v>
          </cell>
          <cell r="EK38">
            <v>14.2</v>
          </cell>
          <cell r="EL38">
            <v>16.2</v>
          </cell>
          <cell r="EM38">
            <v>17.100000000000001</v>
          </cell>
          <cell r="EN38">
            <v>18.8</v>
          </cell>
          <cell r="EO38">
            <v>20.2</v>
          </cell>
          <cell r="EP38">
            <v>21.9</v>
          </cell>
          <cell r="EQ38">
            <v>11.2</v>
          </cell>
          <cell r="ER38">
            <v>15.6</v>
          </cell>
          <cell r="ES38">
            <v>18.7</v>
          </cell>
          <cell r="ET38">
            <v>18.399999999999999</v>
          </cell>
          <cell r="EU38">
            <v>18.8</v>
          </cell>
          <cell r="EV38">
            <v>18.600000000000001</v>
          </cell>
          <cell r="EW38">
            <v>18.899999999999999</v>
          </cell>
          <cell r="EX38">
            <v>18.3</v>
          </cell>
          <cell r="EY38">
            <v>20.5</v>
          </cell>
        </row>
        <row r="39">
          <cell r="A39" t="str">
            <v>Орловская область</v>
          </cell>
          <cell r="B39">
            <v>1.2</v>
          </cell>
          <cell r="C39">
            <v>1.1000000000000001</v>
          </cell>
          <cell r="D39">
            <v>0.2</v>
          </cell>
          <cell r="E39">
            <v>-17.100000000000001</v>
          </cell>
          <cell r="F39">
            <v>-33.299999999999997</v>
          </cell>
          <cell r="G39">
            <v>-30.3</v>
          </cell>
          <cell r="H39">
            <v>-30.7</v>
          </cell>
          <cell r="I39">
            <v>-29.7</v>
          </cell>
          <cell r="J39">
            <v>-30.2</v>
          </cell>
          <cell r="K39">
            <v>-27.2</v>
          </cell>
          <cell r="L39">
            <v>-25.8</v>
          </cell>
          <cell r="M39">
            <v>-24.9</v>
          </cell>
          <cell r="N39">
            <v>-16</v>
          </cell>
          <cell r="O39">
            <v>-14.8</v>
          </cell>
          <cell r="P39">
            <v>-12.9</v>
          </cell>
          <cell r="Q39">
            <v>-4.4000000000000004</v>
          </cell>
          <cell r="R39">
            <v>-2.5</v>
          </cell>
          <cell r="S39">
            <v>-0.7</v>
          </cell>
          <cell r="T39">
            <v>1</v>
          </cell>
          <cell r="U39">
            <v>0.7</v>
          </cell>
          <cell r="V39">
            <v>-0.6</v>
          </cell>
          <cell r="W39">
            <v>0.9</v>
          </cell>
          <cell r="X39">
            <v>1.4</v>
          </cell>
          <cell r="Y39">
            <v>2.2999999999999998</v>
          </cell>
          <cell r="Z39">
            <v>2.4</v>
          </cell>
          <cell r="AA39">
            <v>2.9</v>
          </cell>
          <cell r="AB39">
            <v>3.4</v>
          </cell>
          <cell r="AC39">
            <v>3.2</v>
          </cell>
          <cell r="AD39">
            <v>3.2</v>
          </cell>
          <cell r="AE39">
            <v>3.4</v>
          </cell>
          <cell r="AF39">
            <v>2.4</v>
          </cell>
          <cell r="AG39">
            <v>3.1</v>
          </cell>
          <cell r="AH39">
            <v>3</v>
          </cell>
          <cell r="AI39">
            <v>3.2</v>
          </cell>
          <cell r="AJ39">
            <v>2.4</v>
          </cell>
          <cell r="AK39">
            <v>2.5</v>
          </cell>
          <cell r="AL39">
            <v>2.8</v>
          </cell>
          <cell r="AM39">
            <v>2.6</v>
          </cell>
          <cell r="AN39">
            <v>2.4</v>
          </cell>
          <cell r="AO39">
            <v>3.1</v>
          </cell>
          <cell r="AP39">
            <v>3.4</v>
          </cell>
          <cell r="AQ39">
            <v>3.5</v>
          </cell>
          <cell r="AR39">
            <v>2.5</v>
          </cell>
          <cell r="AS39">
            <v>-3.7</v>
          </cell>
          <cell r="AT39">
            <v>1.5</v>
          </cell>
          <cell r="AU39">
            <v>1.6</v>
          </cell>
          <cell r="AV39">
            <v>2.2999999999999998</v>
          </cell>
          <cell r="AW39">
            <v>2.4</v>
          </cell>
          <cell r="AX39">
            <v>2.6</v>
          </cell>
          <cell r="AY39">
            <v>2.8</v>
          </cell>
          <cell r="AZ39">
            <v>2.7</v>
          </cell>
          <cell r="BA39">
            <v>4</v>
          </cell>
          <cell r="BB39">
            <v>3.6</v>
          </cell>
          <cell r="BC39">
            <v>4.5</v>
          </cell>
          <cell r="BD39">
            <v>3.4</v>
          </cell>
          <cell r="BE39">
            <v>5.3</v>
          </cell>
          <cell r="BF39">
            <v>5.5</v>
          </cell>
          <cell r="BG39">
            <v>5.6</v>
          </cell>
          <cell r="BH39">
            <v>6.1</v>
          </cell>
          <cell r="BI39">
            <v>-1.8</v>
          </cell>
          <cell r="BJ39">
            <v>4.3</v>
          </cell>
          <cell r="BK39">
            <v>5.3</v>
          </cell>
          <cell r="BL39">
            <v>5.8</v>
          </cell>
          <cell r="BM39">
            <v>5.7</v>
          </cell>
          <cell r="BN39">
            <v>7.3</v>
          </cell>
          <cell r="BO39">
            <v>6.6</v>
          </cell>
          <cell r="BP39">
            <v>6.2</v>
          </cell>
          <cell r="BQ39">
            <v>6.1</v>
          </cell>
          <cell r="BR39">
            <v>6.5</v>
          </cell>
          <cell r="BS39">
            <v>5.7</v>
          </cell>
          <cell r="BT39">
            <v>5.5</v>
          </cell>
          <cell r="BU39">
            <v>5.9</v>
          </cell>
          <cell r="BV39">
            <v>5.3</v>
          </cell>
          <cell r="BW39">
            <v>6.3</v>
          </cell>
          <cell r="BX39">
            <v>6.1</v>
          </cell>
          <cell r="BY39">
            <v>6.8</v>
          </cell>
          <cell r="BZ39">
            <v>6.6</v>
          </cell>
          <cell r="CA39">
            <v>7</v>
          </cell>
          <cell r="CB39">
            <v>6.3</v>
          </cell>
          <cell r="CC39">
            <v>7</v>
          </cell>
          <cell r="CD39">
            <v>7</v>
          </cell>
          <cell r="CE39">
            <v>7.4</v>
          </cell>
          <cell r="CF39">
            <v>6.5</v>
          </cell>
          <cell r="CG39">
            <v>7.1</v>
          </cell>
          <cell r="CH39">
            <v>6.6</v>
          </cell>
          <cell r="CI39">
            <v>5.9</v>
          </cell>
          <cell r="CJ39">
            <v>-2.5</v>
          </cell>
          <cell r="CK39">
            <v>3.8</v>
          </cell>
          <cell r="CL39">
            <v>5.0999999999999996</v>
          </cell>
          <cell r="CM39">
            <v>5.6</v>
          </cell>
          <cell r="CN39">
            <v>5.9</v>
          </cell>
          <cell r="CO39">
            <v>6.3</v>
          </cell>
          <cell r="CP39">
            <v>6.4</v>
          </cell>
          <cell r="CQ39">
            <v>6.6</v>
          </cell>
          <cell r="CR39">
            <v>6.1</v>
          </cell>
          <cell r="CS39">
            <v>-2.1</v>
          </cell>
          <cell r="CT39">
            <v>5.0999999999999996</v>
          </cell>
          <cell r="CU39">
            <v>5.2</v>
          </cell>
          <cell r="CV39">
            <v>4.4000000000000004</v>
          </cell>
          <cell r="CW39">
            <v>4.5999999999999996</v>
          </cell>
          <cell r="CX39">
            <v>6</v>
          </cell>
          <cell r="CY39">
            <v>5.8</v>
          </cell>
          <cell r="CZ39">
            <v>6.2</v>
          </cell>
          <cell r="DA39">
            <v>5.6</v>
          </cell>
          <cell r="DB39">
            <v>5.9</v>
          </cell>
          <cell r="DC39">
            <v>5.8</v>
          </cell>
          <cell r="DD39">
            <v>4.5999999999999996</v>
          </cell>
          <cell r="DE39">
            <v>4.5999999999999996</v>
          </cell>
          <cell r="DF39">
            <v>5</v>
          </cell>
          <cell r="DG39">
            <v>4.7</v>
          </cell>
          <cell r="DH39">
            <v>4.7</v>
          </cell>
          <cell r="DI39">
            <v>4.5</v>
          </cell>
          <cell r="DJ39">
            <v>3.8</v>
          </cell>
          <cell r="DK39">
            <v>5.2</v>
          </cell>
          <cell r="DL39">
            <v>4.9000000000000004</v>
          </cell>
          <cell r="DM39">
            <v>5.3</v>
          </cell>
          <cell r="DN39">
            <v>5.3</v>
          </cell>
          <cell r="DO39">
            <v>5</v>
          </cell>
          <cell r="DP39">
            <v>4.8</v>
          </cell>
          <cell r="DQ39">
            <v>4.7</v>
          </cell>
          <cell r="DR39">
            <v>4.2</v>
          </cell>
          <cell r="DS39">
            <v>4.3</v>
          </cell>
          <cell r="DT39">
            <v>4</v>
          </cell>
          <cell r="DU39">
            <v>4.5</v>
          </cell>
          <cell r="DV39">
            <v>5</v>
          </cell>
          <cell r="DW39">
            <v>4.8</v>
          </cell>
          <cell r="DX39">
            <v>4.8</v>
          </cell>
          <cell r="DY39">
            <v>4.7</v>
          </cell>
          <cell r="DZ39">
            <v>5.6</v>
          </cell>
          <cell r="EA39">
            <v>6.1</v>
          </cell>
          <cell r="EB39">
            <v>6.3</v>
          </cell>
          <cell r="EC39">
            <v>7.2</v>
          </cell>
          <cell r="ED39">
            <v>8</v>
          </cell>
          <cell r="EE39">
            <v>8</v>
          </cell>
          <cell r="EF39">
            <v>9.4</v>
          </cell>
          <cell r="EG39">
            <v>8.9</v>
          </cell>
          <cell r="EH39">
            <v>9.4</v>
          </cell>
          <cell r="EI39">
            <v>11.1</v>
          </cell>
          <cell r="EJ39">
            <v>13</v>
          </cell>
          <cell r="EK39">
            <v>13.5</v>
          </cell>
          <cell r="EL39">
            <v>16</v>
          </cell>
          <cell r="EM39">
            <v>16.899999999999999</v>
          </cell>
          <cell r="EN39">
            <v>17.899999999999999</v>
          </cell>
          <cell r="EO39">
            <v>18.7</v>
          </cell>
          <cell r="EP39">
            <v>18.8</v>
          </cell>
          <cell r="EQ39">
            <v>9</v>
          </cell>
          <cell r="ER39">
            <v>15.5</v>
          </cell>
          <cell r="ES39">
            <v>16</v>
          </cell>
          <cell r="ET39">
            <v>17</v>
          </cell>
          <cell r="EU39">
            <v>18.100000000000001</v>
          </cell>
          <cell r="EV39">
            <v>18.399999999999999</v>
          </cell>
          <cell r="EW39">
            <v>18.899999999999999</v>
          </cell>
          <cell r="EX39">
            <v>18.3</v>
          </cell>
          <cell r="EY39">
            <v>20.100000000000001</v>
          </cell>
        </row>
        <row r="40">
          <cell r="A40" t="str">
            <v>Пензенская область</v>
          </cell>
          <cell r="B40">
            <v>1.7</v>
          </cell>
          <cell r="C40">
            <v>1.7</v>
          </cell>
          <cell r="D40">
            <v>0.4</v>
          </cell>
          <cell r="E40">
            <v>-13.5</v>
          </cell>
          <cell r="F40">
            <v>-33.4</v>
          </cell>
          <cell r="G40">
            <v>-31.3</v>
          </cell>
          <cell r="H40">
            <v>-29.6</v>
          </cell>
          <cell r="I40">
            <v>-27.6</v>
          </cell>
          <cell r="J40">
            <v>-25.7</v>
          </cell>
          <cell r="K40">
            <v>-21.8</v>
          </cell>
          <cell r="L40">
            <v>-19.7</v>
          </cell>
          <cell r="M40">
            <v>-18</v>
          </cell>
          <cell r="N40">
            <v>-14.2</v>
          </cell>
          <cell r="O40">
            <v>-11.5</v>
          </cell>
          <cell r="P40">
            <v>-9.3000000000000007</v>
          </cell>
          <cell r="Q40">
            <v>-5.2</v>
          </cell>
          <cell r="R40">
            <v>-3.4</v>
          </cell>
          <cell r="S40">
            <v>-2.6</v>
          </cell>
          <cell r="T40">
            <v>2</v>
          </cell>
          <cell r="U40">
            <v>3.5</v>
          </cell>
          <cell r="V40">
            <v>3</v>
          </cell>
          <cell r="W40">
            <v>5.2</v>
          </cell>
          <cell r="X40">
            <v>5.5</v>
          </cell>
          <cell r="Y40">
            <v>5.8</v>
          </cell>
          <cell r="Z40">
            <v>6.5</v>
          </cell>
          <cell r="AA40">
            <v>6.4</v>
          </cell>
          <cell r="AB40">
            <v>6.3</v>
          </cell>
          <cell r="AC40">
            <v>6.8</v>
          </cell>
          <cell r="AD40">
            <v>7.1</v>
          </cell>
          <cell r="AE40">
            <v>7.1</v>
          </cell>
          <cell r="AF40">
            <v>6.5</v>
          </cell>
          <cell r="AG40">
            <v>6.4</v>
          </cell>
          <cell r="AH40">
            <v>7</v>
          </cell>
          <cell r="AI40">
            <v>7</v>
          </cell>
          <cell r="AJ40">
            <v>6.1</v>
          </cell>
          <cell r="AK40">
            <v>6.8</v>
          </cell>
          <cell r="AL40">
            <v>6.8</v>
          </cell>
          <cell r="AM40">
            <v>7.6</v>
          </cell>
          <cell r="AN40">
            <v>7.6</v>
          </cell>
          <cell r="AO40">
            <v>7.7</v>
          </cell>
          <cell r="AP40">
            <v>8</v>
          </cell>
          <cell r="AQ40">
            <v>8.6</v>
          </cell>
          <cell r="AR40">
            <v>7.4</v>
          </cell>
          <cell r="AS40">
            <v>0.4</v>
          </cell>
          <cell r="AT40">
            <v>4.5999999999999996</v>
          </cell>
          <cell r="AU40">
            <v>5.5</v>
          </cell>
          <cell r="AV40">
            <v>5.9</v>
          </cell>
          <cell r="AW40">
            <v>6.2</v>
          </cell>
          <cell r="AX40">
            <v>6</v>
          </cell>
          <cell r="AY40">
            <v>6.8</v>
          </cell>
          <cell r="AZ40">
            <v>6.9</v>
          </cell>
          <cell r="BA40">
            <v>8</v>
          </cell>
          <cell r="BB40">
            <v>7.7</v>
          </cell>
          <cell r="BC40">
            <v>8.6</v>
          </cell>
          <cell r="BD40">
            <v>7.9</v>
          </cell>
          <cell r="BE40">
            <v>9.5</v>
          </cell>
          <cell r="BF40">
            <v>9.1</v>
          </cell>
          <cell r="BG40">
            <v>9.3000000000000007</v>
          </cell>
          <cell r="BH40">
            <v>9.6</v>
          </cell>
          <cell r="BI40">
            <v>3.2</v>
          </cell>
          <cell r="BJ40">
            <v>7.9</v>
          </cell>
          <cell r="BK40">
            <v>9.1</v>
          </cell>
          <cell r="BL40">
            <v>9.6999999999999993</v>
          </cell>
          <cell r="BM40">
            <v>9.6</v>
          </cell>
          <cell r="BN40">
            <v>10.6</v>
          </cell>
          <cell r="BO40">
            <v>10.1</v>
          </cell>
          <cell r="BP40">
            <v>9.6</v>
          </cell>
          <cell r="BQ40">
            <v>9.6</v>
          </cell>
          <cell r="BR40">
            <v>9.6</v>
          </cell>
          <cell r="BS40">
            <v>9.1999999999999993</v>
          </cell>
          <cell r="BT40">
            <v>10</v>
          </cell>
          <cell r="BU40">
            <v>10.199999999999999</v>
          </cell>
          <cell r="BV40">
            <v>10</v>
          </cell>
          <cell r="BW40">
            <v>10.9</v>
          </cell>
          <cell r="BX40">
            <v>10.7</v>
          </cell>
          <cell r="BY40">
            <v>10.6</v>
          </cell>
          <cell r="BZ40">
            <v>10.9</v>
          </cell>
          <cell r="CA40">
            <v>11.2</v>
          </cell>
          <cell r="CB40">
            <v>11</v>
          </cell>
          <cell r="CC40">
            <v>11.4</v>
          </cell>
          <cell r="CD40">
            <v>12</v>
          </cell>
          <cell r="CE40">
            <v>12.3</v>
          </cell>
          <cell r="CF40">
            <v>11.7</v>
          </cell>
          <cell r="CG40">
            <v>11.4</v>
          </cell>
          <cell r="CH40">
            <v>11.3</v>
          </cell>
          <cell r="CI40">
            <v>11.5</v>
          </cell>
          <cell r="CJ40">
            <v>2.2999999999999998</v>
          </cell>
          <cell r="CK40">
            <v>11.3</v>
          </cell>
          <cell r="CL40">
            <v>12</v>
          </cell>
          <cell r="CM40">
            <v>12.3</v>
          </cell>
          <cell r="CN40">
            <v>12.9</v>
          </cell>
          <cell r="CO40">
            <v>12.6</v>
          </cell>
          <cell r="CP40">
            <v>12.8</v>
          </cell>
          <cell r="CQ40">
            <v>13.5</v>
          </cell>
          <cell r="CR40">
            <v>12.6</v>
          </cell>
          <cell r="CS40">
            <v>4.8</v>
          </cell>
          <cell r="CT40">
            <v>11.4</v>
          </cell>
          <cell r="CU40">
            <v>11.7</v>
          </cell>
          <cell r="CV40">
            <v>11.9</v>
          </cell>
          <cell r="CW40">
            <v>11</v>
          </cell>
          <cell r="CX40">
            <v>12</v>
          </cell>
          <cell r="CY40">
            <v>11.9</v>
          </cell>
          <cell r="CZ40">
            <v>12.1</v>
          </cell>
          <cell r="DA40">
            <v>10.7</v>
          </cell>
          <cell r="DB40">
            <v>10.1</v>
          </cell>
          <cell r="DC40">
            <v>9.9</v>
          </cell>
          <cell r="DD40">
            <v>9.6</v>
          </cell>
          <cell r="DE40">
            <v>8.4</v>
          </cell>
          <cell r="DF40">
            <v>8.6</v>
          </cell>
          <cell r="DG40">
            <v>9.1999999999999993</v>
          </cell>
          <cell r="DH40">
            <v>9.1</v>
          </cell>
          <cell r="DI40">
            <v>8.1</v>
          </cell>
          <cell r="DJ40">
            <v>7.8</v>
          </cell>
          <cell r="DK40">
            <v>9.5</v>
          </cell>
          <cell r="DL40">
            <v>9.8000000000000007</v>
          </cell>
          <cell r="DM40">
            <v>9.9</v>
          </cell>
          <cell r="DN40">
            <v>9.3000000000000007</v>
          </cell>
          <cell r="DO40">
            <v>9.4</v>
          </cell>
          <cell r="DP40">
            <v>9.4</v>
          </cell>
          <cell r="DQ40">
            <v>9.1999999999999993</v>
          </cell>
          <cell r="DR40">
            <v>8.8000000000000007</v>
          </cell>
          <cell r="DS40">
            <v>8.6</v>
          </cell>
          <cell r="DT40">
            <v>8.8000000000000007</v>
          </cell>
          <cell r="DU40">
            <v>8.8000000000000007</v>
          </cell>
          <cell r="DV40">
            <v>9.3000000000000007</v>
          </cell>
          <cell r="DW40">
            <v>8.9</v>
          </cell>
          <cell r="DX40">
            <v>9.6</v>
          </cell>
          <cell r="DY40">
            <v>9.9</v>
          </cell>
          <cell r="DZ40">
            <v>10.4</v>
          </cell>
          <cell r="EA40">
            <v>10.199999999999999</v>
          </cell>
          <cell r="EB40">
            <v>10.7</v>
          </cell>
          <cell r="EC40">
            <v>11.1</v>
          </cell>
          <cell r="ED40">
            <v>11.9</v>
          </cell>
          <cell r="EE40">
            <v>11.5</v>
          </cell>
          <cell r="EF40">
            <v>11.8</v>
          </cell>
          <cell r="EG40">
            <v>12.5</v>
          </cell>
          <cell r="EH40">
            <v>13.8</v>
          </cell>
          <cell r="EI40">
            <v>13.2</v>
          </cell>
          <cell r="EJ40">
            <v>15.6</v>
          </cell>
          <cell r="EK40">
            <v>17.899999999999999</v>
          </cell>
          <cell r="EL40">
            <v>20.9</v>
          </cell>
          <cell r="EM40">
            <v>22</v>
          </cell>
          <cell r="EN40">
            <v>23.3</v>
          </cell>
          <cell r="EO40">
            <v>23.9</v>
          </cell>
          <cell r="EP40">
            <v>24.8</v>
          </cell>
          <cell r="EQ40">
            <v>15.4</v>
          </cell>
          <cell r="ER40">
            <v>21.2</v>
          </cell>
          <cell r="ES40">
            <v>22.7</v>
          </cell>
          <cell r="ET40">
            <v>23.2</v>
          </cell>
          <cell r="EU40">
            <v>24.1</v>
          </cell>
          <cell r="EV40">
            <v>23.9</v>
          </cell>
          <cell r="EW40">
            <v>24.7</v>
          </cell>
          <cell r="EX40">
            <v>24.6</v>
          </cell>
          <cell r="EY40">
            <v>25.4</v>
          </cell>
        </row>
        <row r="41">
          <cell r="A41" t="str">
            <v>Пермский край</v>
          </cell>
          <cell r="B41">
            <v>0.4</v>
          </cell>
          <cell r="C41">
            <v>0.3</v>
          </cell>
          <cell r="D41">
            <v>-0.5</v>
          </cell>
          <cell r="E41">
            <v>-16.2</v>
          </cell>
          <cell r="F41">
            <v>-43.6</v>
          </cell>
          <cell r="G41">
            <v>-38.5</v>
          </cell>
          <cell r="H41">
            <v>-36.299999999999997</v>
          </cell>
          <cell r="I41">
            <v>-34.5</v>
          </cell>
          <cell r="J41">
            <v>-34.1</v>
          </cell>
          <cell r="K41">
            <v>-24.1</v>
          </cell>
          <cell r="L41">
            <v>-21.2</v>
          </cell>
          <cell r="M41">
            <v>-17.8</v>
          </cell>
          <cell r="N41">
            <v>-14.9</v>
          </cell>
          <cell r="O41">
            <v>-12.8</v>
          </cell>
          <cell r="P41">
            <v>-10.8</v>
          </cell>
          <cell r="Q41">
            <v>-9.4</v>
          </cell>
          <cell r="R41">
            <v>-7.6</v>
          </cell>
          <cell r="S41">
            <v>-6.6</v>
          </cell>
          <cell r="T41">
            <v>-6.2</v>
          </cell>
          <cell r="U41">
            <v>-5.4</v>
          </cell>
          <cell r="V41">
            <v>-5.7</v>
          </cell>
          <cell r="W41">
            <v>-3.8</v>
          </cell>
          <cell r="X41">
            <v>-2.8</v>
          </cell>
          <cell r="Y41">
            <v>-1.7</v>
          </cell>
          <cell r="Z41">
            <v>-1.3</v>
          </cell>
          <cell r="AA41">
            <v>-0.6</v>
          </cell>
          <cell r="AB41">
            <v>-0.4</v>
          </cell>
          <cell r="AC41">
            <v>0.1</v>
          </cell>
          <cell r="AD41">
            <v>0.6</v>
          </cell>
          <cell r="AE41">
            <v>0.5</v>
          </cell>
          <cell r="AF41">
            <v>-0.3</v>
          </cell>
          <cell r="AG41">
            <v>-0.3</v>
          </cell>
          <cell r="AH41">
            <v>0.2</v>
          </cell>
          <cell r="AI41">
            <v>0.1</v>
          </cell>
          <cell r="AJ41">
            <v>-1</v>
          </cell>
          <cell r="AK41">
            <v>-0.4</v>
          </cell>
          <cell r="AL41">
            <v>0</v>
          </cell>
          <cell r="AM41">
            <v>0.4</v>
          </cell>
          <cell r="AN41">
            <v>0.5</v>
          </cell>
          <cell r="AO41">
            <v>0.8</v>
          </cell>
          <cell r="AP41">
            <v>1.2</v>
          </cell>
          <cell r="AQ41">
            <v>1.5</v>
          </cell>
          <cell r="AR41">
            <v>0.6</v>
          </cell>
          <cell r="AS41">
            <v>-7.5</v>
          </cell>
          <cell r="AT41">
            <v>-0.6</v>
          </cell>
          <cell r="AU41">
            <v>-0.3</v>
          </cell>
          <cell r="AV41">
            <v>0.2</v>
          </cell>
          <cell r="AW41">
            <v>0.2</v>
          </cell>
          <cell r="AX41">
            <v>-0.1</v>
          </cell>
          <cell r="AY41">
            <v>0.9</v>
          </cell>
          <cell r="AZ41">
            <v>0.2</v>
          </cell>
          <cell r="BA41">
            <v>1.2</v>
          </cell>
          <cell r="BB41">
            <v>0.7</v>
          </cell>
          <cell r="BC41">
            <v>1.1000000000000001</v>
          </cell>
          <cell r="BD41">
            <v>0.3</v>
          </cell>
          <cell r="BE41">
            <v>1.9</v>
          </cell>
          <cell r="BF41">
            <v>1.5</v>
          </cell>
          <cell r="BG41">
            <v>1.9</v>
          </cell>
          <cell r="BH41">
            <v>2.8</v>
          </cell>
          <cell r="BI41">
            <v>-3.3</v>
          </cell>
          <cell r="BJ41">
            <v>0.6</v>
          </cell>
          <cell r="BK41">
            <v>2</v>
          </cell>
          <cell r="BL41">
            <v>2.7</v>
          </cell>
          <cell r="BM41">
            <v>2.8</v>
          </cell>
          <cell r="BN41">
            <v>3.7</v>
          </cell>
          <cell r="BO41">
            <v>3.1</v>
          </cell>
          <cell r="BP41">
            <v>2.2999999999999998</v>
          </cell>
          <cell r="BQ41">
            <v>2.9</v>
          </cell>
          <cell r="BR41">
            <v>2.6</v>
          </cell>
          <cell r="BS41">
            <v>1.4</v>
          </cell>
          <cell r="BT41">
            <v>1.5</v>
          </cell>
          <cell r="BU41">
            <v>2</v>
          </cell>
          <cell r="BV41">
            <v>1.7</v>
          </cell>
          <cell r="BW41">
            <v>2.2000000000000002</v>
          </cell>
          <cell r="BX41">
            <v>2.2000000000000002</v>
          </cell>
          <cell r="BY41">
            <v>2.6</v>
          </cell>
          <cell r="BZ41">
            <v>2.4</v>
          </cell>
          <cell r="CA41">
            <v>3.5</v>
          </cell>
          <cell r="CB41">
            <v>3.1</v>
          </cell>
          <cell r="CC41">
            <v>3.2</v>
          </cell>
          <cell r="CD41">
            <v>3.2</v>
          </cell>
          <cell r="CE41">
            <v>3.3</v>
          </cell>
          <cell r="CF41">
            <v>2.7</v>
          </cell>
          <cell r="CG41">
            <v>3</v>
          </cell>
          <cell r="CH41">
            <v>2.9</v>
          </cell>
          <cell r="CI41">
            <v>2.2000000000000002</v>
          </cell>
          <cell r="CJ41">
            <v>-2.9</v>
          </cell>
          <cell r="CK41">
            <v>1.7</v>
          </cell>
          <cell r="CL41">
            <v>2.8</v>
          </cell>
          <cell r="CM41">
            <v>2.8</v>
          </cell>
          <cell r="CN41">
            <v>3.1</v>
          </cell>
          <cell r="CO41">
            <v>2.7</v>
          </cell>
          <cell r="CP41">
            <v>3.1</v>
          </cell>
          <cell r="CQ41">
            <v>3.4</v>
          </cell>
          <cell r="CR41">
            <v>2.9</v>
          </cell>
          <cell r="CS41">
            <v>-7.5</v>
          </cell>
          <cell r="CT41">
            <v>1.3</v>
          </cell>
          <cell r="CU41">
            <v>1.8</v>
          </cell>
          <cell r="CV41">
            <v>1.2</v>
          </cell>
          <cell r="CW41">
            <v>0.9</v>
          </cell>
          <cell r="CX41">
            <v>2.1</v>
          </cell>
          <cell r="CY41">
            <v>2</v>
          </cell>
          <cell r="CZ41">
            <v>2.7</v>
          </cell>
          <cell r="DA41">
            <v>1.6</v>
          </cell>
          <cell r="DB41">
            <v>2</v>
          </cell>
          <cell r="DC41">
            <v>1.7</v>
          </cell>
          <cell r="DD41">
            <v>1.7</v>
          </cell>
          <cell r="DE41">
            <v>1.7</v>
          </cell>
          <cell r="DF41">
            <v>2.1</v>
          </cell>
          <cell r="DG41">
            <v>2.4</v>
          </cell>
          <cell r="DH41">
            <v>2.5</v>
          </cell>
          <cell r="DI41">
            <v>1.7</v>
          </cell>
          <cell r="DJ41">
            <v>1.6</v>
          </cell>
          <cell r="DK41">
            <v>3</v>
          </cell>
          <cell r="DL41">
            <v>3</v>
          </cell>
          <cell r="DM41">
            <v>2.9</v>
          </cell>
          <cell r="DN41">
            <v>2.4</v>
          </cell>
          <cell r="DO41">
            <v>2.4</v>
          </cell>
          <cell r="DP41">
            <v>2.8</v>
          </cell>
          <cell r="DQ41">
            <v>2.6</v>
          </cell>
          <cell r="DR41">
            <v>1.7</v>
          </cell>
          <cell r="DS41">
            <v>1.6</v>
          </cell>
          <cell r="DT41">
            <v>1.8</v>
          </cell>
          <cell r="DU41">
            <v>1.8</v>
          </cell>
          <cell r="DV41">
            <v>1.9</v>
          </cell>
          <cell r="DW41">
            <v>1.7</v>
          </cell>
          <cell r="DX41">
            <v>2.5</v>
          </cell>
          <cell r="DY41">
            <v>2.5</v>
          </cell>
          <cell r="DZ41">
            <v>3.2</v>
          </cell>
          <cell r="EA41">
            <v>3.4</v>
          </cell>
          <cell r="EB41">
            <v>3.9</v>
          </cell>
          <cell r="EC41">
            <v>3.8</v>
          </cell>
          <cell r="ED41">
            <v>3.7</v>
          </cell>
          <cell r="EE41">
            <v>3.3</v>
          </cell>
          <cell r="EF41">
            <v>3.7</v>
          </cell>
          <cell r="EG41">
            <v>4</v>
          </cell>
          <cell r="EH41">
            <v>4.3</v>
          </cell>
          <cell r="EI41">
            <v>5.4</v>
          </cell>
          <cell r="EJ41">
            <v>7.5</v>
          </cell>
          <cell r="EK41">
            <v>8.6999999999999993</v>
          </cell>
          <cell r="EL41">
            <v>11.1</v>
          </cell>
          <cell r="EM41">
            <v>13.1</v>
          </cell>
          <cell r="EN41">
            <v>15.2</v>
          </cell>
          <cell r="EO41">
            <v>16.600000000000001</v>
          </cell>
          <cell r="EP41">
            <v>18.399999999999999</v>
          </cell>
          <cell r="EQ41">
            <v>6.1</v>
          </cell>
          <cell r="ER41">
            <v>12.8</v>
          </cell>
          <cell r="ES41">
            <v>14.1</v>
          </cell>
          <cell r="ET41">
            <v>14.9</v>
          </cell>
          <cell r="EU41">
            <v>15.6</v>
          </cell>
          <cell r="EV41">
            <v>15.7</v>
          </cell>
          <cell r="EW41">
            <v>17</v>
          </cell>
          <cell r="EX41">
            <v>17.100000000000001</v>
          </cell>
          <cell r="EY41">
            <v>18.3</v>
          </cell>
        </row>
        <row r="42">
          <cell r="A42" t="str">
            <v>Приморский край</v>
          </cell>
          <cell r="B42">
            <v>1.5</v>
          </cell>
          <cell r="C42">
            <v>1.4</v>
          </cell>
          <cell r="D42">
            <v>1.1000000000000001</v>
          </cell>
          <cell r="E42">
            <v>-10.6</v>
          </cell>
          <cell r="F42">
            <v>-21.7</v>
          </cell>
          <cell r="G42">
            <v>-17.5</v>
          </cell>
          <cell r="H42">
            <v>-16.5</v>
          </cell>
          <cell r="I42">
            <v>-15.2</v>
          </cell>
          <cell r="J42">
            <v>-15.4</v>
          </cell>
          <cell r="K42">
            <v>-13.7</v>
          </cell>
          <cell r="L42">
            <v>-12.7</v>
          </cell>
          <cell r="M42">
            <v>-10.5</v>
          </cell>
          <cell r="N42">
            <v>-9.1999999999999993</v>
          </cell>
          <cell r="O42">
            <v>-7.3</v>
          </cell>
          <cell r="P42">
            <v>-5.3</v>
          </cell>
          <cell r="Q42">
            <v>-4.8</v>
          </cell>
          <cell r="R42">
            <v>-3.3</v>
          </cell>
          <cell r="S42">
            <v>-2</v>
          </cell>
          <cell r="T42">
            <v>-1</v>
          </cell>
          <cell r="U42">
            <v>0.2</v>
          </cell>
          <cell r="V42">
            <v>-0.6</v>
          </cell>
          <cell r="W42">
            <v>0.5</v>
          </cell>
          <cell r="X42">
            <v>1.8</v>
          </cell>
          <cell r="Y42">
            <v>2.9</v>
          </cell>
          <cell r="Z42">
            <v>3.7</v>
          </cell>
          <cell r="AA42">
            <v>3.9</v>
          </cell>
          <cell r="AB42">
            <v>5.0999999999999996</v>
          </cell>
          <cell r="AC42">
            <v>5.8</v>
          </cell>
          <cell r="AD42">
            <v>5.8</v>
          </cell>
          <cell r="AE42">
            <v>6</v>
          </cell>
          <cell r="AF42">
            <v>6.1</v>
          </cell>
          <cell r="AG42">
            <v>6.4</v>
          </cell>
          <cell r="AH42">
            <v>6.9</v>
          </cell>
          <cell r="AI42">
            <v>7.3</v>
          </cell>
          <cell r="AJ42">
            <v>6.4</v>
          </cell>
          <cell r="AK42">
            <v>7.1</v>
          </cell>
          <cell r="AL42">
            <v>6.6</v>
          </cell>
          <cell r="AM42">
            <v>4.5</v>
          </cell>
          <cell r="AN42">
            <v>6.3</v>
          </cell>
          <cell r="AO42">
            <v>7.3</v>
          </cell>
          <cell r="AP42">
            <v>8.1</v>
          </cell>
          <cell r="AQ42">
            <v>8.3000000000000007</v>
          </cell>
          <cell r="AR42">
            <v>7.8</v>
          </cell>
          <cell r="AS42">
            <v>-0.3</v>
          </cell>
          <cell r="AT42">
            <v>5.8</v>
          </cell>
          <cell r="AU42">
            <v>6.9</v>
          </cell>
          <cell r="AV42">
            <v>6.9</v>
          </cell>
          <cell r="AW42">
            <v>8.1</v>
          </cell>
          <cell r="AX42">
            <v>8.9</v>
          </cell>
          <cell r="AY42">
            <v>9.6</v>
          </cell>
          <cell r="AZ42">
            <v>9.5</v>
          </cell>
          <cell r="BA42">
            <v>10.3</v>
          </cell>
          <cell r="BB42">
            <v>10.3</v>
          </cell>
          <cell r="BC42">
            <v>11.5</v>
          </cell>
          <cell r="BD42">
            <v>9.8000000000000007</v>
          </cell>
          <cell r="BE42">
            <v>12</v>
          </cell>
          <cell r="BF42">
            <v>11.7</v>
          </cell>
          <cell r="BG42">
            <v>12</v>
          </cell>
          <cell r="BH42">
            <v>12.9</v>
          </cell>
          <cell r="BI42">
            <v>5.5</v>
          </cell>
          <cell r="BJ42">
            <v>10.1</v>
          </cell>
          <cell r="BK42">
            <v>12.4</v>
          </cell>
          <cell r="BL42">
            <v>13.2</v>
          </cell>
          <cell r="BM42">
            <v>13.6</v>
          </cell>
          <cell r="BN42">
            <v>15.4</v>
          </cell>
          <cell r="BO42">
            <v>14.5</v>
          </cell>
          <cell r="BP42">
            <v>14.3</v>
          </cell>
          <cell r="BQ42">
            <v>15</v>
          </cell>
          <cell r="BR42">
            <v>15.2</v>
          </cell>
          <cell r="BS42">
            <v>15.2</v>
          </cell>
          <cell r="BT42">
            <v>15.4</v>
          </cell>
          <cell r="BU42">
            <v>15.8</v>
          </cell>
          <cell r="BV42">
            <v>15.2</v>
          </cell>
          <cell r="BW42">
            <v>15.7</v>
          </cell>
          <cell r="BX42">
            <v>16.2</v>
          </cell>
          <cell r="BY42">
            <v>16.399999999999999</v>
          </cell>
          <cell r="BZ42">
            <v>16.5</v>
          </cell>
          <cell r="CA42">
            <v>17.3</v>
          </cell>
          <cell r="CB42">
            <v>17.7</v>
          </cell>
          <cell r="CC42">
            <v>18</v>
          </cell>
          <cell r="CD42">
            <v>18.2</v>
          </cell>
          <cell r="CE42">
            <v>18.2</v>
          </cell>
          <cell r="CF42">
            <v>18.100000000000001</v>
          </cell>
          <cell r="CG42">
            <v>18.3</v>
          </cell>
          <cell r="CH42">
            <v>18.899999999999999</v>
          </cell>
          <cell r="CI42">
            <v>19.100000000000001</v>
          </cell>
          <cell r="CJ42">
            <v>17</v>
          </cell>
          <cell r="CK42">
            <v>18.5</v>
          </cell>
          <cell r="CL42">
            <v>19.5</v>
          </cell>
          <cell r="CM42">
            <v>19.5</v>
          </cell>
          <cell r="CN42">
            <v>19</v>
          </cell>
          <cell r="CO42">
            <v>20.2</v>
          </cell>
          <cell r="CP42">
            <v>20.5</v>
          </cell>
          <cell r="CQ42">
            <v>21</v>
          </cell>
          <cell r="CR42">
            <v>20</v>
          </cell>
          <cell r="CS42">
            <v>9.1999999999999993</v>
          </cell>
          <cell r="CT42">
            <v>18.600000000000001</v>
          </cell>
          <cell r="CU42">
            <v>19.600000000000001</v>
          </cell>
          <cell r="CV42">
            <v>19.899999999999999</v>
          </cell>
          <cell r="CW42">
            <v>20.3</v>
          </cell>
          <cell r="CX42">
            <v>20.6</v>
          </cell>
          <cell r="CY42">
            <v>20.8</v>
          </cell>
          <cell r="CZ42">
            <v>21.6</v>
          </cell>
          <cell r="DA42">
            <v>21.5</v>
          </cell>
          <cell r="DB42">
            <v>21.4</v>
          </cell>
          <cell r="DC42">
            <v>21</v>
          </cell>
          <cell r="DD42">
            <v>21.4</v>
          </cell>
          <cell r="DE42">
            <v>21.8</v>
          </cell>
          <cell r="DF42">
            <v>22.6</v>
          </cell>
          <cell r="DG42">
            <v>22.9</v>
          </cell>
          <cell r="DH42">
            <v>23.5</v>
          </cell>
          <cell r="DI42">
            <v>22.8</v>
          </cell>
          <cell r="DJ42">
            <v>22.8</v>
          </cell>
          <cell r="DK42">
            <v>24.4</v>
          </cell>
          <cell r="DL42">
            <v>24.6</v>
          </cell>
          <cell r="DM42">
            <v>24.8</v>
          </cell>
          <cell r="DN42">
            <v>24.7</v>
          </cell>
          <cell r="DO42">
            <v>25.2</v>
          </cell>
          <cell r="DP42">
            <v>25.4</v>
          </cell>
          <cell r="DQ42">
            <v>25.9</v>
          </cell>
          <cell r="DR42">
            <v>25.4</v>
          </cell>
          <cell r="DS42">
            <v>25.8</v>
          </cell>
          <cell r="DT42">
            <v>26</v>
          </cell>
          <cell r="DU42">
            <v>26.7</v>
          </cell>
          <cell r="DV42">
            <v>27.7</v>
          </cell>
          <cell r="DW42">
            <v>29</v>
          </cell>
          <cell r="DX42">
            <v>30.1</v>
          </cell>
          <cell r="DY42">
            <v>30.1</v>
          </cell>
          <cell r="DZ42">
            <v>31.3</v>
          </cell>
          <cell r="EA42">
            <v>31.7</v>
          </cell>
          <cell r="EB42">
            <v>32.700000000000003</v>
          </cell>
          <cell r="EC42">
            <v>32.799999999999997</v>
          </cell>
          <cell r="ED42">
            <v>34.1</v>
          </cell>
          <cell r="EE42">
            <v>34.4</v>
          </cell>
          <cell r="EF42">
            <v>34.700000000000003</v>
          </cell>
          <cell r="EG42">
            <v>35.4</v>
          </cell>
          <cell r="EH42">
            <v>36.799999999999997</v>
          </cell>
          <cell r="EI42">
            <v>38.6</v>
          </cell>
          <cell r="EJ42">
            <v>41.3</v>
          </cell>
          <cell r="EK42">
            <v>43.8</v>
          </cell>
          <cell r="EL42">
            <v>47</v>
          </cell>
          <cell r="EM42">
            <v>50.1</v>
          </cell>
          <cell r="EN42">
            <v>51.9</v>
          </cell>
          <cell r="EO42">
            <v>52.9</v>
          </cell>
          <cell r="EP42">
            <v>56.3</v>
          </cell>
          <cell r="EQ42">
            <v>39.1</v>
          </cell>
          <cell r="ER42">
            <v>51.7</v>
          </cell>
          <cell r="ES42">
            <v>52.3</v>
          </cell>
          <cell r="ET42">
            <v>53.2</v>
          </cell>
          <cell r="EU42">
            <v>55.2</v>
          </cell>
          <cell r="EV42">
            <v>56.2</v>
          </cell>
          <cell r="EW42">
            <v>57.9</v>
          </cell>
          <cell r="EX42">
            <v>58.7</v>
          </cell>
          <cell r="EY42">
            <v>62.2</v>
          </cell>
        </row>
        <row r="43">
          <cell r="A43" t="str">
            <v>Псковская область</v>
          </cell>
          <cell r="B43">
            <v>1.5</v>
          </cell>
          <cell r="C43">
            <v>1</v>
          </cell>
          <cell r="D43">
            <v>0.1</v>
          </cell>
          <cell r="E43">
            <v>-14.4</v>
          </cell>
          <cell r="F43">
            <v>-30.8</v>
          </cell>
          <cell r="G43">
            <v>-24.8</v>
          </cell>
          <cell r="H43">
            <v>-24.6</v>
          </cell>
          <cell r="I43">
            <v>-23.2</v>
          </cell>
          <cell r="J43">
            <v>-20.2</v>
          </cell>
          <cell r="K43">
            <v>-16.8</v>
          </cell>
          <cell r="L43">
            <v>-15.5</v>
          </cell>
          <cell r="M43">
            <v>-13.8</v>
          </cell>
          <cell r="N43">
            <v>-13.2</v>
          </cell>
          <cell r="O43">
            <v>-12.5</v>
          </cell>
          <cell r="P43">
            <v>-11.1</v>
          </cell>
          <cell r="Q43">
            <v>-4.5</v>
          </cell>
          <cell r="R43">
            <v>-2.2000000000000002</v>
          </cell>
          <cell r="S43">
            <v>-1.9</v>
          </cell>
          <cell r="T43">
            <v>-0.1</v>
          </cell>
          <cell r="U43">
            <v>1.1000000000000001</v>
          </cell>
          <cell r="V43">
            <v>0</v>
          </cell>
          <cell r="W43">
            <v>1.3</v>
          </cell>
          <cell r="X43">
            <v>2.2000000000000002</v>
          </cell>
          <cell r="Y43">
            <v>2.2000000000000002</v>
          </cell>
          <cell r="Z43">
            <v>3</v>
          </cell>
          <cell r="AA43">
            <v>3.6</v>
          </cell>
          <cell r="AB43">
            <v>3.4</v>
          </cell>
          <cell r="AC43">
            <v>3.2</v>
          </cell>
          <cell r="AD43">
            <v>3.6</v>
          </cell>
          <cell r="AE43">
            <v>3.8</v>
          </cell>
          <cell r="AF43">
            <v>3.1</v>
          </cell>
          <cell r="AG43">
            <v>3.6</v>
          </cell>
          <cell r="AH43">
            <v>4.4000000000000004</v>
          </cell>
          <cell r="AI43">
            <v>4.4000000000000004</v>
          </cell>
          <cell r="AJ43">
            <v>3.4</v>
          </cell>
          <cell r="AK43">
            <v>3.8</v>
          </cell>
          <cell r="AL43">
            <v>3.1</v>
          </cell>
          <cell r="AM43">
            <v>3.7</v>
          </cell>
          <cell r="AN43">
            <v>3.6</v>
          </cell>
          <cell r="AO43">
            <v>3.8</v>
          </cell>
          <cell r="AP43">
            <v>3.6</v>
          </cell>
          <cell r="AQ43">
            <v>4</v>
          </cell>
          <cell r="AR43">
            <v>3.3</v>
          </cell>
          <cell r="AS43">
            <v>-3.8</v>
          </cell>
          <cell r="AT43">
            <v>1.2</v>
          </cell>
          <cell r="AU43">
            <v>2.2000000000000002</v>
          </cell>
          <cell r="AV43">
            <v>2.5</v>
          </cell>
          <cell r="AW43">
            <v>3.2</v>
          </cell>
          <cell r="AX43">
            <v>3.4</v>
          </cell>
          <cell r="AY43">
            <v>3.5</v>
          </cell>
          <cell r="AZ43">
            <v>3.4</v>
          </cell>
          <cell r="BA43">
            <v>4.8</v>
          </cell>
          <cell r="BB43">
            <v>4.4000000000000004</v>
          </cell>
          <cell r="BC43">
            <v>5</v>
          </cell>
          <cell r="BD43">
            <v>4</v>
          </cell>
          <cell r="BE43">
            <v>5.4</v>
          </cell>
          <cell r="BF43">
            <v>5.4</v>
          </cell>
          <cell r="BG43">
            <v>6.2</v>
          </cell>
          <cell r="BH43">
            <v>7</v>
          </cell>
          <cell r="BI43">
            <v>0.6</v>
          </cell>
          <cell r="BJ43">
            <v>6.3</v>
          </cell>
          <cell r="BK43">
            <v>7</v>
          </cell>
          <cell r="BL43">
            <v>6.7</v>
          </cell>
          <cell r="BM43">
            <v>6.8</v>
          </cell>
          <cell r="BN43">
            <v>8.6999999999999993</v>
          </cell>
          <cell r="BO43">
            <v>8.1999999999999993</v>
          </cell>
          <cell r="BP43">
            <v>7.3</v>
          </cell>
          <cell r="BQ43">
            <v>7</v>
          </cell>
          <cell r="BR43">
            <v>7.2</v>
          </cell>
          <cell r="BS43">
            <v>6.7</v>
          </cell>
          <cell r="BT43">
            <v>6.6</v>
          </cell>
          <cell r="BU43">
            <v>7.1</v>
          </cell>
          <cell r="BV43">
            <v>6.5</v>
          </cell>
          <cell r="BW43">
            <v>7.2</v>
          </cell>
          <cell r="BX43">
            <v>7.2</v>
          </cell>
          <cell r="BY43">
            <v>7</v>
          </cell>
          <cell r="BZ43">
            <v>7.1</v>
          </cell>
          <cell r="CA43">
            <v>8.1</v>
          </cell>
          <cell r="CB43">
            <v>7.7</v>
          </cell>
          <cell r="CC43">
            <v>7.7</v>
          </cell>
          <cell r="CD43">
            <v>7.8</v>
          </cell>
          <cell r="CE43">
            <v>8.1999999999999993</v>
          </cell>
          <cell r="CF43">
            <v>7.6</v>
          </cell>
          <cell r="CG43">
            <v>7.9</v>
          </cell>
          <cell r="CH43">
            <v>7.1</v>
          </cell>
          <cell r="CI43">
            <v>7.7</v>
          </cell>
          <cell r="CJ43">
            <v>6.5</v>
          </cell>
          <cell r="CK43">
            <v>8</v>
          </cell>
          <cell r="CL43">
            <v>8</v>
          </cell>
          <cell r="CM43">
            <v>8</v>
          </cell>
          <cell r="CN43">
            <v>8.1</v>
          </cell>
          <cell r="CO43">
            <v>7.8</v>
          </cell>
          <cell r="CP43">
            <v>8.4</v>
          </cell>
          <cell r="CQ43">
            <v>8.9</v>
          </cell>
          <cell r="CR43">
            <v>7.7</v>
          </cell>
          <cell r="CS43">
            <v>-0.4</v>
          </cell>
          <cell r="CT43">
            <v>6.4</v>
          </cell>
          <cell r="CU43">
            <v>6.7</v>
          </cell>
          <cell r="CV43">
            <v>7</v>
          </cell>
          <cell r="CW43">
            <v>6.9</v>
          </cell>
          <cell r="CX43">
            <v>7.2</v>
          </cell>
          <cell r="CY43">
            <v>7.2</v>
          </cell>
          <cell r="CZ43">
            <v>8.1999999999999993</v>
          </cell>
          <cell r="DA43">
            <v>7.2</v>
          </cell>
          <cell r="DB43">
            <v>8</v>
          </cell>
          <cell r="DC43">
            <v>7.4</v>
          </cell>
          <cell r="DD43">
            <v>7.3</v>
          </cell>
          <cell r="DE43">
            <v>7.3</v>
          </cell>
          <cell r="DF43">
            <v>7.6</v>
          </cell>
          <cell r="DG43">
            <v>8</v>
          </cell>
          <cell r="DH43">
            <v>8.1</v>
          </cell>
          <cell r="DI43">
            <v>8.4</v>
          </cell>
          <cell r="DJ43">
            <v>7.7</v>
          </cell>
          <cell r="DK43">
            <v>8.8000000000000007</v>
          </cell>
          <cell r="DL43">
            <v>9</v>
          </cell>
          <cell r="DM43">
            <v>8.8000000000000007</v>
          </cell>
          <cell r="DN43">
            <v>8.8000000000000007</v>
          </cell>
          <cell r="DO43">
            <v>9.3000000000000007</v>
          </cell>
          <cell r="DP43">
            <v>9.1999999999999993</v>
          </cell>
          <cell r="DQ43">
            <v>9</v>
          </cell>
          <cell r="DR43">
            <v>8.8000000000000007</v>
          </cell>
          <cell r="DS43">
            <v>8.6999999999999993</v>
          </cell>
          <cell r="DT43">
            <v>8.9</v>
          </cell>
          <cell r="DU43">
            <v>9</v>
          </cell>
          <cell r="DV43">
            <v>9.6</v>
          </cell>
          <cell r="DW43">
            <v>9.5</v>
          </cell>
          <cell r="DX43">
            <v>9.9</v>
          </cell>
          <cell r="DY43">
            <v>10.3</v>
          </cell>
          <cell r="DZ43">
            <v>10.6</v>
          </cell>
          <cell r="EA43">
            <v>10.7</v>
          </cell>
          <cell r="EB43">
            <v>11.2</v>
          </cell>
          <cell r="EC43">
            <v>10.5</v>
          </cell>
          <cell r="ED43">
            <v>10.4</v>
          </cell>
          <cell r="EE43">
            <v>10.8</v>
          </cell>
          <cell r="EF43">
            <v>10.199999999999999</v>
          </cell>
          <cell r="EG43">
            <v>10.3</v>
          </cell>
          <cell r="EH43">
            <v>12.7</v>
          </cell>
          <cell r="EI43">
            <v>14.5</v>
          </cell>
          <cell r="EJ43">
            <v>16.7</v>
          </cell>
          <cell r="EK43">
            <v>17.3</v>
          </cell>
          <cell r="EL43">
            <v>19.600000000000001</v>
          </cell>
          <cell r="EM43">
            <v>20.2</v>
          </cell>
          <cell r="EN43">
            <v>21.8</v>
          </cell>
          <cell r="EO43">
            <v>22.9</v>
          </cell>
          <cell r="EP43">
            <v>24.5</v>
          </cell>
          <cell r="EQ43">
            <v>14.5</v>
          </cell>
          <cell r="ER43">
            <v>21.1</v>
          </cell>
          <cell r="ES43">
            <v>21</v>
          </cell>
          <cell r="ET43">
            <v>21.8</v>
          </cell>
          <cell r="EU43">
            <v>22.9</v>
          </cell>
          <cell r="EV43">
            <v>22.9</v>
          </cell>
          <cell r="EW43">
            <v>24.6</v>
          </cell>
          <cell r="EX43">
            <v>23.6</v>
          </cell>
          <cell r="EY43">
            <v>26.2</v>
          </cell>
        </row>
        <row r="44">
          <cell r="A44" t="str">
            <v>Республика Башкортостан</v>
          </cell>
          <cell r="B44">
            <v>0.7</v>
          </cell>
          <cell r="C44">
            <v>0.6</v>
          </cell>
          <cell r="D44">
            <v>0.2</v>
          </cell>
          <cell r="E44">
            <v>-12.6</v>
          </cell>
          <cell r="F44">
            <v>-30.6</v>
          </cell>
          <cell r="G44">
            <v>-25.9</v>
          </cell>
          <cell r="H44">
            <v>-24.3</v>
          </cell>
          <cell r="I44">
            <v>-21.8</v>
          </cell>
          <cell r="J44">
            <v>-21.5</v>
          </cell>
          <cell r="K44">
            <v>-15.1</v>
          </cell>
          <cell r="L44">
            <v>-12.5</v>
          </cell>
          <cell r="M44">
            <v>-11.1</v>
          </cell>
          <cell r="N44">
            <v>-5.9</v>
          </cell>
          <cell r="O44">
            <v>-4.4000000000000004</v>
          </cell>
          <cell r="P44">
            <v>-3.4</v>
          </cell>
          <cell r="Q44">
            <v>-1.9</v>
          </cell>
          <cell r="R44">
            <v>-1</v>
          </cell>
          <cell r="S44">
            <v>-1</v>
          </cell>
          <cell r="T44">
            <v>-0.8</v>
          </cell>
          <cell r="U44">
            <v>-0.7</v>
          </cell>
          <cell r="V44">
            <v>-1.3</v>
          </cell>
          <cell r="W44">
            <v>-0.3</v>
          </cell>
          <cell r="X44">
            <v>0.4</v>
          </cell>
          <cell r="Y44">
            <v>0.7</v>
          </cell>
          <cell r="Z44">
            <v>1.3</v>
          </cell>
          <cell r="AA44">
            <v>1.6</v>
          </cell>
          <cell r="AB44">
            <v>2</v>
          </cell>
          <cell r="AC44">
            <v>2.2999999999999998</v>
          </cell>
          <cell r="AD44">
            <v>2.5</v>
          </cell>
          <cell r="AE44">
            <v>2.8</v>
          </cell>
          <cell r="AF44">
            <v>2.2999999999999998</v>
          </cell>
          <cell r="AG44">
            <v>2.5</v>
          </cell>
          <cell r="AH44">
            <v>2.7</v>
          </cell>
          <cell r="AI44">
            <v>2.8</v>
          </cell>
          <cell r="AJ44">
            <v>1.9</v>
          </cell>
          <cell r="AK44">
            <v>2.2999999999999998</v>
          </cell>
          <cell r="AL44">
            <v>2.2999999999999998</v>
          </cell>
          <cell r="AM44">
            <v>2.6</v>
          </cell>
          <cell r="AN44">
            <v>2.7</v>
          </cell>
          <cell r="AO44">
            <v>3.1</v>
          </cell>
          <cell r="AP44">
            <v>3.7</v>
          </cell>
          <cell r="AQ44">
            <v>4.2</v>
          </cell>
          <cell r="AR44">
            <v>3.4</v>
          </cell>
          <cell r="AS44">
            <v>-3.9</v>
          </cell>
          <cell r="AT44">
            <v>1.6</v>
          </cell>
          <cell r="AU44">
            <v>2.1</v>
          </cell>
          <cell r="AV44">
            <v>3</v>
          </cell>
          <cell r="AW44">
            <v>3.2</v>
          </cell>
          <cell r="AX44">
            <v>3.1</v>
          </cell>
          <cell r="AY44">
            <v>3.9</v>
          </cell>
          <cell r="AZ44">
            <v>3.4</v>
          </cell>
          <cell r="BA44">
            <v>4.2</v>
          </cell>
          <cell r="BB44">
            <v>3.9</v>
          </cell>
          <cell r="BC44">
            <v>4.5999999999999996</v>
          </cell>
          <cell r="BD44">
            <v>3.3</v>
          </cell>
          <cell r="BE44">
            <v>5.4</v>
          </cell>
          <cell r="BF44">
            <v>5.3</v>
          </cell>
          <cell r="BG44">
            <v>5.8</v>
          </cell>
          <cell r="BH44">
            <v>6.1</v>
          </cell>
          <cell r="BI44">
            <v>1.2</v>
          </cell>
          <cell r="BJ44">
            <v>4.7</v>
          </cell>
          <cell r="BK44">
            <v>5.6</v>
          </cell>
          <cell r="BL44">
            <v>6.6</v>
          </cell>
          <cell r="BM44">
            <v>6.1</v>
          </cell>
          <cell r="BN44">
            <v>7.7</v>
          </cell>
          <cell r="BO44">
            <v>7</v>
          </cell>
          <cell r="BP44">
            <v>6.5</v>
          </cell>
          <cell r="BQ44">
            <v>7</v>
          </cell>
          <cell r="BR44">
            <v>6.8</v>
          </cell>
          <cell r="BS44">
            <v>5.8</v>
          </cell>
          <cell r="BT44">
            <v>6.2</v>
          </cell>
          <cell r="BU44">
            <v>5.8</v>
          </cell>
          <cell r="BV44">
            <v>6.1</v>
          </cell>
          <cell r="BW44">
            <v>6.5</v>
          </cell>
          <cell r="BX44">
            <v>6.6</v>
          </cell>
          <cell r="BY44">
            <v>6.8</v>
          </cell>
          <cell r="BZ44">
            <v>6.8</v>
          </cell>
          <cell r="CA44">
            <v>7.8</v>
          </cell>
          <cell r="CB44">
            <v>7.1</v>
          </cell>
          <cell r="CC44">
            <v>7.3</v>
          </cell>
          <cell r="CD44">
            <v>7</v>
          </cell>
          <cell r="CE44">
            <v>7.4</v>
          </cell>
          <cell r="CF44">
            <v>6.8</v>
          </cell>
          <cell r="CG44">
            <v>6.9</v>
          </cell>
          <cell r="CH44">
            <v>6.7</v>
          </cell>
          <cell r="CI44">
            <v>6.9</v>
          </cell>
          <cell r="CJ44">
            <v>5.3</v>
          </cell>
          <cell r="CK44">
            <v>6.3</v>
          </cell>
          <cell r="CL44">
            <v>7.3</v>
          </cell>
          <cell r="CM44">
            <v>7.6</v>
          </cell>
          <cell r="CN44">
            <v>8.1</v>
          </cell>
          <cell r="CO44">
            <v>7.8</v>
          </cell>
          <cell r="CP44">
            <v>8.5</v>
          </cell>
          <cell r="CQ44">
            <v>8.6</v>
          </cell>
          <cell r="CR44">
            <v>8</v>
          </cell>
          <cell r="CS44">
            <v>-1</v>
          </cell>
          <cell r="CT44">
            <v>6.4</v>
          </cell>
          <cell r="CU44">
            <v>7.2</v>
          </cell>
          <cell r="CV44">
            <v>6.9</v>
          </cell>
          <cell r="CW44">
            <v>6.6</v>
          </cell>
          <cell r="CX44">
            <v>7.3</v>
          </cell>
          <cell r="CY44">
            <v>7.8</v>
          </cell>
          <cell r="CZ44">
            <v>8.4</v>
          </cell>
          <cell r="DA44">
            <v>7.5</v>
          </cell>
          <cell r="DB44">
            <v>7.5</v>
          </cell>
          <cell r="DC44">
            <v>7.7</v>
          </cell>
          <cell r="DD44">
            <v>7.1</v>
          </cell>
          <cell r="DE44">
            <v>7.2</v>
          </cell>
          <cell r="DF44">
            <v>7.8</v>
          </cell>
          <cell r="DG44">
            <v>8.5</v>
          </cell>
          <cell r="DH44">
            <v>8.6</v>
          </cell>
          <cell r="DI44">
            <v>7.2</v>
          </cell>
          <cell r="DJ44">
            <v>7.7</v>
          </cell>
          <cell r="DK44">
            <v>8.9</v>
          </cell>
          <cell r="DL44">
            <v>9</v>
          </cell>
          <cell r="DM44">
            <v>9.4</v>
          </cell>
          <cell r="DN44">
            <v>8.9</v>
          </cell>
          <cell r="DO44">
            <v>9</v>
          </cell>
          <cell r="DP44">
            <v>9.1999999999999993</v>
          </cell>
          <cell r="DQ44">
            <v>9.4</v>
          </cell>
          <cell r="DR44">
            <v>8.3000000000000007</v>
          </cell>
          <cell r="DS44">
            <v>8.1</v>
          </cell>
          <cell r="DT44">
            <v>8.6</v>
          </cell>
          <cell r="DU44">
            <v>8.5</v>
          </cell>
          <cell r="DV44">
            <v>8.6999999999999993</v>
          </cell>
          <cell r="DW44">
            <v>8.6</v>
          </cell>
          <cell r="DX44">
            <v>9.8000000000000007</v>
          </cell>
          <cell r="DY44">
            <v>10.1</v>
          </cell>
          <cell r="DZ44">
            <v>11.1</v>
          </cell>
          <cell r="EA44">
            <v>11.1</v>
          </cell>
          <cell r="EB44">
            <v>11.7</v>
          </cell>
          <cell r="EC44">
            <v>11.7</v>
          </cell>
          <cell r="ED44">
            <v>12</v>
          </cell>
          <cell r="EE44">
            <v>12.1</v>
          </cell>
          <cell r="EF44">
            <v>12.5</v>
          </cell>
          <cell r="EG44">
            <v>13.5</v>
          </cell>
          <cell r="EH44">
            <v>15</v>
          </cell>
          <cell r="EI44">
            <v>16.3</v>
          </cell>
          <cell r="EJ44">
            <v>19.2</v>
          </cell>
          <cell r="EK44">
            <v>21.3</v>
          </cell>
          <cell r="EL44">
            <v>24.1</v>
          </cell>
          <cell r="EM44">
            <v>24.8</v>
          </cell>
          <cell r="EN44">
            <v>27.8</v>
          </cell>
          <cell r="EO44">
            <v>29.1</v>
          </cell>
          <cell r="EP44">
            <v>30.6</v>
          </cell>
          <cell r="EQ44">
            <v>18.2</v>
          </cell>
          <cell r="ER44">
            <v>25.2</v>
          </cell>
          <cell r="ES44">
            <v>27.6</v>
          </cell>
          <cell r="ET44">
            <v>28.5</v>
          </cell>
          <cell r="EU44">
            <v>29</v>
          </cell>
          <cell r="EV44">
            <v>28.9</v>
          </cell>
          <cell r="EW44">
            <v>34.6</v>
          </cell>
          <cell r="EX44">
            <v>34.799999999999997</v>
          </cell>
          <cell r="EY44">
            <v>35.9</v>
          </cell>
        </row>
        <row r="45">
          <cell r="A45" t="str">
            <v>Республика Бурятия</v>
          </cell>
          <cell r="B45">
            <v>1.5</v>
          </cell>
          <cell r="C45">
            <v>1.2</v>
          </cell>
          <cell r="D45">
            <v>0.9</v>
          </cell>
          <cell r="E45">
            <v>-16.3</v>
          </cell>
          <cell r="F45">
            <v>-39</v>
          </cell>
          <cell r="G45">
            <v>-34.4</v>
          </cell>
          <cell r="H45">
            <v>-30.8</v>
          </cell>
          <cell r="I45">
            <v>-28.9</v>
          </cell>
          <cell r="J45">
            <v>-28.9</v>
          </cell>
          <cell r="K45">
            <v>-19.7</v>
          </cell>
          <cell r="L45">
            <v>-17.8</v>
          </cell>
          <cell r="M45">
            <v>-15.4</v>
          </cell>
          <cell r="N45">
            <v>-10.7</v>
          </cell>
          <cell r="O45">
            <v>-6.4</v>
          </cell>
          <cell r="P45">
            <v>-4.8</v>
          </cell>
          <cell r="Q45">
            <v>-4.3</v>
          </cell>
          <cell r="R45">
            <v>-3.5</v>
          </cell>
          <cell r="S45">
            <v>-2.7</v>
          </cell>
          <cell r="T45">
            <v>-2.2000000000000002</v>
          </cell>
          <cell r="U45">
            <v>-1.6</v>
          </cell>
          <cell r="V45">
            <v>-3</v>
          </cell>
          <cell r="W45">
            <v>-1.9</v>
          </cell>
          <cell r="X45">
            <v>-1.7</v>
          </cell>
          <cell r="Y45">
            <v>-0.7</v>
          </cell>
          <cell r="Z45">
            <v>-0.4</v>
          </cell>
          <cell r="AA45">
            <v>-0.1</v>
          </cell>
          <cell r="AB45">
            <v>-0.3</v>
          </cell>
          <cell r="AC45">
            <v>0.1</v>
          </cell>
          <cell r="AD45">
            <v>0.7</v>
          </cell>
          <cell r="AE45">
            <v>1.2</v>
          </cell>
          <cell r="AF45">
            <v>-0.2</v>
          </cell>
          <cell r="AG45">
            <v>-0.3</v>
          </cell>
          <cell r="AH45">
            <v>-0.2</v>
          </cell>
          <cell r="AI45">
            <v>-0.2</v>
          </cell>
          <cell r="AJ45">
            <v>-2.2000000000000002</v>
          </cell>
          <cell r="AK45">
            <v>-1.7</v>
          </cell>
          <cell r="AL45">
            <v>-1.9</v>
          </cell>
          <cell r="AM45">
            <v>-16.7</v>
          </cell>
          <cell r="AN45">
            <v>-0.5</v>
          </cell>
          <cell r="AO45">
            <v>0.4</v>
          </cell>
          <cell r="AP45">
            <v>1.1000000000000001</v>
          </cell>
          <cell r="AQ45">
            <v>2.2000000000000002</v>
          </cell>
          <cell r="AR45">
            <v>1.6</v>
          </cell>
          <cell r="AS45">
            <v>-7</v>
          </cell>
          <cell r="AT45">
            <v>-0.8</v>
          </cell>
          <cell r="AU45">
            <v>0</v>
          </cell>
          <cell r="AV45">
            <v>1.1000000000000001</v>
          </cell>
          <cell r="AW45">
            <v>1.6</v>
          </cell>
          <cell r="AX45">
            <v>1.6</v>
          </cell>
          <cell r="AY45">
            <v>2.9</v>
          </cell>
          <cell r="AZ45">
            <v>2.5</v>
          </cell>
          <cell r="BA45">
            <v>3.3</v>
          </cell>
          <cell r="BB45">
            <v>2.8</v>
          </cell>
          <cell r="BC45">
            <v>3.4</v>
          </cell>
          <cell r="BD45">
            <v>2.2999999999999998</v>
          </cell>
          <cell r="BE45">
            <v>4.0999999999999996</v>
          </cell>
          <cell r="BF45">
            <v>3.9</v>
          </cell>
          <cell r="BG45">
            <v>4.2</v>
          </cell>
          <cell r="BH45">
            <v>5</v>
          </cell>
          <cell r="BI45">
            <v>-0.3</v>
          </cell>
          <cell r="BJ45">
            <v>2.4</v>
          </cell>
          <cell r="BK45">
            <v>4.4000000000000004</v>
          </cell>
          <cell r="BL45">
            <v>5.0999999999999996</v>
          </cell>
          <cell r="BM45">
            <v>4.5999999999999996</v>
          </cell>
          <cell r="BN45">
            <v>5.9</v>
          </cell>
          <cell r="BO45">
            <v>4.8</v>
          </cell>
          <cell r="BP45">
            <v>3.5</v>
          </cell>
          <cell r="BQ45">
            <v>2.6</v>
          </cell>
          <cell r="BR45">
            <v>-4.5999999999999996</v>
          </cell>
          <cell r="BS45">
            <v>-25.9</v>
          </cell>
          <cell r="BT45">
            <v>2.1</v>
          </cell>
          <cell r="BU45">
            <v>2.7</v>
          </cell>
          <cell r="BV45">
            <v>2.1</v>
          </cell>
          <cell r="BW45">
            <v>2.2999999999999998</v>
          </cell>
          <cell r="BX45">
            <v>3.2</v>
          </cell>
          <cell r="BY45">
            <v>3.7</v>
          </cell>
          <cell r="BZ45">
            <v>3.3</v>
          </cell>
          <cell r="CA45">
            <v>3.6</v>
          </cell>
          <cell r="CB45">
            <v>2.9</v>
          </cell>
          <cell r="CC45">
            <v>2.9</v>
          </cell>
          <cell r="CD45">
            <v>3.4</v>
          </cell>
          <cell r="CE45">
            <v>3</v>
          </cell>
          <cell r="CF45">
            <v>2.9</v>
          </cell>
          <cell r="CG45">
            <v>2.7</v>
          </cell>
          <cell r="CH45">
            <v>3.1</v>
          </cell>
          <cell r="CI45">
            <v>3.3</v>
          </cell>
          <cell r="CJ45">
            <v>0.3</v>
          </cell>
          <cell r="CK45">
            <v>1.7</v>
          </cell>
          <cell r="CL45">
            <v>2.7</v>
          </cell>
          <cell r="CM45">
            <v>3.2</v>
          </cell>
          <cell r="CN45">
            <v>3.1</v>
          </cell>
          <cell r="CO45">
            <v>2.7</v>
          </cell>
          <cell r="CP45">
            <v>3.1</v>
          </cell>
          <cell r="CQ45">
            <v>3.9</v>
          </cell>
          <cell r="CR45">
            <v>3</v>
          </cell>
          <cell r="CS45">
            <v>-7</v>
          </cell>
          <cell r="CT45">
            <v>0.9</v>
          </cell>
          <cell r="CU45">
            <v>0.8</v>
          </cell>
          <cell r="CV45">
            <v>-1.3</v>
          </cell>
          <cell r="CW45">
            <v>-0.8</v>
          </cell>
          <cell r="CX45">
            <v>0.9</v>
          </cell>
          <cell r="CY45">
            <v>1.1000000000000001</v>
          </cell>
          <cell r="CZ45">
            <v>1.4</v>
          </cell>
          <cell r="DA45">
            <v>0.9</v>
          </cell>
          <cell r="DB45">
            <v>0.9</v>
          </cell>
          <cell r="DC45">
            <v>1.2</v>
          </cell>
          <cell r="DD45">
            <v>0.7</v>
          </cell>
          <cell r="DE45">
            <v>0.2</v>
          </cell>
          <cell r="DF45">
            <v>0.8</v>
          </cell>
          <cell r="DG45">
            <v>0.8</v>
          </cell>
          <cell r="DH45">
            <v>0.5</v>
          </cell>
          <cell r="DI45">
            <v>-0.2</v>
          </cell>
          <cell r="DJ45">
            <v>-0.8</v>
          </cell>
          <cell r="DK45">
            <v>0.5</v>
          </cell>
          <cell r="DL45">
            <v>1.1000000000000001</v>
          </cell>
          <cell r="DM45">
            <v>0.6</v>
          </cell>
          <cell r="DN45">
            <v>0</v>
          </cell>
          <cell r="DO45">
            <v>0.4</v>
          </cell>
          <cell r="DP45">
            <v>1.2</v>
          </cell>
          <cell r="DQ45">
            <v>0.5</v>
          </cell>
          <cell r="DR45">
            <v>-0.7</v>
          </cell>
          <cell r="DS45">
            <v>-0.3</v>
          </cell>
          <cell r="DT45">
            <v>-0.1</v>
          </cell>
          <cell r="DU45">
            <v>0.9</v>
          </cell>
          <cell r="DV45">
            <v>1.3</v>
          </cell>
          <cell r="DW45">
            <v>1.4</v>
          </cell>
          <cell r="DX45">
            <v>3.1</v>
          </cell>
          <cell r="DY45">
            <v>3.5</v>
          </cell>
          <cell r="DZ45">
            <v>4</v>
          </cell>
          <cell r="EA45">
            <v>3.9</v>
          </cell>
          <cell r="EB45">
            <v>4</v>
          </cell>
          <cell r="EC45">
            <v>3.8</v>
          </cell>
          <cell r="ED45">
            <v>4.7</v>
          </cell>
          <cell r="EE45">
            <v>4.9000000000000004</v>
          </cell>
          <cell r="EF45">
            <v>5.5</v>
          </cell>
          <cell r="EG45">
            <v>5.8</v>
          </cell>
          <cell r="EH45">
            <v>8.4</v>
          </cell>
          <cell r="EI45">
            <v>10.1</v>
          </cell>
          <cell r="EJ45">
            <v>13.6</v>
          </cell>
          <cell r="EK45">
            <v>15.2</v>
          </cell>
          <cell r="EL45">
            <v>16.899999999999999</v>
          </cell>
          <cell r="EM45">
            <v>19</v>
          </cell>
          <cell r="EN45">
            <v>21.3</v>
          </cell>
          <cell r="EO45">
            <v>25.8</v>
          </cell>
          <cell r="EP45">
            <v>28.6</v>
          </cell>
          <cell r="EQ45">
            <v>12.8</v>
          </cell>
          <cell r="ER45">
            <v>21.1</v>
          </cell>
          <cell r="ES45">
            <v>22.4</v>
          </cell>
          <cell r="ET45">
            <v>22</v>
          </cell>
          <cell r="EU45">
            <v>24.5</v>
          </cell>
          <cell r="EV45">
            <v>26</v>
          </cell>
          <cell r="EW45">
            <v>27.4</v>
          </cell>
          <cell r="EX45">
            <v>26.8</v>
          </cell>
          <cell r="EY45">
            <v>29.9</v>
          </cell>
        </row>
        <row r="46">
          <cell r="A46" t="str">
            <v>Республика Дагестан</v>
          </cell>
          <cell r="B46">
            <v>2.4</v>
          </cell>
          <cell r="C46">
            <v>1.2</v>
          </cell>
          <cell r="D46">
            <v>0.6</v>
          </cell>
          <cell r="E46">
            <v>-12.8</v>
          </cell>
          <cell r="F46">
            <v>-35.700000000000003</v>
          </cell>
          <cell r="G46">
            <v>-29.2</v>
          </cell>
          <cell r="H46">
            <v>-30.8</v>
          </cell>
          <cell r="I46">
            <v>-34.5</v>
          </cell>
          <cell r="J46">
            <v>-39.299999999999997</v>
          </cell>
          <cell r="K46">
            <v>-36.9</v>
          </cell>
          <cell r="L46">
            <v>-35.4</v>
          </cell>
          <cell r="M46">
            <v>-32.299999999999997</v>
          </cell>
          <cell r="N46">
            <v>-27.5</v>
          </cell>
          <cell r="O46">
            <v>-24.7</v>
          </cell>
          <cell r="P46">
            <v>-14.4</v>
          </cell>
          <cell r="Q46">
            <v>-14</v>
          </cell>
          <cell r="R46">
            <v>-8.9</v>
          </cell>
          <cell r="S46">
            <v>-7.1</v>
          </cell>
          <cell r="T46">
            <v>-6.4</v>
          </cell>
          <cell r="U46">
            <v>-4.4000000000000004</v>
          </cell>
          <cell r="V46">
            <v>-5.3</v>
          </cell>
          <cell r="W46">
            <v>-2.5</v>
          </cell>
          <cell r="X46">
            <v>-2.2999999999999998</v>
          </cell>
          <cell r="Y46">
            <v>-0.8</v>
          </cell>
          <cell r="Z46">
            <v>0.4</v>
          </cell>
          <cell r="AA46">
            <v>1</v>
          </cell>
          <cell r="AB46">
            <v>2.1</v>
          </cell>
          <cell r="AC46">
            <v>2.8</v>
          </cell>
          <cell r="AD46">
            <v>5.0999999999999996</v>
          </cell>
          <cell r="AE46">
            <v>6.5</v>
          </cell>
          <cell r="AF46">
            <v>6.9</v>
          </cell>
          <cell r="AG46">
            <v>6.2</v>
          </cell>
          <cell r="AH46">
            <v>8.9</v>
          </cell>
          <cell r="AI46">
            <v>8.3000000000000007</v>
          </cell>
          <cell r="AJ46">
            <v>8.8000000000000007</v>
          </cell>
          <cell r="AK46">
            <v>8.6999999999999993</v>
          </cell>
          <cell r="AL46">
            <v>8.6</v>
          </cell>
          <cell r="AM46">
            <v>11</v>
          </cell>
          <cell r="AN46">
            <v>11.9</v>
          </cell>
          <cell r="AO46">
            <v>12.6</v>
          </cell>
          <cell r="AP46">
            <v>12</v>
          </cell>
          <cell r="AQ46">
            <v>13.4</v>
          </cell>
          <cell r="AR46">
            <v>9.5</v>
          </cell>
          <cell r="AS46">
            <v>0.5</v>
          </cell>
          <cell r="AT46">
            <v>9</v>
          </cell>
          <cell r="AU46">
            <v>12.1</v>
          </cell>
          <cell r="AV46">
            <v>13.9</v>
          </cell>
          <cell r="AW46">
            <v>14.2</v>
          </cell>
          <cell r="AX46">
            <v>13.4</v>
          </cell>
          <cell r="AY46">
            <v>14.3</v>
          </cell>
          <cell r="AZ46">
            <v>14.6</v>
          </cell>
          <cell r="BA46">
            <v>19.2</v>
          </cell>
          <cell r="BB46">
            <v>16.600000000000001</v>
          </cell>
          <cell r="BC46">
            <v>17</v>
          </cell>
          <cell r="BD46">
            <v>18.2</v>
          </cell>
          <cell r="BE46">
            <v>19.600000000000001</v>
          </cell>
          <cell r="BF46">
            <v>18.7</v>
          </cell>
          <cell r="BG46">
            <v>18.2</v>
          </cell>
          <cell r="BH46">
            <v>17</v>
          </cell>
          <cell r="BI46">
            <v>-8.6</v>
          </cell>
          <cell r="BJ46">
            <v>8.6999999999999993</v>
          </cell>
          <cell r="BK46">
            <v>13</v>
          </cell>
          <cell r="BL46">
            <v>20.399999999999999</v>
          </cell>
          <cell r="BM46">
            <v>22.5</v>
          </cell>
          <cell r="BN46">
            <v>26.7</v>
          </cell>
          <cell r="BO46">
            <v>25.2</v>
          </cell>
          <cell r="BP46">
            <v>25</v>
          </cell>
          <cell r="BQ46">
            <v>26.6</v>
          </cell>
          <cell r="BR46">
            <v>26.5</v>
          </cell>
          <cell r="BS46">
            <v>26.5</v>
          </cell>
          <cell r="BT46">
            <v>26.1</v>
          </cell>
          <cell r="BU46">
            <v>24.8</v>
          </cell>
          <cell r="BV46">
            <v>25.9</v>
          </cell>
          <cell r="BW46">
            <v>28.4</v>
          </cell>
          <cell r="BX46">
            <v>29.6</v>
          </cell>
          <cell r="BY46">
            <v>31.4</v>
          </cell>
          <cell r="BZ46">
            <v>32.5</v>
          </cell>
          <cell r="CA46">
            <v>34.5</v>
          </cell>
          <cell r="CB46">
            <v>33.799999999999997</v>
          </cell>
          <cell r="CC46">
            <v>34.9</v>
          </cell>
          <cell r="CD46">
            <v>36.6</v>
          </cell>
          <cell r="CE46">
            <v>37.9</v>
          </cell>
          <cell r="CF46">
            <v>37.9</v>
          </cell>
          <cell r="CG46">
            <v>38</v>
          </cell>
          <cell r="CH46">
            <v>38.799999999999997</v>
          </cell>
          <cell r="CI46">
            <v>39.9</v>
          </cell>
          <cell r="CJ46">
            <v>33.200000000000003</v>
          </cell>
          <cell r="CK46">
            <v>39.299999999999997</v>
          </cell>
          <cell r="CL46">
            <v>40.9</v>
          </cell>
          <cell r="CM46">
            <v>40.9</v>
          </cell>
          <cell r="CN46">
            <v>42.9</v>
          </cell>
          <cell r="CO46">
            <v>43.1</v>
          </cell>
          <cell r="CP46">
            <v>41.5</v>
          </cell>
          <cell r="CQ46">
            <v>45.1</v>
          </cell>
          <cell r="CR46">
            <v>43.7</v>
          </cell>
          <cell r="CS46">
            <v>29.4</v>
          </cell>
          <cell r="CT46">
            <v>42.2</v>
          </cell>
          <cell r="CU46">
            <v>43.3</v>
          </cell>
          <cell r="CV46">
            <v>45.5</v>
          </cell>
          <cell r="CW46">
            <v>45.1</v>
          </cell>
          <cell r="CX46">
            <v>44.3</v>
          </cell>
          <cell r="CY46">
            <v>47.6</v>
          </cell>
          <cell r="CZ46">
            <v>48.1</v>
          </cell>
          <cell r="DA46">
            <v>43.3</v>
          </cell>
          <cell r="DB46">
            <v>42.7</v>
          </cell>
          <cell r="DC46">
            <v>45.2</v>
          </cell>
          <cell r="DD46">
            <v>45.6</v>
          </cell>
          <cell r="DE46">
            <v>45.7</v>
          </cell>
          <cell r="DF46">
            <v>41.1</v>
          </cell>
          <cell r="DG46">
            <v>42.7</v>
          </cell>
          <cell r="DH46">
            <v>46.4</v>
          </cell>
          <cell r="DI46">
            <v>47.7</v>
          </cell>
          <cell r="DJ46">
            <v>49.8</v>
          </cell>
          <cell r="DK46">
            <v>52.3</v>
          </cell>
          <cell r="DL46">
            <v>52.4</v>
          </cell>
          <cell r="DM46">
            <v>55.9</v>
          </cell>
          <cell r="DN46">
            <v>54.4</v>
          </cell>
          <cell r="DO46">
            <v>54.5</v>
          </cell>
          <cell r="DP46">
            <v>57.4</v>
          </cell>
          <cell r="DQ46">
            <v>58.7</v>
          </cell>
          <cell r="DR46">
            <v>55.7</v>
          </cell>
          <cell r="DS46">
            <v>53.7</v>
          </cell>
          <cell r="DT46">
            <v>57.8</v>
          </cell>
          <cell r="DU46">
            <v>58.1</v>
          </cell>
          <cell r="DV46">
            <v>62</v>
          </cell>
          <cell r="DW46">
            <v>60</v>
          </cell>
          <cell r="DX46">
            <v>61.5</v>
          </cell>
          <cell r="DY46">
            <v>61.2</v>
          </cell>
          <cell r="DZ46">
            <v>66.900000000000006</v>
          </cell>
          <cell r="EA46">
            <v>66.8</v>
          </cell>
          <cell r="EB46">
            <v>66.400000000000006</v>
          </cell>
          <cell r="EC46">
            <v>71</v>
          </cell>
          <cell r="ED46">
            <v>75.5</v>
          </cell>
          <cell r="EE46">
            <v>74.2</v>
          </cell>
          <cell r="EF46">
            <v>77.2</v>
          </cell>
          <cell r="EG46">
            <v>77.8</v>
          </cell>
          <cell r="EH46">
            <v>86.7</v>
          </cell>
          <cell r="EI46">
            <v>87.1</v>
          </cell>
          <cell r="EJ46">
            <v>91</v>
          </cell>
          <cell r="EK46">
            <v>96.6</v>
          </cell>
          <cell r="EL46">
            <v>103.3</v>
          </cell>
          <cell r="EM46">
            <v>106.4</v>
          </cell>
          <cell r="EN46">
            <v>106.5</v>
          </cell>
          <cell r="EO46">
            <v>109.6</v>
          </cell>
          <cell r="EP46">
            <v>113</v>
          </cell>
          <cell r="EQ46">
            <v>94.8</v>
          </cell>
          <cell r="ER46">
            <v>109.1</v>
          </cell>
          <cell r="ES46">
            <v>110.9</v>
          </cell>
          <cell r="ET46">
            <v>113.7</v>
          </cell>
          <cell r="EU46">
            <v>119.6</v>
          </cell>
          <cell r="EV46">
            <v>116.6</v>
          </cell>
          <cell r="EW46">
            <v>120.5</v>
          </cell>
          <cell r="EX46">
            <v>120.2</v>
          </cell>
          <cell r="EY46">
            <v>129.19999999999999</v>
          </cell>
        </row>
        <row r="47">
          <cell r="A47" t="str">
            <v>Республика Ингушетия</v>
          </cell>
          <cell r="B47">
            <v>4</v>
          </cell>
          <cell r="C47">
            <v>1.3</v>
          </cell>
          <cell r="D47">
            <v>-2.8</v>
          </cell>
          <cell r="E47">
            <v>-13.9</v>
          </cell>
          <cell r="F47">
            <v>-24.7</v>
          </cell>
          <cell r="G47">
            <v>-28.8</v>
          </cell>
          <cell r="H47">
            <v>-33.200000000000003</v>
          </cell>
          <cell r="I47">
            <v>-37.200000000000003</v>
          </cell>
          <cell r="J47">
            <v>-32.5</v>
          </cell>
          <cell r="K47">
            <v>-29.8</v>
          </cell>
          <cell r="L47">
            <v>-27.1</v>
          </cell>
          <cell r="M47">
            <v>-25.1</v>
          </cell>
          <cell r="N47">
            <v>-22.4</v>
          </cell>
          <cell r="O47">
            <v>-14.6</v>
          </cell>
          <cell r="P47">
            <v>-11.2</v>
          </cell>
          <cell r="Q47">
            <v>-8.5</v>
          </cell>
          <cell r="R47">
            <v>-5.5</v>
          </cell>
          <cell r="S47">
            <v>-5.0999999999999996</v>
          </cell>
          <cell r="T47">
            <v>-4.0999999999999996</v>
          </cell>
          <cell r="U47">
            <v>1.3</v>
          </cell>
          <cell r="V47">
            <v>-3.5</v>
          </cell>
          <cell r="W47">
            <v>-1.8</v>
          </cell>
          <cell r="X47">
            <v>-1.1000000000000001</v>
          </cell>
          <cell r="Y47">
            <v>1.6</v>
          </cell>
          <cell r="Z47">
            <v>4</v>
          </cell>
          <cell r="AA47">
            <v>6.3</v>
          </cell>
          <cell r="AB47">
            <v>7.7</v>
          </cell>
          <cell r="AC47">
            <v>7.3</v>
          </cell>
          <cell r="AD47">
            <v>4.3</v>
          </cell>
          <cell r="AE47">
            <v>6.7</v>
          </cell>
          <cell r="AF47">
            <v>9</v>
          </cell>
          <cell r="AG47">
            <v>13.4</v>
          </cell>
          <cell r="AH47">
            <v>18.8</v>
          </cell>
          <cell r="AI47">
            <v>13.4</v>
          </cell>
          <cell r="AJ47">
            <v>13.8</v>
          </cell>
          <cell r="AK47">
            <v>15.1</v>
          </cell>
          <cell r="AL47">
            <v>16.100000000000001</v>
          </cell>
          <cell r="AM47">
            <v>18.8</v>
          </cell>
          <cell r="AN47">
            <v>16.100000000000001</v>
          </cell>
          <cell r="AO47">
            <v>14.4</v>
          </cell>
          <cell r="AP47">
            <v>18.8</v>
          </cell>
          <cell r="AQ47">
            <v>21.5</v>
          </cell>
          <cell r="AR47">
            <v>14.4</v>
          </cell>
          <cell r="AS47">
            <v>3</v>
          </cell>
          <cell r="AT47">
            <v>22.9</v>
          </cell>
          <cell r="AU47">
            <v>20.5</v>
          </cell>
          <cell r="AV47">
            <v>28.3</v>
          </cell>
          <cell r="AW47">
            <v>27.6</v>
          </cell>
          <cell r="AX47">
            <v>27.9</v>
          </cell>
          <cell r="AY47">
            <v>28.3</v>
          </cell>
          <cell r="AZ47">
            <v>27.3</v>
          </cell>
          <cell r="BA47">
            <v>29.6</v>
          </cell>
          <cell r="BB47">
            <v>29.3</v>
          </cell>
          <cell r="BC47">
            <v>31.6</v>
          </cell>
          <cell r="BD47">
            <v>32.299999999999997</v>
          </cell>
          <cell r="BE47">
            <v>36</v>
          </cell>
          <cell r="BF47">
            <v>31</v>
          </cell>
          <cell r="BG47">
            <v>33.700000000000003</v>
          </cell>
          <cell r="BH47">
            <v>34.700000000000003</v>
          </cell>
          <cell r="BI47">
            <v>-4.0999999999999996</v>
          </cell>
          <cell r="BJ47">
            <v>15.1</v>
          </cell>
          <cell r="BK47">
            <v>14.1</v>
          </cell>
          <cell r="BL47">
            <v>28.9</v>
          </cell>
          <cell r="BM47">
            <v>37</v>
          </cell>
          <cell r="BN47">
            <v>43.1</v>
          </cell>
          <cell r="BO47">
            <v>37.4</v>
          </cell>
          <cell r="BP47">
            <v>29.3</v>
          </cell>
          <cell r="BQ47">
            <v>31.6</v>
          </cell>
          <cell r="BR47">
            <v>37</v>
          </cell>
          <cell r="BS47">
            <v>31.3</v>
          </cell>
          <cell r="BT47">
            <v>33.700000000000003</v>
          </cell>
          <cell r="BU47">
            <v>30.6</v>
          </cell>
          <cell r="BV47">
            <v>42.8</v>
          </cell>
          <cell r="BW47">
            <v>35</v>
          </cell>
          <cell r="BX47">
            <v>41.8</v>
          </cell>
          <cell r="BY47">
            <v>43.8</v>
          </cell>
          <cell r="BZ47">
            <v>41.8</v>
          </cell>
          <cell r="CA47">
            <v>44.8</v>
          </cell>
          <cell r="CB47">
            <v>50.2</v>
          </cell>
          <cell r="CC47">
            <v>46.8</v>
          </cell>
          <cell r="CD47">
            <v>51.2</v>
          </cell>
          <cell r="CE47">
            <v>53.6</v>
          </cell>
          <cell r="CF47">
            <v>61</v>
          </cell>
          <cell r="CG47">
            <v>52.6</v>
          </cell>
          <cell r="CH47">
            <v>53.9</v>
          </cell>
          <cell r="CI47">
            <v>52.2</v>
          </cell>
          <cell r="CJ47">
            <v>36.700000000000003</v>
          </cell>
          <cell r="CK47">
            <v>58</v>
          </cell>
          <cell r="CL47">
            <v>54.9</v>
          </cell>
          <cell r="CM47">
            <v>58.6</v>
          </cell>
          <cell r="CN47">
            <v>59</v>
          </cell>
          <cell r="CO47">
            <v>70.8</v>
          </cell>
          <cell r="CP47">
            <v>58.6</v>
          </cell>
          <cell r="CQ47">
            <v>57.3</v>
          </cell>
          <cell r="CR47">
            <v>54.9</v>
          </cell>
          <cell r="CS47">
            <v>34.700000000000003</v>
          </cell>
          <cell r="CT47">
            <v>61.7</v>
          </cell>
          <cell r="CU47">
            <v>59.3</v>
          </cell>
          <cell r="CV47">
            <v>57.6</v>
          </cell>
          <cell r="CW47">
            <v>65.7</v>
          </cell>
          <cell r="CX47">
            <v>62.7</v>
          </cell>
          <cell r="CY47">
            <v>61</v>
          </cell>
          <cell r="CZ47">
            <v>64.099999999999994</v>
          </cell>
          <cell r="DA47">
            <v>60.3</v>
          </cell>
          <cell r="DB47">
            <v>58.6</v>
          </cell>
          <cell r="DC47">
            <v>55.9</v>
          </cell>
          <cell r="DD47">
            <v>51.6</v>
          </cell>
          <cell r="DE47">
            <v>57.3</v>
          </cell>
          <cell r="DF47">
            <v>55.9</v>
          </cell>
          <cell r="DG47">
            <v>49.5</v>
          </cell>
          <cell r="DH47">
            <v>53.9</v>
          </cell>
          <cell r="DI47">
            <v>42.4</v>
          </cell>
          <cell r="DJ47">
            <v>61</v>
          </cell>
          <cell r="DK47">
            <v>63</v>
          </cell>
          <cell r="DL47">
            <v>64.400000000000006</v>
          </cell>
          <cell r="DM47">
            <v>71.5</v>
          </cell>
          <cell r="DN47">
            <v>62.4</v>
          </cell>
          <cell r="DO47">
            <v>62</v>
          </cell>
          <cell r="DP47">
            <v>66.099999999999994</v>
          </cell>
          <cell r="DQ47">
            <v>60</v>
          </cell>
          <cell r="DR47">
            <v>52.9</v>
          </cell>
          <cell r="DS47">
            <v>52.2</v>
          </cell>
          <cell r="DT47">
            <v>50.9</v>
          </cell>
          <cell r="DU47">
            <v>51.2</v>
          </cell>
          <cell r="DV47">
            <v>50.9</v>
          </cell>
          <cell r="DW47">
            <v>50.5</v>
          </cell>
          <cell r="DX47">
            <v>54.9</v>
          </cell>
          <cell r="DY47">
            <v>53.6</v>
          </cell>
          <cell r="DZ47">
            <v>59.7</v>
          </cell>
          <cell r="EA47">
            <v>67.8</v>
          </cell>
          <cell r="EB47">
            <v>64.900000000000006</v>
          </cell>
          <cell r="EC47">
            <v>70.400000000000006</v>
          </cell>
          <cell r="ED47">
            <v>76.8</v>
          </cell>
          <cell r="EE47">
            <v>76.5</v>
          </cell>
          <cell r="EF47">
            <v>73.8</v>
          </cell>
          <cell r="EG47">
            <v>74.8</v>
          </cell>
          <cell r="EH47">
            <v>73.099999999999994</v>
          </cell>
          <cell r="EI47">
            <v>80.5</v>
          </cell>
          <cell r="EJ47">
            <v>86.3</v>
          </cell>
          <cell r="EK47">
            <v>88.3</v>
          </cell>
          <cell r="EL47">
            <v>95.8</v>
          </cell>
          <cell r="EM47">
            <v>99.8</v>
          </cell>
          <cell r="EN47">
            <v>100.2</v>
          </cell>
          <cell r="EO47">
            <v>97.5</v>
          </cell>
          <cell r="EP47">
            <v>98.5</v>
          </cell>
          <cell r="EQ47">
            <v>78.5</v>
          </cell>
          <cell r="ER47">
            <v>106.3</v>
          </cell>
          <cell r="ES47">
            <v>99.5</v>
          </cell>
          <cell r="ET47">
            <v>100.8</v>
          </cell>
          <cell r="EU47">
            <v>99.2</v>
          </cell>
          <cell r="EV47">
            <v>96.1</v>
          </cell>
          <cell r="EW47">
            <v>101.9</v>
          </cell>
          <cell r="EX47">
            <v>100.2</v>
          </cell>
          <cell r="EY47">
            <v>113.4</v>
          </cell>
        </row>
        <row r="48">
          <cell r="A48" t="str">
            <v>Республика Калмыкия</v>
          </cell>
          <cell r="B48">
            <v>2.7</v>
          </cell>
          <cell r="C48">
            <v>2.1</v>
          </cell>
          <cell r="D48">
            <v>1.2</v>
          </cell>
          <cell r="E48">
            <v>-19.3</v>
          </cell>
          <cell r="F48">
            <v>-35.6</v>
          </cell>
          <cell r="G48">
            <v>-31.7</v>
          </cell>
          <cell r="H48">
            <v>-28</v>
          </cell>
          <cell r="I48">
            <v>-27.1</v>
          </cell>
          <cell r="J48">
            <v>-27</v>
          </cell>
          <cell r="K48">
            <v>-22.1</v>
          </cell>
          <cell r="L48">
            <v>-20.6</v>
          </cell>
          <cell r="M48">
            <v>-13.5</v>
          </cell>
          <cell r="N48">
            <v>-8.8000000000000007</v>
          </cell>
          <cell r="O48">
            <v>-3.9</v>
          </cell>
          <cell r="P48">
            <v>-1.5</v>
          </cell>
          <cell r="Q48">
            <v>0.8</v>
          </cell>
          <cell r="R48">
            <v>2</v>
          </cell>
          <cell r="S48">
            <v>1.2</v>
          </cell>
          <cell r="T48">
            <v>3.5</v>
          </cell>
          <cell r="U48">
            <v>2.7</v>
          </cell>
          <cell r="V48">
            <v>3</v>
          </cell>
          <cell r="W48">
            <v>7</v>
          </cell>
          <cell r="X48">
            <v>5.9</v>
          </cell>
          <cell r="Y48">
            <v>5.8</v>
          </cell>
          <cell r="Z48">
            <v>8</v>
          </cell>
          <cell r="AA48">
            <v>7.6</v>
          </cell>
          <cell r="AB48">
            <v>7.3</v>
          </cell>
          <cell r="AC48">
            <v>8.4</v>
          </cell>
          <cell r="AD48">
            <v>8.6</v>
          </cell>
          <cell r="AE48">
            <v>9.3000000000000007</v>
          </cell>
          <cell r="AF48">
            <v>8.5</v>
          </cell>
          <cell r="AG48">
            <v>8.3000000000000007</v>
          </cell>
          <cell r="AH48">
            <v>9.8000000000000007</v>
          </cell>
          <cell r="AI48">
            <v>9.1</v>
          </cell>
          <cell r="AJ48">
            <v>8.9</v>
          </cell>
          <cell r="AK48">
            <v>10</v>
          </cell>
          <cell r="AL48">
            <v>8.8000000000000007</v>
          </cell>
          <cell r="AM48">
            <v>11.5</v>
          </cell>
          <cell r="AN48">
            <v>11.7</v>
          </cell>
          <cell r="AO48">
            <v>11.3</v>
          </cell>
          <cell r="AP48">
            <v>12</v>
          </cell>
          <cell r="AQ48">
            <v>14.4</v>
          </cell>
          <cell r="AR48">
            <v>11.4</v>
          </cell>
          <cell r="AS48">
            <v>0.3</v>
          </cell>
          <cell r="AT48">
            <v>9.6</v>
          </cell>
          <cell r="AU48">
            <v>10.1</v>
          </cell>
          <cell r="AV48">
            <v>11.6</v>
          </cell>
          <cell r="AW48">
            <v>12.2</v>
          </cell>
          <cell r="AX48">
            <v>11.9</v>
          </cell>
          <cell r="AY48">
            <v>11.7</v>
          </cell>
          <cell r="AZ48">
            <v>12.7</v>
          </cell>
          <cell r="BA48">
            <v>14</v>
          </cell>
          <cell r="BB48">
            <v>14</v>
          </cell>
          <cell r="BC48">
            <v>16.100000000000001</v>
          </cell>
          <cell r="BD48">
            <v>15.1</v>
          </cell>
          <cell r="BE48">
            <v>17.600000000000001</v>
          </cell>
          <cell r="BF48">
            <v>16.3</v>
          </cell>
          <cell r="BG48">
            <v>16.600000000000001</v>
          </cell>
          <cell r="BH48">
            <v>18.600000000000001</v>
          </cell>
          <cell r="BI48">
            <v>3.9</v>
          </cell>
          <cell r="BJ48">
            <v>14.5</v>
          </cell>
          <cell r="BK48">
            <v>16.7</v>
          </cell>
          <cell r="BL48">
            <v>18.3</v>
          </cell>
          <cell r="BM48">
            <v>17.5</v>
          </cell>
          <cell r="BN48">
            <v>20.5</v>
          </cell>
          <cell r="BO48">
            <v>19.2</v>
          </cell>
          <cell r="BP48">
            <v>19</v>
          </cell>
          <cell r="BQ48">
            <v>19</v>
          </cell>
          <cell r="BR48">
            <v>19.399999999999999</v>
          </cell>
          <cell r="BS48">
            <v>16.8</v>
          </cell>
          <cell r="BT48">
            <v>17.399999999999999</v>
          </cell>
          <cell r="BU48">
            <v>17.399999999999999</v>
          </cell>
          <cell r="BV48">
            <v>19.100000000000001</v>
          </cell>
          <cell r="BW48">
            <v>19.399999999999999</v>
          </cell>
          <cell r="BX48">
            <v>20</v>
          </cell>
          <cell r="BY48">
            <v>19.5</v>
          </cell>
          <cell r="BZ48">
            <v>19.899999999999999</v>
          </cell>
          <cell r="CA48">
            <v>21.1</v>
          </cell>
          <cell r="CB48">
            <v>21.1</v>
          </cell>
          <cell r="CC48">
            <v>20.3</v>
          </cell>
          <cell r="CD48">
            <v>19.7</v>
          </cell>
          <cell r="CE48">
            <v>20.5</v>
          </cell>
          <cell r="CF48">
            <v>21.2</v>
          </cell>
          <cell r="CG48">
            <v>21.3</v>
          </cell>
          <cell r="CH48">
            <v>21.3</v>
          </cell>
          <cell r="CI48">
            <v>19.7</v>
          </cell>
          <cell r="CJ48">
            <v>19.899999999999999</v>
          </cell>
          <cell r="CK48">
            <v>21.6</v>
          </cell>
          <cell r="CL48">
            <v>21.5</v>
          </cell>
          <cell r="CM48">
            <v>21</v>
          </cell>
          <cell r="CN48">
            <v>21.7</v>
          </cell>
          <cell r="CO48">
            <v>22.7</v>
          </cell>
          <cell r="CP48">
            <v>22.3</v>
          </cell>
          <cell r="CQ48">
            <v>23.1</v>
          </cell>
          <cell r="CR48">
            <v>19.899999999999999</v>
          </cell>
          <cell r="CS48">
            <v>9.1999999999999993</v>
          </cell>
          <cell r="CT48">
            <v>19.600000000000001</v>
          </cell>
          <cell r="CU48">
            <v>20.5</v>
          </cell>
          <cell r="CV48">
            <v>18.3</v>
          </cell>
          <cell r="CW48">
            <v>18.899999999999999</v>
          </cell>
          <cell r="CX48">
            <v>20.5</v>
          </cell>
          <cell r="CY48">
            <v>21.7</v>
          </cell>
          <cell r="CZ48">
            <v>20.100000000000001</v>
          </cell>
          <cell r="DA48">
            <v>19.8</v>
          </cell>
          <cell r="DB48">
            <v>19.8</v>
          </cell>
          <cell r="DC48">
            <v>21.2</v>
          </cell>
          <cell r="DD48">
            <v>20.5</v>
          </cell>
          <cell r="DE48">
            <v>22.6</v>
          </cell>
          <cell r="DF48">
            <v>22</v>
          </cell>
          <cell r="DG48">
            <v>22.6</v>
          </cell>
          <cell r="DH48">
            <v>22.4</v>
          </cell>
          <cell r="DI48">
            <v>21.4</v>
          </cell>
          <cell r="DJ48">
            <v>21.6</v>
          </cell>
          <cell r="DK48">
            <v>22.4</v>
          </cell>
          <cell r="DL48">
            <v>24.5</v>
          </cell>
          <cell r="DM48">
            <v>24.5</v>
          </cell>
          <cell r="DN48">
            <v>24.6</v>
          </cell>
          <cell r="DO48">
            <v>23.6</v>
          </cell>
          <cell r="DP48">
            <v>23.8</v>
          </cell>
          <cell r="DQ48">
            <v>24.2</v>
          </cell>
          <cell r="DR48">
            <v>22.5</v>
          </cell>
          <cell r="DS48">
            <v>22.5</v>
          </cell>
          <cell r="DT48">
            <v>22.2</v>
          </cell>
          <cell r="DU48">
            <v>23</v>
          </cell>
          <cell r="DV48">
            <v>22.5</v>
          </cell>
          <cell r="DW48">
            <v>22.2</v>
          </cell>
          <cell r="DX48">
            <v>22.6</v>
          </cell>
          <cell r="DY48">
            <v>22.6</v>
          </cell>
          <cell r="DZ48">
            <v>23.6</v>
          </cell>
          <cell r="EA48">
            <v>24.9</v>
          </cell>
          <cell r="EB48">
            <v>25.8</v>
          </cell>
          <cell r="EC48">
            <v>25.7</v>
          </cell>
          <cell r="ED48">
            <v>27.6</v>
          </cell>
          <cell r="EE48">
            <v>26.7</v>
          </cell>
          <cell r="EF48">
            <v>28.4</v>
          </cell>
          <cell r="EG48">
            <v>27.8</v>
          </cell>
          <cell r="EH48">
            <v>27.9</v>
          </cell>
          <cell r="EI48">
            <v>29</v>
          </cell>
          <cell r="EJ48">
            <v>31</v>
          </cell>
          <cell r="EK48">
            <v>34.299999999999997</v>
          </cell>
          <cell r="EL48">
            <v>34.6</v>
          </cell>
          <cell r="EM48">
            <v>37.6</v>
          </cell>
          <cell r="EN48">
            <v>37</v>
          </cell>
          <cell r="EO48">
            <v>42.1</v>
          </cell>
          <cell r="EP48">
            <v>43.8</v>
          </cell>
          <cell r="EQ48">
            <v>32</v>
          </cell>
          <cell r="ER48">
            <v>41</v>
          </cell>
          <cell r="ES48">
            <v>41.3</v>
          </cell>
          <cell r="ET48">
            <v>42.7</v>
          </cell>
          <cell r="EU48">
            <v>42.8</v>
          </cell>
          <cell r="EV48">
            <v>41.5</v>
          </cell>
          <cell r="EW48">
            <v>43.4</v>
          </cell>
          <cell r="EX48">
            <v>40.700000000000003</v>
          </cell>
          <cell r="EY48">
            <v>47.1</v>
          </cell>
        </row>
        <row r="49">
          <cell r="A49" t="str">
            <v>Республика Карачаево-Черкессия</v>
          </cell>
          <cell r="B49">
            <v>3.2</v>
          </cell>
          <cell r="C49">
            <v>3.6</v>
          </cell>
          <cell r="D49">
            <v>1.7</v>
          </cell>
          <cell r="E49">
            <v>-13</v>
          </cell>
          <cell r="F49">
            <v>-26.5</v>
          </cell>
          <cell r="G49">
            <v>-23.8</v>
          </cell>
          <cell r="H49">
            <v>-25.2</v>
          </cell>
          <cell r="I49">
            <v>-24.1</v>
          </cell>
          <cell r="J49">
            <v>-23.9</v>
          </cell>
          <cell r="K49">
            <v>-21.4</v>
          </cell>
          <cell r="L49">
            <v>-19.7</v>
          </cell>
          <cell r="M49">
            <v>-17.399999999999999</v>
          </cell>
          <cell r="N49">
            <v>-17.8</v>
          </cell>
          <cell r="O49">
            <v>-17.5</v>
          </cell>
          <cell r="P49">
            <v>-16.899999999999999</v>
          </cell>
          <cell r="Q49">
            <v>-12.1</v>
          </cell>
          <cell r="R49">
            <v>-9.3000000000000007</v>
          </cell>
          <cell r="S49">
            <v>-6.8</v>
          </cell>
          <cell r="T49">
            <v>-2.9</v>
          </cell>
          <cell r="U49">
            <v>2.2999999999999998</v>
          </cell>
          <cell r="V49">
            <v>2.1</v>
          </cell>
          <cell r="W49">
            <v>5.0999999999999996</v>
          </cell>
          <cell r="X49">
            <v>6.7</v>
          </cell>
          <cell r="Y49">
            <v>6.1</v>
          </cell>
          <cell r="Z49">
            <v>6.6</v>
          </cell>
          <cell r="AA49">
            <v>6.7</v>
          </cell>
          <cell r="AB49">
            <v>6.2</v>
          </cell>
          <cell r="AC49">
            <v>6.9</v>
          </cell>
          <cell r="AD49">
            <v>7.3</v>
          </cell>
          <cell r="AE49">
            <v>7.2</v>
          </cell>
          <cell r="AF49">
            <v>7.9</v>
          </cell>
          <cell r="AG49">
            <v>8.6</v>
          </cell>
          <cell r="AH49">
            <v>7.7</v>
          </cell>
          <cell r="AI49">
            <v>7.1</v>
          </cell>
          <cell r="AJ49">
            <v>7.6</v>
          </cell>
          <cell r="AK49">
            <v>8.5</v>
          </cell>
          <cell r="AL49">
            <v>8.4</v>
          </cell>
          <cell r="AM49">
            <v>8.6</v>
          </cell>
          <cell r="AN49">
            <v>9.8000000000000007</v>
          </cell>
          <cell r="AO49">
            <v>10.9</v>
          </cell>
          <cell r="AP49">
            <v>11</v>
          </cell>
          <cell r="AQ49">
            <v>12.4</v>
          </cell>
          <cell r="AR49">
            <v>13</v>
          </cell>
          <cell r="AS49">
            <v>6.3</v>
          </cell>
          <cell r="AT49">
            <v>10.5</v>
          </cell>
          <cell r="AU49">
            <v>11</v>
          </cell>
          <cell r="AV49">
            <v>13.2</v>
          </cell>
          <cell r="AW49">
            <v>13.6</v>
          </cell>
          <cell r="AX49">
            <v>14.5</v>
          </cell>
          <cell r="AY49">
            <v>14.2</v>
          </cell>
          <cell r="AZ49">
            <v>13.9</v>
          </cell>
          <cell r="BA49">
            <v>14.5</v>
          </cell>
          <cell r="BB49">
            <v>14.5</v>
          </cell>
          <cell r="BC49">
            <v>15.7</v>
          </cell>
          <cell r="BD49">
            <v>14.2</v>
          </cell>
          <cell r="BE49">
            <v>15</v>
          </cell>
          <cell r="BF49">
            <v>14.5</v>
          </cell>
          <cell r="BG49">
            <v>13.9</v>
          </cell>
          <cell r="BH49">
            <v>12.9</v>
          </cell>
          <cell r="BI49">
            <v>2.9</v>
          </cell>
          <cell r="BJ49">
            <v>13.1</v>
          </cell>
          <cell r="BK49">
            <v>12</v>
          </cell>
          <cell r="BL49">
            <v>13</v>
          </cell>
          <cell r="BM49">
            <v>13</v>
          </cell>
          <cell r="BN49">
            <v>14.6</v>
          </cell>
          <cell r="BO49">
            <v>15.4</v>
          </cell>
          <cell r="BP49">
            <v>15</v>
          </cell>
          <cell r="BQ49">
            <v>16.2</v>
          </cell>
          <cell r="BR49">
            <v>16.8</v>
          </cell>
          <cell r="BS49">
            <v>17.5</v>
          </cell>
          <cell r="BT49">
            <v>16.100000000000001</v>
          </cell>
          <cell r="BU49">
            <v>16.5</v>
          </cell>
          <cell r="BV49">
            <v>16.399999999999999</v>
          </cell>
          <cell r="BW49">
            <v>18.100000000000001</v>
          </cell>
          <cell r="BX49">
            <v>18.5</v>
          </cell>
          <cell r="BY49">
            <v>18.899999999999999</v>
          </cell>
          <cell r="BZ49">
            <v>18.7</v>
          </cell>
          <cell r="CA49">
            <v>18</v>
          </cell>
          <cell r="CB49">
            <v>18.399999999999999</v>
          </cell>
          <cell r="CC49">
            <v>19.7</v>
          </cell>
          <cell r="CD49">
            <v>18.899999999999999</v>
          </cell>
          <cell r="CE49">
            <v>19.399999999999999</v>
          </cell>
          <cell r="CF49">
            <v>18.399999999999999</v>
          </cell>
          <cell r="CG49">
            <v>19.5</v>
          </cell>
          <cell r="CH49">
            <v>19</v>
          </cell>
          <cell r="CI49">
            <v>18.600000000000001</v>
          </cell>
          <cell r="CJ49">
            <v>15.5</v>
          </cell>
          <cell r="CK49">
            <v>17.2</v>
          </cell>
          <cell r="CL49">
            <v>18</v>
          </cell>
          <cell r="CM49">
            <v>18.7</v>
          </cell>
          <cell r="CN49">
            <v>19.399999999999999</v>
          </cell>
          <cell r="CO49">
            <v>19.899999999999999</v>
          </cell>
          <cell r="CP49">
            <v>19.5</v>
          </cell>
          <cell r="CQ49">
            <v>20.9</v>
          </cell>
          <cell r="CR49">
            <v>21.1</v>
          </cell>
          <cell r="CS49">
            <v>15</v>
          </cell>
          <cell r="CT49">
            <v>21.1</v>
          </cell>
          <cell r="CU49">
            <v>21.9</v>
          </cell>
          <cell r="CV49">
            <v>21.3</v>
          </cell>
          <cell r="CW49">
            <v>22.2</v>
          </cell>
          <cell r="CX49">
            <v>24.8</v>
          </cell>
          <cell r="CY49">
            <v>25.3</v>
          </cell>
          <cell r="CZ49">
            <v>24.8</v>
          </cell>
          <cell r="DA49">
            <v>23.4</v>
          </cell>
          <cell r="DB49">
            <v>21.8</v>
          </cell>
          <cell r="DC49">
            <v>21.5</v>
          </cell>
          <cell r="DD49">
            <v>22.3</v>
          </cell>
          <cell r="DE49">
            <v>21.6</v>
          </cell>
          <cell r="DF49">
            <v>21.9</v>
          </cell>
          <cell r="DG49">
            <v>20.100000000000001</v>
          </cell>
          <cell r="DH49">
            <v>20.9</v>
          </cell>
          <cell r="DI49">
            <v>21</v>
          </cell>
          <cell r="DJ49">
            <v>22.6</v>
          </cell>
          <cell r="DK49">
            <v>22.9</v>
          </cell>
          <cell r="DL49">
            <v>23.2</v>
          </cell>
          <cell r="DM49">
            <v>22.6</v>
          </cell>
          <cell r="DN49">
            <v>23.9</v>
          </cell>
          <cell r="DO49">
            <v>25.3</v>
          </cell>
          <cell r="DP49">
            <v>25</v>
          </cell>
          <cell r="DQ49">
            <v>25.7</v>
          </cell>
          <cell r="DR49">
            <v>24.4</v>
          </cell>
          <cell r="DS49">
            <v>25.5</v>
          </cell>
          <cell r="DT49">
            <v>26.3</v>
          </cell>
          <cell r="DU49">
            <v>27.8</v>
          </cell>
          <cell r="DV49">
            <v>27.4</v>
          </cell>
          <cell r="DW49">
            <v>29.1</v>
          </cell>
          <cell r="DX49">
            <v>27.9</v>
          </cell>
          <cell r="DY49">
            <v>30.2</v>
          </cell>
          <cell r="DZ49">
            <v>30.4</v>
          </cell>
          <cell r="EA49">
            <v>30.7</v>
          </cell>
          <cell r="EB49">
            <v>34.200000000000003</v>
          </cell>
          <cell r="EC49">
            <v>34.5</v>
          </cell>
          <cell r="ED49">
            <v>37.4</v>
          </cell>
          <cell r="EE49">
            <v>36.4</v>
          </cell>
          <cell r="EF49">
            <v>37.9</v>
          </cell>
          <cell r="EG49">
            <v>37.799999999999997</v>
          </cell>
          <cell r="EH49">
            <v>40.9</v>
          </cell>
          <cell r="EI49">
            <v>41.3</v>
          </cell>
          <cell r="EJ49">
            <v>45.1</v>
          </cell>
          <cell r="EK49">
            <v>52.5</v>
          </cell>
          <cell r="EL49">
            <v>53.5</v>
          </cell>
          <cell r="EM49">
            <v>56</v>
          </cell>
          <cell r="EN49">
            <v>62.9</v>
          </cell>
          <cell r="EO49">
            <v>66.599999999999994</v>
          </cell>
          <cell r="EP49">
            <v>74</v>
          </cell>
          <cell r="EQ49">
            <v>62.6</v>
          </cell>
          <cell r="ER49">
            <v>70.8</v>
          </cell>
          <cell r="ES49">
            <v>70.099999999999994</v>
          </cell>
          <cell r="ET49">
            <v>73.2</v>
          </cell>
          <cell r="EU49">
            <v>72.7</v>
          </cell>
          <cell r="EV49">
            <v>72.3</v>
          </cell>
          <cell r="EW49">
            <v>77.8</v>
          </cell>
          <cell r="EX49">
            <v>78.8</v>
          </cell>
          <cell r="EY49">
            <v>82.5</v>
          </cell>
        </row>
        <row r="50">
          <cell r="A50" t="str">
            <v>Республика Карелия</v>
          </cell>
          <cell r="B50">
            <v>0.5</v>
          </cell>
          <cell r="C50">
            <v>0.3</v>
          </cell>
          <cell r="D50">
            <v>-0.8</v>
          </cell>
          <cell r="E50">
            <v>-16.5</v>
          </cell>
          <cell r="F50">
            <v>-42.3</v>
          </cell>
          <cell r="G50">
            <v>-38.4</v>
          </cell>
          <cell r="H50">
            <v>-36.799999999999997</v>
          </cell>
          <cell r="I50">
            <v>-33.5</v>
          </cell>
          <cell r="J50">
            <v>-34.1</v>
          </cell>
          <cell r="K50">
            <v>-29.5</v>
          </cell>
          <cell r="L50">
            <v>-27.5</v>
          </cell>
          <cell r="M50">
            <v>-13.4</v>
          </cell>
          <cell r="N50">
            <v>-8.5</v>
          </cell>
          <cell r="O50">
            <v>-6.2</v>
          </cell>
          <cell r="P50">
            <v>-3.8</v>
          </cell>
          <cell r="Q50">
            <v>-2.5</v>
          </cell>
          <cell r="R50">
            <v>-1.3</v>
          </cell>
          <cell r="S50">
            <v>-0.8</v>
          </cell>
          <cell r="T50">
            <v>0</v>
          </cell>
          <cell r="U50">
            <v>-0.8</v>
          </cell>
          <cell r="V50">
            <v>-2</v>
          </cell>
          <cell r="W50">
            <v>1.1000000000000001</v>
          </cell>
          <cell r="X50">
            <v>1.4</v>
          </cell>
          <cell r="Y50">
            <v>1.4</v>
          </cell>
          <cell r="Z50">
            <v>1.8</v>
          </cell>
          <cell r="AA50">
            <v>2.9</v>
          </cell>
          <cell r="AB50">
            <v>3.4</v>
          </cell>
          <cell r="AC50">
            <v>3.4</v>
          </cell>
          <cell r="AD50">
            <v>2.9</v>
          </cell>
          <cell r="AE50">
            <v>3.4</v>
          </cell>
          <cell r="AF50">
            <v>3.3</v>
          </cell>
          <cell r="AG50">
            <v>3.6</v>
          </cell>
          <cell r="AH50">
            <v>3.7</v>
          </cell>
          <cell r="AI50">
            <v>3.7</v>
          </cell>
          <cell r="AJ50">
            <v>3.1</v>
          </cell>
          <cell r="AK50">
            <v>3.5</v>
          </cell>
          <cell r="AL50">
            <v>4.4000000000000004</v>
          </cell>
          <cell r="AM50">
            <v>4.7</v>
          </cell>
          <cell r="AN50">
            <v>4.5</v>
          </cell>
          <cell r="AO50">
            <v>5.4</v>
          </cell>
          <cell r="AP50">
            <v>5.9</v>
          </cell>
          <cell r="AQ50">
            <v>6.1</v>
          </cell>
          <cell r="AR50">
            <v>4.5999999999999996</v>
          </cell>
          <cell r="AS50">
            <v>-4.5</v>
          </cell>
          <cell r="AT50">
            <v>2.4</v>
          </cell>
          <cell r="AU50">
            <v>3.7</v>
          </cell>
          <cell r="AV50">
            <v>4.5</v>
          </cell>
          <cell r="AW50">
            <v>5.3</v>
          </cell>
          <cell r="AX50">
            <v>5.2</v>
          </cell>
          <cell r="AY50">
            <v>6.1</v>
          </cell>
          <cell r="AZ50">
            <v>5.6</v>
          </cell>
          <cell r="BA50">
            <v>7.4</v>
          </cell>
          <cell r="BB50">
            <v>7.4</v>
          </cell>
          <cell r="BC50">
            <v>8.1</v>
          </cell>
          <cell r="BD50">
            <v>6.1</v>
          </cell>
          <cell r="BE50">
            <v>7.8</v>
          </cell>
          <cell r="BF50">
            <v>7.6</v>
          </cell>
          <cell r="BG50">
            <v>8.4</v>
          </cell>
          <cell r="BH50">
            <v>9.1999999999999993</v>
          </cell>
          <cell r="BI50">
            <v>1.9</v>
          </cell>
          <cell r="BJ50">
            <v>8.1999999999999993</v>
          </cell>
          <cell r="BK50">
            <v>9.4</v>
          </cell>
          <cell r="BL50">
            <v>9.9</v>
          </cell>
          <cell r="BM50">
            <v>9.4</v>
          </cell>
          <cell r="BN50">
            <v>11.4</v>
          </cell>
          <cell r="BO50">
            <v>11.1</v>
          </cell>
          <cell r="BP50">
            <v>10.1</v>
          </cell>
          <cell r="BQ50">
            <v>9.3000000000000007</v>
          </cell>
          <cell r="BR50">
            <v>9.1999999999999993</v>
          </cell>
          <cell r="BS50">
            <v>8.4</v>
          </cell>
          <cell r="BT50">
            <v>8.4</v>
          </cell>
          <cell r="BU50">
            <v>8</v>
          </cell>
          <cell r="BV50">
            <v>8.1999999999999993</v>
          </cell>
          <cell r="BW50">
            <v>8.6999999999999993</v>
          </cell>
          <cell r="BX50">
            <v>8.6999999999999993</v>
          </cell>
          <cell r="BY50">
            <v>9.1999999999999993</v>
          </cell>
          <cell r="BZ50">
            <v>9.5</v>
          </cell>
          <cell r="CA50">
            <v>10.9</v>
          </cell>
          <cell r="CB50">
            <v>10.7</v>
          </cell>
          <cell r="CC50">
            <v>11</v>
          </cell>
          <cell r="CD50">
            <v>10.5</v>
          </cell>
          <cell r="CE50">
            <v>10.3</v>
          </cell>
          <cell r="CF50">
            <v>10.1</v>
          </cell>
          <cell r="CG50">
            <v>10.7</v>
          </cell>
          <cell r="CH50">
            <v>10.1</v>
          </cell>
          <cell r="CI50">
            <v>9.6999999999999993</v>
          </cell>
          <cell r="CJ50">
            <v>8.3000000000000007</v>
          </cell>
          <cell r="CK50">
            <v>9.8000000000000007</v>
          </cell>
          <cell r="CL50">
            <v>9.9</v>
          </cell>
          <cell r="CM50">
            <v>10.8</v>
          </cell>
          <cell r="CN50">
            <v>10.4</v>
          </cell>
          <cell r="CO50">
            <v>10.6</v>
          </cell>
          <cell r="CP50">
            <v>10.5</v>
          </cell>
          <cell r="CQ50">
            <v>11</v>
          </cell>
          <cell r="CR50">
            <v>10.7</v>
          </cell>
          <cell r="CS50">
            <v>-1.1000000000000001</v>
          </cell>
          <cell r="CT50">
            <v>9</v>
          </cell>
          <cell r="CU50">
            <v>9.5</v>
          </cell>
          <cell r="CV50">
            <v>9.1</v>
          </cell>
          <cell r="CW50">
            <v>8.9</v>
          </cell>
          <cell r="CX50">
            <v>9.8000000000000007</v>
          </cell>
          <cell r="CY50">
            <v>9.6</v>
          </cell>
          <cell r="CZ50">
            <v>10.3</v>
          </cell>
          <cell r="DA50">
            <v>9.3000000000000007</v>
          </cell>
          <cell r="DB50">
            <v>9.4</v>
          </cell>
          <cell r="DC50">
            <v>9.6</v>
          </cell>
          <cell r="DD50">
            <v>9.1999999999999993</v>
          </cell>
          <cell r="DE50">
            <v>8.8000000000000007</v>
          </cell>
          <cell r="DF50">
            <v>8.9</v>
          </cell>
          <cell r="DG50">
            <v>10.3</v>
          </cell>
          <cell r="DH50">
            <v>10.1</v>
          </cell>
          <cell r="DI50">
            <v>9.8000000000000007</v>
          </cell>
          <cell r="DJ50">
            <v>9.6</v>
          </cell>
          <cell r="DK50">
            <v>11.3</v>
          </cell>
          <cell r="DL50">
            <v>11.7</v>
          </cell>
          <cell r="DM50">
            <v>11.3</v>
          </cell>
          <cell r="DN50">
            <v>10.6</v>
          </cell>
          <cell r="DO50">
            <v>10.5</v>
          </cell>
          <cell r="DP50">
            <v>10.5</v>
          </cell>
          <cell r="DQ50">
            <v>10.5</v>
          </cell>
          <cell r="DR50">
            <v>9.4</v>
          </cell>
          <cell r="DS50">
            <v>9.6</v>
          </cell>
          <cell r="DT50">
            <v>9.1</v>
          </cell>
          <cell r="DU50">
            <v>9.5</v>
          </cell>
          <cell r="DV50">
            <v>9.6</v>
          </cell>
          <cell r="DW50">
            <v>9.1</v>
          </cell>
          <cell r="DX50">
            <v>9.6999999999999993</v>
          </cell>
          <cell r="DY50">
            <v>9.8000000000000007</v>
          </cell>
          <cell r="DZ50">
            <v>11.1</v>
          </cell>
          <cell r="EA50">
            <v>11.6</v>
          </cell>
          <cell r="EB50">
            <v>12.9</v>
          </cell>
          <cell r="EC50">
            <v>12.7</v>
          </cell>
          <cell r="ED50">
            <v>12.5</v>
          </cell>
          <cell r="EE50">
            <v>13.7</v>
          </cell>
          <cell r="EF50">
            <v>13.5</v>
          </cell>
          <cell r="EG50">
            <v>15</v>
          </cell>
          <cell r="EH50">
            <v>16.8</v>
          </cell>
          <cell r="EI50">
            <v>18.2</v>
          </cell>
          <cell r="EJ50">
            <v>20.5</v>
          </cell>
          <cell r="EK50">
            <v>22</v>
          </cell>
          <cell r="EL50">
            <v>24.1</v>
          </cell>
          <cell r="EM50">
            <v>26.1</v>
          </cell>
          <cell r="EN50">
            <v>27.3</v>
          </cell>
          <cell r="EO50">
            <v>29.1</v>
          </cell>
          <cell r="EP50">
            <v>30.8</v>
          </cell>
          <cell r="EQ50">
            <v>17.7</v>
          </cell>
          <cell r="ER50">
            <v>26</v>
          </cell>
          <cell r="ES50">
            <v>26.1</v>
          </cell>
          <cell r="ET50">
            <v>27.5</v>
          </cell>
          <cell r="EU50">
            <v>28</v>
          </cell>
          <cell r="EV50">
            <v>27.8</v>
          </cell>
          <cell r="EW50">
            <v>30</v>
          </cell>
          <cell r="EX50">
            <v>28.4</v>
          </cell>
          <cell r="EY50">
            <v>31</v>
          </cell>
        </row>
        <row r="51">
          <cell r="A51" t="str">
            <v>Республика Коми</v>
          </cell>
          <cell r="B51">
            <v>0.6</v>
          </cell>
          <cell r="C51">
            <v>0.4</v>
          </cell>
          <cell r="D51">
            <v>-0.4</v>
          </cell>
          <cell r="E51">
            <v>-14.9</v>
          </cell>
          <cell r="F51">
            <v>-37.5</v>
          </cell>
          <cell r="G51">
            <v>-31.9</v>
          </cell>
          <cell r="H51">
            <v>-29.5</v>
          </cell>
          <cell r="I51">
            <v>-28</v>
          </cell>
          <cell r="J51">
            <v>-27.1</v>
          </cell>
          <cell r="K51">
            <v>-23.8</v>
          </cell>
          <cell r="L51">
            <v>-21.3</v>
          </cell>
          <cell r="M51">
            <v>-17.7</v>
          </cell>
          <cell r="N51">
            <v>-12.9</v>
          </cell>
          <cell r="O51">
            <v>-12</v>
          </cell>
          <cell r="P51">
            <v>-10.9</v>
          </cell>
          <cell r="Q51">
            <v>-9.6999999999999993</v>
          </cell>
          <cell r="R51">
            <v>-6.6</v>
          </cell>
          <cell r="S51">
            <v>-6</v>
          </cell>
          <cell r="T51">
            <v>-4.4000000000000004</v>
          </cell>
          <cell r="U51">
            <v>-4.5</v>
          </cell>
          <cell r="V51">
            <v>-5.7</v>
          </cell>
          <cell r="W51">
            <v>-3.7</v>
          </cell>
          <cell r="X51">
            <v>-2.8</v>
          </cell>
          <cell r="Y51">
            <v>-2.2999999999999998</v>
          </cell>
          <cell r="Z51">
            <v>-1.4</v>
          </cell>
          <cell r="AA51">
            <v>-0.2</v>
          </cell>
          <cell r="AB51">
            <v>0.2</v>
          </cell>
          <cell r="AC51">
            <v>0.7</v>
          </cell>
          <cell r="AD51">
            <v>1</v>
          </cell>
          <cell r="AE51">
            <v>1.4</v>
          </cell>
          <cell r="AF51">
            <v>0.8</v>
          </cell>
          <cell r="AG51">
            <v>0.7</v>
          </cell>
          <cell r="AH51">
            <v>1.1000000000000001</v>
          </cell>
          <cell r="AI51">
            <v>1.6</v>
          </cell>
          <cell r="AJ51">
            <v>0.8</v>
          </cell>
          <cell r="AK51">
            <v>1.1000000000000001</v>
          </cell>
          <cell r="AL51">
            <v>1.5</v>
          </cell>
          <cell r="AM51">
            <v>2.2000000000000002</v>
          </cell>
          <cell r="AN51">
            <v>2.5</v>
          </cell>
          <cell r="AO51">
            <v>3</v>
          </cell>
          <cell r="AP51">
            <v>3.3</v>
          </cell>
          <cell r="AQ51">
            <v>3.6</v>
          </cell>
          <cell r="AR51">
            <v>2.8</v>
          </cell>
          <cell r="AS51">
            <v>-6.1</v>
          </cell>
          <cell r="AT51">
            <v>1.2</v>
          </cell>
          <cell r="AU51">
            <v>2</v>
          </cell>
          <cell r="AV51">
            <v>2.6</v>
          </cell>
          <cell r="AW51">
            <v>2.8</v>
          </cell>
          <cell r="AX51">
            <v>2.2999999999999998</v>
          </cell>
          <cell r="AY51">
            <v>3</v>
          </cell>
          <cell r="AZ51">
            <v>2.9</v>
          </cell>
          <cell r="BA51">
            <v>4</v>
          </cell>
          <cell r="BB51">
            <v>3.1</v>
          </cell>
          <cell r="BC51">
            <v>4</v>
          </cell>
          <cell r="BD51">
            <v>2.8</v>
          </cell>
          <cell r="BE51">
            <v>4.4000000000000004</v>
          </cell>
          <cell r="BF51">
            <v>4.2</v>
          </cell>
          <cell r="BG51">
            <v>4.5</v>
          </cell>
          <cell r="BH51">
            <v>4.5</v>
          </cell>
          <cell r="BI51">
            <v>-2.5</v>
          </cell>
          <cell r="BJ51">
            <v>3</v>
          </cell>
          <cell r="BK51">
            <v>4.3</v>
          </cell>
          <cell r="BL51">
            <v>4.5999999999999996</v>
          </cell>
          <cell r="BM51">
            <v>4.4000000000000004</v>
          </cell>
          <cell r="BN51">
            <v>5.0999999999999996</v>
          </cell>
          <cell r="BO51">
            <v>4.3</v>
          </cell>
          <cell r="BP51">
            <v>3.4</v>
          </cell>
          <cell r="BQ51">
            <v>3.9</v>
          </cell>
          <cell r="BR51">
            <v>3.4</v>
          </cell>
          <cell r="BS51">
            <v>1.2</v>
          </cell>
          <cell r="BT51">
            <v>0.9</v>
          </cell>
          <cell r="BU51">
            <v>1.1000000000000001</v>
          </cell>
          <cell r="BV51">
            <v>0.9</v>
          </cell>
          <cell r="BW51">
            <v>1.2</v>
          </cell>
          <cell r="BX51">
            <v>1.2</v>
          </cell>
          <cell r="BY51">
            <v>1.9</v>
          </cell>
          <cell r="BZ51">
            <v>2.2999999999999998</v>
          </cell>
          <cell r="CA51">
            <v>3.8</v>
          </cell>
          <cell r="CB51">
            <v>3.5</v>
          </cell>
          <cell r="CC51">
            <v>3.8</v>
          </cell>
          <cell r="CD51">
            <v>3.9</v>
          </cell>
          <cell r="CE51">
            <v>4.3</v>
          </cell>
          <cell r="CF51">
            <v>4.3</v>
          </cell>
          <cell r="CG51">
            <v>4.3</v>
          </cell>
          <cell r="CH51">
            <v>4.3</v>
          </cell>
          <cell r="CI51">
            <v>4.5</v>
          </cell>
          <cell r="CJ51">
            <v>1.3</v>
          </cell>
          <cell r="CK51">
            <v>3.4</v>
          </cell>
          <cell r="CL51">
            <v>4.2</v>
          </cell>
          <cell r="CM51">
            <v>4.8</v>
          </cell>
          <cell r="CN51">
            <v>5.3</v>
          </cell>
          <cell r="CO51">
            <v>5</v>
          </cell>
          <cell r="CP51">
            <v>5.8</v>
          </cell>
          <cell r="CQ51">
            <v>5.5</v>
          </cell>
          <cell r="CR51">
            <v>5</v>
          </cell>
          <cell r="CS51">
            <v>-5.2</v>
          </cell>
          <cell r="CT51">
            <v>3.6</v>
          </cell>
          <cell r="CU51">
            <v>4</v>
          </cell>
          <cell r="CV51">
            <v>3.1</v>
          </cell>
          <cell r="CW51">
            <v>3.2</v>
          </cell>
          <cell r="CX51">
            <v>3.9</v>
          </cell>
          <cell r="CY51">
            <v>4.0999999999999996</v>
          </cell>
          <cell r="CZ51">
            <v>4.8</v>
          </cell>
          <cell r="DA51">
            <v>3.9</v>
          </cell>
          <cell r="DB51">
            <v>4</v>
          </cell>
          <cell r="DC51">
            <v>4</v>
          </cell>
          <cell r="DD51">
            <v>4.0999999999999996</v>
          </cell>
          <cell r="DE51">
            <v>4</v>
          </cell>
          <cell r="DF51">
            <v>4.2</v>
          </cell>
          <cell r="DG51">
            <v>4.4000000000000004</v>
          </cell>
          <cell r="DH51">
            <v>4.5999999999999996</v>
          </cell>
          <cell r="DI51">
            <v>4.4000000000000004</v>
          </cell>
          <cell r="DJ51">
            <v>4</v>
          </cell>
          <cell r="DK51">
            <v>4.3</v>
          </cell>
          <cell r="DL51">
            <v>4.5</v>
          </cell>
          <cell r="DM51">
            <v>4.8</v>
          </cell>
          <cell r="DN51">
            <v>3.8</v>
          </cell>
          <cell r="DO51">
            <v>3.5</v>
          </cell>
          <cell r="DP51">
            <v>3.7</v>
          </cell>
          <cell r="DQ51">
            <v>3.8</v>
          </cell>
          <cell r="DR51">
            <v>2.4</v>
          </cell>
          <cell r="DS51">
            <v>1.8</v>
          </cell>
          <cell r="DT51">
            <v>1.7</v>
          </cell>
          <cell r="DU51">
            <v>1.6</v>
          </cell>
          <cell r="DV51">
            <v>2.2000000000000002</v>
          </cell>
          <cell r="DW51">
            <v>1.9</v>
          </cell>
          <cell r="DX51">
            <v>2.8</v>
          </cell>
          <cell r="DY51">
            <v>3.2</v>
          </cell>
          <cell r="DZ51">
            <v>4.7</v>
          </cell>
          <cell r="EA51">
            <v>5.3</v>
          </cell>
          <cell r="EB51">
            <v>7.4</v>
          </cell>
          <cell r="EC51">
            <v>8.1</v>
          </cell>
          <cell r="ED51">
            <v>8.3000000000000007</v>
          </cell>
          <cell r="EE51">
            <v>8.4</v>
          </cell>
          <cell r="EF51">
            <v>9.6</v>
          </cell>
          <cell r="EG51">
            <v>10.4</v>
          </cell>
          <cell r="EH51">
            <v>11.5</v>
          </cell>
          <cell r="EI51">
            <v>14.3</v>
          </cell>
          <cell r="EJ51">
            <v>16.7</v>
          </cell>
          <cell r="EK51">
            <v>19.100000000000001</v>
          </cell>
          <cell r="EL51">
            <v>22.5</v>
          </cell>
          <cell r="EM51">
            <v>23.6</v>
          </cell>
          <cell r="EN51">
            <v>25.3</v>
          </cell>
          <cell r="EO51">
            <v>28.4</v>
          </cell>
          <cell r="EP51">
            <v>30.1</v>
          </cell>
          <cell r="EQ51">
            <v>14.3</v>
          </cell>
          <cell r="ER51">
            <v>24.8</v>
          </cell>
          <cell r="ES51">
            <v>26.7</v>
          </cell>
          <cell r="ET51">
            <v>27.4</v>
          </cell>
          <cell r="EU51">
            <v>27.6</v>
          </cell>
          <cell r="EV51">
            <v>28.5</v>
          </cell>
          <cell r="EW51">
            <v>29.5</v>
          </cell>
          <cell r="EX51">
            <v>30</v>
          </cell>
          <cell r="EY51">
            <v>31.5</v>
          </cell>
        </row>
        <row r="52">
          <cell r="A52" t="str">
            <v>Республика Марий Эл</v>
          </cell>
          <cell r="B52">
            <v>0.2</v>
          </cell>
          <cell r="C52">
            <v>0.5</v>
          </cell>
          <cell r="D52">
            <v>-0.2</v>
          </cell>
          <cell r="E52">
            <v>-13.5</v>
          </cell>
          <cell r="F52">
            <v>-36.700000000000003</v>
          </cell>
          <cell r="G52">
            <v>-33.700000000000003</v>
          </cell>
          <cell r="H52">
            <v>-33.1</v>
          </cell>
          <cell r="I52">
            <v>-32.1</v>
          </cell>
          <cell r="J52">
            <v>-30</v>
          </cell>
          <cell r="K52">
            <v>-26</v>
          </cell>
          <cell r="L52">
            <v>-24.5</v>
          </cell>
          <cell r="M52">
            <v>-23.1</v>
          </cell>
          <cell r="N52">
            <v>-16.399999999999999</v>
          </cell>
          <cell r="O52">
            <v>-14.4</v>
          </cell>
          <cell r="P52">
            <v>-12.7</v>
          </cell>
          <cell r="Q52">
            <v>-10.4</v>
          </cell>
          <cell r="R52">
            <v>-7.6</v>
          </cell>
          <cell r="S52">
            <v>-5.7</v>
          </cell>
          <cell r="T52">
            <v>-4.7</v>
          </cell>
          <cell r="U52">
            <v>-3.9</v>
          </cell>
          <cell r="V52">
            <v>-3.7</v>
          </cell>
          <cell r="W52">
            <v>-0.8</v>
          </cell>
          <cell r="X52">
            <v>0.4</v>
          </cell>
          <cell r="Y52">
            <v>1</v>
          </cell>
          <cell r="Z52">
            <v>1.6</v>
          </cell>
          <cell r="AA52">
            <v>2.1</v>
          </cell>
          <cell r="AB52">
            <v>1.8</v>
          </cell>
          <cell r="AC52">
            <v>2.1</v>
          </cell>
          <cell r="AD52">
            <v>2.5</v>
          </cell>
          <cell r="AE52">
            <v>2.8</v>
          </cell>
          <cell r="AF52">
            <v>2</v>
          </cell>
          <cell r="AG52">
            <v>2.1</v>
          </cell>
          <cell r="AH52">
            <v>2.2000000000000002</v>
          </cell>
          <cell r="AI52">
            <v>2</v>
          </cell>
          <cell r="AJ52">
            <v>0.8</v>
          </cell>
          <cell r="AK52">
            <v>1.5</v>
          </cell>
          <cell r="AL52">
            <v>1.8</v>
          </cell>
          <cell r="AM52">
            <v>1.8</v>
          </cell>
          <cell r="AN52">
            <v>1.8</v>
          </cell>
          <cell r="AO52">
            <v>2</v>
          </cell>
          <cell r="AP52">
            <v>2.4</v>
          </cell>
          <cell r="AQ52">
            <v>2.2000000000000002</v>
          </cell>
          <cell r="AR52">
            <v>2.2000000000000002</v>
          </cell>
          <cell r="AS52">
            <v>-4.2</v>
          </cell>
          <cell r="AT52">
            <v>0.1</v>
          </cell>
          <cell r="AU52">
            <v>0.6</v>
          </cell>
          <cell r="AV52">
            <v>0.4</v>
          </cell>
          <cell r="AW52">
            <v>0.1</v>
          </cell>
          <cell r="AX52">
            <v>0.4</v>
          </cell>
          <cell r="AY52">
            <v>0.8</v>
          </cell>
          <cell r="AZ52">
            <v>0.3</v>
          </cell>
          <cell r="BA52">
            <v>1.6</v>
          </cell>
          <cell r="BB52">
            <v>1.5</v>
          </cell>
          <cell r="BC52">
            <v>2.2000000000000002</v>
          </cell>
          <cell r="BD52">
            <v>0.8</v>
          </cell>
          <cell r="BE52">
            <v>2.2000000000000002</v>
          </cell>
          <cell r="BF52">
            <v>2.7</v>
          </cell>
          <cell r="BG52">
            <v>2.7</v>
          </cell>
          <cell r="BH52">
            <v>2.8</v>
          </cell>
          <cell r="BI52">
            <v>-2.1</v>
          </cell>
          <cell r="BJ52">
            <v>2.1</v>
          </cell>
          <cell r="BK52">
            <v>2.8</v>
          </cell>
          <cell r="BL52">
            <v>3</v>
          </cell>
          <cell r="BM52">
            <v>3</v>
          </cell>
          <cell r="BN52">
            <v>3.9</v>
          </cell>
          <cell r="BO52">
            <v>3.6</v>
          </cell>
          <cell r="BP52">
            <v>3</v>
          </cell>
          <cell r="BQ52">
            <v>3</v>
          </cell>
          <cell r="BR52">
            <v>3.7</v>
          </cell>
          <cell r="BS52">
            <v>2.8</v>
          </cell>
          <cell r="BT52">
            <v>2.5</v>
          </cell>
          <cell r="BU52">
            <v>2.6</v>
          </cell>
          <cell r="BV52">
            <v>1.8</v>
          </cell>
          <cell r="BW52">
            <v>2.8</v>
          </cell>
          <cell r="BX52">
            <v>3.2</v>
          </cell>
          <cell r="BY52">
            <v>3.9</v>
          </cell>
          <cell r="BZ52">
            <v>3.1</v>
          </cell>
          <cell r="CA52">
            <v>3.6</v>
          </cell>
          <cell r="CB52">
            <v>3.5</v>
          </cell>
          <cell r="CC52">
            <v>3.1</v>
          </cell>
          <cell r="CD52">
            <v>3.1</v>
          </cell>
          <cell r="CE52">
            <v>3</v>
          </cell>
          <cell r="CF52">
            <v>2.8</v>
          </cell>
          <cell r="CG52">
            <v>2.9</v>
          </cell>
          <cell r="CH52">
            <v>2.9</v>
          </cell>
          <cell r="CI52">
            <v>2.5</v>
          </cell>
          <cell r="CJ52">
            <v>1.4</v>
          </cell>
          <cell r="CK52">
            <v>1.7</v>
          </cell>
          <cell r="CL52">
            <v>2.2000000000000002</v>
          </cell>
          <cell r="CM52">
            <v>2.2000000000000002</v>
          </cell>
          <cell r="CN52">
            <v>2.2000000000000002</v>
          </cell>
          <cell r="CO52">
            <v>2.2999999999999998</v>
          </cell>
          <cell r="CP52">
            <v>3.2</v>
          </cell>
          <cell r="CQ52">
            <v>3.3</v>
          </cell>
          <cell r="CR52">
            <v>2.7</v>
          </cell>
          <cell r="CS52">
            <v>-4.8</v>
          </cell>
          <cell r="CT52">
            <v>1.1000000000000001</v>
          </cell>
          <cell r="CU52">
            <v>1.8</v>
          </cell>
          <cell r="CV52">
            <v>0.3</v>
          </cell>
          <cell r="CW52">
            <v>0.9</v>
          </cell>
          <cell r="CX52">
            <v>1.6</v>
          </cell>
          <cell r="CY52">
            <v>1.9</v>
          </cell>
          <cell r="CZ52">
            <v>2.5</v>
          </cell>
          <cell r="DA52">
            <v>1.9</v>
          </cell>
          <cell r="DB52">
            <v>1.6</v>
          </cell>
          <cell r="DC52">
            <v>1.3</v>
          </cell>
          <cell r="DD52">
            <v>1.9</v>
          </cell>
          <cell r="DE52">
            <v>1.6</v>
          </cell>
          <cell r="DF52">
            <v>2.2999999999999998</v>
          </cell>
          <cell r="DG52">
            <v>2.2000000000000002</v>
          </cell>
          <cell r="DH52">
            <v>2.8</v>
          </cell>
          <cell r="DI52">
            <v>2.4</v>
          </cell>
          <cell r="DJ52">
            <v>2.2999999999999998</v>
          </cell>
          <cell r="DK52">
            <v>3.7</v>
          </cell>
          <cell r="DL52">
            <v>2.6</v>
          </cell>
          <cell r="DM52">
            <v>3.4</v>
          </cell>
          <cell r="DN52">
            <v>2.9</v>
          </cell>
          <cell r="DO52">
            <v>3.1</v>
          </cell>
          <cell r="DP52">
            <v>3.2</v>
          </cell>
          <cell r="DQ52">
            <v>3.1</v>
          </cell>
          <cell r="DR52">
            <v>1.9</v>
          </cell>
          <cell r="DS52">
            <v>2.1</v>
          </cell>
          <cell r="DT52">
            <v>2.2000000000000002</v>
          </cell>
          <cell r="DU52">
            <v>2.1</v>
          </cell>
          <cell r="DV52">
            <v>3.2</v>
          </cell>
          <cell r="DW52">
            <v>3.5</v>
          </cell>
          <cell r="DX52">
            <v>4.3</v>
          </cell>
          <cell r="DY52">
            <v>4.3</v>
          </cell>
          <cell r="DZ52">
            <v>5.2</v>
          </cell>
          <cell r="EA52">
            <v>5.0999999999999996</v>
          </cell>
          <cell r="EB52">
            <v>5.4</v>
          </cell>
          <cell r="EC52">
            <v>6.2</v>
          </cell>
          <cell r="ED52">
            <v>6.7</v>
          </cell>
          <cell r="EE52">
            <v>6.8</v>
          </cell>
          <cell r="EF52">
            <v>7.2</v>
          </cell>
          <cell r="EG52">
            <v>7.1</v>
          </cell>
          <cell r="EH52">
            <v>8</v>
          </cell>
          <cell r="EI52">
            <v>9.8000000000000007</v>
          </cell>
          <cell r="EJ52">
            <v>12.4</v>
          </cell>
          <cell r="EK52">
            <v>14.1</v>
          </cell>
          <cell r="EL52">
            <v>17.100000000000001</v>
          </cell>
          <cell r="EM52">
            <v>18.600000000000001</v>
          </cell>
          <cell r="EN52">
            <v>20.8</v>
          </cell>
          <cell r="EO52">
            <v>22.1</v>
          </cell>
          <cell r="EP52">
            <v>24.4</v>
          </cell>
          <cell r="EQ52">
            <v>12.6</v>
          </cell>
          <cell r="ER52">
            <v>18.899999999999999</v>
          </cell>
          <cell r="ES52">
            <v>21.6</v>
          </cell>
          <cell r="ET52">
            <v>22</v>
          </cell>
          <cell r="EU52">
            <v>21.7</v>
          </cell>
          <cell r="EV52">
            <v>21.4</v>
          </cell>
          <cell r="EW52">
            <v>22.9</v>
          </cell>
          <cell r="EX52">
            <v>21.4</v>
          </cell>
          <cell r="EY52">
            <v>23.8</v>
          </cell>
        </row>
        <row r="53">
          <cell r="A53" t="str">
            <v>Республика Саха (Якутия)</v>
          </cell>
          <cell r="B53">
            <v>1.5</v>
          </cell>
          <cell r="C53">
            <v>0.9</v>
          </cell>
          <cell r="D53">
            <v>-1.7</v>
          </cell>
          <cell r="E53">
            <v>-20.2</v>
          </cell>
          <cell r="F53">
            <v>-28.2</v>
          </cell>
          <cell r="G53">
            <v>-25.8</v>
          </cell>
          <cell r="H53">
            <v>-25</v>
          </cell>
          <cell r="I53">
            <v>-25.5</v>
          </cell>
          <cell r="J53">
            <v>-26</v>
          </cell>
          <cell r="K53">
            <v>-22</v>
          </cell>
          <cell r="L53">
            <v>-20.9</v>
          </cell>
          <cell r="M53">
            <v>-19.5</v>
          </cell>
          <cell r="N53">
            <v>-19.5</v>
          </cell>
          <cell r="O53">
            <v>-18.8</v>
          </cell>
          <cell r="P53">
            <v>-15.9</v>
          </cell>
          <cell r="Q53">
            <v>-15.3</v>
          </cell>
          <cell r="R53">
            <v>-8.6</v>
          </cell>
          <cell r="S53">
            <v>-6</v>
          </cell>
          <cell r="T53">
            <v>-5.3</v>
          </cell>
          <cell r="U53">
            <v>-4.5999999999999996</v>
          </cell>
          <cell r="V53">
            <v>-5.8</v>
          </cell>
          <cell r="W53">
            <v>-3.5</v>
          </cell>
          <cell r="X53">
            <v>-3.2</v>
          </cell>
          <cell r="Y53">
            <v>-1.7</v>
          </cell>
          <cell r="Z53">
            <v>-1.3</v>
          </cell>
          <cell r="AA53">
            <v>-0.7</v>
          </cell>
          <cell r="AB53">
            <v>-0.7</v>
          </cell>
          <cell r="AC53">
            <v>0.1</v>
          </cell>
          <cell r="AD53">
            <v>1.1000000000000001</v>
          </cell>
          <cell r="AE53">
            <v>1.2</v>
          </cell>
          <cell r="AF53">
            <v>0.5</v>
          </cell>
          <cell r="AG53">
            <v>0.7</v>
          </cell>
          <cell r="AH53">
            <v>0.9</v>
          </cell>
          <cell r="AI53">
            <v>1.1000000000000001</v>
          </cell>
          <cell r="AJ53">
            <v>-0.1</v>
          </cell>
          <cell r="AK53">
            <v>0.6</v>
          </cell>
          <cell r="AL53">
            <v>1.3</v>
          </cell>
          <cell r="AM53">
            <v>2.9</v>
          </cell>
          <cell r="AN53">
            <v>2.6</v>
          </cell>
          <cell r="AO53">
            <v>3.2</v>
          </cell>
          <cell r="AP53">
            <v>4.0999999999999996</v>
          </cell>
          <cell r="AQ53">
            <v>4.3</v>
          </cell>
          <cell r="AR53">
            <v>3.9</v>
          </cell>
          <cell r="AS53">
            <v>-6.6</v>
          </cell>
          <cell r="AT53">
            <v>0.6</v>
          </cell>
          <cell r="AU53">
            <v>0.9</v>
          </cell>
          <cell r="AV53">
            <v>1.2</v>
          </cell>
          <cell r="AW53">
            <v>2</v>
          </cell>
          <cell r="AX53">
            <v>2.5</v>
          </cell>
          <cell r="AY53">
            <v>4</v>
          </cell>
          <cell r="AZ53">
            <v>3.9</v>
          </cell>
          <cell r="BA53">
            <v>4.5</v>
          </cell>
          <cell r="BB53">
            <v>4.5</v>
          </cell>
          <cell r="BC53">
            <v>4.5</v>
          </cell>
          <cell r="BD53">
            <v>3.4</v>
          </cell>
          <cell r="BE53">
            <v>5.4</v>
          </cell>
          <cell r="BF53">
            <v>5.8</v>
          </cell>
          <cell r="BG53">
            <v>5.9</v>
          </cell>
          <cell r="BH53">
            <v>6.3</v>
          </cell>
          <cell r="BI53">
            <v>-1.2</v>
          </cell>
          <cell r="BJ53">
            <v>1.8</v>
          </cell>
          <cell r="BK53">
            <v>5</v>
          </cell>
          <cell r="BL53">
            <v>5.6</v>
          </cell>
          <cell r="BM53">
            <v>6</v>
          </cell>
          <cell r="BN53">
            <v>6.9</v>
          </cell>
          <cell r="BO53">
            <v>6.9</v>
          </cell>
          <cell r="BP53">
            <v>5.7</v>
          </cell>
          <cell r="BQ53">
            <v>6.1</v>
          </cell>
          <cell r="BR53">
            <v>6.2</v>
          </cell>
          <cell r="BS53">
            <v>4.9000000000000004</v>
          </cell>
          <cell r="BT53">
            <v>4.8</v>
          </cell>
          <cell r="BU53">
            <v>5.0999999999999996</v>
          </cell>
          <cell r="BV53">
            <v>5.0999999999999996</v>
          </cell>
          <cell r="BW53">
            <v>5.0999999999999996</v>
          </cell>
          <cell r="BX53">
            <v>5.0999999999999996</v>
          </cell>
          <cell r="BY53">
            <v>5.5</v>
          </cell>
          <cell r="BZ53">
            <v>5.4</v>
          </cell>
          <cell r="CA53">
            <v>6.1</v>
          </cell>
          <cell r="CB53">
            <v>5.6</v>
          </cell>
          <cell r="CC53">
            <v>6</v>
          </cell>
          <cell r="CD53">
            <v>6.1</v>
          </cell>
          <cell r="CE53">
            <v>6.4</v>
          </cell>
          <cell r="CF53">
            <v>5.6</v>
          </cell>
          <cell r="CG53">
            <v>6.8</v>
          </cell>
          <cell r="CH53">
            <v>7.2</v>
          </cell>
          <cell r="CI53">
            <v>7.1</v>
          </cell>
          <cell r="CJ53">
            <v>-7.3</v>
          </cell>
          <cell r="CK53">
            <v>6.6</v>
          </cell>
          <cell r="CL53">
            <v>7.5</v>
          </cell>
          <cell r="CM53">
            <v>8.1999999999999993</v>
          </cell>
          <cell r="CN53">
            <v>8.5</v>
          </cell>
          <cell r="CO53">
            <v>8.6</v>
          </cell>
          <cell r="CP53">
            <v>9.1</v>
          </cell>
          <cell r="CQ53">
            <v>9.5</v>
          </cell>
          <cell r="CR53">
            <v>9.4</v>
          </cell>
          <cell r="CS53">
            <v>-4.8</v>
          </cell>
          <cell r="CT53">
            <v>6.2</v>
          </cell>
          <cell r="CU53">
            <v>6.6</v>
          </cell>
          <cell r="CV53">
            <v>5</v>
          </cell>
          <cell r="CW53">
            <v>5.8</v>
          </cell>
          <cell r="CX53">
            <v>8.1999999999999993</v>
          </cell>
          <cell r="CY53">
            <v>8.6999999999999993</v>
          </cell>
          <cell r="CZ53">
            <v>9.6999999999999993</v>
          </cell>
          <cell r="DA53">
            <v>8.6999999999999993</v>
          </cell>
          <cell r="DB53">
            <v>9.1999999999999993</v>
          </cell>
          <cell r="DC53">
            <v>9.4</v>
          </cell>
          <cell r="DD53">
            <v>9.3000000000000007</v>
          </cell>
          <cell r="DE53">
            <v>9.1</v>
          </cell>
          <cell r="DF53">
            <v>9.6999999999999993</v>
          </cell>
          <cell r="DG53">
            <v>10.199999999999999</v>
          </cell>
          <cell r="DH53">
            <v>10.1</v>
          </cell>
          <cell r="DI53">
            <v>9.1</v>
          </cell>
          <cell r="DJ53">
            <v>8.9</v>
          </cell>
          <cell r="DK53">
            <v>10.4</v>
          </cell>
          <cell r="DL53">
            <v>10.6</v>
          </cell>
          <cell r="DM53">
            <v>11.5</v>
          </cell>
          <cell r="DN53">
            <v>10.4</v>
          </cell>
          <cell r="DO53">
            <v>10.9</v>
          </cell>
          <cell r="DP53">
            <v>11.4</v>
          </cell>
          <cell r="DQ53">
            <v>11.1</v>
          </cell>
          <cell r="DR53">
            <v>9.3000000000000007</v>
          </cell>
          <cell r="DS53">
            <v>9.3000000000000007</v>
          </cell>
          <cell r="DT53">
            <v>9.1</v>
          </cell>
          <cell r="DU53">
            <v>9.8000000000000007</v>
          </cell>
          <cell r="DV53">
            <v>10.1</v>
          </cell>
          <cell r="DW53">
            <v>10</v>
          </cell>
          <cell r="DX53">
            <v>11.1</v>
          </cell>
          <cell r="DY53">
            <v>11.3</v>
          </cell>
          <cell r="DZ53">
            <v>11.9</v>
          </cell>
          <cell r="EA53">
            <v>11.9</v>
          </cell>
          <cell r="EB53">
            <v>12.5</v>
          </cell>
          <cell r="EC53">
            <v>12.8</v>
          </cell>
          <cell r="ED53">
            <v>14.4</v>
          </cell>
          <cell r="EE53">
            <v>14.7</v>
          </cell>
          <cell r="EF53">
            <v>14.7</v>
          </cell>
          <cell r="EG53">
            <v>16.100000000000001</v>
          </cell>
          <cell r="EH53">
            <v>17.5</v>
          </cell>
          <cell r="EI53">
            <v>19.100000000000001</v>
          </cell>
          <cell r="EJ53">
            <v>22.4</v>
          </cell>
          <cell r="EK53">
            <v>25.2</v>
          </cell>
          <cell r="EL53">
            <v>29</v>
          </cell>
          <cell r="EM53">
            <v>30.6</v>
          </cell>
          <cell r="EN53">
            <v>33</v>
          </cell>
          <cell r="EO53">
            <v>37.700000000000003</v>
          </cell>
          <cell r="EP53">
            <v>41.3</v>
          </cell>
          <cell r="EQ53">
            <v>19.600000000000001</v>
          </cell>
          <cell r="ER53">
            <v>33.799999999999997</v>
          </cell>
          <cell r="ES53">
            <v>32.5</v>
          </cell>
          <cell r="ET53">
            <v>34.299999999999997</v>
          </cell>
          <cell r="EU53">
            <v>36.299999999999997</v>
          </cell>
          <cell r="EV53">
            <v>37.1</v>
          </cell>
          <cell r="EW53">
            <v>40</v>
          </cell>
          <cell r="EX53">
            <v>41.1</v>
          </cell>
          <cell r="EY53">
            <v>43.6</v>
          </cell>
        </row>
        <row r="54">
          <cell r="A54" t="str">
            <v>Республика Северная Осетия-Алания</v>
          </cell>
          <cell r="B54">
            <v>1.5</v>
          </cell>
          <cell r="C54">
            <v>0.8</v>
          </cell>
          <cell r="D54">
            <v>0</v>
          </cell>
          <cell r="E54">
            <v>-9.6999999999999993</v>
          </cell>
          <cell r="F54">
            <v>-30.2</v>
          </cell>
          <cell r="G54">
            <v>-25.4</v>
          </cell>
          <cell r="H54">
            <v>-25.2</v>
          </cell>
          <cell r="I54">
            <v>-21.9</v>
          </cell>
          <cell r="J54">
            <v>-20.3</v>
          </cell>
          <cell r="K54">
            <v>-19.3</v>
          </cell>
          <cell r="L54">
            <v>-16.8</v>
          </cell>
          <cell r="M54">
            <v>-16.2</v>
          </cell>
          <cell r="N54">
            <v>-11.4</v>
          </cell>
          <cell r="O54">
            <v>-10.8</v>
          </cell>
          <cell r="P54">
            <v>-6.1</v>
          </cell>
          <cell r="Q54">
            <v>-5.3</v>
          </cell>
          <cell r="R54">
            <v>-2.7</v>
          </cell>
          <cell r="S54">
            <v>-1.6</v>
          </cell>
          <cell r="T54">
            <v>-0.7</v>
          </cell>
          <cell r="U54">
            <v>0.8</v>
          </cell>
          <cell r="V54">
            <v>-0.4</v>
          </cell>
          <cell r="W54">
            <v>1</v>
          </cell>
          <cell r="X54">
            <v>2.1</v>
          </cell>
          <cell r="Y54">
            <v>2.2999999999999998</v>
          </cell>
          <cell r="Z54">
            <v>4.4000000000000004</v>
          </cell>
          <cell r="AA54">
            <v>4.2</v>
          </cell>
          <cell r="AB54">
            <v>5.0999999999999996</v>
          </cell>
          <cell r="AC54">
            <v>4.9000000000000004</v>
          </cell>
          <cell r="AD54">
            <v>4.8</v>
          </cell>
          <cell r="AE54">
            <v>4.7</v>
          </cell>
          <cell r="AF54">
            <v>4.8</v>
          </cell>
          <cell r="AG54">
            <v>5.2</v>
          </cell>
          <cell r="AH54">
            <v>6.6</v>
          </cell>
          <cell r="AI54">
            <v>6.6</v>
          </cell>
          <cell r="AJ54">
            <v>5.7</v>
          </cell>
          <cell r="AK54">
            <v>6.4</v>
          </cell>
          <cell r="AL54">
            <v>7.2</v>
          </cell>
          <cell r="AM54">
            <v>8.1999999999999993</v>
          </cell>
          <cell r="AN54">
            <v>7.8</v>
          </cell>
          <cell r="AO54">
            <v>8.9</v>
          </cell>
          <cell r="AP54">
            <v>9.3000000000000007</v>
          </cell>
          <cell r="AQ54">
            <v>10.4</v>
          </cell>
          <cell r="AR54">
            <v>8.1</v>
          </cell>
          <cell r="AS54">
            <v>2.4</v>
          </cell>
          <cell r="AT54">
            <v>6.5</v>
          </cell>
          <cell r="AU54">
            <v>7.1</v>
          </cell>
          <cell r="AV54">
            <v>8.3000000000000007</v>
          </cell>
          <cell r="AW54">
            <v>8.4</v>
          </cell>
          <cell r="AX54">
            <v>8.6999999999999993</v>
          </cell>
          <cell r="AY54">
            <v>8.9</v>
          </cell>
          <cell r="AZ54">
            <v>8.5</v>
          </cell>
          <cell r="BA54">
            <v>10.8</v>
          </cell>
          <cell r="BB54">
            <v>8.6</v>
          </cell>
          <cell r="BC54">
            <v>9.4</v>
          </cell>
          <cell r="BD54">
            <v>7.8</v>
          </cell>
          <cell r="BE54">
            <v>9.8000000000000007</v>
          </cell>
          <cell r="BF54">
            <v>9</v>
          </cell>
          <cell r="BG54">
            <v>9</v>
          </cell>
          <cell r="BH54">
            <v>9.1999999999999993</v>
          </cell>
          <cell r="BI54">
            <v>-0.9</v>
          </cell>
          <cell r="BJ54">
            <v>7.4</v>
          </cell>
          <cell r="BK54">
            <v>9.1</v>
          </cell>
          <cell r="BL54">
            <v>9.1999999999999993</v>
          </cell>
          <cell r="BM54">
            <v>10.199999999999999</v>
          </cell>
          <cell r="BN54">
            <v>13.7</v>
          </cell>
          <cell r="BO54">
            <v>13.4</v>
          </cell>
          <cell r="BP54">
            <v>12.5</v>
          </cell>
          <cell r="BQ54">
            <v>13.3</v>
          </cell>
          <cell r="BR54">
            <v>13</v>
          </cell>
          <cell r="BS54">
            <v>14.5</v>
          </cell>
          <cell r="BT54">
            <v>13.9</v>
          </cell>
          <cell r="BU54">
            <v>15.1</v>
          </cell>
          <cell r="BV54">
            <v>15</v>
          </cell>
          <cell r="BW54">
            <v>16</v>
          </cell>
          <cell r="BX54">
            <v>15.1</v>
          </cell>
          <cell r="BY54">
            <v>14.8</v>
          </cell>
          <cell r="BZ54">
            <v>15</v>
          </cell>
          <cell r="CA54">
            <v>16.2</v>
          </cell>
          <cell r="CB54">
            <v>15.7</v>
          </cell>
          <cell r="CC54">
            <v>16.2</v>
          </cell>
          <cell r="CD54">
            <v>16.899999999999999</v>
          </cell>
          <cell r="CE54">
            <v>16.8</v>
          </cell>
          <cell r="CF54">
            <v>17</v>
          </cell>
          <cell r="CG54">
            <v>16.399999999999999</v>
          </cell>
          <cell r="CH54">
            <v>17.3</v>
          </cell>
          <cell r="CI54">
            <v>17.3</v>
          </cell>
          <cell r="CJ54">
            <v>15.8</v>
          </cell>
          <cell r="CK54">
            <v>16.8</v>
          </cell>
          <cell r="CL54">
            <v>17.7</v>
          </cell>
          <cell r="CM54">
            <v>17.899999999999999</v>
          </cell>
          <cell r="CN54">
            <v>20.2</v>
          </cell>
          <cell r="CO54">
            <v>20.8</v>
          </cell>
          <cell r="CP54">
            <v>20.7</v>
          </cell>
          <cell r="CQ54">
            <v>20.6</v>
          </cell>
          <cell r="CR54">
            <v>21.8</v>
          </cell>
          <cell r="CS54">
            <v>10.6</v>
          </cell>
          <cell r="CT54">
            <v>19.5</v>
          </cell>
          <cell r="CU54">
            <v>19.600000000000001</v>
          </cell>
          <cell r="CV54">
            <v>21</v>
          </cell>
          <cell r="CW54">
            <v>20.6</v>
          </cell>
          <cell r="CX54">
            <v>22.7</v>
          </cell>
          <cell r="CY54">
            <v>23.8</v>
          </cell>
          <cell r="CZ54">
            <v>22.4</v>
          </cell>
          <cell r="DA54">
            <v>21.4</v>
          </cell>
          <cell r="DB54">
            <v>19.7</v>
          </cell>
          <cell r="DC54">
            <v>19.8</v>
          </cell>
          <cell r="DD54">
            <v>21.4</v>
          </cell>
          <cell r="DE54">
            <v>21.9</v>
          </cell>
          <cell r="DF54">
            <v>22.2</v>
          </cell>
          <cell r="DG54">
            <v>23.4</v>
          </cell>
          <cell r="DH54">
            <v>22.7</v>
          </cell>
          <cell r="DI54">
            <v>22.1</v>
          </cell>
          <cell r="DJ54">
            <v>21.2</v>
          </cell>
          <cell r="DK54">
            <v>23.2</v>
          </cell>
          <cell r="DL54">
            <v>22.5</v>
          </cell>
          <cell r="DM54">
            <v>24</v>
          </cell>
          <cell r="DN54">
            <v>23.9</v>
          </cell>
          <cell r="DO54">
            <v>22.6</v>
          </cell>
          <cell r="DP54">
            <v>24.4</v>
          </cell>
          <cell r="DQ54">
            <v>25.3</v>
          </cell>
          <cell r="DR54">
            <v>24.3</v>
          </cell>
          <cell r="DS54">
            <v>24.1</v>
          </cell>
          <cell r="DT54">
            <v>24.9</v>
          </cell>
          <cell r="DU54">
            <v>25.4</v>
          </cell>
          <cell r="DV54">
            <v>26.2</v>
          </cell>
          <cell r="DW54">
            <v>26.4</v>
          </cell>
          <cell r="DX54">
            <v>25.9</v>
          </cell>
          <cell r="DY54">
            <v>25.9</v>
          </cell>
          <cell r="DZ54">
            <v>26.6</v>
          </cell>
          <cell r="EA54">
            <v>28.7</v>
          </cell>
          <cell r="EB54">
            <v>29.3</v>
          </cell>
          <cell r="EC54">
            <v>30</v>
          </cell>
          <cell r="ED54">
            <v>32.5</v>
          </cell>
          <cell r="EE54">
            <v>31.9</v>
          </cell>
          <cell r="EF54">
            <v>33.200000000000003</v>
          </cell>
          <cell r="EG54">
            <v>34.799999999999997</v>
          </cell>
          <cell r="EH54">
            <v>36.6</v>
          </cell>
          <cell r="EI54">
            <v>38.9</v>
          </cell>
          <cell r="EJ54">
            <v>42.5</v>
          </cell>
          <cell r="EK54">
            <v>45.3</v>
          </cell>
          <cell r="EL54">
            <v>47.3</v>
          </cell>
          <cell r="EM54">
            <v>51.2</v>
          </cell>
          <cell r="EN54">
            <v>52</v>
          </cell>
          <cell r="EO54">
            <v>53.4</v>
          </cell>
          <cell r="EP54">
            <v>57.5</v>
          </cell>
          <cell r="EQ54">
            <v>42.8</v>
          </cell>
          <cell r="ER54">
            <v>53.3</v>
          </cell>
          <cell r="ES54">
            <v>54.2</v>
          </cell>
          <cell r="ET54">
            <v>57.3</v>
          </cell>
          <cell r="EU54">
            <v>58.4</v>
          </cell>
          <cell r="EV54">
            <v>60.7</v>
          </cell>
          <cell r="EW54">
            <v>61.1</v>
          </cell>
          <cell r="EX54">
            <v>64.2</v>
          </cell>
          <cell r="EY54">
            <v>67.400000000000006</v>
          </cell>
        </row>
        <row r="55">
          <cell r="A55" t="str">
            <v>Республика Татарстан</v>
          </cell>
          <cell r="B55">
            <v>1</v>
          </cell>
          <cell r="C55">
            <v>0.9</v>
          </cell>
          <cell r="D55">
            <v>-0.3</v>
          </cell>
          <cell r="E55">
            <v>-12.7</v>
          </cell>
          <cell r="F55">
            <v>-38.5</v>
          </cell>
          <cell r="G55">
            <v>-35</v>
          </cell>
          <cell r="H55">
            <v>-33.700000000000003</v>
          </cell>
          <cell r="I55">
            <v>-31.8</v>
          </cell>
          <cell r="J55">
            <v>-31.8</v>
          </cell>
          <cell r="K55">
            <v>-23</v>
          </cell>
          <cell r="L55">
            <v>-20.2</v>
          </cell>
          <cell r="M55">
            <v>-18.3</v>
          </cell>
          <cell r="N55">
            <v>-16.399999999999999</v>
          </cell>
          <cell r="O55">
            <v>-15</v>
          </cell>
          <cell r="P55">
            <v>-13.3</v>
          </cell>
          <cell r="Q55">
            <v>-12.3</v>
          </cell>
          <cell r="R55">
            <v>-10.7</v>
          </cell>
          <cell r="S55">
            <v>-9.6</v>
          </cell>
          <cell r="T55">
            <v>-4.2</v>
          </cell>
          <cell r="U55">
            <v>-1.7</v>
          </cell>
          <cell r="V55">
            <v>-2.7</v>
          </cell>
          <cell r="W55">
            <v>-0.7</v>
          </cell>
          <cell r="X55">
            <v>-0.3</v>
          </cell>
          <cell r="Y55">
            <v>0.5</v>
          </cell>
          <cell r="Z55">
            <v>0.9</v>
          </cell>
          <cell r="AA55">
            <v>1.5</v>
          </cell>
          <cell r="AB55">
            <v>1.4</v>
          </cell>
          <cell r="AC55">
            <v>1.8</v>
          </cell>
          <cell r="AD55">
            <v>1.7</v>
          </cell>
          <cell r="AE55">
            <v>1.9</v>
          </cell>
          <cell r="AF55">
            <v>1.3</v>
          </cell>
          <cell r="AG55">
            <v>1.5</v>
          </cell>
          <cell r="AH55">
            <v>1.9</v>
          </cell>
          <cell r="AI55">
            <v>2</v>
          </cell>
          <cell r="AJ55">
            <v>1.5</v>
          </cell>
          <cell r="AK55">
            <v>1.8</v>
          </cell>
          <cell r="AL55">
            <v>2.6</v>
          </cell>
          <cell r="AM55">
            <v>2.8</v>
          </cell>
          <cell r="AN55">
            <v>3.3</v>
          </cell>
          <cell r="AO55">
            <v>3.7</v>
          </cell>
          <cell r="AP55">
            <v>4.0999999999999996</v>
          </cell>
          <cell r="AQ55">
            <v>4.5</v>
          </cell>
          <cell r="AR55">
            <v>4</v>
          </cell>
          <cell r="AS55">
            <v>-2.2000000000000002</v>
          </cell>
          <cell r="AT55">
            <v>1.7</v>
          </cell>
          <cell r="AU55">
            <v>2.2000000000000002</v>
          </cell>
          <cell r="AV55">
            <v>2.7</v>
          </cell>
          <cell r="AW55">
            <v>2.7</v>
          </cell>
          <cell r="AX55">
            <v>2.8</v>
          </cell>
          <cell r="AY55">
            <v>3.5</v>
          </cell>
          <cell r="AZ55">
            <v>2.9</v>
          </cell>
          <cell r="BA55">
            <v>3.7</v>
          </cell>
          <cell r="BB55">
            <v>3.5</v>
          </cell>
          <cell r="BC55">
            <v>3.9</v>
          </cell>
          <cell r="BD55">
            <v>2</v>
          </cell>
          <cell r="BE55">
            <v>4.4000000000000004</v>
          </cell>
          <cell r="BF55">
            <v>3.7</v>
          </cell>
          <cell r="BG55">
            <v>4.0999999999999996</v>
          </cell>
          <cell r="BH55">
            <v>4.5999999999999996</v>
          </cell>
          <cell r="BI55">
            <v>0.4</v>
          </cell>
          <cell r="BJ55">
            <v>3.6</v>
          </cell>
          <cell r="BK55">
            <v>3.6</v>
          </cell>
          <cell r="BL55">
            <v>4.7</v>
          </cell>
          <cell r="BM55">
            <v>4.3</v>
          </cell>
          <cell r="BN55">
            <v>6</v>
          </cell>
          <cell r="BO55">
            <v>5.5</v>
          </cell>
          <cell r="BP55">
            <v>4.7</v>
          </cell>
          <cell r="BQ55">
            <v>4.7</v>
          </cell>
          <cell r="BR55">
            <v>4.5999999999999996</v>
          </cell>
          <cell r="BS55">
            <v>3.8</v>
          </cell>
          <cell r="BT55">
            <v>3.9</v>
          </cell>
          <cell r="BU55">
            <v>3.5</v>
          </cell>
          <cell r="BV55">
            <v>3.5</v>
          </cell>
          <cell r="BW55">
            <v>4.4000000000000004</v>
          </cell>
          <cell r="BX55">
            <v>4.5</v>
          </cell>
          <cell r="BY55">
            <v>4.9000000000000004</v>
          </cell>
          <cell r="BZ55">
            <v>5.0999999999999996</v>
          </cell>
          <cell r="CA55">
            <v>5</v>
          </cell>
          <cell r="CB55">
            <v>4.5999999999999996</v>
          </cell>
          <cell r="CC55">
            <v>5</v>
          </cell>
          <cell r="CD55">
            <v>5</v>
          </cell>
          <cell r="CE55">
            <v>4.8</v>
          </cell>
          <cell r="CF55">
            <v>4.2</v>
          </cell>
          <cell r="CG55">
            <v>4.0999999999999996</v>
          </cell>
          <cell r="CH55">
            <v>4.2</v>
          </cell>
          <cell r="CI55">
            <v>4.0999999999999996</v>
          </cell>
          <cell r="CJ55">
            <v>3.2</v>
          </cell>
          <cell r="CK55">
            <v>3.2</v>
          </cell>
          <cell r="CL55">
            <v>4.5</v>
          </cell>
          <cell r="CM55">
            <v>4.5999999999999996</v>
          </cell>
          <cell r="CN55">
            <v>4.4000000000000004</v>
          </cell>
          <cell r="CO55">
            <v>4.2</v>
          </cell>
          <cell r="CP55">
            <v>4.8</v>
          </cell>
          <cell r="CQ55">
            <v>5.4</v>
          </cell>
          <cell r="CR55">
            <v>4.8</v>
          </cell>
          <cell r="CS55">
            <v>-2.6</v>
          </cell>
          <cell r="CT55">
            <v>3.3</v>
          </cell>
          <cell r="CU55">
            <v>3.6</v>
          </cell>
          <cell r="CV55">
            <v>3.4</v>
          </cell>
          <cell r="CW55">
            <v>3</v>
          </cell>
          <cell r="CX55">
            <v>4</v>
          </cell>
          <cell r="CY55">
            <v>3.6</v>
          </cell>
          <cell r="CZ55">
            <v>4.0999999999999996</v>
          </cell>
          <cell r="DA55">
            <v>3.3</v>
          </cell>
          <cell r="DB55">
            <v>3.3</v>
          </cell>
          <cell r="DC55">
            <v>3.3</v>
          </cell>
          <cell r="DD55">
            <v>2.6</v>
          </cell>
          <cell r="DE55">
            <v>2.5</v>
          </cell>
          <cell r="DF55">
            <v>3</v>
          </cell>
          <cell r="DG55">
            <v>3.6</v>
          </cell>
          <cell r="DH55">
            <v>3.5</v>
          </cell>
          <cell r="DI55">
            <v>2.9</v>
          </cell>
          <cell r="DJ55">
            <v>2.7</v>
          </cell>
          <cell r="DK55">
            <v>4.4000000000000004</v>
          </cell>
          <cell r="DL55">
            <v>4.3</v>
          </cell>
          <cell r="DM55">
            <v>4.8</v>
          </cell>
          <cell r="DN55">
            <v>4.2</v>
          </cell>
          <cell r="DO55">
            <v>4</v>
          </cell>
          <cell r="DP55">
            <v>4.7</v>
          </cell>
          <cell r="DQ55">
            <v>4.8</v>
          </cell>
          <cell r="DR55">
            <v>3.7</v>
          </cell>
          <cell r="DS55">
            <v>3.5</v>
          </cell>
          <cell r="DT55">
            <v>3.6</v>
          </cell>
          <cell r="DU55">
            <v>3.5</v>
          </cell>
          <cell r="DV55">
            <v>3.9</v>
          </cell>
          <cell r="DW55">
            <v>3.6</v>
          </cell>
          <cell r="DX55">
            <v>4.2</v>
          </cell>
          <cell r="DY55">
            <v>4.4000000000000004</v>
          </cell>
          <cell r="DZ55">
            <v>4.7</v>
          </cell>
          <cell r="EA55">
            <v>4.0999999999999996</v>
          </cell>
          <cell r="EB55">
            <v>4.5999999999999996</v>
          </cell>
          <cell r="EC55">
            <v>4.7</v>
          </cell>
          <cell r="ED55">
            <v>4.5999999999999996</v>
          </cell>
          <cell r="EE55">
            <v>4.3</v>
          </cell>
          <cell r="EF55">
            <v>4.8</v>
          </cell>
          <cell r="EG55">
            <v>5.3</v>
          </cell>
          <cell r="EH55">
            <v>6.4</v>
          </cell>
          <cell r="EI55">
            <v>6.6</v>
          </cell>
          <cell r="EJ55">
            <v>8.9</v>
          </cell>
          <cell r="EK55">
            <v>10.6</v>
          </cell>
          <cell r="EL55">
            <v>12.9</v>
          </cell>
          <cell r="EM55">
            <v>13.6</v>
          </cell>
          <cell r="EN55">
            <v>15.3</v>
          </cell>
          <cell r="EO55">
            <v>16.600000000000001</v>
          </cell>
          <cell r="EP55">
            <v>17.8</v>
          </cell>
          <cell r="EQ55">
            <v>9.3000000000000007</v>
          </cell>
          <cell r="ER55">
            <v>13.6</v>
          </cell>
          <cell r="ES55">
            <v>15.3</v>
          </cell>
          <cell r="ET55">
            <v>16.100000000000001</v>
          </cell>
          <cell r="EU55">
            <v>16.8</v>
          </cell>
          <cell r="EV55">
            <v>16.2</v>
          </cell>
          <cell r="EW55">
            <v>17.600000000000001</v>
          </cell>
          <cell r="EX55">
            <v>17</v>
          </cell>
          <cell r="EY55">
            <v>18.3</v>
          </cell>
        </row>
        <row r="56">
          <cell r="A56" t="str">
            <v>Республика Тыва</v>
          </cell>
          <cell r="B56">
            <v>1.6</v>
          </cell>
          <cell r="C56">
            <v>-0.1</v>
          </cell>
          <cell r="D56">
            <v>-0.1</v>
          </cell>
          <cell r="E56">
            <v>-7.2</v>
          </cell>
          <cell r="F56">
            <v>-30.1</v>
          </cell>
          <cell r="G56">
            <v>-25.4</v>
          </cell>
          <cell r="H56">
            <v>-23.9</v>
          </cell>
          <cell r="I56">
            <v>-22</v>
          </cell>
          <cell r="J56">
            <v>-22.6</v>
          </cell>
          <cell r="K56">
            <v>-20.2</v>
          </cell>
          <cell r="L56">
            <v>-23.2</v>
          </cell>
          <cell r="M56">
            <v>-21.6</v>
          </cell>
          <cell r="N56">
            <v>-18.600000000000001</v>
          </cell>
          <cell r="O56">
            <v>-18.899999999999999</v>
          </cell>
          <cell r="P56">
            <v>-20.3</v>
          </cell>
          <cell r="Q56">
            <v>-20.399999999999999</v>
          </cell>
          <cell r="R56">
            <v>-19.5</v>
          </cell>
          <cell r="S56">
            <v>-17.8</v>
          </cell>
          <cell r="T56">
            <v>-16.399999999999999</v>
          </cell>
          <cell r="U56">
            <v>-14.6</v>
          </cell>
          <cell r="V56">
            <v>-15.4</v>
          </cell>
          <cell r="W56">
            <v>-7.7</v>
          </cell>
          <cell r="X56">
            <v>-4.7</v>
          </cell>
          <cell r="Y56">
            <v>-2.9</v>
          </cell>
          <cell r="Z56">
            <v>-1.4</v>
          </cell>
          <cell r="AA56">
            <v>-0.3</v>
          </cell>
          <cell r="AB56">
            <v>-0.1</v>
          </cell>
          <cell r="AC56">
            <v>1.5</v>
          </cell>
          <cell r="AD56">
            <v>2</v>
          </cell>
          <cell r="AE56">
            <v>2.2000000000000002</v>
          </cell>
          <cell r="AF56">
            <v>2.1</v>
          </cell>
          <cell r="AG56">
            <v>2.5</v>
          </cell>
          <cell r="AH56">
            <v>2.6</v>
          </cell>
          <cell r="AI56">
            <v>3.1</v>
          </cell>
          <cell r="AJ56">
            <v>2.1</v>
          </cell>
          <cell r="AK56">
            <v>3.3</v>
          </cell>
          <cell r="AL56">
            <v>4.4000000000000004</v>
          </cell>
          <cell r="AM56">
            <v>5.0999999999999996</v>
          </cell>
          <cell r="AN56">
            <v>5.3</v>
          </cell>
          <cell r="AO56">
            <v>6.3</v>
          </cell>
          <cell r="AP56">
            <v>6.5</v>
          </cell>
          <cell r="AQ56">
            <v>6.9</v>
          </cell>
          <cell r="AR56">
            <v>6.2</v>
          </cell>
          <cell r="AS56">
            <v>-3.5</v>
          </cell>
          <cell r="AT56">
            <v>4.0999999999999996</v>
          </cell>
          <cell r="AU56">
            <v>4.3</v>
          </cell>
          <cell r="AV56">
            <v>5.4</v>
          </cell>
          <cell r="AW56">
            <v>5.9</v>
          </cell>
          <cell r="AX56">
            <v>6.4</v>
          </cell>
          <cell r="AY56">
            <v>7.7</v>
          </cell>
          <cell r="AZ56">
            <v>6.6</v>
          </cell>
          <cell r="BA56">
            <v>7.5</v>
          </cell>
          <cell r="BB56">
            <v>9.1</v>
          </cell>
          <cell r="BC56">
            <v>9.3000000000000007</v>
          </cell>
          <cell r="BD56">
            <v>7.5</v>
          </cell>
          <cell r="BE56">
            <v>10.9</v>
          </cell>
          <cell r="BF56">
            <v>11.2</v>
          </cell>
          <cell r="BG56">
            <v>12.6</v>
          </cell>
          <cell r="BH56">
            <v>13</v>
          </cell>
          <cell r="BI56">
            <v>7</v>
          </cell>
          <cell r="BJ56">
            <v>8.4</v>
          </cell>
          <cell r="BK56">
            <v>12.3</v>
          </cell>
          <cell r="BL56">
            <v>13.4</v>
          </cell>
          <cell r="BM56">
            <v>13.1</v>
          </cell>
          <cell r="BN56">
            <v>15.3</v>
          </cell>
          <cell r="BO56">
            <v>15.1</v>
          </cell>
          <cell r="BP56">
            <v>13.7</v>
          </cell>
          <cell r="BQ56">
            <v>13.9</v>
          </cell>
          <cell r="BR56">
            <v>13.4</v>
          </cell>
          <cell r="BS56">
            <v>12.1</v>
          </cell>
          <cell r="BT56">
            <v>10.4</v>
          </cell>
          <cell r="BU56">
            <v>2.9</v>
          </cell>
          <cell r="BV56">
            <v>-5.4</v>
          </cell>
          <cell r="BW56">
            <v>7.6</v>
          </cell>
          <cell r="BX56">
            <v>10</v>
          </cell>
          <cell r="BY56">
            <v>10.7</v>
          </cell>
          <cell r="BZ56">
            <v>12.7</v>
          </cell>
          <cell r="CA56">
            <v>13.6</v>
          </cell>
          <cell r="CB56">
            <v>13.2</v>
          </cell>
          <cell r="CC56">
            <v>13.7</v>
          </cell>
          <cell r="CD56">
            <v>13.7</v>
          </cell>
          <cell r="CE56">
            <v>13.9</v>
          </cell>
          <cell r="CF56">
            <v>14.2</v>
          </cell>
          <cell r="CG56">
            <v>15.1</v>
          </cell>
          <cell r="CH56">
            <v>15.3</v>
          </cell>
          <cell r="CI56">
            <v>15.1</v>
          </cell>
          <cell r="CJ56">
            <v>3.8</v>
          </cell>
          <cell r="CK56">
            <v>15.8</v>
          </cell>
          <cell r="CL56">
            <v>16</v>
          </cell>
          <cell r="CM56">
            <v>15.9</v>
          </cell>
          <cell r="CN56">
            <v>15.5</v>
          </cell>
          <cell r="CO56">
            <v>16.5</v>
          </cell>
          <cell r="CP56">
            <v>17.8</v>
          </cell>
          <cell r="CQ56">
            <v>18.3</v>
          </cell>
          <cell r="CR56">
            <v>17.7</v>
          </cell>
          <cell r="CS56">
            <v>0.4</v>
          </cell>
          <cell r="CT56">
            <v>12.9</v>
          </cell>
          <cell r="CU56">
            <v>14.5</v>
          </cell>
          <cell r="CV56">
            <v>7</v>
          </cell>
          <cell r="CW56">
            <v>10.7</v>
          </cell>
          <cell r="CX56">
            <v>14.7</v>
          </cell>
          <cell r="CY56">
            <v>15</v>
          </cell>
          <cell r="CZ56">
            <v>15.8</v>
          </cell>
          <cell r="DA56">
            <v>16.7</v>
          </cell>
          <cell r="DB56">
            <v>16.8</v>
          </cell>
          <cell r="DC56">
            <v>16.8</v>
          </cell>
          <cell r="DD56">
            <v>15.8</v>
          </cell>
          <cell r="DE56">
            <v>17.600000000000001</v>
          </cell>
          <cell r="DF56">
            <v>18</v>
          </cell>
          <cell r="DG56">
            <v>18.2</v>
          </cell>
          <cell r="DH56">
            <v>17.399999999999999</v>
          </cell>
          <cell r="DI56">
            <v>17</v>
          </cell>
          <cell r="DJ56">
            <v>17.600000000000001</v>
          </cell>
          <cell r="DK56">
            <v>19</v>
          </cell>
          <cell r="DL56">
            <v>18.7</v>
          </cell>
          <cell r="DM56">
            <v>17.899999999999999</v>
          </cell>
          <cell r="DN56">
            <v>18.7</v>
          </cell>
          <cell r="DO56">
            <v>18.2</v>
          </cell>
          <cell r="DP56">
            <v>18.5</v>
          </cell>
          <cell r="DQ56">
            <v>17.7</v>
          </cell>
          <cell r="DR56">
            <v>16.600000000000001</v>
          </cell>
          <cell r="DS56">
            <v>16</v>
          </cell>
          <cell r="DT56">
            <v>16.2</v>
          </cell>
          <cell r="DU56">
            <v>14.7</v>
          </cell>
          <cell r="DV56">
            <v>16.7</v>
          </cell>
          <cell r="DW56">
            <v>18.600000000000001</v>
          </cell>
          <cell r="DX56">
            <v>19.2</v>
          </cell>
          <cell r="DY56">
            <v>20.6</v>
          </cell>
          <cell r="DZ56">
            <v>20.8</v>
          </cell>
          <cell r="EA56">
            <v>22.6</v>
          </cell>
          <cell r="EB56">
            <v>22.8</v>
          </cell>
          <cell r="EC56">
            <v>23.6</v>
          </cell>
          <cell r="ED56">
            <v>28.2</v>
          </cell>
          <cell r="EE56">
            <v>30.2</v>
          </cell>
          <cell r="EF56">
            <v>29.6</v>
          </cell>
          <cell r="EG56">
            <v>31.5</v>
          </cell>
          <cell r="EH56">
            <v>34.799999999999997</v>
          </cell>
          <cell r="EI56">
            <v>37.4</v>
          </cell>
          <cell r="EJ56">
            <v>40.700000000000003</v>
          </cell>
          <cell r="EK56">
            <v>42.5</v>
          </cell>
          <cell r="EL56">
            <v>46.5</v>
          </cell>
          <cell r="EM56">
            <v>47.7</v>
          </cell>
          <cell r="EN56">
            <v>53.2</v>
          </cell>
          <cell r="EO56">
            <v>56.9</v>
          </cell>
          <cell r="EP56">
            <v>63.8</v>
          </cell>
          <cell r="EQ56">
            <v>40.6</v>
          </cell>
          <cell r="ER56">
            <v>53.6</v>
          </cell>
          <cell r="ES56">
            <v>57.6</v>
          </cell>
          <cell r="ET56">
            <v>59.6</v>
          </cell>
          <cell r="EU56">
            <v>60.2</v>
          </cell>
          <cell r="EV56">
            <v>63.3</v>
          </cell>
          <cell r="EW56">
            <v>65.5</v>
          </cell>
          <cell r="EX56">
            <v>60.3</v>
          </cell>
          <cell r="EY56">
            <v>69.099999999999994</v>
          </cell>
        </row>
        <row r="57">
          <cell r="A57" t="str">
            <v>Республика Хакасия</v>
          </cell>
          <cell r="B57">
            <v>1.4</v>
          </cell>
          <cell r="C57">
            <v>1.7</v>
          </cell>
          <cell r="D57">
            <v>1.6</v>
          </cell>
          <cell r="E57">
            <v>-7.6</v>
          </cell>
          <cell r="F57">
            <v>-18.399999999999999</v>
          </cell>
          <cell r="G57">
            <v>-15.8</v>
          </cell>
          <cell r="H57">
            <v>-12.6</v>
          </cell>
          <cell r="I57">
            <v>-9.6</v>
          </cell>
          <cell r="J57">
            <v>-9.1999999999999993</v>
          </cell>
          <cell r="K57">
            <v>-7.4</v>
          </cell>
          <cell r="L57">
            <v>-6.3</v>
          </cell>
          <cell r="M57">
            <v>-4.5</v>
          </cell>
          <cell r="N57">
            <v>-3.3</v>
          </cell>
          <cell r="O57">
            <v>-2.2000000000000002</v>
          </cell>
          <cell r="P57">
            <v>-1</v>
          </cell>
          <cell r="Q57">
            <v>0.2</v>
          </cell>
          <cell r="R57">
            <v>0.9</v>
          </cell>
          <cell r="S57">
            <v>1.9</v>
          </cell>
          <cell r="T57">
            <v>2.5</v>
          </cell>
          <cell r="U57">
            <v>2.7</v>
          </cell>
          <cell r="V57">
            <v>1.5</v>
          </cell>
          <cell r="W57">
            <v>3.4</v>
          </cell>
          <cell r="X57">
            <v>4.4000000000000004</v>
          </cell>
          <cell r="Y57">
            <v>4.8</v>
          </cell>
          <cell r="Z57">
            <v>5.3</v>
          </cell>
          <cell r="AA57">
            <v>5</v>
          </cell>
          <cell r="AB57">
            <v>6.1</v>
          </cell>
          <cell r="AC57">
            <v>6.1</v>
          </cell>
          <cell r="AD57">
            <v>6</v>
          </cell>
          <cell r="AE57">
            <v>6.4</v>
          </cell>
          <cell r="AF57">
            <v>5.5</v>
          </cell>
          <cell r="AG57">
            <v>5.2</v>
          </cell>
          <cell r="AH57">
            <v>5.3</v>
          </cell>
          <cell r="AI57">
            <v>5.6</v>
          </cell>
          <cell r="AJ57">
            <v>4.3</v>
          </cell>
          <cell r="AK57">
            <v>4.9000000000000004</v>
          </cell>
          <cell r="AL57">
            <v>5.4</v>
          </cell>
          <cell r="AM57">
            <v>5.3</v>
          </cell>
          <cell r="AN57">
            <v>6.1</v>
          </cell>
          <cell r="AO57">
            <v>6.3</v>
          </cell>
          <cell r="AP57">
            <v>7.3</v>
          </cell>
          <cell r="AQ57">
            <v>7.4</v>
          </cell>
          <cell r="AR57">
            <v>6.4</v>
          </cell>
          <cell r="AS57">
            <v>-1.5</v>
          </cell>
          <cell r="AT57">
            <v>4.9000000000000004</v>
          </cell>
          <cell r="AU57">
            <v>5.9</v>
          </cell>
          <cell r="AV57">
            <v>6.2</v>
          </cell>
          <cell r="AW57">
            <v>6.1</v>
          </cell>
          <cell r="AX57">
            <v>6.4</v>
          </cell>
          <cell r="AY57">
            <v>7.7</v>
          </cell>
          <cell r="AZ57">
            <v>7.8</v>
          </cell>
          <cell r="BA57">
            <v>8.6999999999999993</v>
          </cell>
          <cell r="BB57">
            <v>8</v>
          </cell>
          <cell r="BC57">
            <v>9</v>
          </cell>
          <cell r="BD57">
            <v>7.6</v>
          </cell>
          <cell r="BE57">
            <v>10</v>
          </cell>
          <cell r="BF57">
            <v>9.8000000000000007</v>
          </cell>
          <cell r="BG57">
            <v>9.8000000000000007</v>
          </cell>
          <cell r="BH57">
            <v>10.3</v>
          </cell>
          <cell r="BI57">
            <v>3.6</v>
          </cell>
          <cell r="BJ57">
            <v>8.5</v>
          </cell>
          <cell r="BK57">
            <v>9.6999999999999993</v>
          </cell>
          <cell r="BL57">
            <v>10.7</v>
          </cell>
          <cell r="BM57">
            <v>10.199999999999999</v>
          </cell>
          <cell r="BN57">
            <v>12.3</v>
          </cell>
          <cell r="BO57">
            <v>12.8</v>
          </cell>
          <cell r="BP57">
            <v>12.5</v>
          </cell>
          <cell r="BQ57">
            <v>12.7</v>
          </cell>
          <cell r="BR57">
            <v>12.1</v>
          </cell>
          <cell r="BS57">
            <v>10.9</v>
          </cell>
          <cell r="BT57">
            <v>11.1</v>
          </cell>
          <cell r="BU57">
            <v>11.9</v>
          </cell>
          <cell r="BV57">
            <v>11.5</v>
          </cell>
          <cell r="BW57">
            <v>12.8</v>
          </cell>
          <cell r="BX57">
            <v>13.1</v>
          </cell>
          <cell r="BY57">
            <v>13.7</v>
          </cell>
          <cell r="BZ57">
            <v>13.8</v>
          </cell>
          <cell r="CA57">
            <v>14</v>
          </cell>
          <cell r="CB57">
            <v>13.6</v>
          </cell>
          <cell r="CC57">
            <v>13.4</v>
          </cell>
          <cell r="CD57">
            <v>13.4</v>
          </cell>
          <cell r="CE57">
            <v>13.5</v>
          </cell>
          <cell r="CF57">
            <v>13.6</v>
          </cell>
          <cell r="CG57">
            <v>14.1</v>
          </cell>
          <cell r="CH57">
            <v>13.3</v>
          </cell>
          <cell r="CI57">
            <v>12.9</v>
          </cell>
          <cell r="CJ57">
            <v>-4</v>
          </cell>
          <cell r="CK57">
            <v>12.7</v>
          </cell>
          <cell r="CL57">
            <v>14.2</v>
          </cell>
          <cell r="CM57">
            <v>14.4</v>
          </cell>
          <cell r="CN57">
            <v>15.1</v>
          </cell>
          <cell r="CO57">
            <v>15.1</v>
          </cell>
          <cell r="CP57">
            <v>15.2</v>
          </cell>
          <cell r="CQ57">
            <v>16.2</v>
          </cell>
          <cell r="CR57">
            <v>15.3</v>
          </cell>
          <cell r="CS57">
            <v>5.3</v>
          </cell>
          <cell r="CT57">
            <v>14.3</v>
          </cell>
          <cell r="CU57">
            <v>15.2</v>
          </cell>
          <cell r="CV57">
            <v>13.6</v>
          </cell>
          <cell r="CW57">
            <v>13.7</v>
          </cell>
          <cell r="CX57">
            <v>15.1</v>
          </cell>
          <cell r="CY57">
            <v>15.4</v>
          </cell>
          <cell r="CZ57">
            <v>16.3</v>
          </cell>
          <cell r="DA57">
            <v>15.7</v>
          </cell>
          <cell r="DB57">
            <v>15.7</v>
          </cell>
          <cell r="DC57">
            <v>16.2</v>
          </cell>
          <cell r="DD57">
            <v>15.6</v>
          </cell>
          <cell r="DE57">
            <v>16</v>
          </cell>
          <cell r="DF57">
            <v>16</v>
          </cell>
          <cell r="DG57">
            <v>16.399999999999999</v>
          </cell>
          <cell r="DH57">
            <v>15.8</v>
          </cell>
          <cell r="DI57">
            <v>15.6</v>
          </cell>
          <cell r="DJ57">
            <v>15.1</v>
          </cell>
          <cell r="DK57">
            <v>16.3</v>
          </cell>
          <cell r="DL57">
            <v>16.8</v>
          </cell>
          <cell r="DM57">
            <v>16.600000000000001</v>
          </cell>
          <cell r="DN57">
            <v>16.8</v>
          </cell>
          <cell r="DO57">
            <v>17.3</v>
          </cell>
          <cell r="DP57">
            <v>17.3</v>
          </cell>
          <cell r="DQ57">
            <v>17.3</v>
          </cell>
          <cell r="DR57">
            <v>16.5</v>
          </cell>
          <cell r="DS57">
            <v>16.7</v>
          </cell>
          <cell r="DT57">
            <v>16.8</v>
          </cell>
          <cell r="DU57">
            <v>16.899999999999999</v>
          </cell>
          <cell r="DV57">
            <v>17.8</v>
          </cell>
          <cell r="DW57">
            <v>17.899999999999999</v>
          </cell>
          <cell r="DX57">
            <v>19.100000000000001</v>
          </cell>
          <cell r="DY57">
            <v>18.7</v>
          </cell>
          <cell r="DZ57">
            <v>19.2</v>
          </cell>
          <cell r="EA57">
            <v>19.5</v>
          </cell>
          <cell r="EB57">
            <v>20.6</v>
          </cell>
          <cell r="EC57">
            <v>20.9</v>
          </cell>
          <cell r="ED57">
            <v>21.8</v>
          </cell>
          <cell r="EE57">
            <v>21.9</v>
          </cell>
          <cell r="EF57">
            <v>21.7</v>
          </cell>
          <cell r="EG57">
            <v>22</v>
          </cell>
          <cell r="EH57">
            <v>23.6</v>
          </cell>
          <cell r="EI57">
            <v>25.9</v>
          </cell>
          <cell r="EJ57">
            <v>28.4</v>
          </cell>
          <cell r="EK57">
            <v>30</v>
          </cell>
          <cell r="EL57">
            <v>32.799999999999997</v>
          </cell>
          <cell r="EM57">
            <v>34.5</v>
          </cell>
          <cell r="EN57">
            <v>36.9</v>
          </cell>
          <cell r="EO57">
            <v>38.9</v>
          </cell>
          <cell r="EP57">
            <v>41.5</v>
          </cell>
          <cell r="EQ57">
            <v>24.3</v>
          </cell>
          <cell r="ER57">
            <v>35.1</v>
          </cell>
          <cell r="ES57">
            <v>36.799999999999997</v>
          </cell>
          <cell r="ET57">
            <v>36.9</v>
          </cell>
          <cell r="EU57">
            <v>37.700000000000003</v>
          </cell>
          <cell r="EV57">
            <v>37.5</v>
          </cell>
          <cell r="EW57">
            <v>38.9</v>
          </cell>
          <cell r="EX57">
            <v>39</v>
          </cell>
          <cell r="EY57">
            <v>41</v>
          </cell>
        </row>
        <row r="58">
          <cell r="A58" t="str">
            <v>Россия</v>
          </cell>
          <cell r="B58">
            <v>1.1000000000000001</v>
          </cell>
          <cell r="C58">
            <v>0.8</v>
          </cell>
          <cell r="D58">
            <v>0</v>
          </cell>
          <cell r="E58">
            <v>-13</v>
          </cell>
          <cell r="F58">
            <v>-33.4</v>
          </cell>
          <cell r="G58">
            <v>-29.2</v>
          </cell>
          <cell r="H58">
            <v>-28.2</v>
          </cell>
          <cell r="I58">
            <v>-26.4</v>
          </cell>
          <cell r="J58">
            <v>-26.4</v>
          </cell>
          <cell r="K58">
            <v>-22.2</v>
          </cell>
          <cell r="L58">
            <v>-20</v>
          </cell>
          <cell r="M58">
            <v>-17.399999999999999</v>
          </cell>
          <cell r="N58">
            <v>-13.6</v>
          </cell>
          <cell r="O58">
            <v>-11.3</v>
          </cell>
          <cell r="P58">
            <v>-9.1999999999999993</v>
          </cell>
          <cell r="Q58">
            <v>-6.3</v>
          </cell>
          <cell r="R58">
            <v>-4.5999999999999996</v>
          </cell>
          <cell r="S58">
            <v>-3.1</v>
          </cell>
          <cell r="T58">
            <v>-2</v>
          </cell>
          <cell r="U58">
            <v>-1.4</v>
          </cell>
          <cell r="V58">
            <v>-2.2000000000000002</v>
          </cell>
          <cell r="W58">
            <v>0</v>
          </cell>
          <cell r="X58">
            <v>0.7</v>
          </cell>
          <cell r="Y58">
            <v>1.4</v>
          </cell>
          <cell r="Z58">
            <v>2</v>
          </cell>
          <cell r="AA58">
            <v>2.5</v>
          </cell>
          <cell r="AB58">
            <v>3</v>
          </cell>
          <cell r="AC58">
            <v>3.4</v>
          </cell>
          <cell r="AD58">
            <v>3.6</v>
          </cell>
          <cell r="AE58">
            <v>3.8</v>
          </cell>
          <cell r="AF58">
            <v>3.2</v>
          </cell>
          <cell r="AG58">
            <v>3.3</v>
          </cell>
          <cell r="AH58">
            <v>3.7</v>
          </cell>
          <cell r="AI58">
            <v>3.8</v>
          </cell>
          <cell r="AJ58">
            <v>2.9</v>
          </cell>
          <cell r="AK58">
            <v>3.5</v>
          </cell>
          <cell r="AL58">
            <v>3.7</v>
          </cell>
          <cell r="AM58">
            <v>4</v>
          </cell>
          <cell r="AN58">
            <v>4.4000000000000004</v>
          </cell>
          <cell r="AO58">
            <v>4.7</v>
          </cell>
          <cell r="AP58">
            <v>5</v>
          </cell>
          <cell r="AQ58">
            <v>5.4</v>
          </cell>
          <cell r="AR58">
            <v>4.4000000000000004</v>
          </cell>
          <cell r="AS58">
            <v>-3.1</v>
          </cell>
          <cell r="AT58">
            <v>2.8</v>
          </cell>
          <cell r="AU58">
            <v>3.5</v>
          </cell>
          <cell r="AV58">
            <v>4.2</v>
          </cell>
          <cell r="AW58">
            <v>4.5999999999999996</v>
          </cell>
          <cell r="AX58">
            <v>4.5999999999999996</v>
          </cell>
          <cell r="AY58">
            <v>5.2</v>
          </cell>
          <cell r="AZ58">
            <v>4.9000000000000004</v>
          </cell>
          <cell r="BA58">
            <v>6.3</v>
          </cell>
          <cell r="BB58">
            <v>5.8</v>
          </cell>
          <cell r="BC58">
            <v>6.5</v>
          </cell>
          <cell r="BD58">
            <v>5</v>
          </cell>
          <cell r="BE58">
            <v>7.4</v>
          </cell>
          <cell r="BF58">
            <v>7.2</v>
          </cell>
          <cell r="BG58">
            <v>7.6</v>
          </cell>
          <cell r="BH58">
            <v>8.1999999999999993</v>
          </cell>
          <cell r="BI58">
            <v>1.4</v>
          </cell>
          <cell r="BJ58">
            <v>6.4</v>
          </cell>
          <cell r="BK58">
            <v>7.6</v>
          </cell>
          <cell r="BL58">
            <v>8.3000000000000007</v>
          </cell>
          <cell r="BM58">
            <v>8.1</v>
          </cell>
          <cell r="BN58">
            <v>9.9</v>
          </cell>
          <cell r="BO58">
            <v>9.3000000000000007</v>
          </cell>
          <cell r="BP58">
            <v>8.6</v>
          </cell>
          <cell r="BQ58">
            <v>8.6999999999999993</v>
          </cell>
          <cell r="BR58">
            <v>8.6999999999999993</v>
          </cell>
          <cell r="BS58">
            <v>7.6</v>
          </cell>
          <cell r="BT58">
            <v>7.8</v>
          </cell>
          <cell r="BU58">
            <v>8</v>
          </cell>
          <cell r="BV58">
            <v>7.9</v>
          </cell>
          <cell r="BW58">
            <v>8.5</v>
          </cell>
          <cell r="BX58">
            <v>8.8000000000000007</v>
          </cell>
          <cell r="BY58">
            <v>9.1999999999999993</v>
          </cell>
          <cell r="BZ58">
            <v>9.5</v>
          </cell>
          <cell r="CA58">
            <v>10.3</v>
          </cell>
          <cell r="CB58">
            <v>10</v>
          </cell>
          <cell r="CC58">
            <v>10.3</v>
          </cell>
          <cell r="CD58">
            <v>10.3</v>
          </cell>
          <cell r="CE58">
            <v>10.5</v>
          </cell>
          <cell r="CF58">
            <v>9.9</v>
          </cell>
          <cell r="CG58">
            <v>10.1</v>
          </cell>
          <cell r="CH58">
            <v>10.1</v>
          </cell>
          <cell r="CI58">
            <v>9.9</v>
          </cell>
          <cell r="CJ58">
            <v>1.8</v>
          </cell>
          <cell r="CK58">
            <v>8.8000000000000007</v>
          </cell>
          <cell r="CL58">
            <v>10.199999999999999</v>
          </cell>
          <cell r="CM58">
            <v>10.7</v>
          </cell>
          <cell r="CN58">
            <v>11</v>
          </cell>
          <cell r="CO58">
            <v>11</v>
          </cell>
          <cell r="CP58">
            <v>11.5</v>
          </cell>
          <cell r="CQ58">
            <v>11.8</v>
          </cell>
          <cell r="CR58">
            <v>11.1</v>
          </cell>
          <cell r="CS58">
            <v>1.4</v>
          </cell>
          <cell r="CT58">
            <v>9.6</v>
          </cell>
          <cell r="CU58">
            <v>10.199999999999999</v>
          </cell>
          <cell r="CV58">
            <v>10.1</v>
          </cell>
          <cell r="CW58">
            <v>10.1</v>
          </cell>
          <cell r="CX58">
            <v>11.1</v>
          </cell>
          <cell r="CY58">
            <v>11.1</v>
          </cell>
          <cell r="CZ58">
            <v>11.6</v>
          </cell>
          <cell r="DA58">
            <v>10.7</v>
          </cell>
          <cell r="DB58">
            <v>10.7</v>
          </cell>
          <cell r="DC58">
            <v>10.5</v>
          </cell>
          <cell r="DD58">
            <v>10.5</v>
          </cell>
          <cell r="DE58">
            <v>10.4</v>
          </cell>
          <cell r="DF58">
            <v>10.9</v>
          </cell>
          <cell r="DG58">
            <v>11.4</v>
          </cell>
          <cell r="DH58">
            <v>11.6</v>
          </cell>
          <cell r="DI58">
            <v>10.8</v>
          </cell>
          <cell r="DJ58">
            <v>10.7</v>
          </cell>
          <cell r="DK58">
            <v>12.1</v>
          </cell>
          <cell r="DL58">
            <v>12.3</v>
          </cell>
          <cell r="DM58">
            <v>12.5</v>
          </cell>
          <cell r="DN58">
            <v>12.2</v>
          </cell>
          <cell r="DO58">
            <v>12.2</v>
          </cell>
          <cell r="DP58">
            <v>12.7</v>
          </cell>
          <cell r="DQ58">
            <v>12.8</v>
          </cell>
          <cell r="DR58">
            <v>11.9</v>
          </cell>
          <cell r="DS58">
            <v>11.9</v>
          </cell>
          <cell r="DT58">
            <v>12.1</v>
          </cell>
          <cell r="DU58">
            <v>12.2</v>
          </cell>
          <cell r="DV58">
            <v>12.7</v>
          </cell>
          <cell r="DW58">
            <v>12.7</v>
          </cell>
          <cell r="DX58">
            <v>13.7</v>
          </cell>
          <cell r="DY58">
            <v>13.9</v>
          </cell>
          <cell r="DZ58">
            <v>14.7</v>
          </cell>
          <cell r="EA58">
            <v>15</v>
          </cell>
          <cell r="EB58">
            <v>15.6</v>
          </cell>
          <cell r="EC58">
            <v>15.7</v>
          </cell>
          <cell r="ED58">
            <v>16</v>
          </cell>
          <cell r="EE58">
            <v>16.3</v>
          </cell>
          <cell r="EF58">
            <v>16.7</v>
          </cell>
          <cell r="EG58">
            <v>17.399999999999999</v>
          </cell>
          <cell r="EH58">
            <v>18.7</v>
          </cell>
          <cell r="EI58">
            <v>20.2</v>
          </cell>
          <cell r="EJ58">
            <v>22.6</v>
          </cell>
          <cell r="EK58">
            <v>24.5</v>
          </cell>
          <cell r="EL58">
            <v>27.2</v>
          </cell>
          <cell r="EM58">
            <v>28.4</v>
          </cell>
          <cell r="EN58">
            <v>30.3</v>
          </cell>
          <cell r="EO58">
            <v>32.4</v>
          </cell>
          <cell r="EP58">
            <v>33.6</v>
          </cell>
          <cell r="EQ58">
            <v>20.2</v>
          </cell>
          <cell r="ER58">
            <v>28.6</v>
          </cell>
          <cell r="ES58">
            <v>30.2</v>
          </cell>
          <cell r="ET58">
            <v>30.8</v>
          </cell>
          <cell r="EU58">
            <v>31.6</v>
          </cell>
          <cell r="EV58">
            <v>31.7</v>
          </cell>
          <cell r="EW58">
            <v>33.4</v>
          </cell>
          <cell r="EX58">
            <v>33.1</v>
          </cell>
          <cell r="EY58">
            <v>35.200000000000003</v>
          </cell>
        </row>
        <row r="59">
          <cell r="A59" t="str">
            <v>Ростовская область</v>
          </cell>
          <cell r="B59">
            <v>1.8</v>
          </cell>
          <cell r="C59">
            <v>1.8</v>
          </cell>
          <cell r="D59">
            <v>1.4</v>
          </cell>
          <cell r="E59">
            <v>-12.8</v>
          </cell>
          <cell r="F59">
            <v>-33.9</v>
          </cell>
          <cell r="G59">
            <v>-30.5</v>
          </cell>
          <cell r="H59">
            <v>-29.7</v>
          </cell>
          <cell r="I59">
            <v>-27.7</v>
          </cell>
          <cell r="J59">
            <v>-27.1</v>
          </cell>
          <cell r="K59">
            <v>-23.6</v>
          </cell>
          <cell r="L59">
            <v>-21.5</v>
          </cell>
          <cell r="M59">
            <v>-15.1</v>
          </cell>
          <cell r="N59">
            <v>-11.4</v>
          </cell>
          <cell r="O59">
            <v>-9.4</v>
          </cell>
          <cell r="P59">
            <v>-6.9</v>
          </cell>
          <cell r="Q59">
            <v>-2.5</v>
          </cell>
          <cell r="R59">
            <v>0.1</v>
          </cell>
          <cell r="S59">
            <v>1.5</v>
          </cell>
          <cell r="T59">
            <v>2.2000000000000002</v>
          </cell>
          <cell r="U59">
            <v>2.7</v>
          </cell>
          <cell r="V59">
            <v>1.7</v>
          </cell>
          <cell r="W59">
            <v>3.2</v>
          </cell>
          <cell r="X59">
            <v>4.5999999999999996</v>
          </cell>
          <cell r="Y59">
            <v>5.2</v>
          </cell>
          <cell r="Z59">
            <v>6.2</v>
          </cell>
          <cell r="AA59">
            <v>6.3</v>
          </cell>
          <cell r="AB59">
            <v>6.8</v>
          </cell>
          <cell r="AC59">
            <v>7.1</v>
          </cell>
          <cell r="AD59">
            <v>7.5</v>
          </cell>
          <cell r="AE59">
            <v>7.7</v>
          </cell>
          <cell r="AF59">
            <v>7.1</v>
          </cell>
          <cell r="AG59">
            <v>7.4</v>
          </cell>
          <cell r="AH59">
            <v>7.8</v>
          </cell>
          <cell r="AI59">
            <v>7.8</v>
          </cell>
          <cell r="AJ59">
            <v>7.4</v>
          </cell>
          <cell r="AK59">
            <v>8</v>
          </cell>
          <cell r="AL59">
            <v>8.4</v>
          </cell>
          <cell r="AM59">
            <v>9.1</v>
          </cell>
          <cell r="AN59">
            <v>9.6</v>
          </cell>
          <cell r="AO59">
            <v>10</v>
          </cell>
          <cell r="AP59">
            <v>9.8000000000000007</v>
          </cell>
          <cell r="AQ59">
            <v>10.3</v>
          </cell>
          <cell r="AR59">
            <v>9</v>
          </cell>
          <cell r="AS59">
            <v>1.4</v>
          </cell>
          <cell r="AT59">
            <v>6.8</v>
          </cell>
          <cell r="AU59">
            <v>7.8</v>
          </cell>
          <cell r="AV59">
            <v>8.9</v>
          </cell>
          <cell r="AW59">
            <v>9.6999999999999993</v>
          </cell>
          <cell r="AX59">
            <v>9.6</v>
          </cell>
          <cell r="AY59">
            <v>10.3</v>
          </cell>
          <cell r="AZ59">
            <v>10.1</v>
          </cell>
          <cell r="BA59">
            <v>11.5</v>
          </cell>
          <cell r="BB59">
            <v>10.9</v>
          </cell>
          <cell r="BC59">
            <v>12</v>
          </cell>
          <cell r="BD59">
            <v>10.7</v>
          </cell>
          <cell r="BE59">
            <v>13.3</v>
          </cell>
          <cell r="BF59">
            <v>13.2</v>
          </cell>
          <cell r="BG59">
            <v>13.6</v>
          </cell>
          <cell r="BH59">
            <v>14.6</v>
          </cell>
          <cell r="BI59">
            <v>6.8</v>
          </cell>
          <cell r="BJ59">
            <v>12.1</v>
          </cell>
          <cell r="BK59">
            <v>13</v>
          </cell>
          <cell r="BL59">
            <v>14</v>
          </cell>
          <cell r="BM59">
            <v>14.4</v>
          </cell>
          <cell r="BN59">
            <v>16</v>
          </cell>
          <cell r="BO59">
            <v>15.8</v>
          </cell>
          <cell r="BP59">
            <v>15</v>
          </cell>
          <cell r="BQ59">
            <v>15.9</v>
          </cell>
          <cell r="BR59">
            <v>16.2</v>
          </cell>
          <cell r="BS59">
            <v>15.7</v>
          </cell>
          <cell r="BT59">
            <v>15.8</v>
          </cell>
          <cell r="BU59">
            <v>16.2</v>
          </cell>
          <cell r="BV59">
            <v>15.8</v>
          </cell>
          <cell r="BW59">
            <v>16.3</v>
          </cell>
          <cell r="BX59">
            <v>15.7</v>
          </cell>
          <cell r="BY59">
            <v>16.600000000000001</v>
          </cell>
          <cell r="BZ59">
            <v>17.3</v>
          </cell>
          <cell r="CA59">
            <v>18</v>
          </cell>
          <cell r="CB59">
            <v>17.899999999999999</v>
          </cell>
          <cell r="CC59">
            <v>18.2</v>
          </cell>
          <cell r="CD59">
            <v>18.5</v>
          </cell>
          <cell r="CE59">
            <v>18.899999999999999</v>
          </cell>
          <cell r="CF59">
            <v>18.399999999999999</v>
          </cell>
          <cell r="CG59">
            <v>18.7</v>
          </cell>
          <cell r="CH59">
            <v>18.899999999999999</v>
          </cell>
          <cell r="CI59">
            <v>18.8</v>
          </cell>
          <cell r="CJ59">
            <v>4.7</v>
          </cell>
          <cell r="CK59">
            <v>18.2</v>
          </cell>
          <cell r="CL59">
            <v>19.7</v>
          </cell>
          <cell r="CM59">
            <v>20.2</v>
          </cell>
          <cell r="CN59">
            <v>20.3</v>
          </cell>
          <cell r="CO59">
            <v>20.5</v>
          </cell>
          <cell r="CP59">
            <v>20.7</v>
          </cell>
          <cell r="CQ59">
            <v>20.9</v>
          </cell>
          <cell r="CR59">
            <v>20</v>
          </cell>
          <cell r="CS59">
            <v>11</v>
          </cell>
          <cell r="CT59">
            <v>18.899999999999999</v>
          </cell>
          <cell r="CU59">
            <v>20</v>
          </cell>
          <cell r="CV59">
            <v>20.100000000000001</v>
          </cell>
          <cell r="CW59">
            <v>19.8</v>
          </cell>
          <cell r="CX59">
            <v>20.8</v>
          </cell>
          <cell r="CY59">
            <v>21</v>
          </cell>
          <cell r="CZ59">
            <v>20.6</v>
          </cell>
          <cell r="DA59">
            <v>19.5</v>
          </cell>
          <cell r="DB59">
            <v>19.5</v>
          </cell>
          <cell r="DC59">
            <v>20.5</v>
          </cell>
          <cell r="DD59">
            <v>20.3</v>
          </cell>
          <cell r="DE59">
            <v>20.6</v>
          </cell>
          <cell r="DF59">
            <v>20.9</v>
          </cell>
          <cell r="DG59">
            <v>21.6</v>
          </cell>
          <cell r="DH59">
            <v>22.1</v>
          </cell>
          <cell r="DI59">
            <v>21.5</v>
          </cell>
          <cell r="DJ59">
            <v>21.3</v>
          </cell>
          <cell r="DK59">
            <v>23.1</v>
          </cell>
          <cell r="DL59">
            <v>23.6</v>
          </cell>
          <cell r="DM59">
            <v>24.1</v>
          </cell>
          <cell r="DN59">
            <v>23.6</v>
          </cell>
          <cell r="DO59">
            <v>23.7</v>
          </cell>
          <cell r="DP59">
            <v>24.3</v>
          </cell>
          <cell r="DQ59">
            <v>25</v>
          </cell>
          <cell r="DR59">
            <v>24.4</v>
          </cell>
          <cell r="DS59">
            <v>24</v>
          </cell>
          <cell r="DT59">
            <v>24.6</v>
          </cell>
          <cell r="DU59">
            <v>24.9</v>
          </cell>
          <cell r="DV59">
            <v>25.2</v>
          </cell>
          <cell r="DW59">
            <v>25.1</v>
          </cell>
          <cell r="DX59">
            <v>26.5</v>
          </cell>
          <cell r="DY59">
            <v>26.3</v>
          </cell>
          <cell r="DZ59">
            <v>27.7</v>
          </cell>
          <cell r="EA59">
            <v>28.1</v>
          </cell>
          <cell r="EB59">
            <v>29.2</v>
          </cell>
          <cell r="EC59">
            <v>29.5</v>
          </cell>
          <cell r="ED59">
            <v>31</v>
          </cell>
          <cell r="EE59">
            <v>30.6</v>
          </cell>
          <cell r="EF59">
            <v>31.7</v>
          </cell>
          <cell r="EG59">
            <v>31.9</v>
          </cell>
          <cell r="EH59">
            <v>33</v>
          </cell>
          <cell r="EI59">
            <v>34.6</v>
          </cell>
          <cell r="EJ59">
            <v>37.1</v>
          </cell>
          <cell r="EK59">
            <v>39.299999999999997</v>
          </cell>
          <cell r="EL59">
            <v>41.2</v>
          </cell>
          <cell r="EM59">
            <v>43</v>
          </cell>
          <cell r="EN59">
            <v>45.5</v>
          </cell>
          <cell r="EO59">
            <v>47.8</v>
          </cell>
          <cell r="EP59">
            <v>48.1</v>
          </cell>
          <cell r="EQ59">
            <v>33.799999999999997</v>
          </cell>
          <cell r="ER59">
            <v>42.1</v>
          </cell>
          <cell r="ES59">
            <v>44.8</v>
          </cell>
          <cell r="ET59">
            <v>45.8</v>
          </cell>
          <cell r="EU59">
            <v>46.4</v>
          </cell>
          <cell r="EV59">
            <v>46</v>
          </cell>
          <cell r="EW59">
            <v>47.4</v>
          </cell>
          <cell r="EX59">
            <v>47.2</v>
          </cell>
          <cell r="EY59">
            <v>50.4</v>
          </cell>
        </row>
        <row r="60">
          <cell r="A60" t="str">
            <v>Рязанская область</v>
          </cell>
          <cell r="B60">
            <v>1.4</v>
          </cell>
          <cell r="C60">
            <v>1.3</v>
          </cell>
          <cell r="D60">
            <v>0.6</v>
          </cell>
          <cell r="E60">
            <v>-15.7</v>
          </cell>
          <cell r="F60">
            <v>-29.2</v>
          </cell>
          <cell r="G60">
            <v>-25</v>
          </cell>
          <cell r="H60">
            <v>-24.3</v>
          </cell>
          <cell r="I60">
            <v>-23.2</v>
          </cell>
          <cell r="J60">
            <v>-23.2</v>
          </cell>
          <cell r="K60">
            <v>-19.600000000000001</v>
          </cell>
          <cell r="L60">
            <v>-18.2</v>
          </cell>
          <cell r="M60">
            <v>-16.7</v>
          </cell>
          <cell r="N60">
            <v>-12.4</v>
          </cell>
          <cell r="O60">
            <v>-10.9</v>
          </cell>
          <cell r="P60">
            <v>-8.6999999999999993</v>
          </cell>
          <cell r="Q60">
            <v>-6.2</v>
          </cell>
          <cell r="R60">
            <v>-5.2</v>
          </cell>
          <cell r="S60">
            <v>-0.7</v>
          </cell>
          <cell r="T60">
            <v>2.2000000000000002</v>
          </cell>
          <cell r="U60">
            <v>2.6</v>
          </cell>
          <cell r="V60">
            <v>2</v>
          </cell>
          <cell r="W60">
            <v>3.5</v>
          </cell>
          <cell r="X60">
            <v>4.0999999999999996</v>
          </cell>
          <cell r="Y60">
            <v>4.8</v>
          </cell>
          <cell r="Z60">
            <v>5.3</v>
          </cell>
          <cell r="AA60">
            <v>5.0999999999999996</v>
          </cell>
          <cell r="AB60">
            <v>5.7</v>
          </cell>
          <cell r="AC60">
            <v>5.9</v>
          </cell>
          <cell r="AD60">
            <v>6</v>
          </cell>
          <cell r="AE60">
            <v>5.9</v>
          </cell>
          <cell r="AF60">
            <v>5.9</v>
          </cell>
          <cell r="AG60">
            <v>5.5</v>
          </cell>
          <cell r="AH60">
            <v>6.5</v>
          </cell>
          <cell r="AI60">
            <v>5.9</v>
          </cell>
          <cell r="AJ60">
            <v>5</v>
          </cell>
          <cell r="AK60">
            <v>6</v>
          </cell>
          <cell r="AL60">
            <v>5.7</v>
          </cell>
          <cell r="AM60">
            <v>5.5</v>
          </cell>
          <cell r="AN60">
            <v>5.7</v>
          </cell>
          <cell r="AO60">
            <v>6.1</v>
          </cell>
          <cell r="AP60">
            <v>6.4</v>
          </cell>
          <cell r="AQ60">
            <v>6.6</v>
          </cell>
          <cell r="AR60">
            <v>5.6</v>
          </cell>
          <cell r="AS60">
            <v>-1.2</v>
          </cell>
          <cell r="AT60">
            <v>4.4000000000000004</v>
          </cell>
          <cell r="AU60">
            <v>4.8</v>
          </cell>
          <cell r="AV60">
            <v>5.4</v>
          </cell>
          <cell r="AW60">
            <v>5.9</v>
          </cell>
          <cell r="AX60">
            <v>5.8</v>
          </cell>
          <cell r="AY60">
            <v>6.4</v>
          </cell>
          <cell r="AZ60">
            <v>6.5</v>
          </cell>
          <cell r="BA60">
            <v>7.3</v>
          </cell>
          <cell r="BB60">
            <v>6.7</v>
          </cell>
          <cell r="BC60">
            <v>7.2</v>
          </cell>
          <cell r="BD60">
            <v>6.7</v>
          </cell>
          <cell r="BE60">
            <v>8.1999999999999993</v>
          </cell>
          <cell r="BF60">
            <v>8.6</v>
          </cell>
          <cell r="BG60">
            <v>9.1</v>
          </cell>
          <cell r="BH60">
            <v>10</v>
          </cell>
          <cell r="BI60">
            <v>3.1</v>
          </cell>
          <cell r="BJ60">
            <v>7.9</v>
          </cell>
          <cell r="BK60">
            <v>9.4</v>
          </cell>
          <cell r="BL60">
            <v>10.3</v>
          </cell>
          <cell r="BM60">
            <v>10.1</v>
          </cell>
          <cell r="BN60">
            <v>11</v>
          </cell>
          <cell r="BO60">
            <v>10.6</v>
          </cell>
          <cell r="BP60">
            <v>10.199999999999999</v>
          </cell>
          <cell r="BQ60">
            <v>9.8000000000000007</v>
          </cell>
          <cell r="BR60">
            <v>9.8000000000000007</v>
          </cell>
          <cell r="BS60">
            <v>9.3000000000000007</v>
          </cell>
          <cell r="BT60">
            <v>9</v>
          </cell>
          <cell r="BU60">
            <v>9.4</v>
          </cell>
          <cell r="BV60">
            <v>9.8000000000000007</v>
          </cell>
          <cell r="BW60">
            <v>9.9</v>
          </cell>
          <cell r="BX60">
            <v>9.9</v>
          </cell>
          <cell r="BY60">
            <v>10.4</v>
          </cell>
          <cell r="BZ60">
            <v>10.5</v>
          </cell>
          <cell r="CA60">
            <v>11</v>
          </cell>
          <cell r="CB60">
            <v>10.7</v>
          </cell>
          <cell r="CC60">
            <v>10.8</v>
          </cell>
          <cell r="CD60">
            <v>10.6</v>
          </cell>
          <cell r="CE60">
            <v>11</v>
          </cell>
          <cell r="CF60">
            <v>10.7</v>
          </cell>
          <cell r="CG60">
            <v>11.1</v>
          </cell>
          <cell r="CH60">
            <v>11.7</v>
          </cell>
          <cell r="CI60">
            <v>11.1</v>
          </cell>
          <cell r="CJ60">
            <v>8.6999999999999993</v>
          </cell>
          <cell r="CK60">
            <v>9.5</v>
          </cell>
          <cell r="CL60">
            <v>10.8</v>
          </cell>
          <cell r="CM60">
            <v>11.4</v>
          </cell>
          <cell r="CN60">
            <v>11.6</v>
          </cell>
          <cell r="CO60">
            <v>11.7</v>
          </cell>
          <cell r="CP60">
            <v>12.7</v>
          </cell>
          <cell r="CQ60">
            <v>12.6</v>
          </cell>
          <cell r="CR60">
            <v>11.4</v>
          </cell>
          <cell r="CS60">
            <v>3.1</v>
          </cell>
          <cell r="CT60">
            <v>9.9</v>
          </cell>
          <cell r="CU60">
            <v>10.199999999999999</v>
          </cell>
          <cell r="CV60">
            <v>10.6</v>
          </cell>
          <cell r="CW60">
            <v>10.4</v>
          </cell>
          <cell r="CX60">
            <v>10.8</v>
          </cell>
          <cell r="CY60">
            <v>11.2</v>
          </cell>
          <cell r="CZ60">
            <v>11</v>
          </cell>
          <cell r="DA60">
            <v>10.7</v>
          </cell>
          <cell r="DB60">
            <v>11</v>
          </cell>
          <cell r="DC60">
            <v>10.7</v>
          </cell>
          <cell r="DD60">
            <v>10.4</v>
          </cell>
          <cell r="DE60">
            <v>10.3</v>
          </cell>
          <cell r="DF60">
            <v>10.4</v>
          </cell>
          <cell r="DG60">
            <v>10.7</v>
          </cell>
          <cell r="DH60">
            <v>11</v>
          </cell>
          <cell r="DI60">
            <v>10.199999999999999</v>
          </cell>
          <cell r="DJ60">
            <v>9.8000000000000007</v>
          </cell>
          <cell r="DK60">
            <v>10.9</v>
          </cell>
          <cell r="DL60">
            <v>11.6</v>
          </cell>
          <cell r="DM60">
            <v>12.3</v>
          </cell>
          <cell r="DN60">
            <v>12</v>
          </cell>
          <cell r="DO60">
            <v>11.4</v>
          </cell>
          <cell r="DP60">
            <v>12</v>
          </cell>
          <cell r="DQ60">
            <v>12.1</v>
          </cell>
          <cell r="DR60">
            <v>11</v>
          </cell>
          <cell r="DS60">
            <v>11.4</v>
          </cell>
          <cell r="DT60">
            <v>11.5</v>
          </cell>
          <cell r="DU60">
            <v>11.5</v>
          </cell>
          <cell r="DV60">
            <v>11.9</v>
          </cell>
          <cell r="DW60">
            <v>12.3</v>
          </cell>
          <cell r="DX60">
            <v>13</v>
          </cell>
          <cell r="DY60">
            <v>12.6</v>
          </cell>
          <cell r="DZ60">
            <v>13.3</v>
          </cell>
          <cell r="EA60">
            <v>12.6</v>
          </cell>
          <cell r="EB60">
            <v>14.5</v>
          </cell>
          <cell r="EC60">
            <v>14.3</v>
          </cell>
          <cell r="ED60">
            <v>14.4</v>
          </cell>
          <cell r="EE60">
            <v>14.9</v>
          </cell>
          <cell r="EF60">
            <v>15.5</v>
          </cell>
          <cell r="EG60">
            <v>15.4</v>
          </cell>
          <cell r="EH60">
            <v>16.899999999999999</v>
          </cell>
          <cell r="EI60">
            <v>17.899999999999999</v>
          </cell>
          <cell r="EJ60">
            <v>21.4</v>
          </cell>
          <cell r="EK60">
            <v>23.1</v>
          </cell>
          <cell r="EL60">
            <v>25.9</v>
          </cell>
          <cell r="EM60">
            <v>27.7</v>
          </cell>
          <cell r="EN60">
            <v>28.8</v>
          </cell>
          <cell r="EO60">
            <v>30.5</v>
          </cell>
          <cell r="EP60">
            <v>32.1</v>
          </cell>
          <cell r="EQ60">
            <v>20.6</v>
          </cell>
          <cell r="ER60">
            <v>26.2</v>
          </cell>
          <cell r="ES60">
            <v>28.6</v>
          </cell>
          <cell r="ET60">
            <v>28.5</v>
          </cell>
          <cell r="EU60">
            <v>28.3</v>
          </cell>
          <cell r="EV60">
            <v>28.9</v>
          </cell>
          <cell r="EW60">
            <v>30.2</v>
          </cell>
          <cell r="EX60">
            <v>30.5</v>
          </cell>
          <cell r="EY60">
            <v>31.5</v>
          </cell>
        </row>
        <row r="61">
          <cell r="A61" t="str">
            <v>Самарская область</v>
          </cell>
          <cell r="B61">
            <v>1.2</v>
          </cell>
          <cell r="C61">
            <v>1.1000000000000001</v>
          </cell>
          <cell r="D61">
            <v>-0.3</v>
          </cell>
          <cell r="E61">
            <v>-8.8000000000000007</v>
          </cell>
          <cell r="F61">
            <v>-26.9</v>
          </cell>
          <cell r="G61">
            <v>-21.5</v>
          </cell>
          <cell r="H61">
            <v>-20</v>
          </cell>
          <cell r="I61">
            <v>-18.2</v>
          </cell>
          <cell r="J61">
            <v>-18.899999999999999</v>
          </cell>
          <cell r="K61">
            <v>-16</v>
          </cell>
          <cell r="L61">
            <v>-12.8</v>
          </cell>
          <cell r="M61">
            <v>-10.7</v>
          </cell>
          <cell r="N61">
            <v>-9.1999999999999993</v>
          </cell>
          <cell r="O61">
            <v>-7.8</v>
          </cell>
          <cell r="P61">
            <v>-6.5</v>
          </cell>
          <cell r="Q61">
            <v>-2.4</v>
          </cell>
          <cell r="R61">
            <v>-0.6</v>
          </cell>
          <cell r="S61">
            <v>0.4</v>
          </cell>
          <cell r="T61">
            <v>0.9</v>
          </cell>
          <cell r="U61">
            <v>1.2</v>
          </cell>
          <cell r="V61">
            <v>0.4</v>
          </cell>
          <cell r="W61">
            <v>1.8</v>
          </cell>
          <cell r="X61">
            <v>2.2000000000000002</v>
          </cell>
          <cell r="Y61">
            <v>2.9</v>
          </cell>
          <cell r="Z61">
            <v>3</v>
          </cell>
          <cell r="AA61">
            <v>3.4</v>
          </cell>
          <cell r="AB61">
            <v>3.5</v>
          </cell>
          <cell r="AC61">
            <v>3.9</v>
          </cell>
          <cell r="AD61">
            <v>3.6</v>
          </cell>
          <cell r="AE61">
            <v>3.9</v>
          </cell>
          <cell r="AF61">
            <v>3</v>
          </cell>
          <cell r="AG61">
            <v>3.1</v>
          </cell>
          <cell r="AH61">
            <v>3.1</v>
          </cell>
          <cell r="AI61">
            <v>3.4</v>
          </cell>
          <cell r="AJ61">
            <v>2.6</v>
          </cell>
          <cell r="AK61">
            <v>3.2</v>
          </cell>
          <cell r="AL61">
            <v>3.3</v>
          </cell>
          <cell r="AM61">
            <v>3.5</v>
          </cell>
          <cell r="AN61">
            <v>3.8</v>
          </cell>
          <cell r="AO61">
            <v>4.0999999999999996</v>
          </cell>
          <cell r="AP61">
            <v>4.5</v>
          </cell>
          <cell r="AQ61">
            <v>4.4000000000000004</v>
          </cell>
          <cell r="AR61">
            <v>3.8</v>
          </cell>
          <cell r="AS61">
            <v>-3.4</v>
          </cell>
          <cell r="AT61">
            <v>1.8</v>
          </cell>
          <cell r="AU61">
            <v>2.5</v>
          </cell>
          <cell r="AV61">
            <v>3</v>
          </cell>
          <cell r="AW61">
            <v>3.1</v>
          </cell>
          <cell r="AX61">
            <v>2.9</v>
          </cell>
          <cell r="AY61">
            <v>3.4</v>
          </cell>
          <cell r="AZ61">
            <v>3</v>
          </cell>
          <cell r="BA61">
            <v>4.4000000000000004</v>
          </cell>
          <cell r="BB61">
            <v>4</v>
          </cell>
          <cell r="BC61">
            <v>4.4000000000000004</v>
          </cell>
          <cell r="BD61">
            <v>3.2</v>
          </cell>
          <cell r="BE61">
            <v>5.4</v>
          </cell>
          <cell r="BF61">
            <v>5</v>
          </cell>
          <cell r="BG61">
            <v>5.5</v>
          </cell>
          <cell r="BH61">
            <v>6</v>
          </cell>
          <cell r="BI61">
            <v>1.3</v>
          </cell>
          <cell r="BJ61">
            <v>5.0999999999999996</v>
          </cell>
          <cell r="BK61">
            <v>6</v>
          </cell>
          <cell r="BL61">
            <v>6.7</v>
          </cell>
          <cell r="BM61">
            <v>6.5</v>
          </cell>
          <cell r="BN61">
            <v>8.1</v>
          </cell>
          <cell r="BO61">
            <v>7.2</v>
          </cell>
          <cell r="BP61">
            <v>6.7</v>
          </cell>
          <cell r="BQ61">
            <v>7.2</v>
          </cell>
          <cell r="BR61">
            <v>7.3</v>
          </cell>
          <cell r="BS61">
            <v>6.4</v>
          </cell>
          <cell r="BT61">
            <v>6.5</v>
          </cell>
          <cell r="BU61">
            <v>6.8</v>
          </cell>
          <cell r="BV61">
            <v>6.7</v>
          </cell>
          <cell r="BW61">
            <v>7.2</v>
          </cell>
          <cell r="BX61">
            <v>7.2</v>
          </cell>
          <cell r="BY61">
            <v>7.6</v>
          </cell>
          <cell r="BZ61">
            <v>7.8</v>
          </cell>
          <cell r="CA61">
            <v>8.4</v>
          </cell>
          <cell r="CB61">
            <v>7.9</v>
          </cell>
          <cell r="CC61">
            <v>7.9</v>
          </cell>
          <cell r="CD61">
            <v>7.5</v>
          </cell>
          <cell r="CE61">
            <v>7.8</v>
          </cell>
          <cell r="CF61">
            <v>7.1</v>
          </cell>
          <cell r="CG61">
            <v>7</v>
          </cell>
          <cell r="CH61">
            <v>7.1</v>
          </cell>
          <cell r="CI61">
            <v>5.8</v>
          </cell>
          <cell r="CJ61">
            <v>-8.1999999999999993</v>
          </cell>
          <cell r="CK61">
            <v>5.5</v>
          </cell>
          <cell r="CL61">
            <v>6.6</v>
          </cell>
          <cell r="CM61">
            <v>7</v>
          </cell>
          <cell r="CN61">
            <v>7.2</v>
          </cell>
          <cell r="CO61">
            <v>7.2</v>
          </cell>
          <cell r="CP61">
            <v>7.5</v>
          </cell>
          <cell r="CQ61">
            <v>7.6</v>
          </cell>
          <cell r="CR61">
            <v>6.9</v>
          </cell>
          <cell r="CS61">
            <v>-1.9</v>
          </cell>
          <cell r="CT61">
            <v>5.7</v>
          </cell>
          <cell r="CU61">
            <v>5.8</v>
          </cell>
          <cell r="CV61">
            <v>5.8</v>
          </cell>
          <cell r="CW61">
            <v>5.3</v>
          </cell>
          <cell r="CX61">
            <v>6.3</v>
          </cell>
          <cell r="CY61">
            <v>6.2</v>
          </cell>
          <cell r="CZ61">
            <v>6.9</v>
          </cell>
          <cell r="DA61">
            <v>5.5</v>
          </cell>
          <cell r="DB61">
            <v>5.6</v>
          </cell>
          <cell r="DC61">
            <v>5.5</v>
          </cell>
          <cell r="DD61">
            <v>5.6</v>
          </cell>
          <cell r="DE61">
            <v>5.4</v>
          </cell>
          <cell r="DF61">
            <v>6.1</v>
          </cell>
          <cell r="DG61">
            <v>6.5</v>
          </cell>
          <cell r="DH61">
            <v>6.9</v>
          </cell>
          <cell r="DI61">
            <v>6.1</v>
          </cell>
          <cell r="DJ61">
            <v>5.8</v>
          </cell>
          <cell r="DK61">
            <v>7.1</v>
          </cell>
          <cell r="DL61">
            <v>7</v>
          </cell>
          <cell r="DM61">
            <v>7.4</v>
          </cell>
          <cell r="DN61">
            <v>6.9</v>
          </cell>
          <cell r="DO61">
            <v>6.9</v>
          </cell>
          <cell r="DP61">
            <v>6.9</v>
          </cell>
          <cell r="DQ61">
            <v>7.4</v>
          </cell>
          <cell r="DR61">
            <v>6.7</v>
          </cell>
          <cell r="DS61">
            <v>6.5</v>
          </cell>
          <cell r="DT61">
            <v>6.7</v>
          </cell>
          <cell r="DU61">
            <v>6.9</v>
          </cell>
          <cell r="DV61">
            <v>7.2</v>
          </cell>
          <cell r="DW61">
            <v>6.6</v>
          </cell>
          <cell r="DX61">
            <v>7.5</v>
          </cell>
          <cell r="DY61">
            <v>7.5</v>
          </cell>
          <cell r="DZ61">
            <v>8.4</v>
          </cell>
          <cell r="EA61">
            <v>8.6</v>
          </cell>
          <cell r="EB61">
            <v>8.6</v>
          </cell>
          <cell r="EC61">
            <v>8.3000000000000007</v>
          </cell>
          <cell r="ED61">
            <v>8.9</v>
          </cell>
          <cell r="EE61">
            <v>8.6</v>
          </cell>
          <cell r="EF61">
            <v>9</v>
          </cell>
          <cell r="EG61">
            <v>9.4</v>
          </cell>
          <cell r="EH61">
            <v>10.3</v>
          </cell>
          <cell r="EI61">
            <v>11.5</v>
          </cell>
          <cell r="EJ61">
            <v>12.8</v>
          </cell>
          <cell r="EK61">
            <v>14.6</v>
          </cell>
          <cell r="EL61">
            <v>16.8</v>
          </cell>
          <cell r="EM61">
            <v>18</v>
          </cell>
          <cell r="EN61">
            <v>20</v>
          </cell>
          <cell r="EO61">
            <v>21.2</v>
          </cell>
          <cell r="EP61">
            <v>22.6</v>
          </cell>
          <cell r="EQ61">
            <v>11.1</v>
          </cell>
          <cell r="ER61">
            <v>17.600000000000001</v>
          </cell>
          <cell r="ES61">
            <v>19.3</v>
          </cell>
          <cell r="ET61">
            <v>19.899999999999999</v>
          </cell>
          <cell r="EU61">
            <v>20.100000000000001</v>
          </cell>
          <cell r="EV61">
            <v>20</v>
          </cell>
          <cell r="EW61">
            <v>21.2</v>
          </cell>
          <cell r="EX61">
            <v>19.8</v>
          </cell>
          <cell r="EY61">
            <v>21.8</v>
          </cell>
        </row>
        <row r="62">
          <cell r="A62" t="str">
            <v>Санкт-Петербург</v>
          </cell>
          <cell r="B62">
            <v>1.7</v>
          </cell>
          <cell r="C62">
            <v>0.8</v>
          </cell>
          <cell r="D62">
            <v>-0.3</v>
          </cell>
          <cell r="E62">
            <v>-12.8</v>
          </cell>
          <cell r="F62">
            <v>-39.200000000000003</v>
          </cell>
          <cell r="G62">
            <v>-37.200000000000003</v>
          </cell>
          <cell r="H62">
            <v>-36.4</v>
          </cell>
          <cell r="I62">
            <v>-34.799999999999997</v>
          </cell>
          <cell r="J62">
            <v>-34.6</v>
          </cell>
          <cell r="K62">
            <v>-29.1</v>
          </cell>
          <cell r="L62">
            <v>-27.3</v>
          </cell>
          <cell r="M62">
            <v>-25.7</v>
          </cell>
          <cell r="N62">
            <v>-23.9</v>
          </cell>
          <cell r="O62">
            <v>-19.7</v>
          </cell>
          <cell r="P62">
            <v>-15.4</v>
          </cell>
          <cell r="Q62">
            <v>-13.5</v>
          </cell>
          <cell r="R62">
            <v>-11.4</v>
          </cell>
          <cell r="S62">
            <v>-9.5</v>
          </cell>
          <cell r="T62">
            <v>-8.3000000000000007</v>
          </cell>
          <cell r="U62">
            <v>-7.6</v>
          </cell>
          <cell r="V62">
            <v>-3.4</v>
          </cell>
          <cell r="W62">
            <v>-0.2</v>
          </cell>
          <cell r="X62">
            <v>0.7</v>
          </cell>
          <cell r="Y62">
            <v>0.9</v>
          </cell>
          <cell r="Z62">
            <v>1.8</v>
          </cell>
          <cell r="AA62">
            <v>2.5</v>
          </cell>
          <cell r="AB62">
            <v>3.7</v>
          </cell>
          <cell r="AC62">
            <v>4.5</v>
          </cell>
          <cell r="AD62">
            <v>5</v>
          </cell>
          <cell r="AE62">
            <v>5.2</v>
          </cell>
          <cell r="AF62">
            <v>4.7</v>
          </cell>
          <cell r="AG62">
            <v>5.2</v>
          </cell>
          <cell r="AH62">
            <v>5.4</v>
          </cell>
          <cell r="AI62">
            <v>5.6</v>
          </cell>
          <cell r="AJ62">
            <v>5</v>
          </cell>
          <cell r="AK62">
            <v>5.6</v>
          </cell>
          <cell r="AL62">
            <v>5.3</v>
          </cell>
          <cell r="AM62">
            <v>6</v>
          </cell>
          <cell r="AN62">
            <v>6.6</v>
          </cell>
          <cell r="AO62">
            <v>6.3</v>
          </cell>
          <cell r="AP62">
            <v>6.7</v>
          </cell>
          <cell r="AQ62">
            <v>7.2</v>
          </cell>
          <cell r="AR62">
            <v>6.2</v>
          </cell>
          <cell r="AS62">
            <v>-2.2999999999999998</v>
          </cell>
          <cell r="AT62">
            <v>4.5999999999999996</v>
          </cell>
          <cell r="AU62">
            <v>5.4</v>
          </cell>
          <cell r="AV62">
            <v>6.2</v>
          </cell>
          <cell r="AW62">
            <v>6.6</v>
          </cell>
          <cell r="AX62">
            <v>7.2</v>
          </cell>
          <cell r="AY62">
            <v>8</v>
          </cell>
          <cell r="AZ62">
            <v>7.6</v>
          </cell>
          <cell r="BA62">
            <v>9.6</v>
          </cell>
          <cell r="BB62">
            <v>8.9</v>
          </cell>
          <cell r="BC62">
            <v>10</v>
          </cell>
          <cell r="BD62">
            <v>7.4</v>
          </cell>
          <cell r="BE62">
            <v>11.3</v>
          </cell>
          <cell r="BF62">
            <v>11.2</v>
          </cell>
          <cell r="BG62">
            <v>11.5</v>
          </cell>
          <cell r="BH62">
            <v>12.4</v>
          </cell>
          <cell r="BI62">
            <v>7.3</v>
          </cell>
          <cell r="BJ62">
            <v>11.4</v>
          </cell>
          <cell r="BK62">
            <v>12</v>
          </cell>
          <cell r="BL62">
            <v>12.6</v>
          </cell>
          <cell r="BM62">
            <v>12.1</v>
          </cell>
          <cell r="BN62">
            <v>14.7</v>
          </cell>
          <cell r="BO62">
            <v>13.9</v>
          </cell>
          <cell r="BP62">
            <v>12.8</v>
          </cell>
          <cell r="BQ62">
            <v>11.4</v>
          </cell>
          <cell r="BR62">
            <v>11.8</v>
          </cell>
          <cell r="BS62">
            <v>10.4</v>
          </cell>
          <cell r="BT62">
            <v>10.6</v>
          </cell>
          <cell r="BU62">
            <v>10.7</v>
          </cell>
          <cell r="BV62">
            <v>10.6</v>
          </cell>
          <cell r="BW62">
            <v>12.3</v>
          </cell>
          <cell r="BX62">
            <v>12.5</v>
          </cell>
          <cell r="BY62">
            <v>13</v>
          </cell>
          <cell r="BZ62">
            <v>13.4</v>
          </cell>
          <cell r="CA62">
            <v>14.5</v>
          </cell>
          <cell r="CB62">
            <v>14.3</v>
          </cell>
          <cell r="CC62">
            <v>14.5</v>
          </cell>
          <cell r="CD62">
            <v>14.7</v>
          </cell>
          <cell r="CE62">
            <v>15.3</v>
          </cell>
          <cell r="CF62">
            <v>14.6</v>
          </cell>
          <cell r="CG62">
            <v>14.7</v>
          </cell>
          <cell r="CH62">
            <v>14.6</v>
          </cell>
          <cell r="CI62">
            <v>14.8</v>
          </cell>
          <cell r="CJ62">
            <v>10.199999999999999</v>
          </cell>
          <cell r="CK62">
            <v>13.8</v>
          </cell>
          <cell r="CL62">
            <v>14.9</v>
          </cell>
          <cell r="CM62">
            <v>15.3</v>
          </cell>
          <cell r="CN62">
            <v>15.5</v>
          </cell>
          <cell r="CO62">
            <v>15.2</v>
          </cell>
          <cell r="CP62">
            <v>15.6</v>
          </cell>
          <cell r="CQ62">
            <v>15.7</v>
          </cell>
          <cell r="CR62">
            <v>15.2</v>
          </cell>
          <cell r="CS62">
            <v>4.9000000000000004</v>
          </cell>
          <cell r="CT62">
            <v>13.6</v>
          </cell>
          <cell r="CU62">
            <v>14.4</v>
          </cell>
          <cell r="CV62">
            <v>14</v>
          </cell>
          <cell r="CW62">
            <v>13.7</v>
          </cell>
          <cell r="CX62">
            <v>15.3</v>
          </cell>
          <cell r="CY62">
            <v>15.2</v>
          </cell>
          <cell r="CZ62">
            <v>16.2</v>
          </cell>
          <cell r="DA62">
            <v>15.3</v>
          </cell>
          <cell r="DB62">
            <v>15.2</v>
          </cell>
          <cell r="DC62">
            <v>15.1</v>
          </cell>
          <cell r="DD62">
            <v>15.2</v>
          </cell>
          <cell r="DE62">
            <v>15</v>
          </cell>
          <cell r="DF62">
            <v>15.8</v>
          </cell>
          <cell r="DG62">
            <v>16.600000000000001</v>
          </cell>
          <cell r="DH62">
            <v>17.3</v>
          </cell>
          <cell r="DI62">
            <v>16.3</v>
          </cell>
          <cell r="DJ62">
            <v>15.8</v>
          </cell>
          <cell r="DK62">
            <v>17.600000000000001</v>
          </cell>
          <cell r="DL62">
            <v>17.899999999999999</v>
          </cell>
          <cell r="DM62">
            <v>18.2</v>
          </cell>
          <cell r="DN62">
            <v>17.899999999999999</v>
          </cell>
          <cell r="DO62">
            <v>17.899999999999999</v>
          </cell>
          <cell r="DP62">
            <v>18.399999999999999</v>
          </cell>
          <cell r="DQ62">
            <v>18.5</v>
          </cell>
          <cell r="DR62">
            <v>17.3</v>
          </cell>
          <cell r="DS62">
            <v>17.600000000000001</v>
          </cell>
          <cell r="DT62">
            <v>17.5</v>
          </cell>
          <cell r="DU62">
            <v>18.2</v>
          </cell>
          <cell r="DV62">
            <v>18.7</v>
          </cell>
          <cell r="DW62">
            <v>18.399999999999999</v>
          </cell>
          <cell r="DX62">
            <v>19.7</v>
          </cell>
          <cell r="DY62">
            <v>20.5</v>
          </cell>
          <cell r="DZ62">
            <v>21.4</v>
          </cell>
          <cell r="EA62">
            <v>21.9</v>
          </cell>
          <cell r="EB62">
            <v>23.2</v>
          </cell>
          <cell r="EC62">
            <v>23.9</v>
          </cell>
          <cell r="ED62">
            <v>24.2</v>
          </cell>
          <cell r="EE62">
            <v>24</v>
          </cell>
          <cell r="EF62">
            <v>25</v>
          </cell>
          <cell r="EG62">
            <v>27</v>
          </cell>
          <cell r="EH62">
            <v>29.5</v>
          </cell>
          <cell r="EI62">
            <v>31.7</v>
          </cell>
          <cell r="EJ62">
            <v>34.1</v>
          </cell>
          <cell r="EK62">
            <v>36.200000000000003</v>
          </cell>
          <cell r="EL62">
            <v>39.700000000000003</v>
          </cell>
          <cell r="EM62">
            <v>40.5</v>
          </cell>
          <cell r="EN62">
            <v>42.1</v>
          </cell>
          <cell r="EO62">
            <v>43.6</v>
          </cell>
          <cell r="EP62">
            <v>45.2</v>
          </cell>
          <cell r="EQ62">
            <v>31.2</v>
          </cell>
          <cell r="ER62">
            <v>40.200000000000003</v>
          </cell>
          <cell r="ES62">
            <v>41.9</v>
          </cell>
          <cell r="ET62">
            <v>42.6</v>
          </cell>
          <cell r="EU62">
            <v>43.2</v>
          </cell>
          <cell r="EV62">
            <v>43.1</v>
          </cell>
          <cell r="EW62">
            <v>44.6</v>
          </cell>
          <cell r="EX62">
            <v>44.6</v>
          </cell>
          <cell r="EY62">
            <v>46.2</v>
          </cell>
        </row>
        <row r="63">
          <cell r="A63" t="str">
            <v>Саратовская область</v>
          </cell>
          <cell r="B63">
            <v>1</v>
          </cell>
          <cell r="C63">
            <v>0.9</v>
          </cell>
          <cell r="D63">
            <v>0.1</v>
          </cell>
          <cell r="E63">
            <v>-14.7</v>
          </cell>
          <cell r="F63">
            <v>-33.5</v>
          </cell>
          <cell r="G63">
            <v>-30.8</v>
          </cell>
          <cell r="H63">
            <v>-30.6</v>
          </cell>
          <cell r="I63">
            <v>-28.2</v>
          </cell>
          <cell r="J63">
            <v>-27.2</v>
          </cell>
          <cell r="K63">
            <v>-24.8</v>
          </cell>
          <cell r="L63">
            <v>-22.9</v>
          </cell>
          <cell r="M63">
            <v>-17.899999999999999</v>
          </cell>
          <cell r="N63">
            <v>-9.1999999999999993</v>
          </cell>
          <cell r="O63">
            <v>-7</v>
          </cell>
          <cell r="P63">
            <v>-5</v>
          </cell>
          <cell r="Q63">
            <v>-2.7</v>
          </cell>
          <cell r="R63">
            <v>-1.1000000000000001</v>
          </cell>
          <cell r="S63">
            <v>-0.1</v>
          </cell>
          <cell r="T63">
            <v>0.4</v>
          </cell>
          <cell r="U63">
            <v>0.4</v>
          </cell>
          <cell r="V63">
            <v>-0.6</v>
          </cell>
          <cell r="W63">
            <v>1</v>
          </cell>
          <cell r="X63">
            <v>1.5</v>
          </cell>
          <cell r="Y63">
            <v>1.7</v>
          </cell>
          <cell r="Z63">
            <v>2.5</v>
          </cell>
          <cell r="AA63">
            <v>3.1</v>
          </cell>
          <cell r="AB63">
            <v>3.2</v>
          </cell>
          <cell r="AC63">
            <v>3.6</v>
          </cell>
          <cell r="AD63">
            <v>3.5</v>
          </cell>
          <cell r="AE63">
            <v>3.8</v>
          </cell>
          <cell r="AF63">
            <v>3.3</v>
          </cell>
          <cell r="AG63">
            <v>3.1</v>
          </cell>
          <cell r="AH63">
            <v>3.5</v>
          </cell>
          <cell r="AI63">
            <v>3.3</v>
          </cell>
          <cell r="AJ63">
            <v>2.8</v>
          </cell>
          <cell r="AK63">
            <v>3</v>
          </cell>
          <cell r="AL63">
            <v>3</v>
          </cell>
          <cell r="AM63">
            <v>3</v>
          </cell>
          <cell r="AN63">
            <v>3.3</v>
          </cell>
          <cell r="AO63">
            <v>3.7</v>
          </cell>
          <cell r="AP63">
            <v>3.7</v>
          </cell>
          <cell r="AQ63">
            <v>3.9</v>
          </cell>
          <cell r="AR63">
            <v>3.1</v>
          </cell>
          <cell r="AS63">
            <v>-3.3</v>
          </cell>
          <cell r="AT63">
            <v>0.8</v>
          </cell>
          <cell r="AU63">
            <v>1.6</v>
          </cell>
          <cell r="AV63">
            <v>1.8</v>
          </cell>
          <cell r="AW63">
            <v>1.9</v>
          </cell>
          <cell r="AX63">
            <v>1.6</v>
          </cell>
          <cell r="AY63">
            <v>1.9</v>
          </cell>
          <cell r="AZ63">
            <v>1.6</v>
          </cell>
          <cell r="BA63">
            <v>2.7</v>
          </cell>
          <cell r="BB63">
            <v>2.2000000000000002</v>
          </cell>
          <cell r="BC63">
            <v>2.5</v>
          </cell>
          <cell r="BD63">
            <v>1.5</v>
          </cell>
          <cell r="BE63">
            <v>3.3</v>
          </cell>
          <cell r="BF63">
            <v>3.3</v>
          </cell>
          <cell r="BG63">
            <v>3.8</v>
          </cell>
          <cell r="BH63">
            <v>4.2</v>
          </cell>
          <cell r="BI63">
            <v>-1.1000000000000001</v>
          </cell>
          <cell r="BJ63">
            <v>3.2</v>
          </cell>
          <cell r="BK63">
            <v>4</v>
          </cell>
          <cell r="BL63">
            <v>4.7</v>
          </cell>
          <cell r="BM63">
            <v>4.7</v>
          </cell>
          <cell r="BN63">
            <v>6.3</v>
          </cell>
          <cell r="BO63">
            <v>5.7</v>
          </cell>
          <cell r="BP63">
            <v>5.2</v>
          </cell>
          <cell r="BQ63">
            <v>5.3</v>
          </cell>
          <cell r="BR63">
            <v>5.4</v>
          </cell>
          <cell r="BS63">
            <v>4.9000000000000004</v>
          </cell>
          <cell r="BT63">
            <v>5.0999999999999996</v>
          </cell>
          <cell r="BU63">
            <v>5.2</v>
          </cell>
          <cell r="BV63">
            <v>5.0999999999999996</v>
          </cell>
          <cell r="BW63">
            <v>5.7</v>
          </cell>
          <cell r="BX63">
            <v>5.7</v>
          </cell>
          <cell r="BY63">
            <v>5.9</v>
          </cell>
          <cell r="BZ63">
            <v>5.9</v>
          </cell>
          <cell r="CA63">
            <v>6.4</v>
          </cell>
          <cell r="CB63">
            <v>6.3</v>
          </cell>
          <cell r="CC63">
            <v>6.3</v>
          </cell>
          <cell r="CD63">
            <v>6.2</v>
          </cell>
          <cell r="CE63">
            <v>5.6</v>
          </cell>
          <cell r="CF63">
            <v>5.5</v>
          </cell>
          <cell r="CG63">
            <v>5.4</v>
          </cell>
          <cell r="CH63">
            <v>5.5</v>
          </cell>
          <cell r="CI63">
            <v>5.0999999999999996</v>
          </cell>
          <cell r="CJ63">
            <v>-4.4000000000000004</v>
          </cell>
          <cell r="CK63">
            <v>4.5</v>
          </cell>
          <cell r="CL63">
            <v>5.7</v>
          </cell>
          <cell r="CM63">
            <v>6</v>
          </cell>
          <cell r="CN63">
            <v>6.1</v>
          </cell>
          <cell r="CO63">
            <v>6.1</v>
          </cell>
          <cell r="CP63">
            <v>6.2</v>
          </cell>
          <cell r="CQ63">
            <v>6.4</v>
          </cell>
          <cell r="CR63">
            <v>6.3</v>
          </cell>
          <cell r="CS63">
            <v>-1.2</v>
          </cell>
          <cell r="CT63">
            <v>4.5</v>
          </cell>
          <cell r="CU63">
            <v>5</v>
          </cell>
          <cell r="CV63">
            <v>5.0999999999999996</v>
          </cell>
          <cell r="CW63">
            <v>4.8</v>
          </cell>
          <cell r="CX63">
            <v>5.5</v>
          </cell>
          <cell r="CY63">
            <v>5.6</v>
          </cell>
          <cell r="CZ63">
            <v>5.8</v>
          </cell>
          <cell r="DA63">
            <v>4.7</v>
          </cell>
          <cell r="DB63">
            <v>4.8</v>
          </cell>
          <cell r="DC63">
            <v>5.2</v>
          </cell>
          <cell r="DD63">
            <v>5</v>
          </cell>
          <cell r="DE63">
            <v>4.9000000000000004</v>
          </cell>
          <cell r="DF63">
            <v>5.6</v>
          </cell>
          <cell r="DG63">
            <v>6.1</v>
          </cell>
          <cell r="DH63">
            <v>6.1</v>
          </cell>
          <cell r="DI63">
            <v>5.6</v>
          </cell>
          <cell r="DJ63">
            <v>5.5</v>
          </cell>
          <cell r="DK63">
            <v>6.8</v>
          </cell>
          <cell r="DL63">
            <v>6.9</v>
          </cell>
          <cell r="DM63">
            <v>7.8</v>
          </cell>
          <cell r="DN63">
            <v>7.6</v>
          </cell>
          <cell r="DO63">
            <v>7.4</v>
          </cell>
          <cell r="DP63">
            <v>7.7</v>
          </cell>
          <cell r="DQ63">
            <v>7.9</v>
          </cell>
          <cell r="DR63">
            <v>7.2</v>
          </cell>
          <cell r="DS63">
            <v>7</v>
          </cell>
          <cell r="DT63">
            <v>7</v>
          </cell>
          <cell r="DU63">
            <v>7.1</v>
          </cell>
          <cell r="DV63">
            <v>7.5</v>
          </cell>
          <cell r="DW63">
            <v>7.5</v>
          </cell>
          <cell r="DX63">
            <v>8</v>
          </cell>
          <cell r="DY63">
            <v>8</v>
          </cell>
          <cell r="DZ63">
            <v>8.6999999999999993</v>
          </cell>
          <cell r="EA63">
            <v>8.6999999999999993</v>
          </cell>
          <cell r="EB63">
            <v>8.6</v>
          </cell>
          <cell r="EC63">
            <v>8.8000000000000007</v>
          </cell>
          <cell r="ED63">
            <v>8.9</v>
          </cell>
          <cell r="EE63">
            <v>8.6999999999999993</v>
          </cell>
          <cell r="EF63">
            <v>9</v>
          </cell>
          <cell r="EG63">
            <v>9.1999999999999993</v>
          </cell>
          <cell r="EH63">
            <v>10.5</v>
          </cell>
          <cell r="EI63">
            <v>10.9</v>
          </cell>
          <cell r="EJ63">
            <v>12.4</v>
          </cell>
          <cell r="EK63">
            <v>14.1</v>
          </cell>
          <cell r="EL63">
            <v>15.9</v>
          </cell>
          <cell r="EM63">
            <v>16.899999999999999</v>
          </cell>
          <cell r="EN63">
            <v>17.600000000000001</v>
          </cell>
          <cell r="EO63">
            <v>19</v>
          </cell>
          <cell r="EP63">
            <v>20.3</v>
          </cell>
          <cell r="EQ63">
            <v>10.3</v>
          </cell>
          <cell r="ER63">
            <v>15.4</v>
          </cell>
          <cell r="ES63">
            <v>16.899999999999999</v>
          </cell>
          <cell r="ET63">
            <v>16.899999999999999</v>
          </cell>
          <cell r="EU63">
            <v>16.7</v>
          </cell>
          <cell r="EV63">
            <v>16.3</v>
          </cell>
          <cell r="EW63">
            <v>17.100000000000001</v>
          </cell>
          <cell r="EX63">
            <v>17</v>
          </cell>
          <cell r="EY63">
            <v>18.899999999999999</v>
          </cell>
        </row>
        <row r="64">
          <cell r="A64" t="str">
            <v>Сахалинская область</v>
          </cell>
          <cell r="B64">
            <v>0.3</v>
          </cell>
          <cell r="C64">
            <v>0.3</v>
          </cell>
          <cell r="D64">
            <v>-0.3</v>
          </cell>
          <cell r="E64">
            <v>-11.1</v>
          </cell>
          <cell r="F64">
            <v>-25.6</v>
          </cell>
          <cell r="G64">
            <v>-21.8</v>
          </cell>
          <cell r="H64">
            <v>-19.2</v>
          </cell>
          <cell r="I64">
            <v>-17.2</v>
          </cell>
          <cell r="J64">
            <v>-16</v>
          </cell>
          <cell r="K64">
            <v>-11.6</v>
          </cell>
          <cell r="L64">
            <v>-6.1</v>
          </cell>
          <cell r="M64">
            <v>-3.2</v>
          </cell>
          <cell r="N64">
            <v>-2.5</v>
          </cell>
          <cell r="O64">
            <v>-1.7</v>
          </cell>
          <cell r="P64">
            <v>-1</v>
          </cell>
          <cell r="Q64">
            <v>-0.9</v>
          </cell>
          <cell r="R64">
            <v>-0.1</v>
          </cell>
          <cell r="S64">
            <v>0.7</v>
          </cell>
          <cell r="T64">
            <v>0.9</v>
          </cell>
          <cell r="U64">
            <v>1.1000000000000001</v>
          </cell>
          <cell r="V64">
            <v>-0.2</v>
          </cell>
          <cell r="W64">
            <v>1.3</v>
          </cell>
          <cell r="X64">
            <v>1.7</v>
          </cell>
          <cell r="Y64">
            <v>2.2000000000000002</v>
          </cell>
          <cell r="Z64">
            <v>2.4</v>
          </cell>
          <cell r="AA64">
            <v>2.2000000000000002</v>
          </cell>
          <cell r="AB64">
            <v>2.6</v>
          </cell>
          <cell r="AC64">
            <v>3.1</v>
          </cell>
          <cell r="AD64">
            <v>3.3</v>
          </cell>
          <cell r="AE64">
            <v>3.6</v>
          </cell>
          <cell r="AF64">
            <v>3.8</v>
          </cell>
          <cell r="AG64">
            <v>3.1</v>
          </cell>
          <cell r="AH64">
            <v>4</v>
          </cell>
          <cell r="AI64">
            <v>4.0999999999999996</v>
          </cell>
          <cell r="AJ64">
            <v>3.7</v>
          </cell>
          <cell r="AK64">
            <v>4.5</v>
          </cell>
          <cell r="AL64">
            <v>4.5999999999999996</v>
          </cell>
          <cell r="AM64">
            <v>4.5</v>
          </cell>
          <cell r="AN64">
            <v>4.8</v>
          </cell>
          <cell r="AO64">
            <v>5.3</v>
          </cell>
          <cell r="AP64">
            <v>5.9</v>
          </cell>
          <cell r="AQ64">
            <v>6.2</v>
          </cell>
          <cell r="AR64">
            <v>5.9</v>
          </cell>
          <cell r="AS64">
            <v>-2.1</v>
          </cell>
          <cell r="AT64">
            <v>3.6</v>
          </cell>
          <cell r="AU64">
            <v>4.4000000000000004</v>
          </cell>
          <cell r="AV64">
            <v>4.7</v>
          </cell>
          <cell r="AW64">
            <v>5.0999999999999996</v>
          </cell>
          <cell r="AX64">
            <v>5.2</v>
          </cell>
          <cell r="AY64">
            <v>5.3</v>
          </cell>
          <cell r="AZ64">
            <v>5.4</v>
          </cell>
          <cell r="BA64">
            <v>6.3</v>
          </cell>
          <cell r="BB64">
            <v>6.3</v>
          </cell>
          <cell r="BC64">
            <v>6.7</v>
          </cell>
          <cell r="BD64">
            <v>5.3</v>
          </cell>
          <cell r="BE64">
            <v>6.9</v>
          </cell>
          <cell r="BF64">
            <v>6.9</v>
          </cell>
          <cell r="BG64">
            <v>6.8</v>
          </cell>
          <cell r="BH64">
            <v>7.5</v>
          </cell>
          <cell r="BI64">
            <v>0.8</v>
          </cell>
          <cell r="BJ64">
            <v>4.9000000000000004</v>
          </cell>
          <cell r="BK64">
            <v>7.7</v>
          </cell>
          <cell r="BL64">
            <v>8.6999999999999993</v>
          </cell>
          <cell r="BM64">
            <v>8.6</v>
          </cell>
          <cell r="BN64">
            <v>9.3000000000000007</v>
          </cell>
          <cell r="BO64">
            <v>8.9</v>
          </cell>
          <cell r="BP64">
            <v>8.4</v>
          </cell>
          <cell r="BQ64">
            <v>8.9</v>
          </cell>
          <cell r="BR64">
            <v>8.3000000000000007</v>
          </cell>
          <cell r="BS64">
            <v>8</v>
          </cell>
          <cell r="BT64">
            <v>8.3000000000000007</v>
          </cell>
          <cell r="BU64">
            <v>8.4</v>
          </cell>
          <cell r="BV64">
            <v>7.8</v>
          </cell>
          <cell r="BW64">
            <v>7.8</v>
          </cell>
          <cell r="BX64">
            <v>8.3000000000000007</v>
          </cell>
          <cell r="BY64">
            <v>8.8000000000000007</v>
          </cell>
          <cell r="BZ64">
            <v>8.4</v>
          </cell>
          <cell r="CA64">
            <v>9.3000000000000007</v>
          </cell>
          <cell r="CB64">
            <v>10</v>
          </cell>
          <cell r="CC64">
            <v>9.4</v>
          </cell>
          <cell r="CD64">
            <v>9.3000000000000007</v>
          </cell>
          <cell r="CE64">
            <v>9.8000000000000007</v>
          </cell>
          <cell r="CF64">
            <v>9.9</v>
          </cell>
          <cell r="CG64">
            <v>10.199999999999999</v>
          </cell>
          <cell r="CH64">
            <v>10</v>
          </cell>
          <cell r="CI64">
            <v>9.9</v>
          </cell>
          <cell r="CJ64">
            <v>8.4</v>
          </cell>
          <cell r="CK64">
            <v>10.199999999999999</v>
          </cell>
          <cell r="CL64">
            <v>10.8</v>
          </cell>
          <cell r="CM64">
            <v>10.9</v>
          </cell>
          <cell r="CN64">
            <v>11.1</v>
          </cell>
          <cell r="CO64">
            <v>11.7</v>
          </cell>
          <cell r="CP64">
            <v>12.2</v>
          </cell>
          <cell r="CQ64">
            <v>13.2</v>
          </cell>
          <cell r="CR64">
            <v>12.4</v>
          </cell>
          <cell r="CS64">
            <v>2</v>
          </cell>
          <cell r="CT64">
            <v>8</v>
          </cell>
          <cell r="CU64">
            <v>9.9</v>
          </cell>
          <cell r="CV64">
            <v>11.2</v>
          </cell>
          <cell r="CW64">
            <v>10.9</v>
          </cell>
          <cell r="CX64">
            <v>11.6</v>
          </cell>
          <cell r="CY64">
            <v>10.5</v>
          </cell>
          <cell r="CZ64">
            <v>13.1</v>
          </cell>
          <cell r="DA64">
            <v>11.8</v>
          </cell>
          <cell r="DB64">
            <v>12.7</v>
          </cell>
          <cell r="DC64">
            <v>12.5</v>
          </cell>
          <cell r="DD64">
            <v>12.2</v>
          </cell>
          <cell r="DE64">
            <v>12.2</v>
          </cell>
          <cell r="DF64">
            <v>12.7</v>
          </cell>
          <cell r="DG64">
            <v>12.6</v>
          </cell>
          <cell r="DH64">
            <v>13.1</v>
          </cell>
          <cell r="DI64">
            <v>12.1</v>
          </cell>
          <cell r="DJ64">
            <v>12.2</v>
          </cell>
          <cell r="DK64">
            <v>13.8</v>
          </cell>
          <cell r="DL64">
            <v>13.6</v>
          </cell>
          <cell r="DM64">
            <v>12.6</v>
          </cell>
          <cell r="DN64">
            <v>13.4</v>
          </cell>
          <cell r="DO64">
            <v>13.5</v>
          </cell>
          <cell r="DP64">
            <v>13.7</v>
          </cell>
          <cell r="DQ64">
            <v>13.8</v>
          </cell>
          <cell r="DR64">
            <v>13.4</v>
          </cell>
          <cell r="DS64">
            <v>13.3</v>
          </cell>
          <cell r="DT64">
            <v>13.7</v>
          </cell>
          <cell r="DU64">
            <v>13.7</v>
          </cell>
          <cell r="DV64">
            <v>14.6</v>
          </cell>
          <cell r="DW64">
            <v>14.8</v>
          </cell>
          <cell r="DX64">
            <v>15.8</v>
          </cell>
          <cell r="DY64">
            <v>16.899999999999999</v>
          </cell>
          <cell r="DZ64">
            <v>17.8</v>
          </cell>
          <cell r="EA64">
            <v>18.3</v>
          </cell>
          <cell r="EB64">
            <v>18.8</v>
          </cell>
          <cell r="EC64">
            <v>19.2</v>
          </cell>
          <cell r="ED64">
            <v>20.7</v>
          </cell>
          <cell r="EE64">
            <v>20.8</v>
          </cell>
          <cell r="EF64">
            <v>21.3</v>
          </cell>
          <cell r="EG64">
            <v>22.3</v>
          </cell>
          <cell r="EH64">
            <v>23.5</v>
          </cell>
          <cell r="EI64">
            <v>25.1</v>
          </cell>
          <cell r="EJ64">
            <v>27.7</v>
          </cell>
          <cell r="EK64">
            <v>31.9</v>
          </cell>
          <cell r="EL64">
            <v>36.4</v>
          </cell>
          <cell r="EM64">
            <v>40</v>
          </cell>
          <cell r="EN64">
            <v>43.3</v>
          </cell>
          <cell r="EO64">
            <v>46.1</v>
          </cell>
          <cell r="EP64">
            <v>48.8</v>
          </cell>
          <cell r="EQ64">
            <v>31.9</v>
          </cell>
          <cell r="ER64">
            <v>43.5</v>
          </cell>
          <cell r="ES64">
            <v>43.8</v>
          </cell>
          <cell r="ET64">
            <v>45</v>
          </cell>
          <cell r="EU64">
            <v>46.7</v>
          </cell>
          <cell r="EV64">
            <v>48</v>
          </cell>
          <cell r="EW64">
            <v>51.6</v>
          </cell>
          <cell r="EX64">
            <v>50.5</v>
          </cell>
          <cell r="EY64">
            <v>53.7</v>
          </cell>
        </row>
        <row r="65">
          <cell r="A65" t="str">
            <v>Свердловская область</v>
          </cell>
          <cell r="B65">
            <v>0.7</v>
          </cell>
          <cell r="C65">
            <v>0.4</v>
          </cell>
          <cell r="D65">
            <v>-0.2</v>
          </cell>
          <cell r="E65">
            <v>-13.7</v>
          </cell>
          <cell r="F65">
            <v>-32.200000000000003</v>
          </cell>
          <cell r="G65">
            <v>-23.4</v>
          </cell>
          <cell r="H65">
            <v>-22.2</v>
          </cell>
          <cell r="I65">
            <v>-22.5</v>
          </cell>
          <cell r="J65">
            <v>-23.5</v>
          </cell>
          <cell r="K65">
            <v>-21.2</v>
          </cell>
          <cell r="L65">
            <v>-19.7</v>
          </cell>
          <cell r="M65">
            <v>-18.2</v>
          </cell>
          <cell r="N65">
            <v>-17.600000000000001</v>
          </cell>
          <cell r="O65">
            <v>-14.7</v>
          </cell>
          <cell r="P65">
            <v>-12.9</v>
          </cell>
          <cell r="Q65">
            <v>-10.5</v>
          </cell>
          <cell r="R65">
            <v>-9.1999999999999993</v>
          </cell>
          <cell r="S65">
            <v>-8.1</v>
          </cell>
          <cell r="T65">
            <v>-7.4</v>
          </cell>
          <cell r="U65">
            <v>-6.2</v>
          </cell>
          <cell r="V65">
            <v>-6.9</v>
          </cell>
          <cell r="W65">
            <v>-2.2999999999999998</v>
          </cell>
          <cell r="X65">
            <v>-1</v>
          </cell>
          <cell r="Y65">
            <v>-0.1</v>
          </cell>
          <cell r="Z65">
            <v>0.6</v>
          </cell>
          <cell r="AA65">
            <v>1</v>
          </cell>
          <cell r="AB65">
            <v>1.7</v>
          </cell>
          <cell r="AC65">
            <v>2.1</v>
          </cell>
          <cell r="AD65">
            <v>2.2000000000000002</v>
          </cell>
          <cell r="AE65">
            <v>2.5</v>
          </cell>
          <cell r="AF65">
            <v>2.1</v>
          </cell>
          <cell r="AG65">
            <v>2</v>
          </cell>
          <cell r="AH65">
            <v>2.2999999999999998</v>
          </cell>
          <cell r="AI65">
            <v>2.5</v>
          </cell>
          <cell r="AJ65">
            <v>1.4</v>
          </cell>
          <cell r="AK65">
            <v>1.8</v>
          </cell>
          <cell r="AL65">
            <v>2</v>
          </cell>
          <cell r="AM65">
            <v>2.2000000000000002</v>
          </cell>
          <cell r="AN65">
            <v>2.5</v>
          </cell>
          <cell r="AO65">
            <v>3</v>
          </cell>
          <cell r="AP65">
            <v>3.2</v>
          </cell>
          <cell r="AQ65">
            <v>3.3</v>
          </cell>
          <cell r="AR65">
            <v>2.1</v>
          </cell>
          <cell r="AS65">
            <v>-5.5</v>
          </cell>
          <cell r="AT65">
            <v>0.3</v>
          </cell>
          <cell r="AU65">
            <v>1.3</v>
          </cell>
          <cell r="AV65">
            <v>1.9</v>
          </cell>
          <cell r="AW65">
            <v>2.5</v>
          </cell>
          <cell r="AX65">
            <v>2.2999999999999998</v>
          </cell>
          <cell r="AY65">
            <v>3.1</v>
          </cell>
          <cell r="AZ65">
            <v>2.2000000000000002</v>
          </cell>
          <cell r="BA65">
            <v>3.9</v>
          </cell>
          <cell r="BB65">
            <v>3.2</v>
          </cell>
          <cell r="BC65">
            <v>4.0999999999999996</v>
          </cell>
          <cell r="BD65">
            <v>2.4</v>
          </cell>
          <cell r="BE65">
            <v>4.8</v>
          </cell>
          <cell r="BF65">
            <v>4.4000000000000004</v>
          </cell>
          <cell r="BG65">
            <v>4.8</v>
          </cell>
          <cell r="BH65">
            <v>5.0999999999999996</v>
          </cell>
          <cell r="BI65">
            <v>-0.4</v>
          </cell>
          <cell r="BJ65">
            <v>3.4</v>
          </cell>
          <cell r="BK65">
            <v>4.4000000000000004</v>
          </cell>
          <cell r="BL65">
            <v>4.5999999999999996</v>
          </cell>
          <cell r="BM65">
            <v>4.3</v>
          </cell>
          <cell r="BN65">
            <v>6.2</v>
          </cell>
          <cell r="BO65">
            <v>5.8</v>
          </cell>
          <cell r="BP65">
            <v>5</v>
          </cell>
          <cell r="BQ65">
            <v>5.5</v>
          </cell>
          <cell r="BR65">
            <v>5.3</v>
          </cell>
          <cell r="BS65">
            <v>4.0999999999999996</v>
          </cell>
          <cell r="BT65">
            <v>4.2</v>
          </cell>
          <cell r="BU65">
            <v>4.2</v>
          </cell>
          <cell r="BV65">
            <v>4.0999999999999996</v>
          </cell>
          <cell r="BW65">
            <v>4.8</v>
          </cell>
          <cell r="BX65">
            <v>5</v>
          </cell>
          <cell r="BY65">
            <v>5.0999999999999996</v>
          </cell>
          <cell r="BZ65">
            <v>4.9000000000000004</v>
          </cell>
          <cell r="CA65">
            <v>5.9</v>
          </cell>
          <cell r="CB65">
            <v>5.4</v>
          </cell>
          <cell r="CC65">
            <v>5.6</v>
          </cell>
          <cell r="CD65">
            <v>5.6</v>
          </cell>
          <cell r="CE65">
            <v>5.9</v>
          </cell>
          <cell r="CF65">
            <v>5.6</v>
          </cell>
          <cell r="CG65">
            <v>5.4</v>
          </cell>
          <cell r="CH65">
            <v>5.5</v>
          </cell>
          <cell r="CI65">
            <v>5.4</v>
          </cell>
          <cell r="CJ65">
            <v>3.4</v>
          </cell>
          <cell r="CK65">
            <v>4.5999999999999996</v>
          </cell>
          <cell r="CL65">
            <v>5.2</v>
          </cell>
          <cell r="CM65">
            <v>5.6</v>
          </cell>
          <cell r="CN65">
            <v>5.9</v>
          </cell>
          <cell r="CO65">
            <v>5.9</v>
          </cell>
          <cell r="CP65">
            <v>6.7</v>
          </cell>
          <cell r="CQ65">
            <v>6.9</v>
          </cell>
          <cell r="CR65">
            <v>6</v>
          </cell>
          <cell r="CS65">
            <v>-3.8</v>
          </cell>
          <cell r="CT65">
            <v>4.9000000000000004</v>
          </cell>
          <cell r="CU65">
            <v>5.5</v>
          </cell>
          <cell r="CV65">
            <v>5.4</v>
          </cell>
          <cell r="CW65">
            <v>4.8</v>
          </cell>
          <cell r="CX65">
            <v>5.5</v>
          </cell>
          <cell r="CY65">
            <v>5.5</v>
          </cell>
          <cell r="CZ65">
            <v>6.8</v>
          </cell>
          <cell r="DA65">
            <v>5.4</v>
          </cell>
          <cell r="DB65">
            <v>5.5</v>
          </cell>
          <cell r="DC65">
            <v>5.3</v>
          </cell>
          <cell r="DD65">
            <v>5.4</v>
          </cell>
          <cell r="DE65">
            <v>5.0999999999999996</v>
          </cell>
          <cell r="DF65">
            <v>5.8</v>
          </cell>
          <cell r="DG65">
            <v>6.1</v>
          </cell>
          <cell r="DH65">
            <v>6.3</v>
          </cell>
          <cell r="DI65">
            <v>5.3</v>
          </cell>
          <cell r="DJ65">
            <v>5.3</v>
          </cell>
          <cell r="DK65">
            <v>6.5</v>
          </cell>
          <cell r="DL65">
            <v>6.6</v>
          </cell>
          <cell r="DM65">
            <v>6.8</v>
          </cell>
          <cell r="DN65">
            <v>6.4</v>
          </cell>
          <cell r="DO65">
            <v>6.9</v>
          </cell>
          <cell r="DP65">
            <v>7.2</v>
          </cell>
          <cell r="DQ65">
            <v>7.4</v>
          </cell>
          <cell r="DR65">
            <v>6.7</v>
          </cell>
          <cell r="DS65">
            <v>6.5</v>
          </cell>
          <cell r="DT65">
            <v>6.6</v>
          </cell>
          <cell r="DU65">
            <v>6.5</v>
          </cell>
          <cell r="DV65">
            <v>7.2</v>
          </cell>
          <cell r="DW65">
            <v>6.8</v>
          </cell>
          <cell r="DX65">
            <v>8</v>
          </cell>
          <cell r="DY65">
            <v>8</v>
          </cell>
          <cell r="DZ65">
            <v>8.9</v>
          </cell>
          <cell r="EA65">
            <v>9.4</v>
          </cell>
          <cell r="EB65">
            <v>10.3</v>
          </cell>
          <cell r="EC65">
            <v>10.7</v>
          </cell>
          <cell r="ED65">
            <v>11.1</v>
          </cell>
          <cell r="EE65">
            <v>11.2</v>
          </cell>
          <cell r="EF65">
            <v>11.5</v>
          </cell>
          <cell r="EG65">
            <v>12.4</v>
          </cell>
          <cell r="EH65">
            <v>13.8</v>
          </cell>
          <cell r="EI65">
            <v>15</v>
          </cell>
          <cell r="EJ65">
            <v>18.100000000000001</v>
          </cell>
          <cell r="EK65">
            <v>19.3</v>
          </cell>
          <cell r="EL65">
            <v>21.9</v>
          </cell>
          <cell r="EM65">
            <v>23.6</v>
          </cell>
          <cell r="EN65">
            <v>25.3</v>
          </cell>
          <cell r="EO65">
            <v>26.6</v>
          </cell>
          <cell r="EP65">
            <v>27.8</v>
          </cell>
          <cell r="EQ65">
            <v>13.9</v>
          </cell>
          <cell r="ER65">
            <v>22.3</v>
          </cell>
          <cell r="ES65">
            <v>24.1</v>
          </cell>
          <cell r="ET65">
            <v>24.4</v>
          </cell>
          <cell r="EU65">
            <v>24.9</v>
          </cell>
          <cell r="EV65">
            <v>24</v>
          </cell>
          <cell r="EW65">
            <v>27.7</v>
          </cell>
          <cell r="EX65">
            <v>27.3</v>
          </cell>
          <cell r="EY65">
            <v>29.1</v>
          </cell>
        </row>
        <row r="66">
          <cell r="A66" t="str">
            <v>Смоленская область</v>
          </cell>
          <cell r="B66">
            <v>1.2</v>
          </cell>
          <cell r="C66">
            <v>0.9</v>
          </cell>
          <cell r="D66">
            <v>-0.4</v>
          </cell>
          <cell r="E66">
            <v>-7.7</v>
          </cell>
          <cell r="F66">
            <v>-25.8</v>
          </cell>
          <cell r="G66">
            <v>-20.7</v>
          </cell>
          <cell r="H66">
            <v>-20.399999999999999</v>
          </cell>
          <cell r="I66">
            <v>-18.3</v>
          </cell>
          <cell r="J66">
            <v>-18.5</v>
          </cell>
          <cell r="K66">
            <v>-10.8</v>
          </cell>
          <cell r="L66">
            <v>-10.8</v>
          </cell>
          <cell r="M66">
            <v>-12.2</v>
          </cell>
          <cell r="N66">
            <v>-11.4</v>
          </cell>
          <cell r="O66">
            <v>-10.7</v>
          </cell>
          <cell r="P66">
            <v>-8.8000000000000007</v>
          </cell>
          <cell r="Q66">
            <v>-5.8</v>
          </cell>
          <cell r="R66">
            <v>-5</v>
          </cell>
          <cell r="S66">
            <v>-3.4</v>
          </cell>
          <cell r="T66">
            <v>-2.7</v>
          </cell>
          <cell r="U66">
            <v>-2.2000000000000002</v>
          </cell>
          <cell r="V66">
            <v>-3.1</v>
          </cell>
          <cell r="W66">
            <v>-0.8</v>
          </cell>
          <cell r="X66">
            <v>1.4</v>
          </cell>
          <cell r="Y66">
            <v>2.1</v>
          </cell>
          <cell r="Z66">
            <v>2.2000000000000002</v>
          </cell>
          <cell r="AA66">
            <v>3</v>
          </cell>
          <cell r="AB66">
            <v>3.5</v>
          </cell>
          <cell r="AC66">
            <v>3.7</v>
          </cell>
          <cell r="AD66">
            <v>3.6</v>
          </cell>
          <cell r="AE66">
            <v>3.5</v>
          </cell>
          <cell r="AF66">
            <v>3.4</v>
          </cell>
          <cell r="AG66">
            <v>3.5</v>
          </cell>
          <cell r="AH66">
            <v>3.8</v>
          </cell>
          <cell r="AI66">
            <v>4.2</v>
          </cell>
          <cell r="AJ66">
            <v>3.4</v>
          </cell>
          <cell r="AK66">
            <v>4</v>
          </cell>
          <cell r="AL66">
            <v>4</v>
          </cell>
          <cell r="AM66">
            <v>4.4000000000000004</v>
          </cell>
          <cell r="AN66">
            <v>5</v>
          </cell>
          <cell r="AO66">
            <v>4.8</v>
          </cell>
          <cell r="AP66">
            <v>5</v>
          </cell>
          <cell r="AQ66">
            <v>5.3</v>
          </cell>
          <cell r="AR66">
            <v>4.0999999999999996</v>
          </cell>
          <cell r="AS66">
            <v>-2.2000000000000002</v>
          </cell>
          <cell r="AT66">
            <v>2.5</v>
          </cell>
          <cell r="AU66">
            <v>3.1</v>
          </cell>
          <cell r="AV66">
            <v>3.6</v>
          </cell>
          <cell r="AW66">
            <v>4.4000000000000004</v>
          </cell>
          <cell r="AX66">
            <v>4.0999999999999996</v>
          </cell>
          <cell r="AY66">
            <v>4.4000000000000004</v>
          </cell>
          <cell r="AZ66">
            <v>4.2</v>
          </cell>
          <cell r="BA66">
            <v>5.6</v>
          </cell>
          <cell r="BB66">
            <v>4.9000000000000004</v>
          </cell>
          <cell r="BC66">
            <v>5.6</v>
          </cell>
          <cell r="BD66">
            <v>4.7</v>
          </cell>
          <cell r="BE66">
            <v>5.9</v>
          </cell>
          <cell r="BF66">
            <v>6.3</v>
          </cell>
          <cell r="BG66">
            <v>6.6</v>
          </cell>
          <cell r="BH66">
            <v>6.7</v>
          </cell>
          <cell r="BI66">
            <v>0</v>
          </cell>
          <cell r="BJ66">
            <v>5.0999999999999996</v>
          </cell>
          <cell r="BK66">
            <v>6.5</v>
          </cell>
          <cell r="BL66">
            <v>7.1</v>
          </cell>
          <cell r="BM66">
            <v>6.9</v>
          </cell>
          <cell r="BN66">
            <v>8.1</v>
          </cell>
          <cell r="BO66">
            <v>7.6</v>
          </cell>
          <cell r="BP66">
            <v>6.8</v>
          </cell>
          <cell r="BQ66">
            <v>7</v>
          </cell>
          <cell r="BR66">
            <v>6.6</v>
          </cell>
          <cell r="BS66">
            <v>6.1</v>
          </cell>
          <cell r="BT66">
            <v>5.8</v>
          </cell>
          <cell r="BU66">
            <v>5.6</v>
          </cell>
          <cell r="BV66">
            <v>5.7</v>
          </cell>
          <cell r="BW66">
            <v>6.4</v>
          </cell>
          <cell r="BX66">
            <v>6.5</v>
          </cell>
          <cell r="BY66">
            <v>6.6</v>
          </cell>
          <cell r="BZ66">
            <v>6.9</v>
          </cell>
          <cell r="CA66">
            <v>7.6</v>
          </cell>
          <cell r="CB66">
            <v>7</v>
          </cell>
          <cell r="CC66">
            <v>7.5</v>
          </cell>
          <cell r="CD66">
            <v>7.5</v>
          </cell>
          <cell r="CE66">
            <v>7.8</v>
          </cell>
          <cell r="CF66">
            <v>7.6</v>
          </cell>
          <cell r="CG66">
            <v>8.1</v>
          </cell>
          <cell r="CH66">
            <v>7.7</v>
          </cell>
          <cell r="CI66">
            <v>6.8</v>
          </cell>
          <cell r="CJ66">
            <v>-7.3</v>
          </cell>
          <cell r="CK66">
            <v>5.7</v>
          </cell>
          <cell r="CL66">
            <v>7.3</v>
          </cell>
          <cell r="CM66">
            <v>7.5</v>
          </cell>
          <cell r="CN66">
            <v>8</v>
          </cell>
          <cell r="CO66">
            <v>7.7</v>
          </cell>
          <cell r="CP66">
            <v>8.1</v>
          </cell>
          <cell r="CQ66">
            <v>8</v>
          </cell>
          <cell r="CR66">
            <v>7.5</v>
          </cell>
          <cell r="CS66">
            <v>0.1</v>
          </cell>
          <cell r="CT66">
            <v>5.9</v>
          </cell>
          <cell r="CU66">
            <v>6.4</v>
          </cell>
          <cell r="CV66">
            <v>5.9</v>
          </cell>
          <cell r="CW66">
            <v>6.3</v>
          </cell>
          <cell r="CX66">
            <v>7</v>
          </cell>
          <cell r="CY66">
            <v>7</v>
          </cell>
          <cell r="CZ66">
            <v>7.7</v>
          </cell>
          <cell r="DA66">
            <v>7</v>
          </cell>
          <cell r="DB66">
            <v>6.7</v>
          </cell>
          <cell r="DC66">
            <v>6.5</v>
          </cell>
          <cell r="DD66">
            <v>6.1</v>
          </cell>
          <cell r="DE66">
            <v>6</v>
          </cell>
          <cell r="DF66">
            <v>6.1</v>
          </cell>
          <cell r="DG66">
            <v>6.1</v>
          </cell>
          <cell r="DH66">
            <v>6.5</v>
          </cell>
          <cell r="DI66">
            <v>6.3</v>
          </cell>
          <cell r="DJ66">
            <v>5.8</v>
          </cell>
          <cell r="DK66">
            <v>7</v>
          </cell>
          <cell r="DL66">
            <v>6.7</v>
          </cell>
          <cell r="DM66">
            <v>6.8</v>
          </cell>
          <cell r="DN66">
            <v>7</v>
          </cell>
          <cell r="DO66">
            <v>6.7</v>
          </cell>
          <cell r="DP66">
            <v>7.3</v>
          </cell>
          <cell r="DQ66">
            <v>7</v>
          </cell>
          <cell r="DR66">
            <v>6.2</v>
          </cell>
          <cell r="DS66">
            <v>6.1</v>
          </cell>
          <cell r="DT66">
            <v>6</v>
          </cell>
          <cell r="DU66">
            <v>6</v>
          </cell>
          <cell r="DV66">
            <v>6.8</v>
          </cell>
          <cell r="DW66">
            <v>7.3</v>
          </cell>
          <cell r="DX66">
            <v>7.2</v>
          </cell>
          <cell r="DY66">
            <v>7.2</v>
          </cell>
          <cell r="DZ66">
            <v>8</v>
          </cell>
          <cell r="EA66">
            <v>8.8000000000000007</v>
          </cell>
          <cell r="EB66">
            <v>8.9</v>
          </cell>
          <cell r="EC66">
            <v>9</v>
          </cell>
          <cell r="ED66">
            <v>9.6999999999999993</v>
          </cell>
          <cell r="EE66">
            <v>9.4</v>
          </cell>
          <cell r="EF66">
            <v>9.9</v>
          </cell>
          <cell r="EG66">
            <v>9.9</v>
          </cell>
          <cell r="EH66">
            <v>10.7</v>
          </cell>
          <cell r="EI66">
            <v>12.3</v>
          </cell>
          <cell r="EJ66">
            <v>14</v>
          </cell>
          <cell r="EK66">
            <v>15.1</v>
          </cell>
          <cell r="EL66">
            <v>17.5</v>
          </cell>
          <cell r="EM66">
            <v>18</v>
          </cell>
          <cell r="EN66">
            <v>18.8</v>
          </cell>
          <cell r="EO66">
            <v>20.8</v>
          </cell>
          <cell r="EP66">
            <v>21.9</v>
          </cell>
          <cell r="EQ66">
            <v>11.7</v>
          </cell>
          <cell r="ER66">
            <v>17.7</v>
          </cell>
          <cell r="ES66">
            <v>18.5</v>
          </cell>
          <cell r="ET66">
            <v>18.8</v>
          </cell>
          <cell r="EU66">
            <v>19</v>
          </cell>
          <cell r="EV66">
            <v>19.600000000000001</v>
          </cell>
          <cell r="EW66">
            <v>20.2</v>
          </cell>
          <cell r="EX66">
            <v>20.100000000000001</v>
          </cell>
          <cell r="EY66">
            <v>20.100000000000001</v>
          </cell>
        </row>
        <row r="67">
          <cell r="A67" t="str">
            <v>Ставропольский край</v>
          </cell>
          <cell r="B67">
            <v>1.9</v>
          </cell>
          <cell r="C67">
            <v>1.1000000000000001</v>
          </cell>
          <cell r="D67">
            <v>0.2</v>
          </cell>
          <cell r="E67">
            <v>-20.5</v>
          </cell>
          <cell r="F67">
            <v>-33.4</v>
          </cell>
          <cell r="G67">
            <v>-31.6</v>
          </cell>
          <cell r="H67">
            <v>-31.9</v>
          </cell>
          <cell r="I67">
            <v>-31.1</v>
          </cell>
          <cell r="J67">
            <v>-30.5</v>
          </cell>
          <cell r="K67">
            <v>-26.7</v>
          </cell>
          <cell r="L67">
            <v>-24.4</v>
          </cell>
          <cell r="M67">
            <v>-22.3</v>
          </cell>
          <cell r="N67">
            <v>-19.7</v>
          </cell>
          <cell r="O67">
            <v>-13.5</v>
          </cell>
          <cell r="P67">
            <v>-8.8000000000000007</v>
          </cell>
          <cell r="Q67">
            <v>-7.4</v>
          </cell>
          <cell r="R67">
            <v>-5.2</v>
          </cell>
          <cell r="S67">
            <v>-3</v>
          </cell>
          <cell r="T67">
            <v>-1.6</v>
          </cell>
          <cell r="U67">
            <v>-1.7</v>
          </cell>
          <cell r="V67">
            <v>-2.4</v>
          </cell>
          <cell r="W67">
            <v>-0.1</v>
          </cell>
          <cell r="X67">
            <v>1.1000000000000001</v>
          </cell>
          <cell r="Y67">
            <v>1.7</v>
          </cell>
          <cell r="Z67">
            <v>2.4</v>
          </cell>
          <cell r="AA67">
            <v>2.2000000000000002</v>
          </cell>
          <cell r="AB67">
            <v>2.8</v>
          </cell>
          <cell r="AC67">
            <v>3.2</v>
          </cell>
          <cell r="AD67">
            <v>3.8</v>
          </cell>
          <cell r="AE67">
            <v>4.0999999999999996</v>
          </cell>
          <cell r="AF67">
            <v>3.7</v>
          </cell>
          <cell r="AG67">
            <v>3.8</v>
          </cell>
          <cell r="AH67">
            <v>4.4000000000000004</v>
          </cell>
          <cell r="AI67">
            <v>4.2</v>
          </cell>
          <cell r="AJ67">
            <v>3.9</v>
          </cell>
          <cell r="AK67">
            <v>4.5</v>
          </cell>
          <cell r="AL67">
            <v>4.9000000000000004</v>
          </cell>
          <cell r="AM67">
            <v>5.2</v>
          </cell>
          <cell r="AN67">
            <v>5.2</v>
          </cell>
          <cell r="AO67">
            <v>5.2</v>
          </cell>
          <cell r="AP67">
            <v>5.4</v>
          </cell>
          <cell r="AQ67">
            <v>6</v>
          </cell>
          <cell r="AR67">
            <v>5</v>
          </cell>
          <cell r="AS67">
            <v>-2.7</v>
          </cell>
          <cell r="AT67">
            <v>2.7</v>
          </cell>
          <cell r="AU67">
            <v>3.1</v>
          </cell>
          <cell r="AV67">
            <v>3.9</v>
          </cell>
          <cell r="AW67">
            <v>4.2</v>
          </cell>
          <cell r="AX67">
            <v>4.5999999999999996</v>
          </cell>
          <cell r="AY67">
            <v>4.8</v>
          </cell>
          <cell r="AZ67">
            <v>4.5999999999999996</v>
          </cell>
          <cell r="BA67">
            <v>5.8</v>
          </cell>
          <cell r="BB67">
            <v>5.0999999999999996</v>
          </cell>
          <cell r="BC67">
            <v>6.1</v>
          </cell>
          <cell r="BD67">
            <v>5.2</v>
          </cell>
          <cell r="BE67">
            <v>7.4</v>
          </cell>
          <cell r="BF67">
            <v>7.3</v>
          </cell>
          <cell r="BG67">
            <v>7.4</v>
          </cell>
          <cell r="BH67">
            <v>8.1999999999999993</v>
          </cell>
          <cell r="BI67">
            <v>-0.5</v>
          </cell>
          <cell r="BJ67">
            <v>6.3</v>
          </cell>
          <cell r="BK67">
            <v>7.7</v>
          </cell>
          <cell r="BL67">
            <v>8.4</v>
          </cell>
          <cell r="BM67">
            <v>9</v>
          </cell>
          <cell r="BN67">
            <v>10.5</v>
          </cell>
          <cell r="BO67">
            <v>10.3</v>
          </cell>
          <cell r="BP67">
            <v>10</v>
          </cell>
          <cell r="BQ67">
            <v>10.3</v>
          </cell>
          <cell r="BR67">
            <v>10.6</v>
          </cell>
          <cell r="BS67">
            <v>9.8000000000000007</v>
          </cell>
          <cell r="BT67">
            <v>9.6999999999999993</v>
          </cell>
          <cell r="BU67">
            <v>9.6999999999999993</v>
          </cell>
          <cell r="BV67">
            <v>9.8000000000000007</v>
          </cell>
          <cell r="BW67">
            <v>10.8</v>
          </cell>
          <cell r="BX67">
            <v>10.8</v>
          </cell>
          <cell r="BY67">
            <v>10.8</v>
          </cell>
          <cell r="BZ67">
            <v>11.2</v>
          </cell>
          <cell r="CA67">
            <v>11.5</v>
          </cell>
          <cell r="CB67">
            <v>11.4</v>
          </cell>
          <cell r="CC67">
            <v>11.6</v>
          </cell>
          <cell r="CD67">
            <v>11.8</v>
          </cell>
          <cell r="CE67">
            <v>12</v>
          </cell>
          <cell r="CF67">
            <v>11.4</v>
          </cell>
          <cell r="CG67">
            <v>11.7</v>
          </cell>
          <cell r="CH67">
            <v>11.8</v>
          </cell>
          <cell r="CI67">
            <v>12</v>
          </cell>
          <cell r="CJ67">
            <v>6.3</v>
          </cell>
          <cell r="CK67">
            <v>11.2</v>
          </cell>
          <cell r="CL67">
            <v>12.2</v>
          </cell>
          <cell r="CM67">
            <v>12.4</v>
          </cell>
          <cell r="CN67">
            <v>12.6</v>
          </cell>
          <cell r="CO67">
            <v>12.7</v>
          </cell>
          <cell r="CP67">
            <v>12.7</v>
          </cell>
          <cell r="CQ67">
            <v>12.8</v>
          </cell>
          <cell r="CR67">
            <v>12</v>
          </cell>
          <cell r="CS67">
            <v>2.9</v>
          </cell>
          <cell r="CT67">
            <v>11</v>
          </cell>
          <cell r="CU67">
            <v>11.3</v>
          </cell>
          <cell r="CV67">
            <v>11.5</v>
          </cell>
          <cell r="CW67">
            <v>11.9</v>
          </cell>
          <cell r="CX67">
            <v>13</v>
          </cell>
          <cell r="CY67">
            <v>13.1</v>
          </cell>
          <cell r="CZ67">
            <v>12.9</v>
          </cell>
          <cell r="DA67">
            <v>11.5</v>
          </cell>
          <cell r="DB67">
            <v>11.5</v>
          </cell>
          <cell r="DC67">
            <v>12</v>
          </cell>
          <cell r="DD67">
            <v>12.1</v>
          </cell>
          <cell r="DE67">
            <v>12.3</v>
          </cell>
          <cell r="DF67">
            <v>12.7</v>
          </cell>
          <cell r="DG67">
            <v>13.2</v>
          </cell>
          <cell r="DH67">
            <v>13.4</v>
          </cell>
          <cell r="DI67">
            <v>12.3</v>
          </cell>
          <cell r="DJ67">
            <v>12.7</v>
          </cell>
          <cell r="DK67">
            <v>14</v>
          </cell>
          <cell r="DL67">
            <v>14.3</v>
          </cell>
          <cell r="DM67">
            <v>14.7</v>
          </cell>
          <cell r="DN67">
            <v>14.4</v>
          </cell>
          <cell r="DO67">
            <v>14.4</v>
          </cell>
          <cell r="DP67">
            <v>14.5</v>
          </cell>
          <cell r="DQ67">
            <v>14.5</v>
          </cell>
          <cell r="DR67">
            <v>14.2</v>
          </cell>
          <cell r="DS67">
            <v>14.2</v>
          </cell>
          <cell r="DT67">
            <v>14.8</v>
          </cell>
          <cell r="DU67">
            <v>15.5</v>
          </cell>
          <cell r="DV67">
            <v>15.6</v>
          </cell>
          <cell r="DW67">
            <v>15.9</v>
          </cell>
          <cell r="DX67">
            <v>16.600000000000001</v>
          </cell>
          <cell r="DY67">
            <v>16.899999999999999</v>
          </cell>
          <cell r="DZ67">
            <v>17.399999999999999</v>
          </cell>
          <cell r="EA67">
            <v>18.3</v>
          </cell>
          <cell r="EB67">
            <v>19.5</v>
          </cell>
          <cell r="EC67">
            <v>19.5</v>
          </cell>
          <cell r="ED67">
            <v>21.2</v>
          </cell>
          <cell r="EE67">
            <v>21</v>
          </cell>
          <cell r="EF67">
            <v>21.4</v>
          </cell>
          <cell r="EG67">
            <v>22.6</v>
          </cell>
          <cell r="EH67">
            <v>23.9</v>
          </cell>
          <cell r="EI67">
            <v>26.4</v>
          </cell>
          <cell r="EJ67">
            <v>29.1</v>
          </cell>
          <cell r="EK67">
            <v>32.4</v>
          </cell>
          <cell r="EL67">
            <v>34.1</v>
          </cell>
          <cell r="EM67">
            <v>35.200000000000003</v>
          </cell>
          <cell r="EN67">
            <v>37.799999999999997</v>
          </cell>
          <cell r="EO67">
            <v>39.4</v>
          </cell>
          <cell r="EP67">
            <v>41.1</v>
          </cell>
          <cell r="EQ67">
            <v>28</v>
          </cell>
          <cell r="ER67">
            <v>36.1</v>
          </cell>
          <cell r="ES67">
            <v>38.299999999999997</v>
          </cell>
          <cell r="ET67">
            <v>38.700000000000003</v>
          </cell>
          <cell r="EU67">
            <v>39.799999999999997</v>
          </cell>
          <cell r="EV67">
            <v>39.799999999999997</v>
          </cell>
          <cell r="EW67">
            <v>41.2</v>
          </cell>
          <cell r="EX67">
            <v>41.6</v>
          </cell>
          <cell r="EY67">
            <v>45.5</v>
          </cell>
        </row>
        <row r="68">
          <cell r="A68" t="str">
            <v>Тамбовская область</v>
          </cell>
          <cell r="B68">
            <v>1.4</v>
          </cell>
          <cell r="C68">
            <v>0.6</v>
          </cell>
          <cell r="D68">
            <v>0</v>
          </cell>
          <cell r="E68">
            <v>-13.1</v>
          </cell>
          <cell r="F68">
            <v>-24.5</v>
          </cell>
          <cell r="G68">
            <v>-14.6</v>
          </cell>
          <cell r="H68">
            <v>-14.3</v>
          </cell>
          <cell r="I68">
            <v>-12.5</v>
          </cell>
          <cell r="J68">
            <v>-13.1</v>
          </cell>
          <cell r="K68">
            <v>-11</v>
          </cell>
          <cell r="L68">
            <v>-9.6999999999999993</v>
          </cell>
          <cell r="M68">
            <v>-8.8000000000000007</v>
          </cell>
          <cell r="N68">
            <v>-7.5</v>
          </cell>
          <cell r="O68">
            <v>-6.7</v>
          </cell>
          <cell r="P68">
            <v>-5.4</v>
          </cell>
          <cell r="Q68">
            <v>-4.3</v>
          </cell>
          <cell r="R68">
            <v>-3.7</v>
          </cell>
          <cell r="S68">
            <v>-1.9</v>
          </cell>
          <cell r="T68">
            <v>-1.6</v>
          </cell>
          <cell r="U68">
            <v>-1.3</v>
          </cell>
          <cell r="V68">
            <v>-2.2999999999999998</v>
          </cell>
          <cell r="W68">
            <v>0.2</v>
          </cell>
          <cell r="X68">
            <v>1.3</v>
          </cell>
          <cell r="Y68">
            <v>1.8</v>
          </cell>
          <cell r="Z68">
            <v>2.5</v>
          </cell>
          <cell r="AA68">
            <v>2.9</v>
          </cell>
          <cell r="AB68">
            <v>3.1</v>
          </cell>
          <cell r="AC68">
            <v>3.9</v>
          </cell>
          <cell r="AD68">
            <v>4</v>
          </cell>
          <cell r="AE68">
            <v>4.0999999999999996</v>
          </cell>
          <cell r="AF68">
            <v>3.7</v>
          </cell>
          <cell r="AG68">
            <v>3.8</v>
          </cell>
          <cell r="AH68">
            <v>4.2</v>
          </cell>
          <cell r="AI68">
            <v>3.7</v>
          </cell>
          <cell r="AJ68">
            <v>2.9</v>
          </cell>
          <cell r="AK68">
            <v>3.6</v>
          </cell>
          <cell r="AL68">
            <v>3.6</v>
          </cell>
          <cell r="AM68">
            <v>3.8</v>
          </cell>
          <cell r="AN68">
            <v>4</v>
          </cell>
          <cell r="AO68">
            <v>3.5</v>
          </cell>
          <cell r="AP68">
            <v>3.6</v>
          </cell>
          <cell r="AQ68">
            <v>4.0999999999999996</v>
          </cell>
          <cell r="AR68">
            <v>2.5</v>
          </cell>
          <cell r="AS68">
            <v>-2.8</v>
          </cell>
          <cell r="AT68">
            <v>1.6</v>
          </cell>
          <cell r="AU68">
            <v>2</v>
          </cell>
          <cell r="AV68">
            <v>2.2999999999999998</v>
          </cell>
          <cell r="AW68">
            <v>2</v>
          </cell>
          <cell r="AX68">
            <v>1.9</v>
          </cell>
          <cell r="AY68">
            <v>2.4</v>
          </cell>
          <cell r="AZ68">
            <v>2.5</v>
          </cell>
          <cell r="BA68">
            <v>3.6</v>
          </cell>
          <cell r="BB68">
            <v>2.8</v>
          </cell>
          <cell r="BC68">
            <v>3.3</v>
          </cell>
          <cell r="BD68">
            <v>2.8</v>
          </cell>
          <cell r="BE68">
            <v>3.5</v>
          </cell>
          <cell r="BF68">
            <v>3.6</v>
          </cell>
          <cell r="BG68">
            <v>4.0999999999999996</v>
          </cell>
          <cell r="BH68">
            <v>3.7</v>
          </cell>
          <cell r="BI68">
            <v>-3.5</v>
          </cell>
          <cell r="BJ68">
            <v>2.7</v>
          </cell>
          <cell r="BK68">
            <v>3.6</v>
          </cell>
          <cell r="BL68">
            <v>4</v>
          </cell>
          <cell r="BM68">
            <v>4</v>
          </cell>
          <cell r="BN68">
            <v>5.4</v>
          </cell>
          <cell r="BO68">
            <v>5.0999999999999996</v>
          </cell>
          <cell r="BP68">
            <v>4.2</v>
          </cell>
          <cell r="BQ68">
            <v>4.3</v>
          </cell>
          <cell r="BR68">
            <v>4.8</v>
          </cell>
          <cell r="BS68">
            <v>4.0999999999999996</v>
          </cell>
          <cell r="BT68">
            <v>3.7</v>
          </cell>
          <cell r="BU68">
            <v>4</v>
          </cell>
          <cell r="BV68">
            <v>4.3</v>
          </cell>
          <cell r="BW68">
            <v>4.2</v>
          </cell>
          <cell r="BX68">
            <v>4.7</v>
          </cell>
          <cell r="BY68">
            <v>4.7</v>
          </cell>
          <cell r="BZ68">
            <v>4.5999999999999996</v>
          </cell>
          <cell r="CA68">
            <v>4.9000000000000004</v>
          </cell>
          <cell r="CB68">
            <v>4.7</v>
          </cell>
          <cell r="CC68">
            <v>5.6</v>
          </cell>
          <cell r="CD68">
            <v>4.9000000000000004</v>
          </cell>
          <cell r="CE68">
            <v>5.2</v>
          </cell>
          <cell r="CF68">
            <v>5.0999999999999996</v>
          </cell>
          <cell r="CG68">
            <v>5.5</v>
          </cell>
          <cell r="CH68">
            <v>5.4</v>
          </cell>
          <cell r="CI68">
            <v>5.4</v>
          </cell>
          <cell r="CJ68">
            <v>-0.5</v>
          </cell>
          <cell r="CK68">
            <v>4.7</v>
          </cell>
          <cell r="CL68">
            <v>5.8</v>
          </cell>
          <cell r="CM68">
            <v>6.3</v>
          </cell>
          <cell r="CN68">
            <v>6</v>
          </cell>
          <cell r="CO68">
            <v>6</v>
          </cell>
          <cell r="CP68">
            <v>6.5</v>
          </cell>
          <cell r="CQ68">
            <v>6.6</v>
          </cell>
          <cell r="CR68">
            <v>6.1</v>
          </cell>
          <cell r="CS68">
            <v>-1.5</v>
          </cell>
          <cell r="CT68">
            <v>4.5999999999999996</v>
          </cell>
          <cell r="CU68">
            <v>4.9000000000000004</v>
          </cell>
          <cell r="CV68">
            <v>5.2</v>
          </cell>
          <cell r="CW68">
            <v>4.4000000000000004</v>
          </cell>
          <cell r="CX68">
            <v>5.0999999999999996</v>
          </cell>
          <cell r="CY68">
            <v>5.6</v>
          </cell>
          <cell r="CZ68">
            <v>5.3</v>
          </cell>
          <cell r="DA68">
            <v>4.8</v>
          </cell>
          <cell r="DB68">
            <v>4.5</v>
          </cell>
          <cell r="DC68">
            <v>4.4000000000000004</v>
          </cell>
          <cell r="DD68">
            <v>5</v>
          </cell>
          <cell r="DE68">
            <v>4.5</v>
          </cell>
          <cell r="DF68">
            <v>5</v>
          </cell>
          <cell r="DG68">
            <v>4.5</v>
          </cell>
          <cell r="DH68">
            <v>5.0999999999999996</v>
          </cell>
          <cell r="DI68">
            <v>4.4000000000000004</v>
          </cell>
          <cell r="DJ68">
            <v>4.2</v>
          </cell>
          <cell r="DK68">
            <v>4.5999999999999996</v>
          </cell>
          <cell r="DL68">
            <v>4.7</v>
          </cell>
          <cell r="DM68">
            <v>4.7</v>
          </cell>
          <cell r="DN68">
            <v>4.5</v>
          </cell>
          <cell r="DO68">
            <v>5.0999999999999996</v>
          </cell>
          <cell r="DP68">
            <v>4.9000000000000004</v>
          </cell>
          <cell r="DQ68">
            <v>5.0999999999999996</v>
          </cell>
          <cell r="DR68">
            <v>4.4000000000000004</v>
          </cell>
          <cell r="DS68">
            <v>4.5</v>
          </cell>
          <cell r="DT68">
            <v>4.9000000000000004</v>
          </cell>
          <cell r="DU68">
            <v>4.8</v>
          </cell>
          <cell r="DV68">
            <v>5.3</v>
          </cell>
          <cell r="DW68">
            <v>5.4</v>
          </cell>
          <cell r="DX68">
            <v>5.8</v>
          </cell>
          <cell r="DY68">
            <v>5.8</v>
          </cell>
          <cell r="DZ68">
            <v>5.9</v>
          </cell>
          <cell r="EA68">
            <v>6.7</v>
          </cell>
          <cell r="EB68">
            <v>7.7</v>
          </cell>
          <cell r="EC68">
            <v>8</v>
          </cell>
          <cell r="ED68">
            <v>9.4</v>
          </cell>
          <cell r="EE68">
            <v>9</v>
          </cell>
          <cell r="EF68">
            <v>9.3000000000000007</v>
          </cell>
          <cell r="EG68">
            <v>10.1</v>
          </cell>
          <cell r="EH68">
            <v>10.6</v>
          </cell>
          <cell r="EI68">
            <v>12.4</v>
          </cell>
          <cell r="EJ68">
            <v>14.8</v>
          </cell>
          <cell r="EK68">
            <v>16.5</v>
          </cell>
          <cell r="EL68">
            <v>18.8</v>
          </cell>
          <cell r="EM68">
            <v>18.399999999999999</v>
          </cell>
          <cell r="EN68">
            <v>19.899999999999999</v>
          </cell>
          <cell r="EO68">
            <v>22.1</v>
          </cell>
          <cell r="EP68">
            <v>24</v>
          </cell>
          <cell r="EQ68">
            <v>12.7</v>
          </cell>
          <cell r="ER68">
            <v>18.399999999999999</v>
          </cell>
          <cell r="ES68">
            <v>19.3</v>
          </cell>
          <cell r="ET68">
            <v>20.3</v>
          </cell>
          <cell r="EU68">
            <v>21.3</v>
          </cell>
          <cell r="EV68">
            <v>22.3</v>
          </cell>
          <cell r="EW68">
            <v>22.2</v>
          </cell>
          <cell r="EX68">
            <v>21.9</v>
          </cell>
          <cell r="EY68">
            <v>23.9</v>
          </cell>
        </row>
        <row r="69">
          <cell r="A69" t="str">
            <v>Тверская область</v>
          </cell>
          <cell r="B69">
            <v>1.1000000000000001</v>
          </cell>
          <cell r="C69">
            <v>0.6</v>
          </cell>
          <cell r="D69">
            <v>0.7</v>
          </cell>
          <cell r="E69">
            <v>-11.9</v>
          </cell>
          <cell r="F69">
            <v>-27.4</v>
          </cell>
          <cell r="G69">
            <v>-24.2</v>
          </cell>
          <cell r="H69">
            <v>-22.8</v>
          </cell>
          <cell r="I69">
            <v>-16.399999999999999</v>
          </cell>
          <cell r="J69">
            <v>-16.2</v>
          </cell>
          <cell r="K69">
            <v>-13.8</v>
          </cell>
          <cell r="L69">
            <v>-12.7</v>
          </cell>
          <cell r="M69">
            <v>-11.5</v>
          </cell>
          <cell r="N69">
            <v>-11.1</v>
          </cell>
          <cell r="O69">
            <v>-10.199999999999999</v>
          </cell>
          <cell r="P69">
            <v>-8.5</v>
          </cell>
          <cell r="Q69">
            <v>-2.2000000000000002</v>
          </cell>
          <cell r="R69">
            <v>0.2</v>
          </cell>
          <cell r="S69">
            <v>1.6</v>
          </cell>
          <cell r="T69">
            <v>2.6</v>
          </cell>
          <cell r="U69">
            <v>2.9</v>
          </cell>
          <cell r="V69">
            <v>2</v>
          </cell>
          <cell r="W69">
            <v>3.9</v>
          </cell>
          <cell r="X69">
            <v>4.0999999999999996</v>
          </cell>
          <cell r="Y69">
            <v>4.9000000000000004</v>
          </cell>
          <cell r="Z69">
            <v>5</v>
          </cell>
          <cell r="AA69">
            <v>5.0999999999999996</v>
          </cell>
          <cell r="AB69">
            <v>6</v>
          </cell>
          <cell r="AC69">
            <v>5.8</v>
          </cell>
          <cell r="AD69">
            <v>5.6</v>
          </cell>
          <cell r="AE69">
            <v>6.2</v>
          </cell>
          <cell r="AF69">
            <v>5.7</v>
          </cell>
          <cell r="AG69">
            <v>5.8</v>
          </cell>
          <cell r="AH69">
            <v>6.3</v>
          </cell>
          <cell r="AI69">
            <v>6.5</v>
          </cell>
          <cell r="AJ69">
            <v>5.5</v>
          </cell>
          <cell r="AK69">
            <v>5.9</v>
          </cell>
          <cell r="AL69">
            <v>6</v>
          </cell>
          <cell r="AM69">
            <v>6.2</v>
          </cell>
          <cell r="AN69">
            <v>6.5</v>
          </cell>
          <cell r="AO69">
            <v>6.7</v>
          </cell>
          <cell r="AP69">
            <v>6.7</v>
          </cell>
          <cell r="AQ69">
            <v>7</v>
          </cell>
          <cell r="AR69">
            <v>6.7</v>
          </cell>
          <cell r="AS69">
            <v>0.8</v>
          </cell>
          <cell r="AT69">
            <v>4.4000000000000004</v>
          </cell>
          <cell r="AU69">
            <v>5.0999999999999996</v>
          </cell>
          <cell r="AV69">
            <v>5.7</v>
          </cell>
          <cell r="AW69">
            <v>6</v>
          </cell>
          <cell r="AX69">
            <v>6.3</v>
          </cell>
          <cell r="AY69">
            <v>6.7</v>
          </cell>
          <cell r="AZ69">
            <v>6.5</v>
          </cell>
          <cell r="BA69">
            <v>7.5</v>
          </cell>
          <cell r="BB69">
            <v>7.5</v>
          </cell>
          <cell r="BC69">
            <v>7.9</v>
          </cell>
          <cell r="BD69">
            <v>7.1</v>
          </cell>
          <cell r="BE69">
            <v>8.6</v>
          </cell>
          <cell r="BF69">
            <v>9</v>
          </cell>
          <cell r="BG69">
            <v>9.1</v>
          </cell>
          <cell r="BH69">
            <v>9.6</v>
          </cell>
          <cell r="BI69">
            <v>2.9</v>
          </cell>
          <cell r="BJ69">
            <v>9.5</v>
          </cell>
          <cell r="BK69">
            <v>9.6999999999999993</v>
          </cell>
          <cell r="BL69">
            <v>9.9</v>
          </cell>
          <cell r="BM69">
            <v>10</v>
          </cell>
          <cell r="BN69">
            <v>11.1</v>
          </cell>
          <cell r="BO69">
            <v>10.9</v>
          </cell>
          <cell r="BP69">
            <v>10.3</v>
          </cell>
          <cell r="BQ69">
            <v>10.3</v>
          </cell>
          <cell r="BR69">
            <v>10.8</v>
          </cell>
          <cell r="BS69">
            <v>10.1</v>
          </cell>
          <cell r="BT69">
            <v>9.9</v>
          </cell>
          <cell r="BU69">
            <v>9.8000000000000007</v>
          </cell>
          <cell r="BV69">
            <v>9.9</v>
          </cell>
          <cell r="BW69">
            <v>10.5</v>
          </cell>
          <cell r="BX69">
            <v>10.7</v>
          </cell>
          <cell r="BY69">
            <v>11.2</v>
          </cell>
          <cell r="BZ69">
            <v>10.8</v>
          </cell>
          <cell r="CA69">
            <v>11.6</v>
          </cell>
          <cell r="CB69">
            <v>11.5</v>
          </cell>
          <cell r="CC69">
            <v>11.5</v>
          </cell>
          <cell r="CD69">
            <v>11.6</v>
          </cell>
          <cell r="CE69">
            <v>11.9</v>
          </cell>
          <cell r="CF69">
            <v>11.7</v>
          </cell>
          <cell r="CG69">
            <v>11.6</v>
          </cell>
          <cell r="CH69">
            <v>11.5</v>
          </cell>
          <cell r="CI69">
            <v>11.4</v>
          </cell>
          <cell r="CJ69">
            <v>10.3</v>
          </cell>
          <cell r="CK69">
            <v>11.5</v>
          </cell>
          <cell r="CL69">
            <v>12.2</v>
          </cell>
          <cell r="CM69">
            <v>12.4</v>
          </cell>
          <cell r="CN69">
            <v>12.5</v>
          </cell>
          <cell r="CO69">
            <v>12.5</v>
          </cell>
          <cell r="CP69">
            <v>13.1</v>
          </cell>
          <cell r="CQ69">
            <v>13.1</v>
          </cell>
          <cell r="CR69">
            <v>12.9</v>
          </cell>
          <cell r="CS69">
            <v>5.6</v>
          </cell>
          <cell r="CT69">
            <v>11.2</v>
          </cell>
          <cell r="CU69">
            <v>11.5</v>
          </cell>
          <cell r="CV69">
            <v>11.4</v>
          </cell>
          <cell r="CW69">
            <v>11.8</v>
          </cell>
          <cell r="CX69">
            <v>12.9</v>
          </cell>
          <cell r="CY69">
            <v>12.9</v>
          </cell>
          <cell r="CZ69">
            <v>13.3</v>
          </cell>
          <cell r="DA69">
            <v>12.8</v>
          </cell>
          <cell r="DB69">
            <v>12.7</v>
          </cell>
          <cell r="DC69">
            <v>12.8</v>
          </cell>
          <cell r="DD69">
            <v>12.4</v>
          </cell>
          <cell r="DE69">
            <v>12.4</v>
          </cell>
          <cell r="DF69">
            <v>12.6</v>
          </cell>
          <cell r="DG69">
            <v>13</v>
          </cell>
          <cell r="DH69">
            <v>13.7</v>
          </cell>
          <cell r="DI69">
            <v>13.2</v>
          </cell>
          <cell r="DJ69">
            <v>12.8</v>
          </cell>
          <cell r="DK69">
            <v>13.5</v>
          </cell>
          <cell r="DL69">
            <v>13.6</v>
          </cell>
          <cell r="DM69">
            <v>13.7</v>
          </cell>
          <cell r="DN69">
            <v>14.5</v>
          </cell>
          <cell r="DO69">
            <v>14.2</v>
          </cell>
          <cell r="DP69">
            <v>14.3</v>
          </cell>
          <cell r="DQ69">
            <v>14.2</v>
          </cell>
          <cell r="DR69">
            <v>14</v>
          </cell>
          <cell r="DS69">
            <v>14.2</v>
          </cell>
          <cell r="DT69">
            <v>14.4</v>
          </cell>
          <cell r="DU69">
            <v>14.5</v>
          </cell>
          <cell r="DV69">
            <v>14.8</v>
          </cell>
          <cell r="DW69">
            <v>14.9</v>
          </cell>
          <cell r="DX69">
            <v>15.3</v>
          </cell>
          <cell r="DY69">
            <v>15.7</v>
          </cell>
          <cell r="DZ69">
            <v>15.8</v>
          </cell>
          <cell r="EA69">
            <v>16.5</v>
          </cell>
          <cell r="EB69">
            <v>16.7</v>
          </cell>
          <cell r="EC69">
            <v>16.7</v>
          </cell>
          <cell r="ED69">
            <v>17.399999999999999</v>
          </cell>
          <cell r="EE69">
            <v>17.2</v>
          </cell>
          <cell r="EF69">
            <v>17.8</v>
          </cell>
          <cell r="EG69">
            <v>17.7</v>
          </cell>
          <cell r="EH69">
            <v>19.5</v>
          </cell>
          <cell r="EI69">
            <v>20.6</v>
          </cell>
          <cell r="EJ69">
            <v>22.6</v>
          </cell>
          <cell r="EK69">
            <v>24.9</v>
          </cell>
          <cell r="EL69">
            <v>26.5</v>
          </cell>
          <cell r="EM69">
            <v>27.6</v>
          </cell>
          <cell r="EN69">
            <v>29.1</v>
          </cell>
          <cell r="EO69">
            <v>31.3</v>
          </cell>
          <cell r="EP69">
            <v>33.200000000000003</v>
          </cell>
          <cell r="EQ69">
            <v>22.1</v>
          </cell>
          <cell r="ER69">
            <v>27.5</v>
          </cell>
          <cell r="ES69">
            <v>28.3</v>
          </cell>
          <cell r="ET69">
            <v>28.6</v>
          </cell>
          <cell r="EU69">
            <v>29.7</v>
          </cell>
          <cell r="EV69">
            <v>30.8</v>
          </cell>
          <cell r="EW69">
            <v>31.8</v>
          </cell>
          <cell r="EX69">
            <v>32.200000000000003</v>
          </cell>
          <cell r="EY69">
            <v>32.299999999999997</v>
          </cell>
        </row>
        <row r="70">
          <cell r="A70" t="str">
            <v>Томская область</v>
          </cell>
          <cell r="B70">
            <v>1.6</v>
          </cell>
          <cell r="C70">
            <v>1</v>
          </cell>
          <cell r="D70">
            <v>0.1</v>
          </cell>
          <cell r="E70">
            <v>-4.3</v>
          </cell>
          <cell r="F70">
            <v>-13.2</v>
          </cell>
          <cell r="G70">
            <v>-10.1</v>
          </cell>
          <cell r="H70">
            <v>-9.1</v>
          </cell>
          <cell r="I70">
            <v>-8.6</v>
          </cell>
          <cell r="J70">
            <v>-9.9</v>
          </cell>
          <cell r="K70">
            <v>-7.2</v>
          </cell>
          <cell r="L70">
            <v>-5.9</v>
          </cell>
          <cell r="M70">
            <v>-4.9000000000000004</v>
          </cell>
          <cell r="N70">
            <v>-4.9000000000000004</v>
          </cell>
          <cell r="O70">
            <v>-4.9000000000000004</v>
          </cell>
          <cell r="P70">
            <v>-4.0999999999999996</v>
          </cell>
          <cell r="Q70">
            <v>-3.8</v>
          </cell>
          <cell r="R70">
            <v>-3.4</v>
          </cell>
          <cell r="S70">
            <v>-3.2</v>
          </cell>
          <cell r="T70">
            <v>-3</v>
          </cell>
          <cell r="U70">
            <v>-3.3</v>
          </cell>
          <cell r="V70">
            <v>-4.3</v>
          </cell>
          <cell r="W70">
            <v>-1.7</v>
          </cell>
          <cell r="X70">
            <v>-0.9</v>
          </cell>
          <cell r="Y70">
            <v>0.3</v>
          </cell>
          <cell r="Z70">
            <v>0.8</v>
          </cell>
          <cell r="AA70">
            <v>1.7</v>
          </cell>
          <cell r="AB70">
            <v>2.1</v>
          </cell>
          <cell r="AC70">
            <v>2.5</v>
          </cell>
          <cell r="AD70">
            <v>3</v>
          </cell>
          <cell r="AE70">
            <v>3.8</v>
          </cell>
          <cell r="AF70">
            <v>3.2</v>
          </cell>
          <cell r="AG70">
            <v>2.9</v>
          </cell>
          <cell r="AH70">
            <v>3.8</v>
          </cell>
          <cell r="AI70">
            <v>3.2</v>
          </cell>
          <cell r="AJ70">
            <v>1.7</v>
          </cell>
          <cell r="AK70">
            <v>3.3</v>
          </cell>
          <cell r="AL70">
            <v>3.5</v>
          </cell>
          <cell r="AM70">
            <v>3.8</v>
          </cell>
          <cell r="AN70">
            <v>4.3</v>
          </cell>
          <cell r="AO70">
            <v>3.7</v>
          </cell>
          <cell r="AP70">
            <v>4.2</v>
          </cell>
          <cell r="AQ70">
            <v>4.4000000000000004</v>
          </cell>
          <cell r="AR70">
            <v>3</v>
          </cell>
          <cell r="AS70">
            <v>-4.7</v>
          </cell>
          <cell r="AT70">
            <v>1.9</v>
          </cell>
          <cell r="AU70">
            <v>3.5</v>
          </cell>
          <cell r="AV70">
            <v>2.7</v>
          </cell>
          <cell r="AW70">
            <v>3.9</v>
          </cell>
          <cell r="AX70">
            <v>4.0999999999999996</v>
          </cell>
          <cell r="AY70">
            <v>4.5999999999999996</v>
          </cell>
          <cell r="AZ70">
            <v>4</v>
          </cell>
          <cell r="BA70">
            <v>5.3</v>
          </cell>
          <cell r="BB70">
            <v>5.5</v>
          </cell>
          <cell r="BC70">
            <v>6.2</v>
          </cell>
          <cell r="BD70">
            <v>4.5</v>
          </cell>
          <cell r="BE70">
            <v>6.6</v>
          </cell>
          <cell r="BF70">
            <v>6.4</v>
          </cell>
          <cell r="BG70">
            <v>7</v>
          </cell>
          <cell r="BH70">
            <v>7.3</v>
          </cell>
          <cell r="BI70">
            <v>1.1000000000000001</v>
          </cell>
          <cell r="BJ70">
            <v>5.7</v>
          </cell>
          <cell r="BK70">
            <v>6.9</v>
          </cell>
          <cell r="BL70">
            <v>7.9</v>
          </cell>
          <cell r="BM70">
            <v>7.2</v>
          </cell>
          <cell r="BN70">
            <v>8.5</v>
          </cell>
          <cell r="BO70">
            <v>8.1</v>
          </cell>
          <cell r="BP70">
            <v>7.3</v>
          </cell>
          <cell r="BQ70">
            <v>7.9</v>
          </cell>
          <cell r="BR70">
            <v>7.8</v>
          </cell>
          <cell r="BS70">
            <v>6.4</v>
          </cell>
          <cell r="BT70">
            <v>6.7</v>
          </cell>
          <cell r="BU70">
            <v>6.4</v>
          </cell>
          <cell r="BV70">
            <v>6.2</v>
          </cell>
          <cell r="BW70">
            <v>6.6</v>
          </cell>
          <cell r="BX70">
            <v>6.8</v>
          </cell>
          <cell r="BY70">
            <v>7.3</v>
          </cell>
          <cell r="BZ70">
            <v>7.1</v>
          </cell>
          <cell r="CA70">
            <v>8.1999999999999993</v>
          </cell>
          <cell r="CB70">
            <v>7.7</v>
          </cell>
          <cell r="CC70">
            <v>8</v>
          </cell>
          <cell r="CD70">
            <v>8</v>
          </cell>
          <cell r="CE70">
            <v>8</v>
          </cell>
          <cell r="CF70">
            <v>7.6</v>
          </cell>
          <cell r="CG70">
            <v>7.9</v>
          </cell>
          <cell r="CH70">
            <v>7.7</v>
          </cell>
          <cell r="CI70">
            <v>7.6</v>
          </cell>
          <cell r="CJ70">
            <v>5.5</v>
          </cell>
          <cell r="CK70">
            <v>5.9</v>
          </cell>
          <cell r="CL70">
            <v>7.4</v>
          </cell>
          <cell r="CM70">
            <v>7.7</v>
          </cell>
          <cell r="CN70">
            <v>7.5</v>
          </cell>
          <cell r="CO70">
            <v>7.5</v>
          </cell>
          <cell r="CP70">
            <v>7.6</v>
          </cell>
          <cell r="CQ70">
            <v>8.4</v>
          </cell>
          <cell r="CR70">
            <v>7</v>
          </cell>
          <cell r="CS70">
            <v>-2.9</v>
          </cell>
          <cell r="CT70">
            <v>5.7</v>
          </cell>
          <cell r="CU70">
            <v>6.1</v>
          </cell>
          <cell r="CV70">
            <v>6.4</v>
          </cell>
          <cell r="CW70">
            <v>6.1</v>
          </cell>
          <cell r="CX70">
            <v>6.5</v>
          </cell>
          <cell r="CY70">
            <v>6.2</v>
          </cell>
          <cell r="CZ70">
            <v>7</v>
          </cell>
          <cell r="DA70">
            <v>6.8</v>
          </cell>
          <cell r="DB70">
            <v>6.8</v>
          </cell>
          <cell r="DC70">
            <v>6.9</v>
          </cell>
          <cell r="DD70">
            <v>7</v>
          </cell>
          <cell r="DE70">
            <v>7.3</v>
          </cell>
          <cell r="DF70">
            <v>7.6</v>
          </cell>
          <cell r="DG70">
            <v>8.1</v>
          </cell>
          <cell r="DH70">
            <v>8.5</v>
          </cell>
          <cell r="DI70">
            <v>6.9</v>
          </cell>
          <cell r="DJ70">
            <v>6.6</v>
          </cell>
          <cell r="DK70">
            <v>7.3</v>
          </cell>
          <cell r="DL70">
            <v>7.3</v>
          </cell>
          <cell r="DM70">
            <v>7.4</v>
          </cell>
          <cell r="DN70">
            <v>7.1</v>
          </cell>
          <cell r="DO70">
            <v>6.8</v>
          </cell>
          <cell r="DP70">
            <v>7.2</v>
          </cell>
          <cell r="DQ70">
            <v>7.7</v>
          </cell>
          <cell r="DR70">
            <v>5.9</v>
          </cell>
          <cell r="DS70">
            <v>5.8</v>
          </cell>
          <cell r="DT70">
            <v>5.8</v>
          </cell>
          <cell r="DU70">
            <v>5.2</v>
          </cell>
          <cell r="DV70">
            <v>6.2</v>
          </cell>
          <cell r="DW70">
            <v>6.7</v>
          </cell>
          <cell r="DX70">
            <v>7.9</v>
          </cell>
          <cell r="DY70">
            <v>8.3000000000000007</v>
          </cell>
          <cell r="DZ70">
            <v>8.4</v>
          </cell>
          <cell r="EA70">
            <v>8.5</v>
          </cell>
          <cell r="EB70">
            <v>9.6</v>
          </cell>
          <cell r="EC70">
            <v>9.1999999999999993</v>
          </cell>
          <cell r="ED70">
            <v>9.4</v>
          </cell>
          <cell r="EE70">
            <v>9.5</v>
          </cell>
          <cell r="EF70">
            <v>8.9</v>
          </cell>
          <cell r="EG70">
            <v>9.8000000000000007</v>
          </cell>
          <cell r="EH70">
            <v>9.8000000000000007</v>
          </cell>
          <cell r="EI70">
            <v>12.4</v>
          </cell>
          <cell r="EJ70">
            <v>14.2</v>
          </cell>
          <cell r="EK70">
            <v>15.8</v>
          </cell>
          <cell r="EL70">
            <v>17.2</v>
          </cell>
          <cell r="EM70">
            <v>19.2</v>
          </cell>
          <cell r="EN70">
            <v>21.2</v>
          </cell>
          <cell r="EO70">
            <v>23.3</v>
          </cell>
          <cell r="EP70">
            <v>24.2</v>
          </cell>
          <cell r="EQ70">
            <v>9.5</v>
          </cell>
          <cell r="ER70">
            <v>18.399999999999999</v>
          </cell>
          <cell r="ES70">
            <v>19.7</v>
          </cell>
          <cell r="ET70">
            <v>19.399999999999999</v>
          </cell>
          <cell r="EU70">
            <v>21</v>
          </cell>
          <cell r="EV70">
            <v>20.8</v>
          </cell>
          <cell r="EW70">
            <v>23.4</v>
          </cell>
          <cell r="EX70">
            <v>23</v>
          </cell>
          <cell r="EY70">
            <v>24.7</v>
          </cell>
        </row>
        <row r="71">
          <cell r="A71" t="str">
            <v>Тульская область</v>
          </cell>
          <cell r="B71">
            <v>1.4</v>
          </cell>
          <cell r="C71">
            <v>1.1000000000000001</v>
          </cell>
          <cell r="D71">
            <v>0.3</v>
          </cell>
          <cell r="E71">
            <v>-15.7</v>
          </cell>
          <cell r="F71">
            <v>-28</v>
          </cell>
          <cell r="G71">
            <v>-24.8</v>
          </cell>
          <cell r="H71">
            <v>-29.1</v>
          </cell>
          <cell r="I71">
            <v>-27.7</v>
          </cell>
          <cell r="J71">
            <v>-28.1</v>
          </cell>
          <cell r="K71">
            <v>-18.399999999999999</v>
          </cell>
          <cell r="L71">
            <v>-15.6</v>
          </cell>
          <cell r="M71">
            <v>-14.2</v>
          </cell>
          <cell r="N71">
            <v>-11.1</v>
          </cell>
          <cell r="O71">
            <v>-10.1</v>
          </cell>
          <cell r="P71">
            <v>-8.6999999999999993</v>
          </cell>
          <cell r="Q71">
            <v>-7.4</v>
          </cell>
          <cell r="R71">
            <v>-5.7</v>
          </cell>
          <cell r="S71">
            <v>-1.1000000000000001</v>
          </cell>
          <cell r="T71">
            <v>1.6</v>
          </cell>
          <cell r="U71">
            <v>1.4</v>
          </cell>
          <cell r="V71">
            <v>0.5</v>
          </cell>
          <cell r="W71">
            <v>2.8</v>
          </cell>
          <cell r="X71">
            <v>2.8</v>
          </cell>
          <cell r="Y71">
            <v>3.2</v>
          </cell>
          <cell r="Z71">
            <v>3.5</v>
          </cell>
          <cell r="AA71">
            <v>3.5</v>
          </cell>
          <cell r="AB71">
            <v>3.6</v>
          </cell>
          <cell r="AC71">
            <v>4.0999999999999996</v>
          </cell>
          <cell r="AD71">
            <v>4.0999999999999996</v>
          </cell>
          <cell r="AE71">
            <v>4.5999999999999996</v>
          </cell>
          <cell r="AF71">
            <v>4.0999999999999996</v>
          </cell>
          <cell r="AG71">
            <v>4.7</v>
          </cell>
          <cell r="AH71">
            <v>4.8</v>
          </cell>
          <cell r="AI71">
            <v>5.5</v>
          </cell>
          <cell r="AJ71">
            <v>3.8</v>
          </cell>
          <cell r="AK71">
            <v>4.4000000000000004</v>
          </cell>
          <cell r="AL71">
            <v>5.2</v>
          </cell>
          <cell r="AM71">
            <v>5.8</v>
          </cell>
          <cell r="AN71">
            <v>5.5</v>
          </cell>
          <cell r="AO71">
            <v>5.6</v>
          </cell>
          <cell r="AP71">
            <v>5.7</v>
          </cell>
          <cell r="AQ71">
            <v>7.2</v>
          </cell>
          <cell r="AR71">
            <v>5</v>
          </cell>
          <cell r="AS71">
            <v>-1.7</v>
          </cell>
          <cell r="AT71">
            <v>3.6</v>
          </cell>
          <cell r="AU71">
            <v>4.2</v>
          </cell>
          <cell r="AV71">
            <v>5.5</v>
          </cell>
          <cell r="AW71">
            <v>5.5</v>
          </cell>
          <cell r="AX71">
            <v>4.9000000000000004</v>
          </cell>
          <cell r="AY71">
            <v>5.5</v>
          </cell>
          <cell r="AZ71">
            <v>5.9</v>
          </cell>
          <cell r="BA71">
            <v>7</v>
          </cell>
          <cell r="BB71">
            <v>6.3</v>
          </cell>
          <cell r="BC71">
            <v>7.2</v>
          </cell>
          <cell r="BD71">
            <v>5.9</v>
          </cell>
          <cell r="BE71">
            <v>7.6</v>
          </cell>
          <cell r="BF71">
            <v>7.7</v>
          </cell>
          <cell r="BG71">
            <v>8.4</v>
          </cell>
          <cell r="BH71">
            <v>8.5</v>
          </cell>
          <cell r="BI71">
            <v>1.8</v>
          </cell>
          <cell r="BJ71">
            <v>7.6</v>
          </cell>
          <cell r="BK71">
            <v>8.6</v>
          </cell>
          <cell r="BL71">
            <v>9</v>
          </cell>
          <cell r="BM71">
            <v>9</v>
          </cell>
          <cell r="BN71">
            <v>10.3</v>
          </cell>
          <cell r="BO71">
            <v>9.5</v>
          </cell>
          <cell r="BP71">
            <v>8.8000000000000007</v>
          </cell>
          <cell r="BQ71">
            <v>8.6999999999999993</v>
          </cell>
          <cell r="BR71">
            <v>9</v>
          </cell>
          <cell r="BS71">
            <v>8.1999999999999993</v>
          </cell>
          <cell r="BT71">
            <v>8.4</v>
          </cell>
          <cell r="BU71">
            <v>8.4</v>
          </cell>
          <cell r="BV71">
            <v>8.5</v>
          </cell>
          <cell r="BW71">
            <v>9</v>
          </cell>
          <cell r="BX71">
            <v>8.9</v>
          </cell>
          <cell r="BY71">
            <v>9.1</v>
          </cell>
          <cell r="BZ71">
            <v>9.1999999999999993</v>
          </cell>
          <cell r="CA71">
            <v>10</v>
          </cell>
          <cell r="CB71">
            <v>9.8000000000000007</v>
          </cell>
          <cell r="CC71">
            <v>10.1</v>
          </cell>
          <cell r="CD71">
            <v>10.1</v>
          </cell>
          <cell r="CE71">
            <v>10.3</v>
          </cell>
          <cell r="CF71">
            <v>10</v>
          </cell>
          <cell r="CG71">
            <v>10.199999999999999</v>
          </cell>
          <cell r="CH71">
            <v>10.1</v>
          </cell>
          <cell r="CI71">
            <v>10.199999999999999</v>
          </cell>
          <cell r="CJ71">
            <v>1.8</v>
          </cell>
          <cell r="CK71">
            <v>9.1</v>
          </cell>
          <cell r="CL71">
            <v>10</v>
          </cell>
          <cell r="CM71">
            <v>10.199999999999999</v>
          </cell>
          <cell r="CN71">
            <v>10.5</v>
          </cell>
          <cell r="CO71">
            <v>10.199999999999999</v>
          </cell>
          <cell r="CP71">
            <v>10.5</v>
          </cell>
          <cell r="CQ71">
            <v>11.3</v>
          </cell>
          <cell r="CR71">
            <v>10</v>
          </cell>
          <cell r="CS71">
            <v>2.1</v>
          </cell>
          <cell r="CT71">
            <v>9</v>
          </cell>
          <cell r="CU71">
            <v>9.5</v>
          </cell>
          <cell r="CV71">
            <v>8.8000000000000007</v>
          </cell>
          <cell r="CW71">
            <v>8.8000000000000007</v>
          </cell>
          <cell r="CX71">
            <v>9.6999999999999993</v>
          </cell>
          <cell r="CY71">
            <v>9.5</v>
          </cell>
          <cell r="CZ71">
            <v>9.6999999999999993</v>
          </cell>
          <cell r="DA71">
            <v>9.3000000000000007</v>
          </cell>
          <cell r="DB71">
            <v>9.5</v>
          </cell>
          <cell r="DC71">
            <v>9.8000000000000007</v>
          </cell>
          <cell r="DD71">
            <v>9.4</v>
          </cell>
          <cell r="DE71">
            <v>8.6999999999999993</v>
          </cell>
          <cell r="DF71">
            <v>9.6</v>
          </cell>
          <cell r="DG71">
            <v>9.5</v>
          </cell>
          <cell r="DH71">
            <v>9.9</v>
          </cell>
          <cell r="DI71">
            <v>9.3000000000000007</v>
          </cell>
          <cell r="DJ71">
            <v>9.1</v>
          </cell>
          <cell r="DK71">
            <v>10.3</v>
          </cell>
          <cell r="DL71">
            <v>10.4</v>
          </cell>
          <cell r="DM71">
            <v>10.7</v>
          </cell>
          <cell r="DN71">
            <v>10.6</v>
          </cell>
          <cell r="DO71">
            <v>10.3</v>
          </cell>
          <cell r="DP71">
            <v>10.6</v>
          </cell>
          <cell r="DQ71">
            <v>10.3</v>
          </cell>
          <cell r="DR71">
            <v>10.1</v>
          </cell>
          <cell r="DS71">
            <v>10.1</v>
          </cell>
          <cell r="DT71">
            <v>10</v>
          </cell>
          <cell r="DU71">
            <v>10</v>
          </cell>
          <cell r="DV71">
            <v>10.199999999999999</v>
          </cell>
          <cell r="DW71">
            <v>10.5</v>
          </cell>
          <cell r="DX71">
            <v>10.7</v>
          </cell>
          <cell r="DY71">
            <v>11.1</v>
          </cell>
          <cell r="DZ71">
            <v>10.9</v>
          </cell>
          <cell r="EA71">
            <v>11.5</v>
          </cell>
          <cell r="EB71">
            <v>12.3</v>
          </cell>
          <cell r="EC71">
            <v>12.3</v>
          </cell>
          <cell r="ED71">
            <v>13.1</v>
          </cell>
          <cell r="EE71">
            <v>13.1</v>
          </cell>
          <cell r="EF71">
            <v>13.3</v>
          </cell>
          <cell r="EG71">
            <v>14</v>
          </cell>
          <cell r="EH71">
            <v>15.3</v>
          </cell>
          <cell r="EI71">
            <v>17</v>
          </cell>
          <cell r="EJ71">
            <v>18.600000000000001</v>
          </cell>
          <cell r="EK71">
            <v>20</v>
          </cell>
          <cell r="EL71">
            <v>22.7</v>
          </cell>
          <cell r="EM71">
            <v>23.1</v>
          </cell>
          <cell r="EN71">
            <v>24.2</v>
          </cell>
          <cell r="EO71">
            <v>25.7</v>
          </cell>
          <cell r="EP71">
            <v>27.5</v>
          </cell>
          <cell r="EQ71">
            <v>16.600000000000001</v>
          </cell>
          <cell r="ER71">
            <v>23.5</v>
          </cell>
          <cell r="ES71">
            <v>24.2</v>
          </cell>
          <cell r="ET71">
            <v>24.7</v>
          </cell>
          <cell r="EU71">
            <v>25.8</v>
          </cell>
          <cell r="EV71">
            <v>26.1</v>
          </cell>
          <cell r="EW71">
            <v>26.9</v>
          </cell>
          <cell r="EX71">
            <v>26.8</v>
          </cell>
          <cell r="EY71">
            <v>28</v>
          </cell>
        </row>
        <row r="72">
          <cell r="A72" t="str">
            <v>Тюменская область</v>
          </cell>
          <cell r="B72">
            <v>0.9</v>
          </cell>
          <cell r="C72">
            <v>0.4</v>
          </cell>
          <cell r="D72">
            <v>-0.4</v>
          </cell>
          <cell r="E72">
            <v>-15.9</v>
          </cell>
          <cell r="F72">
            <v>-47</v>
          </cell>
          <cell r="G72">
            <v>-39.299999999999997</v>
          </cell>
          <cell r="H72">
            <v>-36.799999999999997</v>
          </cell>
          <cell r="I72">
            <v>-34.4</v>
          </cell>
          <cell r="J72">
            <v>-34.1</v>
          </cell>
          <cell r="K72">
            <v>-30.7</v>
          </cell>
          <cell r="L72">
            <v>-22.2</v>
          </cell>
          <cell r="M72">
            <v>-20</v>
          </cell>
          <cell r="N72">
            <v>-17.899999999999999</v>
          </cell>
          <cell r="O72">
            <v>-16.7</v>
          </cell>
          <cell r="P72">
            <v>-15.4</v>
          </cell>
          <cell r="Q72">
            <v>-4.7</v>
          </cell>
          <cell r="R72">
            <v>-2.4</v>
          </cell>
          <cell r="S72">
            <v>-1.5</v>
          </cell>
          <cell r="T72">
            <v>-1</v>
          </cell>
          <cell r="U72">
            <v>-0.8</v>
          </cell>
          <cell r="V72">
            <v>-1.6</v>
          </cell>
          <cell r="W72">
            <v>0.2</v>
          </cell>
          <cell r="X72">
            <v>0.7</v>
          </cell>
          <cell r="Y72">
            <v>1.7</v>
          </cell>
          <cell r="Z72">
            <v>2.5</v>
          </cell>
          <cell r="AA72">
            <v>3</v>
          </cell>
          <cell r="AB72">
            <v>3.3</v>
          </cell>
          <cell r="AC72">
            <v>3.8</v>
          </cell>
          <cell r="AD72">
            <v>4.2</v>
          </cell>
          <cell r="AE72">
            <v>4.7</v>
          </cell>
          <cell r="AF72">
            <v>4.3</v>
          </cell>
          <cell r="AG72">
            <v>4.8</v>
          </cell>
          <cell r="AH72">
            <v>5</v>
          </cell>
          <cell r="AI72">
            <v>4.7</v>
          </cell>
          <cell r="AJ72">
            <v>3.4</v>
          </cell>
          <cell r="AK72">
            <v>4.5</v>
          </cell>
          <cell r="AL72">
            <v>4.9000000000000004</v>
          </cell>
          <cell r="AM72">
            <v>5.4</v>
          </cell>
          <cell r="AN72">
            <v>5.4</v>
          </cell>
          <cell r="AO72">
            <v>5.8</v>
          </cell>
          <cell r="AP72">
            <v>6.4</v>
          </cell>
          <cell r="AQ72">
            <v>7.1</v>
          </cell>
          <cell r="AR72">
            <v>5.4</v>
          </cell>
          <cell r="AS72">
            <v>-3.4</v>
          </cell>
          <cell r="AT72">
            <v>4.3</v>
          </cell>
          <cell r="AU72">
            <v>5.0999999999999996</v>
          </cell>
          <cell r="AV72">
            <v>6.4</v>
          </cell>
          <cell r="AW72">
            <v>7.1</v>
          </cell>
          <cell r="AX72">
            <v>6.6</v>
          </cell>
          <cell r="AY72">
            <v>7.5</v>
          </cell>
          <cell r="AZ72">
            <v>6.9</v>
          </cell>
          <cell r="BA72">
            <v>8.1999999999999993</v>
          </cell>
          <cell r="BB72">
            <v>8</v>
          </cell>
          <cell r="BC72">
            <v>8.9</v>
          </cell>
          <cell r="BD72">
            <v>7.1</v>
          </cell>
          <cell r="BE72">
            <v>9.9</v>
          </cell>
          <cell r="BF72">
            <v>9.8000000000000007</v>
          </cell>
          <cell r="BG72">
            <v>10.3</v>
          </cell>
          <cell r="BH72">
            <v>10.9</v>
          </cell>
          <cell r="BI72">
            <v>5.0999999999999996</v>
          </cell>
          <cell r="BJ72">
            <v>9</v>
          </cell>
          <cell r="BK72">
            <v>10.199999999999999</v>
          </cell>
          <cell r="BL72">
            <v>10.6</v>
          </cell>
          <cell r="BM72">
            <v>10.4</v>
          </cell>
          <cell r="BN72">
            <v>12.5</v>
          </cell>
          <cell r="BO72">
            <v>10.9</v>
          </cell>
          <cell r="BP72">
            <v>10.5</v>
          </cell>
          <cell r="BQ72">
            <v>10.7</v>
          </cell>
          <cell r="BR72">
            <v>11</v>
          </cell>
          <cell r="BS72">
            <v>9.3000000000000007</v>
          </cell>
          <cell r="BT72">
            <v>9.4</v>
          </cell>
          <cell r="BU72">
            <v>9.8000000000000007</v>
          </cell>
          <cell r="BV72">
            <v>9.8000000000000007</v>
          </cell>
          <cell r="BW72">
            <v>9.9</v>
          </cell>
          <cell r="BX72">
            <v>10.4</v>
          </cell>
          <cell r="BY72">
            <v>10.6</v>
          </cell>
          <cell r="BZ72">
            <v>10.7</v>
          </cell>
          <cell r="CA72">
            <v>12.1</v>
          </cell>
          <cell r="CB72">
            <v>12.3</v>
          </cell>
          <cell r="CC72">
            <v>13</v>
          </cell>
          <cell r="CD72">
            <v>13.2</v>
          </cell>
          <cell r="CE72">
            <v>12.9</v>
          </cell>
          <cell r="CF72">
            <v>12.3</v>
          </cell>
          <cell r="CG72">
            <v>12.8</v>
          </cell>
          <cell r="CH72">
            <v>12.6</v>
          </cell>
          <cell r="CI72">
            <v>12.9</v>
          </cell>
          <cell r="CJ72">
            <v>1.7</v>
          </cell>
          <cell r="CK72">
            <v>10.199999999999999</v>
          </cell>
          <cell r="CL72">
            <v>12</v>
          </cell>
          <cell r="CM72">
            <v>12.6</v>
          </cell>
          <cell r="CN72">
            <v>12.6</v>
          </cell>
          <cell r="CO72">
            <v>12</v>
          </cell>
          <cell r="CP72">
            <v>12.5</v>
          </cell>
          <cell r="CQ72">
            <v>13</v>
          </cell>
          <cell r="CR72">
            <v>12.5</v>
          </cell>
          <cell r="CS72">
            <v>0.9</v>
          </cell>
          <cell r="CT72">
            <v>10.9</v>
          </cell>
          <cell r="CU72">
            <v>11.3</v>
          </cell>
          <cell r="CV72">
            <v>11.1</v>
          </cell>
          <cell r="CW72">
            <v>9.8000000000000007</v>
          </cell>
          <cell r="CX72">
            <v>11.1</v>
          </cell>
          <cell r="CY72">
            <v>12.2</v>
          </cell>
          <cell r="CZ72">
            <v>13.2</v>
          </cell>
          <cell r="DA72">
            <v>12.3</v>
          </cell>
          <cell r="DB72">
            <v>12.8</v>
          </cell>
          <cell r="DC72">
            <v>11.9</v>
          </cell>
          <cell r="DD72">
            <v>12.6</v>
          </cell>
          <cell r="DE72">
            <v>12.3</v>
          </cell>
          <cell r="DF72">
            <v>12.7</v>
          </cell>
          <cell r="DG72">
            <v>13.4</v>
          </cell>
          <cell r="DH72">
            <v>13.4</v>
          </cell>
          <cell r="DI72">
            <v>12.4</v>
          </cell>
          <cell r="DJ72">
            <v>12.1</v>
          </cell>
          <cell r="DK72">
            <v>13.5</v>
          </cell>
          <cell r="DL72">
            <v>14.1</v>
          </cell>
          <cell r="DM72">
            <v>14</v>
          </cell>
          <cell r="DN72">
            <v>13.5</v>
          </cell>
          <cell r="DO72">
            <v>13.4</v>
          </cell>
          <cell r="DP72">
            <v>13.9</v>
          </cell>
          <cell r="DQ72">
            <v>13.9</v>
          </cell>
          <cell r="DR72">
            <v>13</v>
          </cell>
          <cell r="DS72">
            <v>12.9</v>
          </cell>
          <cell r="DT72">
            <v>13.2</v>
          </cell>
          <cell r="DU72">
            <v>13.4</v>
          </cell>
          <cell r="DV72">
            <v>14.9</v>
          </cell>
          <cell r="DW72">
            <v>15</v>
          </cell>
          <cell r="DX72">
            <v>16.600000000000001</v>
          </cell>
          <cell r="DY72">
            <v>16.8</v>
          </cell>
          <cell r="DZ72">
            <v>18.2</v>
          </cell>
          <cell r="EA72">
            <v>18.600000000000001</v>
          </cell>
          <cell r="EB72">
            <v>19.2</v>
          </cell>
          <cell r="EC72">
            <v>19.8</v>
          </cell>
          <cell r="ED72">
            <v>20.9</v>
          </cell>
          <cell r="EE72">
            <v>21.1</v>
          </cell>
          <cell r="EF72">
            <v>21.5</v>
          </cell>
          <cell r="EG72">
            <v>22.5</v>
          </cell>
          <cell r="EH72">
            <v>23.9</v>
          </cell>
          <cell r="EI72">
            <v>26.5</v>
          </cell>
          <cell r="EJ72">
            <v>28.9</v>
          </cell>
          <cell r="EK72">
            <v>31.6</v>
          </cell>
          <cell r="EL72">
            <v>34.1</v>
          </cell>
          <cell r="EM72">
            <v>36.1</v>
          </cell>
          <cell r="EN72">
            <v>37.5</v>
          </cell>
          <cell r="EO72">
            <v>39</v>
          </cell>
          <cell r="EP72">
            <v>42.5</v>
          </cell>
          <cell r="EQ72">
            <v>26.5</v>
          </cell>
          <cell r="ER72">
            <v>36.5</v>
          </cell>
          <cell r="ES72">
            <v>37.799999999999997</v>
          </cell>
          <cell r="ET72">
            <v>39.200000000000003</v>
          </cell>
          <cell r="EU72">
            <v>39.299999999999997</v>
          </cell>
          <cell r="EV72">
            <v>38.200000000000003</v>
          </cell>
          <cell r="EW72">
            <v>42.8</v>
          </cell>
          <cell r="EX72">
            <v>41.8</v>
          </cell>
          <cell r="EY72">
            <v>44.2</v>
          </cell>
        </row>
        <row r="73">
          <cell r="A73" t="str">
            <v>Удмуртская Республика</v>
          </cell>
          <cell r="B73">
            <v>0.3</v>
          </cell>
          <cell r="C73">
            <v>0.1</v>
          </cell>
          <cell r="D73">
            <v>-0.3</v>
          </cell>
          <cell r="E73">
            <v>-14.3</v>
          </cell>
          <cell r="F73">
            <v>-31.5</v>
          </cell>
          <cell r="G73">
            <v>-29</v>
          </cell>
          <cell r="H73">
            <v>-28.2</v>
          </cell>
          <cell r="I73">
            <v>-25</v>
          </cell>
          <cell r="J73">
            <v>-24.5</v>
          </cell>
          <cell r="K73">
            <v>-16.100000000000001</v>
          </cell>
          <cell r="L73">
            <v>-12.7</v>
          </cell>
          <cell r="M73">
            <v>-11.3</v>
          </cell>
          <cell r="N73">
            <v>-10.3</v>
          </cell>
          <cell r="O73">
            <v>-8.6</v>
          </cell>
          <cell r="P73">
            <v>-3.9</v>
          </cell>
          <cell r="Q73">
            <v>-2.5</v>
          </cell>
          <cell r="R73">
            <v>-1.4</v>
          </cell>
          <cell r="S73">
            <v>-0.9</v>
          </cell>
          <cell r="T73">
            <v>-0.7</v>
          </cell>
          <cell r="U73">
            <v>-0.3</v>
          </cell>
          <cell r="V73">
            <v>-1.4</v>
          </cell>
          <cell r="W73">
            <v>-0.2</v>
          </cell>
          <cell r="X73">
            <v>0.2</v>
          </cell>
          <cell r="Y73">
            <v>0.9</v>
          </cell>
          <cell r="Z73">
            <v>0.7</v>
          </cell>
          <cell r="AA73">
            <v>1.2</v>
          </cell>
          <cell r="AB73">
            <v>0.9</v>
          </cell>
          <cell r="AC73">
            <v>1.5</v>
          </cell>
          <cell r="AD73">
            <v>1.5</v>
          </cell>
          <cell r="AE73">
            <v>1.1000000000000001</v>
          </cell>
          <cell r="AF73">
            <v>0.1</v>
          </cell>
          <cell r="AG73">
            <v>0.1</v>
          </cell>
          <cell r="AH73">
            <v>0.6</v>
          </cell>
          <cell r="AI73">
            <v>0.4</v>
          </cell>
          <cell r="AJ73">
            <v>-0.5</v>
          </cell>
          <cell r="AK73">
            <v>0.4</v>
          </cell>
          <cell r="AL73">
            <v>0.9</v>
          </cell>
          <cell r="AM73">
            <v>1.2</v>
          </cell>
          <cell r="AN73">
            <v>1.2</v>
          </cell>
          <cell r="AO73">
            <v>1.6</v>
          </cell>
          <cell r="AP73">
            <v>2.2000000000000002</v>
          </cell>
          <cell r="AQ73">
            <v>2.7</v>
          </cell>
          <cell r="AR73">
            <v>2.4</v>
          </cell>
          <cell r="AS73">
            <v>-6.3</v>
          </cell>
          <cell r="AT73">
            <v>0.3</v>
          </cell>
          <cell r="AU73">
            <v>0.8</v>
          </cell>
          <cell r="AV73">
            <v>1.2</v>
          </cell>
          <cell r="AW73">
            <v>1.2</v>
          </cell>
          <cell r="AX73">
            <v>1.1000000000000001</v>
          </cell>
          <cell r="AY73">
            <v>1.7</v>
          </cell>
          <cell r="AZ73">
            <v>0.8</v>
          </cell>
          <cell r="BA73">
            <v>2</v>
          </cell>
          <cell r="BB73">
            <v>1.7</v>
          </cell>
          <cell r="BC73">
            <v>2.1</v>
          </cell>
          <cell r="BD73">
            <v>0.5</v>
          </cell>
          <cell r="BE73">
            <v>2.2000000000000002</v>
          </cell>
          <cell r="BF73">
            <v>1.8</v>
          </cell>
          <cell r="BG73">
            <v>2.8</v>
          </cell>
          <cell r="BH73">
            <v>3.2</v>
          </cell>
          <cell r="BI73">
            <v>-2.5</v>
          </cell>
          <cell r="BJ73">
            <v>2</v>
          </cell>
          <cell r="BK73">
            <v>3.1</v>
          </cell>
          <cell r="BL73">
            <v>3.9</v>
          </cell>
          <cell r="BM73">
            <v>3.5</v>
          </cell>
          <cell r="BN73">
            <v>4.5</v>
          </cell>
          <cell r="BO73">
            <v>4.2</v>
          </cell>
          <cell r="BP73">
            <v>3.8</v>
          </cell>
          <cell r="BQ73">
            <v>4</v>
          </cell>
          <cell r="BR73">
            <v>3.6</v>
          </cell>
          <cell r="BS73">
            <v>2.7</v>
          </cell>
          <cell r="BT73">
            <v>3.2</v>
          </cell>
          <cell r="BU73">
            <v>3.6</v>
          </cell>
          <cell r="BV73">
            <v>3.1</v>
          </cell>
          <cell r="BW73">
            <v>3.5</v>
          </cell>
          <cell r="BX73">
            <v>3.9</v>
          </cell>
          <cell r="BY73">
            <v>4</v>
          </cell>
          <cell r="BZ73">
            <v>4.0999999999999996</v>
          </cell>
          <cell r="CA73">
            <v>4.4000000000000004</v>
          </cell>
          <cell r="CB73">
            <v>4.0999999999999996</v>
          </cell>
          <cell r="CC73">
            <v>4.7</v>
          </cell>
          <cell r="CD73">
            <v>4.4000000000000004</v>
          </cell>
          <cell r="CE73">
            <v>4.2</v>
          </cell>
          <cell r="CF73">
            <v>3.1</v>
          </cell>
          <cell r="CG73">
            <v>3.6</v>
          </cell>
          <cell r="CH73">
            <v>3</v>
          </cell>
          <cell r="CI73">
            <v>2.6</v>
          </cell>
          <cell r="CJ73">
            <v>-1.2</v>
          </cell>
          <cell r="CK73">
            <v>1.2</v>
          </cell>
          <cell r="CL73">
            <v>2.7</v>
          </cell>
          <cell r="CM73">
            <v>2.9</v>
          </cell>
          <cell r="CN73">
            <v>2.7</v>
          </cell>
          <cell r="CO73">
            <v>2.9</v>
          </cell>
          <cell r="CP73">
            <v>3.4</v>
          </cell>
          <cell r="CQ73">
            <v>3.6</v>
          </cell>
          <cell r="CR73">
            <v>2.9</v>
          </cell>
          <cell r="CS73">
            <v>-7</v>
          </cell>
          <cell r="CT73">
            <v>1.1000000000000001</v>
          </cell>
          <cell r="CU73">
            <v>1.5</v>
          </cell>
          <cell r="CV73">
            <v>0.6</v>
          </cell>
          <cell r="CW73">
            <v>0.6</v>
          </cell>
          <cell r="CX73">
            <v>1.5</v>
          </cell>
          <cell r="CY73">
            <v>1.5</v>
          </cell>
          <cell r="CZ73">
            <v>1.4</v>
          </cell>
          <cell r="DA73">
            <v>0.6</v>
          </cell>
          <cell r="DB73">
            <v>0.6</v>
          </cell>
          <cell r="DC73">
            <v>0.8</v>
          </cell>
          <cell r="DD73">
            <v>0.3</v>
          </cell>
          <cell r="DE73">
            <v>0.1</v>
          </cell>
          <cell r="DF73">
            <v>0.5</v>
          </cell>
          <cell r="DG73">
            <v>1</v>
          </cell>
          <cell r="DH73">
            <v>0.9</v>
          </cell>
          <cell r="DI73">
            <v>0.4</v>
          </cell>
          <cell r="DJ73">
            <v>0.3</v>
          </cell>
          <cell r="DK73">
            <v>1.7</v>
          </cell>
          <cell r="DL73">
            <v>1.2</v>
          </cell>
          <cell r="DM73">
            <v>1.3</v>
          </cell>
          <cell r="DN73">
            <v>0.6</v>
          </cell>
          <cell r="DO73">
            <v>0.6</v>
          </cell>
          <cell r="DP73">
            <v>1.1000000000000001</v>
          </cell>
          <cell r="DQ73">
            <v>0.8</v>
          </cell>
          <cell r="DR73">
            <v>0.1</v>
          </cell>
          <cell r="DS73">
            <v>-0.2</v>
          </cell>
          <cell r="DT73">
            <v>0</v>
          </cell>
          <cell r="DU73">
            <v>-0.3</v>
          </cell>
          <cell r="DV73">
            <v>-0.1</v>
          </cell>
          <cell r="DW73">
            <v>0</v>
          </cell>
          <cell r="DX73">
            <v>0.6</v>
          </cell>
          <cell r="DY73">
            <v>0.6</v>
          </cell>
          <cell r="DZ73">
            <v>0.9</v>
          </cell>
          <cell r="EA73">
            <v>1</v>
          </cell>
          <cell r="EB73">
            <v>1.3</v>
          </cell>
          <cell r="EC73">
            <v>1.2</v>
          </cell>
          <cell r="ED73">
            <v>1.8</v>
          </cell>
          <cell r="EE73">
            <v>1.3</v>
          </cell>
          <cell r="EF73">
            <v>1.8</v>
          </cell>
          <cell r="EG73">
            <v>2.2000000000000002</v>
          </cell>
          <cell r="EH73">
            <v>3</v>
          </cell>
          <cell r="EI73">
            <v>4.0999999999999996</v>
          </cell>
          <cell r="EJ73">
            <v>6.5</v>
          </cell>
          <cell r="EK73">
            <v>7.3</v>
          </cell>
          <cell r="EL73">
            <v>10.1</v>
          </cell>
          <cell r="EM73">
            <v>11.3</v>
          </cell>
          <cell r="EN73">
            <v>13.3</v>
          </cell>
          <cell r="EO73">
            <v>14.3</v>
          </cell>
          <cell r="EP73">
            <v>16</v>
          </cell>
          <cell r="EQ73">
            <v>5.0999999999999996</v>
          </cell>
          <cell r="ER73">
            <v>11.2</v>
          </cell>
          <cell r="ES73">
            <v>13.2</v>
          </cell>
          <cell r="ET73">
            <v>13.1</v>
          </cell>
          <cell r="EU73">
            <v>13.2</v>
          </cell>
          <cell r="EV73">
            <v>12.3</v>
          </cell>
          <cell r="EW73">
            <v>13.8</v>
          </cell>
          <cell r="EX73">
            <v>12.8</v>
          </cell>
          <cell r="EY73">
            <v>15</v>
          </cell>
        </row>
        <row r="74">
          <cell r="A74" t="str">
            <v>Ульяновская область</v>
          </cell>
          <cell r="B74">
            <v>0.8</v>
          </cell>
          <cell r="C74">
            <v>0.3</v>
          </cell>
          <cell r="D74">
            <v>-0.5</v>
          </cell>
          <cell r="E74">
            <v>-8.6</v>
          </cell>
          <cell r="F74">
            <v>-28.5</v>
          </cell>
          <cell r="G74">
            <v>-25.8</v>
          </cell>
          <cell r="H74">
            <v>-21.4</v>
          </cell>
          <cell r="I74">
            <v>-16.7</v>
          </cell>
          <cell r="J74">
            <v>-15.6</v>
          </cell>
          <cell r="K74">
            <v>-11.7</v>
          </cell>
          <cell r="L74">
            <v>-8.8000000000000007</v>
          </cell>
          <cell r="M74">
            <v>-7.6</v>
          </cell>
          <cell r="N74">
            <v>-6.6</v>
          </cell>
          <cell r="O74">
            <v>-5.8</v>
          </cell>
          <cell r="P74">
            <v>-4.0999999999999996</v>
          </cell>
          <cell r="Q74">
            <v>-2.4</v>
          </cell>
          <cell r="R74">
            <v>-2</v>
          </cell>
          <cell r="S74">
            <v>-1.1000000000000001</v>
          </cell>
          <cell r="T74">
            <v>-1.1000000000000001</v>
          </cell>
          <cell r="U74">
            <v>-1</v>
          </cell>
          <cell r="V74">
            <v>-1.7</v>
          </cell>
          <cell r="W74">
            <v>0.1</v>
          </cell>
          <cell r="X74">
            <v>0.5</v>
          </cell>
          <cell r="Y74">
            <v>0.3</v>
          </cell>
          <cell r="Z74">
            <v>1.3</v>
          </cell>
          <cell r="AA74">
            <v>1.8</v>
          </cell>
          <cell r="AB74">
            <v>2.1</v>
          </cell>
          <cell r="AC74">
            <v>2</v>
          </cell>
          <cell r="AD74">
            <v>1.9</v>
          </cell>
          <cell r="AE74">
            <v>2</v>
          </cell>
          <cell r="AF74">
            <v>1.3</v>
          </cell>
          <cell r="AG74">
            <v>1.4</v>
          </cell>
          <cell r="AH74">
            <v>2.5</v>
          </cell>
          <cell r="AI74">
            <v>1.9</v>
          </cell>
          <cell r="AJ74">
            <v>1.7</v>
          </cell>
          <cell r="AK74">
            <v>2</v>
          </cell>
          <cell r="AL74">
            <v>1.9</v>
          </cell>
          <cell r="AM74">
            <v>2</v>
          </cell>
          <cell r="AN74">
            <v>2.1</v>
          </cell>
          <cell r="AO74">
            <v>2</v>
          </cell>
          <cell r="AP74">
            <v>2.4</v>
          </cell>
          <cell r="AQ74">
            <v>2.8</v>
          </cell>
          <cell r="AR74">
            <v>2.2000000000000002</v>
          </cell>
          <cell r="AS74">
            <v>-4.7</v>
          </cell>
          <cell r="AT74">
            <v>0.1</v>
          </cell>
          <cell r="AU74">
            <v>1.4</v>
          </cell>
          <cell r="AV74">
            <v>1.8</v>
          </cell>
          <cell r="AW74">
            <v>2.2000000000000002</v>
          </cell>
          <cell r="AX74">
            <v>1.5</v>
          </cell>
          <cell r="AY74">
            <v>2</v>
          </cell>
          <cell r="AZ74">
            <v>1.4</v>
          </cell>
          <cell r="BA74">
            <v>2.7</v>
          </cell>
          <cell r="BB74">
            <v>2.2000000000000002</v>
          </cell>
          <cell r="BC74">
            <v>3</v>
          </cell>
          <cell r="BD74">
            <v>1.7</v>
          </cell>
          <cell r="BE74">
            <v>3.4</v>
          </cell>
          <cell r="BF74">
            <v>3.6</v>
          </cell>
          <cell r="BG74">
            <v>3.9</v>
          </cell>
          <cell r="BH74">
            <v>4.8</v>
          </cell>
          <cell r="BI74">
            <v>-0.8</v>
          </cell>
          <cell r="BJ74">
            <v>2.8</v>
          </cell>
          <cell r="BK74">
            <v>4.2</v>
          </cell>
          <cell r="BL74">
            <v>4.3</v>
          </cell>
          <cell r="BM74">
            <v>4.4000000000000004</v>
          </cell>
          <cell r="BN74">
            <v>5.8</v>
          </cell>
          <cell r="BO74">
            <v>5.2</v>
          </cell>
          <cell r="BP74">
            <v>4</v>
          </cell>
          <cell r="BQ74">
            <v>4</v>
          </cell>
          <cell r="BR74">
            <v>4.7</v>
          </cell>
          <cell r="BS74">
            <v>3.6</v>
          </cell>
          <cell r="BT74">
            <v>3.8</v>
          </cell>
          <cell r="BU74">
            <v>4.0999999999999996</v>
          </cell>
          <cell r="BV74">
            <v>4.0999999999999996</v>
          </cell>
          <cell r="BW74">
            <v>4.9000000000000004</v>
          </cell>
          <cell r="BX74">
            <v>3.7</v>
          </cell>
          <cell r="BY74">
            <v>4.3</v>
          </cell>
          <cell r="BZ74">
            <v>5.3</v>
          </cell>
          <cell r="CA74">
            <v>5.6</v>
          </cell>
          <cell r="CB74">
            <v>4.8</v>
          </cell>
          <cell r="CC74">
            <v>4.8</v>
          </cell>
          <cell r="CD74">
            <v>4.8</v>
          </cell>
          <cell r="CE74">
            <v>5</v>
          </cell>
          <cell r="CF74">
            <v>4.2</v>
          </cell>
          <cell r="CG74">
            <v>3.9</v>
          </cell>
          <cell r="CH74">
            <v>4.3</v>
          </cell>
          <cell r="CI74">
            <v>4.5</v>
          </cell>
          <cell r="CJ74">
            <v>-4.8</v>
          </cell>
          <cell r="CK74">
            <v>3</v>
          </cell>
          <cell r="CL74">
            <v>4.5</v>
          </cell>
          <cell r="CM74">
            <v>4.5999999999999996</v>
          </cell>
          <cell r="CN74">
            <v>5.0999999999999996</v>
          </cell>
          <cell r="CO74">
            <v>4.5999999999999996</v>
          </cell>
          <cell r="CP74">
            <v>4.9000000000000004</v>
          </cell>
          <cell r="CQ74">
            <v>5.3</v>
          </cell>
          <cell r="CR74">
            <v>4.9000000000000004</v>
          </cell>
          <cell r="CS74">
            <v>-3.4</v>
          </cell>
          <cell r="CT74">
            <v>3.6</v>
          </cell>
          <cell r="CU74">
            <v>3.9</v>
          </cell>
          <cell r="CV74">
            <v>3.9</v>
          </cell>
          <cell r="CW74">
            <v>3.6</v>
          </cell>
          <cell r="CX74">
            <v>3.9</v>
          </cell>
          <cell r="CY74">
            <v>4.2</v>
          </cell>
          <cell r="CZ74">
            <v>4.9000000000000004</v>
          </cell>
          <cell r="DA74">
            <v>3.9</v>
          </cell>
          <cell r="DB74">
            <v>4</v>
          </cell>
          <cell r="DC74">
            <v>3.6</v>
          </cell>
          <cell r="DD74">
            <v>3.6</v>
          </cell>
          <cell r="DE74">
            <v>3.6</v>
          </cell>
          <cell r="DF74">
            <v>3.6</v>
          </cell>
          <cell r="DG74">
            <v>4</v>
          </cell>
          <cell r="DH74">
            <v>4</v>
          </cell>
          <cell r="DI74">
            <v>3.4</v>
          </cell>
          <cell r="DJ74">
            <v>3.7</v>
          </cell>
          <cell r="DK74">
            <v>4.5999999999999996</v>
          </cell>
          <cell r="DL74">
            <v>4.7</v>
          </cell>
          <cell r="DM74">
            <v>5.0999999999999996</v>
          </cell>
          <cell r="DN74">
            <v>4.9000000000000004</v>
          </cell>
          <cell r="DO74">
            <v>4.8</v>
          </cell>
          <cell r="DP74">
            <v>5.3</v>
          </cell>
          <cell r="DQ74">
            <v>5</v>
          </cell>
          <cell r="DR74">
            <v>4.7</v>
          </cell>
          <cell r="DS74">
            <v>4</v>
          </cell>
          <cell r="DT74">
            <v>4</v>
          </cell>
          <cell r="DU74">
            <v>4.5999999999999996</v>
          </cell>
          <cell r="DV74">
            <v>5.2</v>
          </cell>
          <cell r="DW74">
            <v>5.4</v>
          </cell>
          <cell r="DX74">
            <v>5.9</v>
          </cell>
          <cell r="DY74">
            <v>5.9</v>
          </cell>
          <cell r="DZ74">
            <v>5.9</v>
          </cell>
          <cell r="EA74">
            <v>6.5</v>
          </cell>
          <cell r="EB74">
            <v>6.7</v>
          </cell>
          <cell r="EC74">
            <v>6.7</v>
          </cell>
          <cell r="ED74">
            <v>7.1</v>
          </cell>
          <cell r="EE74">
            <v>6.6</v>
          </cell>
          <cell r="EF74">
            <v>7.1</v>
          </cell>
          <cell r="EG74">
            <v>7.5</v>
          </cell>
          <cell r="EH74">
            <v>8.3000000000000007</v>
          </cell>
          <cell r="EI74">
            <v>9.6999999999999993</v>
          </cell>
          <cell r="EJ74">
            <v>11.4</v>
          </cell>
          <cell r="EK74">
            <v>12.7</v>
          </cell>
          <cell r="EL74">
            <v>15.2</v>
          </cell>
          <cell r="EM74">
            <v>15.3</v>
          </cell>
          <cell r="EN74">
            <v>17.2</v>
          </cell>
          <cell r="EO74">
            <v>18.100000000000001</v>
          </cell>
          <cell r="EP74">
            <v>20.100000000000001</v>
          </cell>
          <cell r="EQ74">
            <v>8.5</v>
          </cell>
          <cell r="ER74">
            <v>14.8</v>
          </cell>
          <cell r="ES74">
            <v>17</v>
          </cell>
          <cell r="ET74">
            <v>18.100000000000001</v>
          </cell>
          <cell r="EU74">
            <v>17.7</v>
          </cell>
          <cell r="EV74">
            <v>16.899999999999999</v>
          </cell>
          <cell r="EW74">
            <v>17.7</v>
          </cell>
          <cell r="EX74">
            <v>17.2</v>
          </cell>
          <cell r="EY74">
            <v>19.3</v>
          </cell>
        </row>
        <row r="75">
          <cell r="A75" t="str">
            <v>Хабаровский край</v>
          </cell>
          <cell r="B75">
            <v>1.1000000000000001</v>
          </cell>
          <cell r="C75">
            <v>0.7</v>
          </cell>
          <cell r="D75">
            <v>0.4</v>
          </cell>
          <cell r="E75">
            <v>-7</v>
          </cell>
          <cell r="F75">
            <v>-22.7</v>
          </cell>
          <cell r="G75">
            <v>-18.7</v>
          </cell>
          <cell r="H75">
            <v>-18.899999999999999</v>
          </cell>
          <cell r="I75">
            <v>-17</v>
          </cell>
          <cell r="J75">
            <v>-17</v>
          </cell>
          <cell r="K75">
            <v>-14.2</v>
          </cell>
          <cell r="L75">
            <v>-12.4</v>
          </cell>
          <cell r="M75">
            <v>-10.199999999999999</v>
          </cell>
          <cell r="N75">
            <v>-8.4</v>
          </cell>
          <cell r="O75">
            <v>-5.9</v>
          </cell>
          <cell r="P75">
            <v>-4.3</v>
          </cell>
          <cell r="Q75">
            <v>-4.3</v>
          </cell>
          <cell r="R75">
            <v>-3.5</v>
          </cell>
          <cell r="S75">
            <v>-2.6</v>
          </cell>
          <cell r="T75">
            <v>-2</v>
          </cell>
          <cell r="U75">
            <v>-1.8</v>
          </cell>
          <cell r="V75">
            <v>-3.2</v>
          </cell>
          <cell r="W75">
            <v>-2.2000000000000002</v>
          </cell>
          <cell r="X75">
            <v>-0.9</v>
          </cell>
          <cell r="Y75">
            <v>-0.1</v>
          </cell>
          <cell r="Z75">
            <v>1.2</v>
          </cell>
          <cell r="AA75">
            <v>1.8</v>
          </cell>
          <cell r="AB75">
            <v>2.8</v>
          </cell>
          <cell r="AC75">
            <v>3.4</v>
          </cell>
          <cell r="AD75">
            <v>3.5</v>
          </cell>
          <cell r="AE75">
            <v>3.6</v>
          </cell>
          <cell r="AF75">
            <v>2.8</v>
          </cell>
          <cell r="AG75">
            <v>3</v>
          </cell>
          <cell r="AH75">
            <v>3.4</v>
          </cell>
          <cell r="AI75">
            <v>2.9</v>
          </cell>
          <cell r="AJ75">
            <v>2.6</v>
          </cell>
          <cell r="AK75">
            <v>2.9</v>
          </cell>
          <cell r="AL75">
            <v>2.6</v>
          </cell>
          <cell r="AM75">
            <v>2.5</v>
          </cell>
          <cell r="AN75">
            <v>3.2</v>
          </cell>
          <cell r="AO75">
            <v>3.7</v>
          </cell>
          <cell r="AP75">
            <v>3.6</v>
          </cell>
          <cell r="AQ75">
            <v>4.5999999999999996</v>
          </cell>
          <cell r="AR75">
            <v>3.6</v>
          </cell>
          <cell r="AS75">
            <v>-4.3</v>
          </cell>
          <cell r="AT75">
            <v>1.6</v>
          </cell>
          <cell r="AU75">
            <v>1.7</v>
          </cell>
          <cell r="AV75">
            <v>2.5</v>
          </cell>
          <cell r="AW75">
            <v>3.2</v>
          </cell>
          <cell r="AX75">
            <v>3.7</v>
          </cell>
          <cell r="AY75">
            <v>4.2</v>
          </cell>
          <cell r="AZ75">
            <v>3.7</v>
          </cell>
          <cell r="BA75">
            <v>4.9000000000000004</v>
          </cell>
          <cell r="BB75">
            <v>4.2</v>
          </cell>
          <cell r="BC75">
            <v>4.8</v>
          </cell>
          <cell r="BD75">
            <v>3.5</v>
          </cell>
          <cell r="BE75">
            <v>5.9</v>
          </cell>
          <cell r="BF75">
            <v>5.6</v>
          </cell>
          <cell r="BG75">
            <v>5.9</v>
          </cell>
          <cell r="BH75">
            <v>6.5</v>
          </cell>
          <cell r="BI75">
            <v>1</v>
          </cell>
          <cell r="BJ75">
            <v>4.9000000000000004</v>
          </cell>
          <cell r="BK75">
            <v>6.3</v>
          </cell>
          <cell r="BL75">
            <v>7.1</v>
          </cell>
          <cell r="BM75">
            <v>7.2</v>
          </cell>
          <cell r="BN75">
            <v>8.5</v>
          </cell>
          <cell r="BO75">
            <v>8.1</v>
          </cell>
          <cell r="BP75">
            <v>7.3</v>
          </cell>
          <cell r="BQ75">
            <v>8.3000000000000007</v>
          </cell>
          <cell r="BR75">
            <v>7.9</v>
          </cell>
          <cell r="BS75">
            <v>7</v>
          </cell>
          <cell r="BT75">
            <v>6.5</v>
          </cell>
          <cell r="BU75">
            <v>6.8</v>
          </cell>
          <cell r="BV75">
            <v>5.8</v>
          </cell>
          <cell r="BW75">
            <v>6.2</v>
          </cell>
          <cell r="BX75">
            <v>6.7</v>
          </cell>
          <cell r="BY75">
            <v>7</v>
          </cell>
          <cell r="BZ75">
            <v>7.1</v>
          </cell>
          <cell r="CA75">
            <v>8.1</v>
          </cell>
          <cell r="CB75">
            <v>7.8</v>
          </cell>
          <cell r="CC75">
            <v>8.1999999999999993</v>
          </cell>
          <cell r="CD75">
            <v>8.1999999999999993</v>
          </cell>
          <cell r="CE75">
            <v>8.5</v>
          </cell>
          <cell r="CF75">
            <v>7.8</v>
          </cell>
          <cell r="CG75">
            <v>8</v>
          </cell>
          <cell r="CH75">
            <v>7.8</v>
          </cell>
          <cell r="CI75">
            <v>7.3</v>
          </cell>
          <cell r="CJ75">
            <v>5.9</v>
          </cell>
          <cell r="CK75">
            <v>5.0999999999999996</v>
          </cell>
          <cell r="CL75">
            <v>7.7</v>
          </cell>
          <cell r="CM75">
            <v>7.2</v>
          </cell>
          <cell r="CN75">
            <v>8.1</v>
          </cell>
          <cell r="CO75">
            <v>8.1</v>
          </cell>
          <cell r="CP75">
            <v>8.6</v>
          </cell>
          <cell r="CQ75">
            <v>9.1999999999999993</v>
          </cell>
          <cell r="CR75">
            <v>7.9</v>
          </cell>
          <cell r="CS75">
            <v>-1</v>
          </cell>
          <cell r="CT75">
            <v>6.7</v>
          </cell>
          <cell r="CU75">
            <v>7.4</v>
          </cell>
          <cell r="CV75">
            <v>7.6</v>
          </cell>
          <cell r="CW75">
            <v>7.2</v>
          </cell>
          <cell r="CX75">
            <v>7.7</v>
          </cell>
          <cell r="CY75">
            <v>7.7</v>
          </cell>
          <cell r="CZ75">
            <v>8.4</v>
          </cell>
          <cell r="DA75">
            <v>7.9</v>
          </cell>
          <cell r="DB75">
            <v>7.8</v>
          </cell>
          <cell r="DC75">
            <v>7.4</v>
          </cell>
          <cell r="DD75">
            <v>7.4</v>
          </cell>
          <cell r="DE75">
            <v>7.7</v>
          </cell>
          <cell r="DF75">
            <v>8.3000000000000007</v>
          </cell>
          <cell r="DG75">
            <v>8.3000000000000007</v>
          </cell>
          <cell r="DH75">
            <v>8.1999999999999993</v>
          </cell>
          <cell r="DI75">
            <v>8.1</v>
          </cell>
          <cell r="DJ75">
            <v>7.9</v>
          </cell>
          <cell r="DK75">
            <v>9</v>
          </cell>
          <cell r="DL75">
            <v>9.3000000000000007</v>
          </cell>
          <cell r="DM75">
            <v>8.6999999999999993</v>
          </cell>
          <cell r="DN75">
            <v>8.6999999999999993</v>
          </cell>
          <cell r="DO75">
            <v>8.5</v>
          </cell>
          <cell r="DP75">
            <v>8.6</v>
          </cell>
          <cell r="DQ75">
            <v>8.6</v>
          </cell>
          <cell r="DR75">
            <v>7.8</v>
          </cell>
          <cell r="DS75">
            <v>7.8</v>
          </cell>
          <cell r="DT75">
            <v>8</v>
          </cell>
          <cell r="DU75">
            <v>8.1</v>
          </cell>
          <cell r="DV75">
            <v>8.6</v>
          </cell>
          <cell r="DW75">
            <v>8.6999999999999993</v>
          </cell>
          <cell r="DX75">
            <v>8.9</v>
          </cell>
          <cell r="DY75">
            <v>9.6</v>
          </cell>
          <cell r="DZ75">
            <v>10.199999999999999</v>
          </cell>
          <cell r="EA75">
            <v>10.9</v>
          </cell>
          <cell r="EB75">
            <v>11.8</v>
          </cell>
          <cell r="EC75">
            <v>11.8</v>
          </cell>
          <cell r="ED75">
            <v>12.7</v>
          </cell>
          <cell r="EE75">
            <v>12.3</v>
          </cell>
          <cell r="EF75">
            <v>12.4</v>
          </cell>
          <cell r="EG75">
            <v>12.5</v>
          </cell>
          <cell r="EH75">
            <v>13.8</v>
          </cell>
          <cell r="EI75">
            <v>15.8</v>
          </cell>
          <cell r="EJ75">
            <v>18</v>
          </cell>
          <cell r="EK75">
            <v>20.2</v>
          </cell>
          <cell r="EL75">
            <v>23.7</v>
          </cell>
          <cell r="EM75">
            <v>26.5</v>
          </cell>
          <cell r="EN75">
            <v>28.9</v>
          </cell>
          <cell r="EO75">
            <v>31.1</v>
          </cell>
          <cell r="EP75">
            <v>33.5</v>
          </cell>
          <cell r="EQ75">
            <v>18.7</v>
          </cell>
          <cell r="ER75">
            <v>29.9</v>
          </cell>
          <cell r="ES75">
            <v>30.6</v>
          </cell>
          <cell r="ET75">
            <v>30.1</v>
          </cell>
          <cell r="EU75">
            <v>32</v>
          </cell>
          <cell r="EV75">
            <v>31.9</v>
          </cell>
          <cell r="EW75">
            <v>34.6</v>
          </cell>
          <cell r="EX75">
            <v>34.9</v>
          </cell>
          <cell r="EY75">
            <v>36.799999999999997</v>
          </cell>
        </row>
        <row r="76">
          <cell r="A76" t="str">
            <v>Ханты-Мансийский АО - Югра</v>
          </cell>
          <cell r="B76">
            <v>0.9</v>
          </cell>
          <cell r="C76">
            <v>0.5</v>
          </cell>
          <cell r="D76">
            <v>-1</v>
          </cell>
          <cell r="E76">
            <v>-13.9</v>
          </cell>
          <cell r="F76">
            <v>-35</v>
          </cell>
          <cell r="G76">
            <v>-27.6</v>
          </cell>
          <cell r="H76">
            <v>-26.4</v>
          </cell>
          <cell r="I76">
            <v>-24.2</v>
          </cell>
          <cell r="J76">
            <v>-23</v>
          </cell>
          <cell r="K76">
            <v>-17.5</v>
          </cell>
          <cell r="L76">
            <v>-15.3</v>
          </cell>
          <cell r="M76">
            <v>-13.8</v>
          </cell>
          <cell r="N76">
            <v>-12.7</v>
          </cell>
          <cell r="O76">
            <v>-11.8</v>
          </cell>
          <cell r="P76">
            <v>-10.6</v>
          </cell>
          <cell r="Q76">
            <v>-9.5</v>
          </cell>
          <cell r="R76">
            <v>-8.9</v>
          </cell>
          <cell r="S76">
            <v>-8.6999999999999993</v>
          </cell>
          <cell r="T76">
            <v>-8.3000000000000007</v>
          </cell>
          <cell r="U76">
            <v>-7.8</v>
          </cell>
          <cell r="V76">
            <v>-9.3000000000000007</v>
          </cell>
          <cell r="W76">
            <v>-7.7</v>
          </cell>
          <cell r="X76">
            <v>-7.2</v>
          </cell>
          <cell r="Y76">
            <v>-5.5</v>
          </cell>
          <cell r="Z76">
            <v>-4.0999999999999996</v>
          </cell>
          <cell r="AA76">
            <v>-1.5</v>
          </cell>
          <cell r="AB76">
            <v>-0.3</v>
          </cell>
          <cell r="AC76">
            <v>0.3</v>
          </cell>
          <cell r="AD76">
            <v>0.9</v>
          </cell>
          <cell r="AE76">
            <v>1.2</v>
          </cell>
          <cell r="AF76">
            <v>0.7</v>
          </cell>
          <cell r="AG76">
            <v>0.9</v>
          </cell>
          <cell r="AH76">
            <v>1.9</v>
          </cell>
          <cell r="AI76">
            <v>1.4</v>
          </cell>
          <cell r="AJ76">
            <v>0</v>
          </cell>
          <cell r="AK76">
            <v>0.5</v>
          </cell>
          <cell r="AL76">
            <v>1.1000000000000001</v>
          </cell>
          <cell r="AM76">
            <v>1.4</v>
          </cell>
          <cell r="AN76">
            <v>2</v>
          </cell>
          <cell r="AO76">
            <v>2</v>
          </cell>
          <cell r="AP76">
            <v>2.4</v>
          </cell>
          <cell r="AQ76">
            <v>2.2999999999999998</v>
          </cell>
          <cell r="AR76">
            <v>0.7</v>
          </cell>
          <cell r="AS76">
            <v>-6.5</v>
          </cell>
          <cell r="AT76">
            <v>-0.4</v>
          </cell>
          <cell r="AU76">
            <v>0.4</v>
          </cell>
          <cell r="AV76">
            <v>0.2</v>
          </cell>
          <cell r="AW76">
            <v>1.6</v>
          </cell>
          <cell r="AX76">
            <v>1.7</v>
          </cell>
          <cell r="AY76">
            <v>2.2000000000000002</v>
          </cell>
          <cell r="AZ76">
            <v>1.7</v>
          </cell>
          <cell r="BA76">
            <v>2.9</v>
          </cell>
          <cell r="BB76">
            <v>2.4</v>
          </cell>
          <cell r="BC76">
            <v>2.9</v>
          </cell>
          <cell r="BD76">
            <v>0.5</v>
          </cell>
          <cell r="BE76">
            <v>3.4</v>
          </cell>
          <cell r="BF76">
            <v>3.4</v>
          </cell>
          <cell r="BG76">
            <v>4</v>
          </cell>
          <cell r="BH76">
            <v>3.8</v>
          </cell>
          <cell r="BI76">
            <v>-0.9</v>
          </cell>
          <cell r="BJ76">
            <v>2.6</v>
          </cell>
          <cell r="BK76">
            <v>3.4</v>
          </cell>
          <cell r="BL76">
            <v>4.2</v>
          </cell>
          <cell r="BM76">
            <v>4</v>
          </cell>
          <cell r="BN76">
            <v>5.8</v>
          </cell>
          <cell r="BO76">
            <v>4.5</v>
          </cell>
          <cell r="BP76">
            <v>3.7</v>
          </cell>
          <cell r="BQ76">
            <v>3.9</v>
          </cell>
          <cell r="BR76">
            <v>3.7</v>
          </cell>
          <cell r="BS76">
            <v>2.2000000000000002</v>
          </cell>
          <cell r="BT76">
            <v>1.4</v>
          </cell>
          <cell r="BU76">
            <v>1.5</v>
          </cell>
          <cell r="BV76">
            <v>1</v>
          </cell>
          <cell r="BW76">
            <v>1.8</v>
          </cell>
          <cell r="BX76">
            <v>2.1</v>
          </cell>
          <cell r="BY76">
            <v>2.5</v>
          </cell>
          <cell r="BZ76">
            <v>2.8</v>
          </cell>
          <cell r="CA76">
            <v>4.9000000000000004</v>
          </cell>
          <cell r="CB76">
            <v>5</v>
          </cell>
          <cell r="CC76">
            <v>5.6</v>
          </cell>
          <cell r="CD76">
            <v>5.6</v>
          </cell>
          <cell r="CE76">
            <v>5.9</v>
          </cell>
          <cell r="CF76">
            <v>5.3</v>
          </cell>
          <cell r="CG76">
            <v>5.4</v>
          </cell>
          <cell r="CH76">
            <v>5.7</v>
          </cell>
          <cell r="CI76">
            <v>5.5</v>
          </cell>
          <cell r="CJ76">
            <v>3.5</v>
          </cell>
          <cell r="CK76">
            <v>4.3</v>
          </cell>
          <cell r="CL76">
            <v>5.7</v>
          </cell>
          <cell r="CM76">
            <v>5.8</v>
          </cell>
          <cell r="CN76">
            <v>6.6</v>
          </cell>
          <cell r="CO76">
            <v>6.2</v>
          </cell>
          <cell r="CP76">
            <v>7</v>
          </cell>
          <cell r="CQ76">
            <v>7.4</v>
          </cell>
          <cell r="CR76">
            <v>6.8</v>
          </cell>
          <cell r="CS76">
            <v>-3.7</v>
          </cell>
          <cell r="CT76">
            <v>4.9000000000000004</v>
          </cell>
          <cell r="CU76">
            <v>5.7</v>
          </cell>
          <cell r="CV76">
            <v>5</v>
          </cell>
          <cell r="CW76">
            <v>5.7</v>
          </cell>
          <cell r="CX76">
            <v>6.6</v>
          </cell>
          <cell r="CY76">
            <v>6.8</v>
          </cell>
          <cell r="CZ76">
            <v>7.3</v>
          </cell>
          <cell r="DA76">
            <v>6.5</v>
          </cell>
          <cell r="DB76">
            <v>6.3</v>
          </cell>
          <cell r="DC76">
            <v>6.3</v>
          </cell>
          <cell r="DD76">
            <v>5.8</v>
          </cell>
          <cell r="DE76">
            <v>5.8</v>
          </cell>
          <cell r="DF76">
            <v>6.6</v>
          </cell>
          <cell r="DG76">
            <v>7.1</v>
          </cell>
          <cell r="DH76">
            <v>6.9</v>
          </cell>
          <cell r="DI76">
            <v>6.4</v>
          </cell>
          <cell r="DJ76">
            <v>6.2</v>
          </cell>
          <cell r="DK76">
            <v>8.1</v>
          </cell>
          <cell r="DL76">
            <v>8.1999999999999993</v>
          </cell>
          <cell r="DM76">
            <v>7.7</v>
          </cell>
          <cell r="DN76">
            <v>6.7</v>
          </cell>
          <cell r="DO76">
            <v>7.1</v>
          </cell>
          <cell r="DP76">
            <v>7</v>
          </cell>
          <cell r="DQ76">
            <v>6.8</v>
          </cell>
          <cell r="DR76">
            <v>5.0999999999999996</v>
          </cell>
          <cell r="DS76">
            <v>4.7</v>
          </cell>
          <cell r="DT76">
            <v>5</v>
          </cell>
          <cell r="DU76">
            <v>5</v>
          </cell>
          <cell r="DV76">
            <v>6</v>
          </cell>
          <cell r="DW76">
            <v>5.7</v>
          </cell>
          <cell r="DX76">
            <v>7.1</v>
          </cell>
          <cell r="DY76">
            <v>7.7</v>
          </cell>
          <cell r="DZ76">
            <v>9.8000000000000007</v>
          </cell>
          <cell r="EA76">
            <v>11.1</v>
          </cell>
          <cell r="EB76">
            <v>12.7</v>
          </cell>
          <cell r="EC76">
            <v>12.8</v>
          </cell>
          <cell r="ED76">
            <v>14</v>
          </cell>
          <cell r="EE76">
            <v>14.3</v>
          </cell>
          <cell r="EF76">
            <v>15.2</v>
          </cell>
          <cell r="EG76">
            <v>15.7</v>
          </cell>
          <cell r="EH76">
            <v>17.3</v>
          </cell>
          <cell r="EI76">
            <v>19.399999999999999</v>
          </cell>
          <cell r="EJ76">
            <v>22</v>
          </cell>
          <cell r="EK76">
            <v>23.7</v>
          </cell>
          <cell r="EL76">
            <v>27.4</v>
          </cell>
          <cell r="EM76">
            <v>28.5</v>
          </cell>
          <cell r="EN76">
            <v>29.5</v>
          </cell>
          <cell r="EO76">
            <v>31.7</v>
          </cell>
          <cell r="EP76">
            <v>33.200000000000003</v>
          </cell>
          <cell r="EQ76">
            <v>18.7</v>
          </cell>
          <cell r="ER76">
            <v>27.5</v>
          </cell>
          <cell r="ES76">
            <v>29.9</v>
          </cell>
          <cell r="ET76">
            <v>31.2</v>
          </cell>
          <cell r="EU76">
            <v>30.6</v>
          </cell>
          <cell r="EV76">
            <v>30.7</v>
          </cell>
          <cell r="EW76">
            <v>35.299999999999997</v>
          </cell>
          <cell r="EX76">
            <v>35.299999999999997</v>
          </cell>
          <cell r="EY76">
            <v>36</v>
          </cell>
        </row>
        <row r="77">
          <cell r="A77" t="str">
            <v>Челябинская область</v>
          </cell>
          <cell r="B77">
            <v>0.8</v>
          </cell>
          <cell r="C77">
            <v>0.7</v>
          </cell>
          <cell r="D77">
            <v>0.1</v>
          </cell>
          <cell r="E77">
            <v>-13.7</v>
          </cell>
          <cell r="F77">
            <v>-32.1</v>
          </cell>
          <cell r="G77">
            <v>-25.4</v>
          </cell>
          <cell r="H77">
            <v>-22.5</v>
          </cell>
          <cell r="I77">
            <v>-20.7</v>
          </cell>
          <cell r="J77">
            <v>-20.2</v>
          </cell>
          <cell r="K77">
            <v>-16.8</v>
          </cell>
          <cell r="L77">
            <v>-15.4</v>
          </cell>
          <cell r="M77">
            <v>-12.3</v>
          </cell>
          <cell r="N77">
            <v>-10.5</v>
          </cell>
          <cell r="O77">
            <v>-9.3000000000000007</v>
          </cell>
          <cell r="P77">
            <v>-7.3</v>
          </cell>
          <cell r="Q77">
            <v>-5.9</v>
          </cell>
          <cell r="R77">
            <v>-4.5</v>
          </cell>
          <cell r="S77">
            <v>-3.2</v>
          </cell>
          <cell r="T77">
            <v>-1.3</v>
          </cell>
          <cell r="U77">
            <v>-0.1</v>
          </cell>
          <cell r="V77">
            <v>-0.7</v>
          </cell>
          <cell r="W77">
            <v>0.8</v>
          </cell>
          <cell r="X77">
            <v>1.1000000000000001</v>
          </cell>
          <cell r="Y77">
            <v>2.1</v>
          </cell>
          <cell r="Z77">
            <v>2.4</v>
          </cell>
          <cell r="AA77">
            <v>2.8</v>
          </cell>
          <cell r="AB77">
            <v>3</v>
          </cell>
          <cell r="AC77">
            <v>3.2</v>
          </cell>
          <cell r="AD77">
            <v>3.4</v>
          </cell>
          <cell r="AE77">
            <v>4</v>
          </cell>
          <cell r="AF77">
            <v>3.3</v>
          </cell>
          <cell r="AG77">
            <v>3.5</v>
          </cell>
          <cell r="AH77">
            <v>3.9</v>
          </cell>
          <cell r="AI77">
            <v>3.9</v>
          </cell>
          <cell r="AJ77">
            <v>3.3</v>
          </cell>
          <cell r="AK77">
            <v>3.7</v>
          </cell>
          <cell r="AL77">
            <v>4</v>
          </cell>
          <cell r="AM77">
            <v>4.3</v>
          </cell>
          <cell r="AN77">
            <v>4.4000000000000004</v>
          </cell>
          <cell r="AO77">
            <v>4.5999999999999996</v>
          </cell>
          <cell r="AP77">
            <v>5.0999999999999996</v>
          </cell>
          <cell r="AQ77">
            <v>5.6</v>
          </cell>
          <cell r="AR77">
            <v>4.9000000000000004</v>
          </cell>
          <cell r="AS77">
            <v>-2.1</v>
          </cell>
          <cell r="AT77">
            <v>3</v>
          </cell>
          <cell r="AU77">
            <v>4.0999999999999996</v>
          </cell>
          <cell r="AV77">
            <v>4.8</v>
          </cell>
          <cell r="AW77">
            <v>5.4</v>
          </cell>
          <cell r="AX77">
            <v>5.0999999999999996</v>
          </cell>
          <cell r="AY77">
            <v>6.1</v>
          </cell>
          <cell r="AZ77">
            <v>5.0999999999999996</v>
          </cell>
          <cell r="BA77">
            <v>7.2</v>
          </cell>
          <cell r="BB77">
            <v>6</v>
          </cell>
          <cell r="BC77">
            <v>6.9</v>
          </cell>
          <cell r="BD77">
            <v>5.2</v>
          </cell>
          <cell r="BE77">
            <v>7.8</v>
          </cell>
          <cell r="BF77">
            <v>7.3</v>
          </cell>
          <cell r="BG77">
            <v>7.4</v>
          </cell>
          <cell r="BH77">
            <v>8</v>
          </cell>
          <cell r="BI77">
            <v>3.2</v>
          </cell>
          <cell r="BJ77">
            <v>6.5</v>
          </cell>
          <cell r="BK77">
            <v>7.1</v>
          </cell>
          <cell r="BL77">
            <v>8</v>
          </cell>
          <cell r="BM77">
            <v>7.5</v>
          </cell>
          <cell r="BN77">
            <v>9.6</v>
          </cell>
          <cell r="BO77">
            <v>8.6999999999999993</v>
          </cell>
          <cell r="BP77">
            <v>8.1</v>
          </cell>
          <cell r="BQ77">
            <v>8.9</v>
          </cell>
          <cell r="BR77">
            <v>8.8000000000000007</v>
          </cell>
          <cell r="BS77">
            <v>7.8</v>
          </cell>
          <cell r="BT77">
            <v>7.6</v>
          </cell>
          <cell r="BU77">
            <v>7.9</v>
          </cell>
          <cell r="BV77">
            <v>7.9</v>
          </cell>
          <cell r="BW77">
            <v>8.4</v>
          </cell>
          <cell r="BX77">
            <v>8.5</v>
          </cell>
          <cell r="BY77">
            <v>8.6999999999999993</v>
          </cell>
          <cell r="BZ77">
            <v>8.6</v>
          </cell>
          <cell r="CA77">
            <v>9.4</v>
          </cell>
          <cell r="CB77">
            <v>9.1</v>
          </cell>
          <cell r="CC77">
            <v>9.3000000000000007</v>
          </cell>
          <cell r="CD77">
            <v>9.1999999999999993</v>
          </cell>
          <cell r="CE77">
            <v>9.4</v>
          </cell>
          <cell r="CF77">
            <v>8.6999999999999993</v>
          </cell>
          <cell r="CG77">
            <v>8.6999999999999993</v>
          </cell>
          <cell r="CH77">
            <v>9.1999999999999993</v>
          </cell>
          <cell r="CI77">
            <v>9.1</v>
          </cell>
          <cell r="CJ77">
            <v>7.5</v>
          </cell>
          <cell r="CK77">
            <v>7.3</v>
          </cell>
          <cell r="CL77">
            <v>8.9</v>
          </cell>
          <cell r="CM77">
            <v>9.3000000000000007</v>
          </cell>
          <cell r="CN77">
            <v>9.3000000000000007</v>
          </cell>
          <cell r="CO77">
            <v>9.1999999999999993</v>
          </cell>
          <cell r="CP77">
            <v>9.8000000000000007</v>
          </cell>
          <cell r="CQ77">
            <v>10.4</v>
          </cell>
          <cell r="CR77">
            <v>9.6999999999999993</v>
          </cell>
          <cell r="CS77">
            <v>1.3</v>
          </cell>
          <cell r="CT77">
            <v>8.5</v>
          </cell>
          <cell r="CU77">
            <v>9.1999999999999993</v>
          </cell>
          <cell r="CV77">
            <v>9.6</v>
          </cell>
          <cell r="CW77">
            <v>9.1</v>
          </cell>
          <cell r="CX77">
            <v>9.9</v>
          </cell>
          <cell r="CY77">
            <v>9.9</v>
          </cell>
          <cell r="CZ77">
            <v>10.5</v>
          </cell>
          <cell r="DA77">
            <v>9.3000000000000007</v>
          </cell>
          <cell r="DB77">
            <v>9.6</v>
          </cell>
          <cell r="DC77">
            <v>9.5</v>
          </cell>
          <cell r="DD77">
            <v>9.5</v>
          </cell>
          <cell r="DE77">
            <v>9.1999999999999993</v>
          </cell>
          <cell r="DF77">
            <v>9.8000000000000007</v>
          </cell>
          <cell r="DG77">
            <v>10.1</v>
          </cell>
          <cell r="DH77">
            <v>10.4</v>
          </cell>
          <cell r="DI77">
            <v>9.6999999999999993</v>
          </cell>
          <cell r="DJ77">
            <v>9.4</v>
          </cell>
          <cell r="DK77">
            <v>10.7</v>
          </cell>
          <cell r="DL77">
            <v>10.7</v>
          </cell>
          <cell r="DM77">
            <v>10.6</v>
          </cell>
          <cell r="DN77">
            <v>10.5</v>
          </cell>
          <cell r="DO77">
            <v>11.1</v>
          </cell>
          <cell r="DP77">
            <v>11.7</v>
          </cell>
          <cell r="DQ77">
            <v>12.1</v>
          </cell>
          <cell r="DR77">
            <v>10.7</v>
          </cell>
          <cell r="DS77">
            <v>10.5</v>
          </cell>
          <cell r="DT77">
            <v>10.9</v>
          </cell>
          <cell r="DU77">
            <v>11.1</v>
          </cell>
          <cell r="DV77">
            <v>11.7</v>
          </cell>
          <cell r="DW77">
            <v>11.5</v>
          </cell>
          <cell r="DX77">
            <v>12.7</v>
          </cell>
          <cell r="DY77">
            <v>12.7</v>
          </cell>
          <cell r="DZ77">
            <v>13.5</v>
          </cell>
          <cell r="EA77">
            <v>14</v>
          </cell>
          <cell r="EB77">
            <v>14.3</v>
          </cell>
          <cell r="EC77">
            <v>15.2</v>
          </cell>
          <cell r="ED77">
            <v>16.100000000000001</v>
          </cell>
          <cell r="EE77">
            <v>16</v>
          </cell>
          <cell r="EF77">
            <v>16.5</v>
          </cell>
          <cell r="EG77">
            <v>17.399999999999999</v>
          </cell>
          <cell r="EH77">
            <v>18.600000000000001</v>
          </cell>
          <cell r="EI77">
            <v>19.899999999999999</v>
          </cell>
          <cell r="EJ77">
            <v>22.6</v>
          </cell>
          <cell r="EK77">
            <v>25.4</v>
          </cell>
          <cell r="EL77">
            <v>27.6</v>
          </cell>
          <cell r="EM77">
            <v>28.2</v>
          </cell>
          <cell r="EN77">
            <v>30.9</v>
          </cell>
          <cell r="EO77">
            <v>32.4</v>
          </cell>
          <cell r="EP77">
            <v>33.6</v>
          </cell>
          <cell r="EQ77">
            <v>21.2</v>
          </cell>
          <cell r="ER77">
            <v>28.4</v>
          </cell>
          <cell r="ES77">
            <v>30.7</v>
          </cell>
          <cell r="ET77">
            <v>30.9</v>
          </cell>
          <cell r="EU77">
            <v>30.6</v>
          </cell>
          <cell r="EV77">
            <v>30.3</v>
          </cell>
          <cell r="EW77">
            <v>34</v>
          </cell>
          <cell r="EX77">
            <v>33.700000000000003</v>
          </cell>
          <cell r="EY77">
            <v>34.799999999999997</v>
          </cell>
        </row>
        <row r="78">
          <cell r="A78" t="str">
            <v>Чеченская Республика</v>
          </cell>
          <cell r="B78">
            <v>2.7</v>
          </cell>
          <cell r="C78">
            <v>1.3</v>
          </cell>
          <cell r="D78">
            <v>0.7</v>
          </cell>
          <cell r="E78">
            <v>-26.8</v>
          </cell>
          <cell r="F78">
            <v>-44.5</v>
          </cell>
          <cell r="G78">
            <v>-46.3</v>
          </cell>
          <cell r="H78">
            <v>-46</v>
          </cell>
          <cell r="I78">
            <v>-44.9</v>
          </cell>
          <cell r="J78">
            <v>-47.9</v>
          </cell>
          <cell r="K78">
            <v>-46.8</v>
          </cell>
          <cell r="L78">
            <v>-42.6</v>
          </cell>
          <cell r="M78">
            <v>-42</v>
          </cell>
          <cell r="N78">
            <v>-33.5</v>
          </cell>
          <cell r="O78">
            <v>-25</v>
          </cell>
          <cell r="P78">
            <v>-25.9</v>
          </cell>
          <cell r="Q78">
            <v>-13.4</v>
          </cell>
          <cell r="R78">
            <v>-6.6</v>
          </cell>
          <cell r="S78">
            <v>-4.3</v>
          </cell>
          <cell r="T78">
            <v>-4.7</v>
          </cell>
          <cell r="U78">
            <v>-1.3</v>
          </cell>
          <cell r="V78">
            <v>-1.3</v>
          </cell>
          <cell r="W78">
            <v>-0.1</v>
          </cell>
          <cell r="X78">
            <v>1.3</v>
          </cell>
          <cell r="Y78">
            <v>3.6</v>
          </cell>
          <cell r="Z78">
            <v>4.0999999999999996</v>
          </cell>
          <cell r="AA78">
            <v>3.3</v>
          </cell>
          <cell r="AB78">
            <v>4.3</v>
          </cell>
          <cell r="AC78">
            <v>5.6</v>
          </cell>
          <cell r="AD78">
            <v>8.6999999999999993</v>
          </cell>
          <cell r="AE78">
            <v>8.4</v>
          </cell>
          <cell r="AF78">
            <v>9.1999999999999993</v>
          </cell>
          <cell r="AG78">
            <v>9.1999999999999993</v>
          </cell>
          <cell r="AH78">
            <v>9.4</v>
          </cell>
          <cell r="AI78">
            <v>8.9</v>
          </cell>
          <cell r="AJ78">
            <v>8.3000000000000007</v>
          </cell>
          <cell r="AK78">
            <v>8</v>
          </cell>
          <cell r="AL78">
            <v>10.3</v>
          </cell>
          <cell r="AM78">
            <v>10.3</v>
          </cell>
          <cell r="AN78">
            <v>11.2</v>
          </cell>
          <cell r="AO78">
            <v>10.9</v>
          </cell>
          <cell r="AP78">
            <v>9</v>
          </cell>
          <cell r="AQ78">
            <v>11.1</v>
          </cell>
          <cell r="AR78">
            <v>10.9</v>
          </cell>
          <cell r="AS78">
            <v>5.5</v>
          </cell>
          <cell r="AT78">
            <v>8.6999999999999993</v>
          </cell>
          <cell r="AU78">
            <v>10.1</v>
          </cell>
          <cell r="AV78">
            <v>10.8</v>
          </cell>
          <cell r="AW78">
            <v>11.8</v>
          </cell>
          <cell r="AX78">
            <v>12.5</v>
          </cell>
          <cell r="AY78">
            <v>12.8</v>
          </cell>
          <cell r="AZ78">
            <v>14.6</v>
          </cell>
          <cell r="BA78">
            <v>14.8</v>
          </cell>
          <cell r="BB78">
            <v>15.2</v>
          </cell>
          <cell r="BC78">
            <v>15.1</v>
          </cell>
          <cell r="BD78">
            <v>13.4</v>
          </cell>
          <cell r="BE78">
            <v>18.3</v>
          </cell>
          <cell r="BF78">
            <v>19.3</v>
          </cell>
          <cell r="BG78">
            <v>19.3</v>
          </cell>
          <cell r="BH78">
            <v>21</v>
          </cell>
          <cell r="BI78">
            <v>5.8</v>
          </cell>
          <cell r="BJ78">
            <v>18.2</v>
          </cell>
          <cell r="BK78">
            <v>18.2</v>
          </cell>
          <cell r="BL78">
            <v>19.899999999999999</v>
          </cell>
          <cell r="BM78">
            <v>21.9</v>
          </cell>
          <cell r="BN78">
            <v>21.7</v>
          </cell>
          <cell r="BO78">
            <v>19.399999999999999</v>
          </cell>
          <cell r="BP78">
            <v>19.899999999999999</v>
          </cell>
          <cell r="BQ78">
            <v>20.3</v>
          </cell>
          <cell r="BR78">
            <v>18.8</v>
          </cell>
          <cell r="BS78">
            <v>21.6</v>
          </cell>
          <cell r="BT78">
            <v>19.899999999999999</v>
          </cell>
          <cell r="BU78">
            <v>24.1</v>
          </cell>
          <cell r="BV78">
            <v>21.9</v>
          </cell>
          <cell r="BW78">
            <v>24.5</v>
          </cell>
          <cell r="BX78">
            <v>23.7</v>
          </cell>
          <cell r="BY78">
            <v>22.8</v>
          </cell>
          <cell r="BZ78">
            <v>23.6</v>
          </cell>
          <cell r="CA78">
            <v>25.6</v>
          </cell>
          <cell r="CB78">
            <v>25.8</v>
          </cell>
          <cell r="CC78">
            <v>26.5</v>
          </cell>
          <cell r="CD78">
            <v>25.4</v>
          </cell>
          <cell r="CE78">
            <v>26.2</v>
          </cell>
          <cell r="CF78">
            <v>27.5</v>
          </cell>
          <cell r="CG78">
            <v>31.9</v>
          </cell>
          <cell r="CH78">
            <v>34.4</v>
          </cell>
          <cell r="CI78">
            <v>34.4</v>
          </cell>
          <cell r="CJ78">
            <v>33.6</v>
          </cell>
          <cell r="CK78">
            <v>36</v>
          </cell>
          <cell r="CL78">
            <v>38.700000000000003</v>
          </cell>
          <cell r="CM78">
            <v>40</v>
          </cell>
          <cell r="CN78">
            <v>41.1</v>
          </cell>
          <cell r="CO78">
            <v>41.7</v>
          </cell>
          <cell r="CP78">
            <v>42.2</v>
          </cell>
          <cell r="CQ78">
            <v>46.6</v>
          </cell>
          <cell r="CR78">
            <v>45.4</v>
          </cell>
          <cell r="CS78">
            <v>38.299999999999997</v>
          </cell>
          <cell r="CT78">
            <v>44.8</v>
          </cell>
          <cell r="CU78">
            <v>44.2</v>
          </cell>
          <cell r="CV78">
            <v>48.3</v>
          </cell>
          <cell r="CW78">
            <v>52.7</v>
          </cell>
          <cell r="CX78">
            <v>55.9</v>
          </cell>
          <cell r="CY78">
            <v>56.8</v>
          </cell>
          <cell r="CZ78">
            <v>49.9</v>
          </cell>
          <cell r="DA78">
            <v>49.7</v>
          </cell>
          <cell r="DB78">
            <v>45.9</v>
          </cell>
          <cell r="DC78">
            <v>46</v>
          </cell>
          <cell r="DD78">
            <v>44.9</v>
          </cell>
          <cell r="DE78">
            <v>41.8</v>
          </cell>
          <cell r="DF78">
            <v>45.2</v>
          </cell>
          <cell r="DG78">
            <v>47.1</v>
          </cell>
          <cell r="DH78">
            <v>44.6</v>
          </cell>
          <cell r="DI78">
            <v>43.2</v>
          </cell>
          <cell r="DJ78">
            <v>47.4</v>
          </cell>
          <cell r="DK78">
            <v>51.4</v>
          </cell>
          <cell r="DL78">
            <v>50.7</v>
          </cell>
          <cell r="DM78">
            <v>51.6</v>
          </cell>
          <cell r="DN78">
            <v>50.8</v>
          </cell>
          <cell r="DO78">
            <v>52</v>
          </cell>
          <cell r="DP78">
            <v>53.8</v>
          </cell>
          <cell r="DQ78">
            <v>54.8</v>
          </cell>
          <cell r="DR78">
            <v>55.1</v>
          </cell>
          <cell r="DS78">
            <v>56.2</v>
          </cell>
          <cell r="DT78">
            <v>56.1</v>
          </cell>
          <cell r="DU78">
            <v>57</v>
          </cell>
          <cell r="DV78">
            <v>55.8</v>
          </cell>
          <cell r="DW78">
            <v>59</v>
          </cell>
          <cell r="DX78">
            <v>59.9</v>
          </cell>
          <cell r="DY78">
            <v>59.5</v>
          </cell>
          <cell r="DZ78">
            <v>59.2</v>
          </cell>
          <cell r="EA78">
            <v>62.3</v>
          </cell>
          <cell r="EB78">
            <v>62.8</v>
          </cell>
          <cell r="EC78">
            <v>66.5</v>
          </cell>
          <cell r="ED78">
            <v>66.2</v>
          </cell>
          <cell r="EE78">
            <v>66.5</v>
          </cell>
          <cell r="EF78">
            <v>79.5</v>
          </cell>
          <cell r="EG78">
            <v>80</v>
          </cell>
          <cell r="EH78">
            <v>79.7</v>
          </cell>
          <cell r="EI78">
            <v>81.7</v>
          </cell>
          <cell r="EJ78">
            <v>86</v>
          </cell>
          <cell r="EK78">
            <v>86.5</v>
          </cell>
          <cell r="EL78">
            <v>89</v>
          </cell>
          <cell r="EM78">
            <v>91.5</v>
          </cell>
          <cell r="EN78">
            <v>97.4</v>
          </cell>
          <cell r="EO78">
            <v>100.5</v>
          </cell>
          <cell r="EP78">
            <v>100.5</v>
          </cell>
          <cell r="EQ78">
            <v>95.3</v>
          </cell>
          <cell r="ER78">
            <v>103.1</v>
          </cell>
          <cell r="ES78">
            <v>102.5</v>
          </cell>
          <cell r="ET78">
            <v>103.6</v>
          </cell>
          <cell r="EU78">
            <v>104</v>
          </cell>
          <cell r="EV78">
            <v>103.3</v>
          </cell>
          <cell r="EW78">
            <v>114.1</v>
          </cell>
          <cell r="EX78">
            <v>114.7</v>
          </cell>
          <cell r="EY78">
            <v>122.7</v>
          </cell>
        </row>
        <row r="79">
          <cell r="A79" t="str">
            <v>Чувашская Республика</v>
          </cell>
          <cell r="B79">
            <v>0.7</v>
          </cell>
          <cell r="C79">
            <v>0.6</v>
          </cell>
          <cell r="D79">
            <v>-0.7</v>
          </cell>
          <cell r="E79">
            <v>-13.9</v>
          </cell>
          <cell r="F79">
            <v>-35.1</v>
          </cell>
          <cell r="G79">
            <v>-33.4</v>
          </cell>
          <cell r="H79">
            <v>-32</v>
          </cell>
          <cell r="I79">
            <v>-29.8</v>
          </cell>
          <cell r="J79">
            <v>-29.1</v>
          </cell>
          <cell r="K79">
            <v>-24.9</v>
          </cell>
          <cell r="L79">
            <v>-23.5</v>
          </cell>
          <cell r="M79">
            <v>-21.8</v>
          </cell>
          <cell r="N79">
            <v>-20.399999999999999</v>
          </cell>
          <cell r="O79">
            <v>-19.5</v>
          </cell>
          <cell r="P79">
            <v>-18.7</v>
          </cell>
          <cell r="Q79">
            <v>-15.1</v>
          </cell>
          <cell r="R79">
            <v>-12.9</v>
          </cell>
          <cell r="S79">
            <v>-11.6</v>
          </cell>
          <cell r="T79">
            <v>-10.5</v>
          </cell>
          <cell r="U79">
            <v>-9.9</v>
          </cell>
          <cell r="V79">
            <v>-10.8</v>
          </cell>
          <cell r="W79">
            <v>-8.1999999999999993</v>
          </cell>
          <cell r="X79">
            <v>-6.7</v>
          </cell>
          <cell r="Y79">
            <v>-6.3</v>
          </cell>
          <cell r="Z79">
            <v>-4.8</v>
          </cell>
          <cell r="AA79">
            <v>-2.8</v>
          </cell>
          <cell r="AB79">
            <v>-1.2</v>
          </cell>
          <cell r="AC79">
            <v>-0.2</v>
          </cell>
          <cell r="AD79">
            <v>0.2</v>
          </cell>
          <cell r="AE79">
            <v>-0.1</v>
          </cell>
          <cell r="AF79">
            <v>-0.1</v>
          </cell>
          <cell r="AG79">
            <v>0.7</v>
          </cell>
          <cell r="AH79">
            <v>0.9</v>
          </cell>
          <cell r="AI79">
            <v>0.8</v>
          </cell>
          <cell r="AJ79">
            <v>-0.6</v>
          </cell>
          <cell r="AK79">
            <v>0.8</v>
          </cell>
          <cell r="AL79">
            <v>0.9</v>
          </cell>
          <cell r="AM79">
            <v>0.6</v>
          </cell>
          <cell r="AN79">
            <v>-0.2</v>
          </cell>
          <cell r="AO79">
            <v>1.2</v>
          </cell>
          <cell r="AP79">
            <v>1.4</v>
          </cell>
          <cell r="AQ79">
            <v>0.9</v>
          </cell>
          <cell r="AR79">
            <v>-0.9</v>
          </cell>
          <cell r="AS79">
            <v>-8.1999999999999993</v>
          </cell>
          <cell r="AT79">
            <v>-2.5</v>
          </cell>
          <cell r="AU79">
            <v>-1.4</v>
          </cell>
          <cell r="AV79">
            <v>-1</v>
          </cell>
          <cell r="AW79">
            <v>-1.1000000000000001</v>
          </cell>
          <cell r="AX79">
            <v>-1.1000000000000001</v>
          </cell>
          <cell r="AY79">
            <v>-0.4</v>
          </cell>
          <cell r="AZ79">
            <v>-1.3</v>
          </cell>
          <cell r="BA79">
            <v>-0.2</v>
          </cell>
          <cell r="BB79">
            <v>0</v>
          </cell>
          <cell r="BC79">
            <v>0.3</v>
          </cell>
          <cell r="BD79">
            <v>-1.6</v>
          </cell>
          <cell r="BE79">
            <v>0.2</v>
          </cell>
          <cell r="BF79">
            <v>0.9</v>
          </cell>
          <cell r="BG79">
            <v>1.9</v>
          </cell>
          <cell r="BH79">
            <v>1.8</v>
          </cell>
          <cell r="BI79">
            <v>-5.8</v>
          </cell>
          <cell r="BJ79">
            <v>-1.4</v>
          </cell>
          <cell r="BK79">
            <v>1</v>
          </cell>
          <cell r="BL79">
            <v>1.4</v>
          </cell>
          <cell r="BM79">
            <v>1.4</v>
          </cell>
          <cell r="BN79">
            <v>2.2999999999999998</v>
          </cell>
          <cell r="BO79">
            <v>2</v>
          </cell>
          <cell r="BP79">
            <v>1</v>
          </cell>
          <cell r="BQ79">
            <v>1.4</v>
          </cell>
          <cell r="BR79">
            <v>1.1000000000000001</v>
          </cell>
          <cell r="BS79">
            <v>0.2</v>
          </cell>
          <cell r="BT79">
            <v>-0.3</v>
          </cell>
          <cell r="BU79">
            <v>0.1</v>
          </cell>
          <cell r="BV79">
            <v>0</v>
          </cell>
          <cell r="BW79">
            <v>0.5</v>
          </cell>
          <cell r="BX79">
            <v>0.8</v>
          </cell>
          <cell r="BY79">
            <v>0.9</v>
          </cell>
          <cell r="BZ79">
            <v>0.8</v>
          </cell>
          <cell r="CA79">
            <v>1.3</v>
          </cell>
          <cell r="CB79">
            <v>1.3</v>
          </cell>
          <cell r="CC79">
            <v>1.4</v>
          </cell>
          <cell r="CD79">
            <v>1.3</v>
          </cell>
          <cell r="CE79">
            <v>1</v>
          </cell>
          <cell r="CF79">
            <v>1</v>
          </cell>
          <cell r="CG79">
            <v>1.3</v>
          </cell>
          <cell r="CH79">
            <v>0.7</v>
          </cell>
          <cell r="CI79">
            <v>0.7</v>
          </cell>
          <cell r="CJ79">
            <v>-10.9</v>
          </cell>
          <cell r="CK79">
            <v>-0.8</v>
          </cell>
          <cell r="CL79">
            <v>0.3</v>
          </cell>
          <cell r="CM79">
            <v>0.3</v>
          </cell>
          <cell r="CN79">
            <v>0.1</v>
          </cell>
          <cell r="CO79">
            <v>0.5</v>
          </cell>
          <cell r="CP79">
            <v>1.3</v>
          </cell>
          <cell r="CQ79">
            <v>0.5</v>
          </cell>
          <cell r="CR79">
            <v>-0.4</v>
          </cell>
          <cell r="CS79">
            <v>-9.9</v>
          </cell>
          <cell r="CT79">
            <v>-0.8</v>
          </cell>
          <cell r="CU79">
            <v>-0.5</v>
          </cell>
          <cell r="CV79">
            <v>-1.6</v>
          </cell>
          <cell r="CW79">
            <v>-1</v>
          </cell>
          <cell r="CX79">
            <v>-0.3</v>
          </cell>
          <cell r="CY79">
            <v>-0.2</v>
          </cell>
          <cell r="CZ79">
            <v>0.2</v>
          </cell>
          <cell r="DA79">
            <v>-0.3</v>
          </cell>
          <cell r="DB79">
            <v>-0.6</v>
          </cell>
          <cell r="DC79">
            <v>-1</v>
          </cell>
          <cell r="DD79">
            <v>-1.7</v>
          </cell>
          <cell r="DE79">
            <v>-1.2</v>
          </cell>
          <cell r="DF79">
            <v>-0.2</v>
          </cell>
          <cell r="DG79">
            <v>-0.6</v>
          </cell>
          <cell r="DH79">
            <v>-0.6</v>
          </cell>
          <cell r="DI79">
            <v>-0.9</v>
          </cell>
          <cell r="DJ79">
            <v>-0.9</v>
          </cell>
          <cell r="DK79">
            <v>0.3</v>
          </cell>
          <cell r="DL79">
            <v>0.1</v>
          </cell>
          <cell r="DM79">
            <v>-0.2</v>
          </cell>
          <cell r="DN79">
            <v>-0.1</v>
          </cell>
          <cell r="DO79">
            <v>-0.3</v>
          </cell>
          <cell r="DP79">
            <v>-0.5</v>
          </cell>
          <cell r="DQ79">
            <v>-0.5</v>
          </cell>
          <cell r="DR79">
            <v>-1.5</v>
          </cell>
          <cell r="DS79">
            <v>-1.4</v>
          </cell>
          <cell r="DT79">
            <v>-1.5</v>
          </cell>
          <cell r="DU79">
            <v>-1.8</v>
          </cell>
          <cell r="DV79">
            <v>-1.8</v>
          </cell>
          <cell r="DW79">
            <v>-1.4</v>
          </cell>
          <cell r="DX79">
            <v>-0.4</v>
          </cell>
          <cell r="DY79">
            <v>-0.4</v>
          </cell>
          <cell r="DZ79">
            <v>0.1</v>
          </cell>
          <cell r="EA79">
            <v>0.5</v>
          </cell>
          <cell r="EB79">
            <v>1.5</v>
          </cell>
          <cell r="EC79">
            <v>1.3</v>
          </cell>
          <cell r="ED79">
            <v>1.9</v>
          </cell>
          <cell r="EE79">
            <v>2.2999999999999998</v>
          </cell>
          <cell r="EF79">
            <v>2.4</v>
          </cell>
          <cell r="EG79">
            <v>2.9</v>
          </cell>
          <cell r="EH79">
            <v>3.6</v>
          </cell>
          <cell r="EI79">
            <v>6.1</v>
          </cell>
          <cell r="EJ79">
            <v>8.4</v>
          </cell>
          <cell r="EK79">
            <v>10.1</v>
          </cell>
          <cell r="EL79">
            <v>12.1</v>
          </cell>
          <cell r="EM79">
            <v>13.8</v>
          </cell>
          <cell r="EN79">
            <v>15.6</v>
          </cell>
          <cell r="EO79">
            <v>16.100000000000001</v>
          </cell>
          <cell r="EP79">
            <v>18.3</v>
          </cell>
          <cell r="EQ79">
            <v>7.5</v>
          </cell>
          <cell r="ER79">
            <v>13.2</v>
          </cell>
          <cell r="ES79">
            <v>14.3</v>
          </cell>
          <cell r="ET79">
            <v>15.2</v>
          </cell>
          <cell r="EU79">
            <v>15.4</v>
          </cell>
          <cell r="EV79">
            <v>15.4</v>
          </cell>
          <cell r="EW79">
            <v>17.100000000000001</v>
          </cell>
          <cell r="EX79">
            <v>16.7</v>
          </cell>
          <cell r="EY79">
            <v>18.2</v>
          </cell>
        </row>
        <row r="80">
          <cell r="A80" t="str">
            <v>Чукотский АО</v>
          </cell>
          <cell r="B80">
            <v>2</v>
          </cell>
          <cell r="C80">
            <v>0.5</v>
          </cell>
          <cell r="D80">
            <v>2.2999999999999998</v>
          </cell>
          <cell r="E80">
            <v>-8.1</v>
          </cell>
          <cell r="F80">
            <v>-7.9</v>
          </cell>
          <cell r="G80">
            <v>-5.2</v>
          </cell>
          <cell r="H80">
            <v>-5.0999999999999996</v>
          </cell>
          <cell r="I80">
            <v>-6.8</v>
          </cell>
          <cell r="J80">
            <v>-7.4</v>
          </cell>
          <cell r="K80">
            <v>-4.4000000000000004</v>
          </cell>
          <cell r="L80">
            <v>-5.0999999999999996</v>
          </cell>
          <cell r="M80">
            <v>-3.9</v>
          </cell>
          <cell r="N80">
            <v>-6.1</v>
          </cell>
          <cell r="O80">
            <v>-5.9</v>
          </cell>
          <cell r="P80">
            <v>-4.0999999999999996</v>
          </cell>
          <cell r="Q80">
            <v>-4.4000000000000004</v>
          </cell>
          <cell r="R80">
            <v>-5.2</v>
          </cell>
          <cell r="S80">
            <v>-2.4</v>
          </cell>
          <cell r="T80">
            <v>-2.2000000000000002</v>
          </cell>
          <cell r="U80">
            <v>-1.7</v>
          </cell>
          <cell r="V80">
            <v>-5.4</v>
          </cell>
          <cell r="W80">
            <v>-4.2</v>
          </cell>
          <cell r="X80">
            <v>-2.9</v>
          </cell>
          <cell r="Y80">
            <v>-1.9</v>
          </cell>
          <cell r="Z80">
            <v>-3.7</v>
          </cell>
          <cell r="AA80">
            <v>-4.2</v>
          </cell>
          <cell r="AB80">
            <v>-1.6</v>
          </cell>
          <cell r="AC80">
            <v>-0.7</v>
          </cell>
          <cell r="AD80">
            <v>0.1</v>
          </cell>
          <cell r="AE80">
            <v>0.3</v>
          </cell>
          <cell r="AF80">
            <v>0.1</v>
          </cell>
          <cell r="AG80">
            <v>1.6</v>
          </cell>
          <cell r="AH80">
            <v>2.8</v>
          </cell>
          <cell r="AI80">
            <v>1.3</v>
          </cell>
          <cell r="AJ80">
            <v>-0.9</v>
          </cell>
          <cell r="AK80">
            <v>2</v>
          </cell>
          <cell r="AL80">
            <v>1</v>
          </cell>
          <cell r="AM80">
            <v>2.5</v>
          </cell>
          <cell r="AN80">
            <v>1.6</v>
          </cell>
          <cell r="AO80">
            <v>2.6</v>
          </cell>
          <cell r="AP80">
            <v>2.8</v>
          </cell>
          <cell r="AQ80">
            <v>3</v>
          </cell>
          <cell r="AR80">
            <v>0.5</v>
          </cell>
          <cell r="AS80">
            <v>-11.1</v>
          </cell>
          <cell r="AT80">
            <v>-0.7</v>
          </cell>
          <cell r="AU80">
            <v>-0.4</v>
          </cell>
          <cell r="AV80">
            <v>0.6</v>
          </cell>
          <cell r="AW80">
            <v>-2.1</v>
          </cell>
          <cell r="AX80">
            <v>2.6</v>
          </cell>
          <cell r="AY80">
            <v>3.8</v>
          </cell>
          <cell r="AZ80">
            <v>2.5</v>
          </cell>
          <cell r="BA80">
            <v>2</v>
          </cell>
          <cell r="BB80">
            <v>2</v>
          </cell>
          <cell r="BC80">
            <v>3.6</v>
          </cell>
          <cell r="BD80">
            <v>3</v>
          </cell>
          <cell r="BE80">
            <v>3.6</v>
          </cell>
          <cell r="BF80">
            <v>5.2</v>
          </cell>
          <cell r="BG80">
            <v>4.7</v>
          </cell>
          <cell r="BH80">
            <v>4.3</v>
          </cell>
          <cell r="BI80">
            <v>-9.3000000000000007</v>
          </cell>
          <cell r="BJ80">
            <v>1.3</v>
          </cell>
          <cell r="BK80">
            <v>4.7</v>
          </cell>
          <cell r="BL80">
            <v>5.2</v>
          </cell>
          <cell r="BM80">
            <v>3.6</v>
          </cell>
          <cell r="BN80">
            <v>5.5</v>
          </cell>
          <cell r="BO80">
            <v>5.7</v>
          </cell>
          <cell r="BP80">
            <v>3.1</v>
          </cell>
          <cell r="BQ80">
            <v>4.2</v>
          </cell>
          <cell r="BR80">
            <v>3.6</v>
          </cell>
          <cell r="BS80">
            <v>3.3</v>
          </cell>
          <cell r="BT80">
            <v>3.3</v>
          </cell>
          <cell r="BU80">
            <v>3</v>
          </cell>
          <cell r="BV80">
            <v>0.8</v>
          </cell>
          <cell r="BW80">
            <v>4.2</v>
          </cell>
          <cell r="BX80">
            <v>4.8</v>
          </cell>
          <cell r="BY80">
            <v>5.2</v>
          </cell>
          <cell r="BZ80">
            <v>4.8</v>
          </cell>
          <cell r="CA80">
            <v>4.5</v>
          </cell>
          <cell r="CB80">
            <v>6.3</v>
          </cell>
          <cell r="CC80">
            <v>7.5</v>
          </cell>
          <cell r="CD80">
            <v>8.6999999999999993</v>
          </cell>
          <cell r="CE80">
            <v>6.2</v>
          </cell>
          <cell r="CF80">
            <v>5.8</v>
          </cell>
          <cell r="CG80">
            <v>7</v>
          </cell>
          <cell r="CH80">
            <v>5.3</v>
          </cell>
          <cell r="CI80">
            <v>6.3</v>
          </cell>
          <cell r="CJ80">
            <v>2.2999999999999998</v>
          </cell>
          <cell r="CK80">
            <v>6.8</v>
          </cell>
          <cell r="CL80">
            <v>8.1999999999999993</v>
          </cell>
          <cell r="CM80">
            <v>8.5</v>
          </cell>
          <cell r="CN80">
            <v>7.3</v>
          </cell>
          <cell r="CO80">
            <v>6.7</v>
          </cell>
          <cell r="CP80">
            <v>7.5</v>
          </cell>
          <cell r="CQ80">
            <v>8.3000000000000007</v>
          </cell>
          <cell r="CR80">
            <v>6.8</v>
          </cell>
          <cell r="CS80">
            <v>-4.4000000000000004</v>
          </cell>
          <cell r="CT80">
            <v>7.2</v>
          </cell>
          <cell r="CU80">
            <v>8</v>
          </cell>
          <cell r="CV80">
            <v>7.5</v>
          </cell>
          <cell r="CW80">
            <v>6.5</v>
          </cell>
          <cell r="CX80">
            <v>8.6999999999999993</v>
          </cell>
          <cell r="CY80">
            <v>7.5</v>
          </cell>
          <cell r="CZ80">
            <v>12</v>
          </cell>
          <cell r="DA80">
            <v>8</v>
          </cell>
          <cell r="DB80">
            <v>9.5</v>
          </cell>
          <cell r="DC80">
            <v>7.3</v>
          </cell>
          <cell r="DD80">
            <v>9.9</v>
          </cell>
          <cell r="DE80">
            <v>9</v>
          </cell>
          <cell r="DF80">
            <v>10.9</v>
          </cell>
          <cell r="DG80">
            <v>12</v>
          </cell>
          <cell r="DH80">
            <v>10.7</v>
          </cell>
          <cell r="DI80">
            <v>9</v>
          </cell>
          <cell r="DJ80">
            <v>10</v>
          </cell>
          <cell r="DK80">
            <v>11.7</v>
          </cell>
          <cell r="DL80">
            <v>11.9</v>
          </cell>
          <cell r="DM80">
            <v>7.8</v>
          </cell>
          <cell r="DN80">
            <v>8.3000000000000007</v>
          </cell>
          <cell r="DO80">
            <v>7.2</v>
          </cell>
          <cell r="DP80">
            <v>7.2</v>
          </cell>
          <cell r="DQ80">
            <v>7</v>
          </cell>
          <cell r="DR80">
            <v>8.1999999999999993</v>
          </cell>
          <cell r="DS80">
            <v>8.5</v>
          </cell>
          <cell r="DT80">
            <v>8.6999999999999993</v>
          </cell>
          <cell r="DU80">
            <v>6.8</v>
          </cell>
          <cell r="DV80">
            <v>7.5</v>
          </cell>
          <cell r="DW80">
            <v>8</v>
          </cell>
          <cell r="DX80">
            <v>10.199999999999999</v>
          </cell>
          <cell r="DY80">
            <v>10.199999999999999</v>
          </cell>
          <cell r="DZ80">
            <v>10.9</v>
          </cell>
          <cell r="EA80">
            <v>10.5</v>
          </cell>
          <cell r="EB80">
            <v>11.8</v>
          </cell>
          <cell r="EC80">
            <v>12.5</v>
          </cell>
          <cell r="ED80">
            <v>13.5</v>
          </cell>
          <cell r="EE80">
            <v>12.8</v>
          </cell>
          <cell r="EF80">
            <v>12.1</v>
          </cell>
          <cell r="EG80">
            <v>12.5</v>
          </cell>
          <cell r="EH80">
            <v>11</v>
          </cell>
          <cell r="EI80">
            <v>13.3</v>
          </cell>
          <cell r="EJ80">
            <v>16.7</v>
          </cell>
          <cell r="EK80">
            <v>14.5</v>
          </cell>
          <cell r="EL80">
            <v>18.600000000000001</v>
          </cell>
          <cell r="EM80">
            <v>21.1</v>
          </cell>
          <cell r="EN80">
            <v>23.6</v>
          </cell>
          <cell r="EO80">
            <v>23.5</v>
          </cell>
          <cell r="EP80">
            <v>28.5</v>
          </cell>
          <cell r="EQ80">
            <v>9.8000000000000007</v>
          </cell>
          <cell r="ER80">
            <v>26.8</v>
          </cell>
          <cell r="ES80">
            <v>25</v>
          </cell>
          <cell r="ET80">
            <v>27.2</v>
          </cell>
          <cell r="EU80">
            <v>30.6</v>
          </cell>
          <cell r="EV80">
            <v>32.1</v>
          </cell>
          <cell r="EW80">
            <v>35.1</v>
          </cell>
          <cell r="EX80">
            <v>32.4</v>
          </cell>
          <cell r="EY80">
            <v>32.6</v>
          </cell>
        </row>
        <row r="81">
          <cell r="A81" t="str">
            <v>Ямало-Ненецкий АО</v>
          </cell>
          <cell r="B81">
            <v>1.3</v>
          </cell>
          <cell r="C81">
            <v>0.8</v>
          </cell>
          <cell r="D81">
            <v>-0.8</v>
          </cell>
          <cell r="E81">
            <v>-7.4</v>
          </cell>
          <cell r="F81">
            <v>-31.5</v>
          </cell>
          <cell r="G81">
            <v>-29.3</v>
          </cell>
          <cell r="H81">
            <v>-28.5</v>
          </cell>
          <cell r="I81">
            <v>-27.7</v>
          </cell>
          <cell r="J81">
            <v>-27.9</v>
          </cell>
          <cell r="K81">
            <v>-16.3</v>
          </cell>
          <cell r="L81">
            <v>-14.8</v>
          </cell>
          <cell r="M81">
            <v>-13.7</v>
          </cell>
          <cell r="N81">
            <v>-13.2</v>
          </cell>
          <cell r="O81">
            <v>-13.3</v>
          </cell>
          <cell r="P81">
            <v>-12.4</v>
          </cell>
          <cell r="Q81">
            <v>-12.3</v>
          </cell>
          <cell r="R81">
            <v>-12.3</v>
          </cell>
          <cell r="S81">
            <v>-12.3</v>
          </cell>
          <cell r="T81">
            <v>-12</v>
          </cell>
          <cell r="U81">
            <v>-12.1</v>
          </cell>
          <cell r="V81">
            <v>-13.8</v>
          </cell>
          <cell r="W81">
            <v>-12</v>
          </cell>
          <cell r="X81">
            <v>-10.4</v>
          </cell>
          <cell r="Y81">
            <v>-10.3</v>
          </cell>
          <cell r="Z81">
            <v>-8.6</v>
          </cell>
          <cell r="AA81">
            <v>-5.5</v>
          </cell>
          <cell r="AB81">
            <v>-2.9</v>
          </cell>
          <cell r="AC81">
            <v>-2.5</v>
          </cell>
          <cell r="AD81">
            <v>-1.4</v>
          </cell>
          <cell r="AE81">
            <v>-0.4</v>
          </cell>
          <cell r="AF81">
            <v>-0.6</v>
          </cell>
          <cell r="AG81">
            <v>-0.4</v>
          </cell>
          <cell r="AH81">
            <v>-0.2</v>
          </cell>
          <cell r="AI81">
            <v>0.3</v>
          </cell>
          <cell r="AJ81">
            <v>-0.9</v>
          </cell>
          <cell r="AK81">
            <v>0.1</v>
          </cell>
          <cell r="AL81">
            <v>0.4</v>
          </cell>
          <cell r="AM81">
            <v>0.6</v>
          </cell>
          <cell r="AN81">
            <v>0.8</v>
          </cell>
          <cell r="AO81">
            <v>2.2999999999999998</v>
          </cell>
          <cell r="AP81">
            <v>2.2999999999999998</v>
          </cell>
          <cell r="AQ81">
            <v>1.4</v>
          </cell>
          <cell r="AR81">
            <v>-0.3</v>
          </cell>
          <cell r="AS81">
            <v>-7.4</v>
          </cell>
          <cell r="AT81">
            <v>-0.7</v>
          </cell>
          <cell r="AU81">
            <v>-0.1</v>
          </cell>
          <cell r="AV81">
            <v>-0.4</v>
          </cell>
          <cell r="AW81">
            <v>1.8</v>
          </cell>
          <cell r="AX81">
            <v>1.5</v>
          </cell>
          <cell r="AY81">
            <v>2.2000000000000002</v>
          </cell>
          <cell r="AZ81">
            <v>2.2000000000000002</v>
          </cell>
          <cell r="BA81">
            <v>4.2</v>
          </cell>
          <cell r="BB81">
            <v>3.9</v>
          </cell>
          <cell r="BC81">
            <v>4.7</v>
          </cell>
          <cell r="BD81">
            <v>2.5</v>
          </cell>
          <cell r="BE81">
            <v>5.3</v>
          </cell>
          <cell r="BF81">
            <v>5.0999999999999996</v>
          </cell>
          <cell r="BG81">
            <v>5.8</v>
          </cell>
          <cell r="BH81">
            <v>6.2</v>
          </cell>
          <cell r="BI81">
            <v>-1.9</v>
          </cell>
          <cell r="BJ81">
            <v>3.4</v>
          </cell>
          <cell r="BK81">
            <v>4.0999999999999996</v>
          </cell>
          <cell r="BL81">
            <v>4.0999999999999996</v>
          </cell>
          <cell r="BM81">
            <v>3.4</v>
          </cell>
          <cell r="BN81">
            <v>4.8</v>
          </cell>
          <cell r="BO81">
            <v>2.6</v>
          </cell>
          <cell r="BP81">
            <v>1</v>
          </cell>
          <cell r="BQ81">
            <v>0.9</v>
          </cell>
          <cell r="BR81">
            <v>0.1</v>
          </cell>
          <cell r="BS81">
            <v>-2.8</v>
          </cell>
          <cell r="BT81">
            <v>-3.3</v>
          </cell>
          <cell r="BU81">
            <v>-3.7</v>
          </cell>
          <cell r="BV81">
            <v>-5</v>
          </cell>
          <cell r="BW81">
            <v>-4.0999999999999996</v>
          </cell>
          <cell r="BX81">
            <v>-3.3</v>
          </cell>
          <cell r="BY81">
            <v>-2.6</v>
          </cell>
          <cell r="BZ81">
            <v>-1.5</v>
          </cell>
          <cell r="CA81">
            <v>1</v>
          </cell>
          <cell r="CB81">
            <v>1.7</v>
          </cell>
          <cell r="CC81">
            <v>3.5</v>
          </cell>
          <cell r="CD81">
            <v>4.0999999999999996</v>
          </cell>
          <cell r="CE81">
            <v>5.5</v>
          </cell>
          <cell r="CF81">
            <v>4.9000000000000004</v>
          </cell>
          <cell r="CG81">
            <v>5.6</v>
          </cell>
          <cell r="CH81">
            <v>5.5</v>
          </cell>
          <cell r="CI81">
            <v>6</v>
          </cell>
          <cell r="CJ81">
            <v>2.2999999999999998</v>
          </cell>
          <cell r="CK81">
            <v>5.0999999999999996</v>
          </cell>
          <cell r="CL81">
            <v>5.4</v>
          </cell>
          <cell r="CM81">
            <v>6.2</v>
          </cell>
          <cell r="CN81">
            <v>6.1</v>
          </cell>
          <cell r="CO81">
            <v>6.5</v>
          </cell>
          <cell r="CP81">
            <v>7.3</v>
          </cell>
          <cell r="CQ81">
            <v>7.5</v>
          </cell>
          <cell r="CR81">
            <v>5.9</v>
          </cell>
          <cell r="CS81">
            <v>-4.7</v>
          </cell>
          <cell r="CT81">
            <v>3.9</v>
          </cell>
          <cell r="CU81">
            <v>5.0999999999999996</v>
          </cell>
          <cell r="CV81">
            <v>4.0999999999999996</v>
          </cell>
          <cell r="CW81">
            <v>4.5</v>
          </cell>
          <cell r="CX81">
            <v>5.3</v>
          </cell>
          <cell r="CY81">
            <v>6</v>
          </cell>
          <cell r="CZ81">
            <v>7.3</v>
          </cell>
          <cell r="DA81">
            <v>6.7</v>
          </cell>
          <cell r="DB81">
            <v>6.7</v>
          </cell>
          <cell r="DC81">
            <v>6.2</v>
          </cell>
          <cell r="DD81">
            <v>6.2</v>
          </cell>
          <cell r="DE81">
            <v>6.5</v>
          </cell>
          <cell r="DF81">
            <v>6.9</v>
          </cell>
          <cell r="DG81">
            <v>7.7</v>
          </cell>
          <cell r="DH81">
            <v>7.1</v>
          </cell>
          <cell r="DI81">
            <v>6.7</v>
          </cell>
          <cell r="DJ81">
            <v>5.8</v>
          </cell>
          <cell r="DK81">
            <v>6.2</v>
          </cell>
          <cell r="DL81">
            <v>6.8</v>
          </cell>
          <cell r="DM81">
            <v>5.0999999999999996</v>
          </cell>
          <cell r="DN81">
            <v>4.5</v>
          </cell>
          <cell r="DO81">
            <v>2.9</v>
          </cell>
          <cell r="DP81">
            <v>3.3</v>
          </cell>
          <cell r="DQ81">
            <v>1.6</v>
          </cell>
          <cell r="DR81">
            <v>0.1</v>
          </cell>
          <cell r="DS81">
            <v>-0.5</v>
          </cell>
          <cell r="DT81">
            <v>-1</v>
          </cell>
          <cell r="DU81">
            <v>-1.4</v>
          </cell>
          <cell r="DV81">
            <v>-0.2</v>
          </cell>
          <cell r="DW81">
            <v>-0.4</v>
          </cell>
          <cell r="DX81">
            <v>1</v>
          </cell>
          <cell r="DY81">
            <v>2</v>
          </cell>
          <cell r="DZ81">
            <v>4.9000000000000004</v>
          </cell>
          <cell r="EA81">
            <v>7.5</v>
          </cell>
          <cell r="EB81">
            <v>8.3000000000000007</v>
          </cell>
          <cell r="EC81">
            <v>8.6999999999999993</v>
          </cell>
          <cell r="ED81">
            <v>10.4</v>
          </cell>
          <cell r="EE81">
            <v>10.8</v>
          </cell>
          <cell r="EF81">
            <v>11.8</v>
          </cell>
          <cell r="EG81">
            <v>12.3</v>
          </cell>
          <cell r="EH81">
            <v>14.1</v>
          </cell>
          <cell r="EI81">
            <v>17</v>
          </cell>
          <cell r="EJ81">
            <v>19.899999999999999</v>
          </cell>
          <cell r="EK81">
            <v>21</v>
          </cell>
          <cell r="EL81">
            <v>26.3</v>
          </cell>
          <cell r="EM81">
            <v>27.3</v>
          </cell>
          <cell r="EN81">
            <v>29.9</v>
          </cell>
          <cell r="EO81">
            <v>31.1</v>
          </cell>
          <cell r="EP81">
            <v>32.200000000000003</v>
          </cell>
          <cell r="EQ81">
            <v>16.3</v>
          </cell>
          <cell r="ER81">
            <v>24.9</v>
          </cell>
          <cell r="ES81">
            <v>29.2</v>
          </cell>
          <cell r="ET81">
            <v>30.9</v>
          </cell>
          <cell r="EU81">
            <v>31.4</v>
          </cell>
          <cell r="EV81">
            <v>32.200000000000003</v>
          </cell>
          <cell r="EW81">
            <v>36.5</v>
          </cell>
          <cell r="EX81">
            <v>36.5</v>
          </cell>
          <cell r="EY81">
            <v>38.799999999999997</v>
          </cell>
        </row>
        <row r="82">
          <cell r="A82" t="str">
            <v>Ярославская область</v>
          </cell>
          <cell r="B82">
            <v>1.3</v>
          </cell>
          <cell r="C82">
            <v>0.9</v>
          </cell>
          <cell r="D82">
            <v>0.1</v>
          </cell>
          <cell r="E82">
            <v>-11.2</v>
          </cell>
          <cell r="F82">
            <v>-33.799999999999997</v>
          </cell>
          <cell r="G82">
            <v>-29.7</v>
          </cell>
          <cell r="H82">
            <v>-28.4</v>
          </cell>
          <cell r="I82">
            <v>-27</v>
          </cell>
          <cell r="J82">
            <v>-28.1</v>
          </cell>
          <cell r="K82">
            <v>-25.2</v>
          </cell>
          <cell r="L82">
            <v>-23.9</v>
          </cell>
          <cell r="M82">
            <v>-22.1</v>
          </cell>
          <cell r="N82">
            <v>-21.1</v>
          </cell>
          <cell r="O82">
            <v>-16.899999999999999</v>
          </cell>
          <cell r="P82">
            <v>-14.2</v>
          </cell>
          <cell r="Q82">
            <v>-10.5</v>
          </cell>
          <cell r="R82">
            <v>-3.7</v>
          </cell>
          <cell r="S82">
            <v>-2</v>
          </cell>
          <cell r="T82">
            <v>-0.1</v>
          </cell>
          <cell r="U82">
            <v>0.2</v>
          </cell>
          <cell r="V82">
            <v>-0.4</v>
          </cell>
          <cell r="W82">
            <v>1.5</v>
          </cell>
          <cell r="X82">
            <v>2</v>
          </cell>
          <cell r="Y82">
            <v>2.2999999999999998</v>
          </cell>
          <cell r="Z82">
            <v>3.1</v>
          </cell>
          <cell r="AA82">
            <v>3.4</v>
          </cell>
          <cell r="AB82">
            <v>3.7</v>
          </cell>
          <cell r="AC82">
            <v>4.3</v>
          </cell>
          <cell r="AD82">
            <v>4</v>
          </cell>
          <cell r="AE82">
            <v>4.2</v>
          </cell>
          <cell r="AF82">
            <v>3.8</v>
          </cell>
          <cell r="AG82">
            <v>4.2</v>
          </cell>
          <cell r="AH82">
            <v>4.0999999999999996</v>
          </cell>
          <cell r="AI82">
            <v>4.5</v>
          </cell>
          <cell r="AJ82">
            <v>3.5</v>
          </cell>
          <cell r="AK82">
            <v>3.7</v>
          </cell>
          <cell r="AL82">
            <v>3.7</v>
          </cell>
          <cell r="AM82">
            <v>4.2</v>
          </cell>
          <cell r="AN82">
            <v>4.5</v>
          </cell>
          <cell r="AO82">
            <v>4.4000000000000004</v>
          </cell>
          <cell r="AP82">
            <v>5.0999999999999996</v>
          </cell>
          <cell r="AQ82">
            <v>5.5</v>
          </cell>
          <cell r="AR82">
            <v>4.8</v>
          </cell>
          <cell r="AS82">
            <v>-1.7</v>
          </cell>
          <cell r="AT82">
            <v>2.8</v>
          </cell>
          <cell r="AU82">
            <v>3.2</v>
          </cell>
          <cell r="AV82">
            <v>4</v>
          </cell>
          <cell r="AW82">
            <v>3.9</v>
          </cell>
          <cell r="AX82">
            <v>3.7</v>
          </cell>
          <cell r="AY82">
            <v>4.5999999999999996</v>
          </cell>
          <cell r="AZ82">
            <v>4.5999999999999996</v>
          </cell>
          <cell r="BA82">
            <v>5.8</v>
          </cell>
          <cell r="BB82">
            <v>5.7</v>
          </cell>
          <cell r="BC82">
            <v>6.6</v>
          </cell>
          <cell r="BD82">
            <v>5.3</v>
          </cell>
          <cell r="BE82">
            <v>7.1</v>
          </cell>
          <cell r="BF82">
            <v>7</v>
          </cell>
          <cell r="BG82">
            <v>7</v>
          </cell>
          <cell r="BH82">
            <v>7.6</v>
          </cell>
          <cell r="BI82">
            <v>0.8</v>
          </cell>
          <cell r="BJ82">
            <v>6.9</v>
          </cell>
          <cell r="BK82">
            <v>8</v>
          </cell>
          <cell r="BL82">
            <v>8.1</v>
          </cell>
          <cell r="BM82">
            <v>8.3000000000000007</v>
          </cell>
          <cell r="BN82">
            <v>9.6999999999999993</v>
          </cell>
          <cell r="BO82">
            <v>8.9</v>
          </cell>
          <cell r="BP82">
            <v>8.6999999999999993</v>
          </cell>
          <cell r="BQ82">
            <v>8.3000000000000007</v>
          </cell>
          <cell r="BR82">
            <v>8.6</v>
          </cell>
          <cell r="BS82">
            <v>7.4</v>
          </cell>
          <cell r="BT82">
            <v>7.4</v>
          </cell>
          <cell r="BU82">
            <v>7.7</v>
          </cell>
          <cell r="BV82">
            <v>7.8</v>
          </cell>
          <cell r="BW82">
            <v>8.3000000000000007</v>
          </cell>
          <cell r="BX82">
            <v>8.3000000000000007</v>
          </cell>
          <cell r="BY82">
            <v>8.5</v>
          </cell>
          <cell r="BZ82">
            <v>8.6</v>
          </cell>
          <cell r="CA82">
            <v>9.4</v>
          </cell>
          <cell r="CB82">
            <v>9.1999999999999993</v>
          </cell>
          <cell r="CC82">
            <v>9.5</v>
          </cell>
          <cell r="CD82">
            <v>9.4</v>
          </cell>
          <cell r="CE82">
            <v>9.3000000000000007</v>
          </cell>
          <cell r="CF82">
            <v>8.8000000000000007</v>
          </cell>
          <cell r="CG82">
            <v>9.1999999999999993</v>
          </cell>
          <cell r="CH82">
            <v>9.1</v>
          </cell>
          <cell r="CI82">
            <v>9</v>
          </cell>
          <cell r="CJ82">
            <v>7.7</v>
          </cell>
          <cell r="CK82">
            <v>8.3000000000000007</v>
          </cell>
          <cell r="CL82">
            <v>8.6</v>
          </cell>
          <cell r="CM82">
            <v>8.9</v>
          </cell>
          <cell r="CN82">
            <v>9.5</v>
          </cell>
          <cell r="CO82">
            <v>9.1</v>
          </cell>
          <cell r="CP82">
            <v>9.5</v>
          </cell>
          <cell r="CQ82">
            <v>9.6999999999999993</v>
          </cell>
          <cell r="CR82">
            <v>9.5</v>
          </cell>
          <cell r="CS82">
            <v>0.2</v>
          </cell>
          <cell r="CT82">
            <v>7.5</v>
          </cell>
          <cell r="CU82">
            <v>7.9</v>
          </cell>
          <cell r="CV82">
            <v>8.1</v>
          </cell>
          <cell r="CW82">
            <v>7.9</v>
          </cell>
          <cell r="CX82">
            <v>9.1</v>
          </cell>
          <cell r="CY82">
            <v>9.1</v>
          </cell>
          <cell r="CZ82">
            <v>9.6999999999999993</v>
          </cell>
          <cell r="DA82">
            <v>8.6</v>
          </cell>
          <cell r="DB82">
            <v>8.8000000000000007</v>
          </cell>
          <cell r="DC82">
            <v>8.6</v>
          </cell>
          <cell r="DD82">
            <v>8.4</v>
          </cell>
          <cell r="DE82">
            <v>8</v>
          </cell>
          <cell r="DF82">
            <v>8.6999999999999993</v>
          </cell>
          <cell r="DG82">
            <v>8.6</v>
          </cell>
          <cell r="DH82">
            <v>9</v>
          </cell>
          <cell r="DI82">
            <v>8.4</v>
          </cell>
          <cell r="DJ82">
            <v>8.1999999999999993</v>
          </cell>
          <cell r="DK82">
            <v>9.3000000000000007</v>
          </cell>
          <cell r="DL82">
            <v>9.3000000000000007</v>
          </cell>
          <cell r="DM82">
            <v>10.199999999999999</v>
          </cell>
          <cell r="DN82">
            <v>9.3000000000000007</v>
          </cell>
          <cell r="DO82">
            <v>9.3000000000000007</v>
          </cell>
          <cell r="DP82">
            <v>9.5</v>
          </cell>
          <cell r="DQ82">
            <v>9.6999999999999993</v>
          </cell>
          <cell r="DR82">
            <v>8.1999999999999993</v>
          </cell>
          <cell r="DS82">
            <v>8.8000000000000007</v>
          </cell>
          <cell r="DT82">
            <v>8.6999999999999993</v>
          </cell>
          <cell r="DU82">
            <v>9</v>
          </cell>
          <cell r="DV82">
            <v>8.8000000000000007</v>
          </cell>
          <cell r="DW82">
            <v>8.8000000000000007</v>
          </cell>
          <cell r="DX82">
            <v>9.6999999999999993</v>
          </cell>
          <cell r="DY82">
            <v>9.1999999999999993</v>
          </cell>
          <cell r="DZ82">
            <v>10.1</v>
          </cell>
          <cell r="EA82">
            <v>10.1</v>
          </cell>
          <cell r="EB82">
            <v>10.9</v>
          </cell>
          <cell r="EC82">
            <v>10</v>
          </cell>
          <cell r="ED82">
            <v>10.8</v>
          </cell>
          <cell r="EE82">
            <v>10.199999999999999</v>
          </cell>
          <cell r="EF82">
            <v>11.3</v>
          </cell>
          <cell r="EG82">
            <v>11.4</v>
          </cell>
          <cell r="EH82">
            <v>12.3</v>
          </cell>
          <cell r="EI82">
            <v>13</v>
          </cell>
          <cell r="EJ82">
            <v>15.5</v>
          </cell>
          <cell r="EK82">
            <v>16.8</v>
          </cell>
          <cell r="EL82">
            <v>19</v>
          </cell>
          <cell r="EM82">
            <v>19.600000000000001</v>
          </cell>
          <cell r="EN82">
            <v>21.3</v>
          </cell>
          <cell r="EO82">
            <v>22.7</v>
          </cell>
          <cell r="EP82">
            <v>24.6</v>
          </cell>
          <cell r="EQ82">
            <v>13.6</v>
          </cell>
          <cell r="ER82">
            <v>20.399999999999999</v>
          </cell>
          <cell r="ES82">
            <v>22</v>
          </cell>
          <cell r="ET82">
            <v>22.8</v>
          </cell>
          <cell r="EU82">
            <v>22.6</v>
          </cell>
          <cell r="EV82">
            <v>23</v>
          </cell>
          <cell r="EW82">
            <v>24.2</v>
          </cell>
          <cell r="EX82">
            <v>23.8</v>
          </cell>
          <cell r="EY82">
            <v>25.5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EY90"/>
  <sheetViews>
    <sheetView tabSelected="1" zoomScaleNormal="100" zoomScaleSheetLayoutView="100" workbookViewId="0">
      <pane xSplit="1" ySplit="2" topLeftCell="EJ72" activePane="bottomRight" state="frozen"/>
      <selection pane="topRight" activeCell="B1" sqref="B1"/>
      <selection pane="bottomLeft" activeCell="A5" sqref="A5"/>
      <selection pane="bottomRight" activeCell="EY75" sqref="EY75"/>
    </sheetView>
  </sheetViews>
  <sheetFormatPr defaultRowHeight="15.75" x14ac:dyDescent="0.25"/>
  <cols>
    <col min="1" max="1" width="29.140625" style="1" customWidth="1"/>
    <col min="2" max="20" width="12.140625" style="1" bestFit="1" customWidth="1"/>
    <col min="21" max="23" width="12.140625" style="3" bestFit="1" customWidth="1"/>
    <col min="24" max="45" width="12.140625" style="1" bestFit="1" customWidth="1"/>
    <col min="46" max="131" width="11.28515625" style="1" bestFit="1" customWidth="1"/>
    <col min="132" max="143" width="12" style="1" customWidth="1"/>
    <col min="144" max="144" width="11.7109375" style="1" customWidth="1"/>
    <col min="145" max="145" width="11.85546875" style="1" customWidth="1"/>
    <col min="146" max="152" width="11.7109375" style="1" customWidth="1"/>
    <col min="153" max="155" width="11.85546875" style="1" customWidth="1"/>
    <col min="156" max="16384" width="9.140625" style="1"/>
  </cols>
  <sheetData>
    <row r="1" spans="1:155" ht="39" customHeight="1" x14ac:dyDescent="0.35">
      <c r="A1" s="11" t="s">
        <v>88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  <c r="BO1" s="12"/>
      <c r="BP1" s="12"/>
      <c r="BQ1" s="12"/>
      <c r="BR1" s="12"/>
      <c r="BS1" s="12"/>
      <c r="BT1" s="12"/>
      <c r="BU1" s="12"/>
      <c r="BV1" s="12"/>
      <c r="BW1" s="12"/>
      <c r="BX1" s="12"/>
      <c r="BY1" s="12"/>
      <c r="BZ1" s="12"/>
      <c r="CA1" s="12"/>
      <c r="CB1" s="12"/>
      <c r="CC1" s="12"/>
      <c r="CD1" s="12"/>
      <c r="CE1" s="12"/>
      <c r="CF1" s="12"/>
      <c r="CG1" s="12"/>
      <c r="CH1" s="12"/>
      <c r="CI1" s="12"/>
      <c r="CJ1" s="12"/>
      <c r="CK1" s="12"/>
      <c r="CL1" s="12"/>
      <c r="CM1" s="12"/>
      <c r="CN1" s="12"/>
      <c r="CO1" s="12"/>
      <c r="CP1" s="12"/>
      <c r="CQ1" s="12"/>
      <c r="CR1" s="12"/>
      <c r="CS1" s="12"/>
      <c r="CT1" s="12"/>
      <c r="CU1" s="12"/>
      <c r="CV1" s="12"/>
      <c r="CW1" s="12"/>
      <c r="CX1" s="12"/>
      <c r="CY1" s="12"/>
      <c r="CZ1" s="12"/>
      <c r="DA1" s="12"/>
      <c r="DB1" s="12"/>
      <c r="DC1" s="12"/>
      <c r="DD1" s="12"/>
      <c r="DE1" s="12"/>
      <c r="DF1" s="12"/>
      <c r="DG1" s="12"/>
      <c r="DH1" s="12"/>
      <c r="DI1" s="12"/>
      <c r="DJ1" s="12"/>
      <c r="DK1" s="12"/>
      <c r="DL1" s="12"/>
      <c r="DM1" s="12"/>
      <c r="DN1" s="12"/>
      <c r="DO1" s="12"/>
      <c r="DP1" s="12"/>
      <c r="DQ1" s="12"/>
      <c r="DR1" s="12"/>
      <c r="DS1" s="12"/>
      <c r="DT1" s="12"/>
      <c r="DU1" s="12"/>
      <c r="DV1" s="12"/>
      <c r="DW1" s="12"/>
      <c r="DX1" s="12"/>
      <c r="DY1" s="12"/>
      <c r="DZ1" s="12"/>
      <c r="EA1" s="12"/>
      <c r="EB1" s="12"/>
      <c r="EC1" s="12"/>
      <c r="ED1" s="12"/>
      <c r="EE1" s="12"/>
      <c r="EF1" s="12"/>
      <c r="EG1" s="12"/>
      <c r="EH1" s="12"/>
      <c r="EI1" s="12"/>
      <c r="EJ1" s="12"/>
      <c r="EK1" s="12"/>
      <c r="EL1" s="12"/>
      <c r="EM1" s="12"/>
      <c r="EN1" s="12"/>
      <c r="EO1" s="12"/>
      <c r="EP1" s="12"/>
      <c r="EQ1" s="12"/>
      <c r="ER1" s="12"/>
      <c r="ES1" s="12"/>
      <c r="ET1" s="12"/>
      <c r="EU1" s="12"/>
      <c r="EV1" s="12"/>
      <c r="EW1" s="12"/>
      <c r="EX1" s="12"/>
      <c r="EY1" s="10" t="s">
        <v>90</v>
      </c>
    </row>
    <row r="2" spans="1:155" x14ac:dyDescent="0.25">
      <c r="A2" s="2" t="s">
        <v>87</v>
      </c>
      <c r="B2" s="9">
        <f>IFERROR(VLOOKUP("*Названия*",[2]МСП!$1:$1048576,COLUMN(B2),0),"-")</f>
        <v>43905</v>
      </c>
      <c r="C2" s="9">
        <f>IFERROR(VLOOKUP("*Названия*",[1]МСП!$1:$1048576,COLUMN(C2),0),"-")</f>
        <v>43912</v>
      </c>
      <c r="D2" s="9">
        <f>IFERROR(VLOOKUP("*Названия*",[1]МСП!$1:$1048576,COLUMN(D2),0),"-")</f>
        <v>43919</v>
      </c>
      <c r="E2" s="9">
        <f>IFERROR(VLOOKUP("*Названия*",[1]МСП!$1:$1048576,COLUMN(E2),0),"-")</f>
        <v>43926</v>
      </c>
      <c r="F2" s="9">
        <f>IFERROR(VLOOKUP("*Названия*",[1]МСП!$1:$1048576,COLUMN(F2),0),"-")</f>
        <v>43933</v>
      </c>
      <c r="G2" s="9">
        <f>IFERROR(VLOOKUP("*Названия*",[1]МСП!$1:$1048576,COLUMN(G2),0),"-")</f>
        <v>43940</v>
      </c>
      <c r="H2" s="9">
        <f>IFERROR(VLOOKUP("*Названия*",[1]МСП!$1:$1048576,COLUMN(H2),0),"-")</f>
        <v>43947</v>
      </c>
      <c r="I2" s="9">
        <f>IFERROR(VLOOKUP("*Названия*",[1]МСП!$1:$1048576,COLUMN(I2),0),"-")</f>
        <v>43954</v>
      </c>
      <c r="J2" s="9">
        <f>IFERROR(VLOOKUP("*Названия*",[1]МСП!$1:$1048576,COLUMN(J2),0),"-")</f>
        <v>43961</v>
      </c>
      <c r="K2" s="9">
        <f>IFERROR(VLOOKUP("*Названия*",[1]МСП!$1:$1048576,COLUMN(K2),0),"-")</f>
        <v>43968</v>
      </c>
      <c r="L2" s="9">
        <f>IFERROR(VLOOKUP("*Названия*",[1]МСП!$1:$1048576,COLUMN(L2),0),"-")</f>
        <v>43975</v>
      </c>
      <c r="M2" s="9">
        <f>IFERROR(VLOOKUP("*Названия*",[1]МСП!$1:$1048576,COLUMN(M2),0),"-")</f>
        <v>43982</v>
      </c>
      <c r="N2" s="9">
        <f>IFERROR(VLOOKUP("*Названия*",[1]МСП!$1:$1048576,COLUMN(N2),0),"-")</f>
        <v>43989</v>
      </c>
      <c r="O2" s="9">
        <f>IFERROR(VLOOKUP("*Названия*",[1]МСП!$1:$1048576,COLUMN(O2),0),"-")</f>
        <v>43996</v>
      </c>
      <c r="P2" s="9">
        <f>IFERROR(VLOOKUP("*Названия*",[1]МСП!$1:$1048576,COLUMN(P2),0),"-")</f>
        <v>44003</v>
      </c>
      <c r="Q2" s="9">
        <f>IFERROR(VLOOKUP("*Названия*",[1]МСП!$1:$1048576,COLUMN(Q2),0),"-")</f>
        <v>44010</v>
      </c>
      <c r="R2" s="9">
        <f>IFERROR(VLOOKUP("*Названия*",[1]МСП!$1:$1048576,COLUMN(R2),0),"-")</f>
        <v>44017</v>
      </c>
      <c r="S2" s="9">
        <f>IFERROR(VLOOKUP("*Названия*",[1]МСП!$1:$1048576,COLUMN(S2),0),"-")</f>
        <v>44024</v>
      </c>
      <c r="T2" s="9">
        <f>IFERROR(VLOOKUP("*Названия*",[1]МСП!$1:$1048576,COLUMN(T2),0),"-")</f>
        <v>44031</v>
      </c>
      <c r="U2" s="9">
        <f>IFERROR(VLOOKUP("*Названия*",[1]МСП!$1:$1048576,COLUMN(U2),0),"-")</f>
        <v>44038</v>
      </c>
      <c r="V2" s="9">
        <f>IFERROR(VLOOKUP("*Названия*",[1]МСП!$1:$1048576,COLUMN(V2),0),"-")</f>
        <v>44045</v>
      </c>
      <c r="W2" s="9">
        <f>IFERROR(VLOOKUP("*Названия*",[1]МСП!$1:$1048576,COLUMN(W2),0),"-")</f>
        <v>44052</v>
      </c>
      <c r="X2" s="9">
        <f>IFERROR(VLOOKUP("*Названия*",[1]МСП!$1:$1048576,COLUMN(X2),0),"-")</f>
        <v>44059</v>
      </c>
      <c r="Y2" s="9">
        <f>IFERROR(VLOOKUP("*Названия*",[1]МСП!$1:$1048576,COLUMN(Y2),0),"-")</f>
        <v>44066</v>
      </c>
      <c r="Z2" s="9">
        <f>IFERROR(VLOOKUP("*Названия*",[1]МСП!$1:$1048576,COLUMN(Z2),0),"-")</f>
        <v>44073</v>
      </c>
      <c r="AA2" s="9">
        <f>IFERROR(VLOOKUP("*Названия*",[1]МСП!$1:$1048576,COLUMN(AA2),0),"-")</f>
        <v>44080</v>
      </c>
      <c r="AB2" s="9">
        <f>IFERROR(VLOOKUP("*Названия*",[1]МСП!$1:$1048576,COLUMN(AB2),0),"-")</f>
        <v>44087</v>
      </c>
      <c r="AC2" s="9">
        <f>IFERROR(VLOOKUP("*Названия*",[1]МСП!$1:$1048576,COLUMN(AC2),0),"-")</f>
        <v>44094</v>
      </c>
      <c r="AD2" s="9">
        <f>IFERROR(VLOOKUP("*Названия*",[1]МСП!$1:$1048576,COLUMN(AD2),0),"-")</f>
        <v>44101</v>
      </c>
      <c r="AE2" s="9">
        <f>IFERROR(VLOOKUP("*Названия*",[1]МСП!$1:$1048576,COLUMN(AE2),0),"-")</f>
        <v>44108</v>
      </c>
      <c r="AF2" s="9">
        <f>IFERROR(VLOOKUP("*Названия*",[1]МСП!$1:$1048576,COLUMN(AF2),0),"-")</f>
        <v>44115</v>
      </c>
      <c r="AG2" s="9">
        <f>IFERROR(VLOOKUP("*Названия*",[1]МСП!$1:$1048576,COLUMN(AG2),0),"-")</f>
        <v>44122</v>
      </c>
      <c r="AH2" s="9">
        <f>IFERROR(VLOOKUP("*Названия*",[1]МСП!$1:$1048576,COLUMN(AH2),0),"-")</f>
        <v>44129</v>
      </c>
      <c r="AI2" s="9">
        <f>IFERROR(VLOOKUP("*Названия*",[1]МСП!$1:$1048576,COLUMN(AI2),0),"-")</f>
        <v>44136</v>
      </c>
      <c r="AJ2" s="9">
        <f>IFERROR(VLOOKUP("*Названия*",[1]МСП!$1:$1048576,COLUMN(AJ2),0),"-")</f>
        <v>44143</v>
      </c>
      <c r="AK2" s="9">
        <f>IFERROR(VLOOKUP("*Названия*",[1]МСП!$1:$1048576,COLUMN(AK2),0),"-")</f>
        <v>44150</v>
      </c>
      <c r="AL2" s="9">
        <f>IFERROR(VLOOKUP("*Названия*",[1]МСП!$1:$1048576,COLUMN(AL2),0),"-")</f>
        <v>44157</v>
      </c>
      <c r="AM2" s="9">
        <f>IFERROR(VLOOKUP("*Названия*",[1]МСП!$1:$1048576,COLUMN(AM2),0),"-")</f>
        <v>44164</v>
      </c>
      <c r="AN2" s="9">
        <f>IFERROR(VLOOKUP("*Названия*",[1]МСП!$1:$1048576,COLUMN(AN2),0),"-")</f>
        <v>44171</v>
      </c>
      <c r="AO2" s="9">
        <f>IFERROR(VLOOKUP("*Названия*",[1]МСП!$1:$1048576,COLUMN(AO2),0),"-")</f>
        <v>44178</v>
      </c>
      <c r="AP2" s="9">
        <f>IFERROR(VLOOKUP("*Названия*",[1]МСП!$1:$1048576,COLUMN(AP2),0),"-")</f>
        <v>44185</v>
      </c>
      <c r="AQ2" s="9">
        <f>IFERROR(VLOOKUP("*Названия*",[1]МСП!$1:$1048576,COLUMN(AQ2),0),"-")</f>
        <v>44192</v>
      </c>
      <c r="AR2" s="9">
        <f>IFERROR(VLOOKUP("*Названия*",[1]МСП!$1:$1048576,COLUMN(AR2),0),"-")</f>
        <v>44199</v>
      </c>
      <c r="AS2" s="9">
        <f>IFERROR(VLOOKUP("*Названия*",[1]МСП!$1:$1048576,COLUMN(AS2),0),"-")</f>
        <v>44206</v>
      </c>
      <c r="AT2" s="9">
        <f>IFERROR(VLOOKUP("*Названия*",[1]МСП!$1:$1048576,COLUMN(AT2),0),"-")</f>
        <v>44213</v>
      </c>
      <c r="AU2" s="9">
        <f>IFERROR(VLOOKUP("*Названия*",[1]МСП!$1:$1048576,COLUMN(AU2),0),"-")</f>
        <v>44220</v>
      </c>
      <c r="AV2" s="9">
        <f>IFERROR(VLOOKUP("*Названия*",[1]МСП!$1:$1048576,COLUMN(AV2),0),"-")</f>
        <v>44227</v>
      </c>
      <c r="AW2" s="9">
        <f>IFERROR(VLOOKUP("*Названия*",[1]МСП!$1:$1048576,COLUMN(AW2),0),"-")</f>
        <v>44234</v>
      </c>
      <c r="AX2" s="9">
        <f>IFERROR(VLOOKUP("*Названия*",[1]МСП!$1:$1048576,COLUMN(AX2),0),"-")</f>
        <v>44241</v>
      </c>
      <c r="AY2" s="9">
        <f>IFERROR(VLOOKUP("*Названия*",[1]МСП!$1:$1048576,COLUMN(AY2),0),"-")</f>
        <v>44248</v>
      </c>
      <c r="AZ2" s="9">
        <f>IFERROR(VLOOKUP("*Названия*",[1]МСП!$1:$1048576,COLUMN(AZ2),0),"-")</f>
        <v>44255</v>
      </c>
      <c r="BA2" s="9">
        <f>IFERROR(VLOOKUP("*Названия*",[1]МСП!$1:$1048576,COLUMN(BA2),0),"-")</f>
        <v>44262</v>
      </c>
      <c r="BB2" s="9">
        <f>IFERROR(VLOOKUP("*Названия*",[1]МСП!$1:$1048576,COLUMN(BB2),0),"-")</f>
        <v>44269</v>
      </c>
      <c r="BC2" s="9">
        <f>IFERROR(VLOOKUP("*Названия*",[1]МСП!$1:$1048576,COLUMN(BC2),0),"-")</f>
        <v>44276</v>
      </c>
      <c r="BD2" s="9">
        <f>IFERROR(VLOOKUP("*Названия*",[1]МСП!$1:$1048576,COLUMN(BD2),0),"-")</f>
        <v>44283</v>
      </c>
      <c r="BE2" s="9">
        <f>IFERROR(VLOOKUP("*Названия*",[1]МСП!$1:$1048576,COLUMN(BE2),0),"-")</f>
        <v>44290</v>
      </c>
      <c r="BF2" s="9">
        <f>IFERROR(VLOOKUP("*Названия*",[1]МСП!$1:$1048576,COLUMN(BF2),0),"-")</f>
        <v>44297</v>
      </c>
      <c r="BG2" s="9">
        <f>IFERROR(VLOOKUP("*Названия*",[1]МСП!$1:$1048576,COLUMN(BG2),0),"-")</f>
        <v>44304</v>
      </c>
      <c r="BH2" s="9">
        <f>IFERROR(VLOOKUP("*Названия*",[1]МСП!$1:$1048576,COLUMN(BH2),0),"-")</f>
        <v>44311</v>
      </c>
      <c r="BI2" s="9">
        <f>IFERROR(VLOOKUP("*Названия*",[1]МСП!$1:$1048576,COLUMN(BI2),0),"-")</f>
        <v>44318</v>
      </c>
      <c r="BJ2" s="9">
        <f>IFERROR(VLOOKUP("*Названия*",[1]МСП!$1:$1048576,COLUMN(BJ2),0),"-")</f>
        <v>44325</v>
      </c>
      <c r="BK2" s="9">
        <f>IFERROR(VLOOKUP("*Названия*",[1]МСП!$1:$1048576,COLUMN(BK2),0),"-")</f>
        <v>44332</v>
      </c>
      <c r="BL2" s="9">
        <f>IFERROR(VLOOKUP("*Названия*",[1]МСП!$1:$1048576,COLUMN(BL2),0),"-")</f>
        <v>44339</v>
      </c>
      <c r="BM2" s="9">
        <f>IFERROR(VLOOKUP("*Названия*",[1]МСП!$1:$1048576,COLUMN(BM2),0),"-")</f>
        <v>44346</v>
      </c>
      <c r="BN2" s="9">
        <f>IFERROR(VLOOKUP("*Названия*",[1]МСП!$1:$1048576,COLUMN(BN2),0),"-")</f>
        <v>44353</v>
      </c>
      <c r="BO2" s="9">
        <f>IFERROR(VLOOKUP("*Названия*",[1]МСП!$1:$1048576,COLUMN(BO2),0),"-")</f>
        <v>44360</v>
      </c>
      <c r="BP2" s="9">
        <f>IFERROR(VLOOKUP("*Названия*",[1]МСП!$1:$1048576,COLUMN(BP2),0),"-")</f>
        <v>44367</v>
      </c>
      <c r="BQ2" s="9">
        <f>IFERROR(VLOOKUP("*Названия*",[1]МСП!$1:$1048576,COLUMN(BQ2),0),"-")</f>
        <v>44374</v>
      </c>
      <c r="BR2" s="9">
        <f>IFERROR(VLOOKUP("*Названия*",[1]МСП!$1:$1048576,COLUMN(BR2),0),"-")</f>
        <v>44381</v>
      </c>
      <c r="BS2" s="9">
        <f>IFERROR(VLOOKUP("*Названия*",[1]МСП!$1:$1048576,COLUMN(BS2),0),"-")</f>
        <v>44388</v>
      </c>
      <c r="BT2" s="9">
        <f>IFERROR(VLOOKUP("*Названия*",[1]МСП!$1:$1048576,COLUMN(BT2),0),"-")</f>
        <v>44395</v>
      </c>
      <c r="BU2" s="9">
        <f>IFERROR(VLOOKUP("*Названия*",[1]МСП!$1:$1048576,COLUMN(BU2),0),"-")</f>
        <v>44402</v>
      </c>
      <c r="BV2" s="9">
        <f>IFERROR(VLOOKUP("*Названия*",[1]МСП!$1:$1048576,COLUMN(BV2),0),"-")</f>
        <v>44409</v>
      </c>
      <c r="BW2" s="9">
        <f>IFERROR(VLOOKUP("*Названия*",[1]МСП!$1:$1048576,COLUMN(BW2),0),"-")</f>
        <v>44416</v>
      </c>
      <c r="BX2" s="9">
        <f>IFERROR(VLOOKUP("*Названия*",[1]МСП!$1:$1048576,COLUMN(BX2),0),"-")</f>
        <v>44423</v>
      </c>
      <c r="BY2" s="9">
        <f>IFERROR(VLOOKUP("*Названия*",[1]МСП!$1:$1048576,COLUMN(BY2),0),"-")</f>
        <v>44430</v>
      </c>
      <c r="BZ2" s="9">
        <f>IFERROR(VLOOKUP("*Названия*",[1]МСП!$1:$1048576,COLUMN(BZ2),0),"-")</f>
        <v>44437</v>
      </c>
      <c r="CA2" s="9">
        <f>IFERROR(VLOOKUP("*Названия*",[1]МСП!$1:$1048576,COLUMN(CA2),0),"-")</f>
        <v>44444</v>
      </c>
      <c r="CB2" s="9">
        <f>IFERROR(VLOOKUP("*Названия*",[1]МСП!$1:$1048576,COLUMN(CB2),0),"-")</f>
        <v>44451</v>
      </c>
      <c r="CC2" s="9">
        <f>IFERROR(VLOOKUP("*Названия*",[1]МСП!$1:$1048576,COLUMN(CC2),0),"-")</f>
        <v>44458</v>
      </c>
      <c r="CD2" s="9">
        <f>IFERROR(VLOOKUP("*Названия*",[1]МСП!$1:$1048576,COLUMN(CD2),0),"-")</f>
        <v>44465</v>
      </c>
      <c r="CE2" s="9">
        <f>IFERROR(VLOOKUP("*Названия*",[1]МСП!$1:$1048576,COLUMN(CE2),0),"-")</f>
        <v>44472</v>
      </c>
      <c r="CF2" s="9">
        <f>IFERROR(VLOOKUP("*Названия*",[1]МСП!$1:$1048576,COLUMN(CF2),0),"-")</f>
        <v>44479</v>
      </c>
      <c r="CG2" s="9">
        <f>IFERROR(VLOOKUP("*Названия*",[1]МСП!$1:$1048576,COLUMN(CG2),0),"-")</f>
        <v>44486</v>
      </c>
      <c r="CH2" s="9">
        <f>IFERROR(VLOOKUP("*Названия*",[1]МСП!$1:$1048576,COLUMN(CH2),0),"-")</f>
        <v>44493</v>
      </c>
      <c r="CI2" s="9">
        <f>IFERROR(VLOOKUP("*Названия*",[1]МСП!$1:$1048576,COLUMN(CI2),0),"-")</f>
        <v>44500</v>
      </c>
      <c r="CJ2" s="9">
        <f>IFERROR(VLOOKUP("*Названия*",[1]МСП!$1:$1048576,COLUMN(CJ2),0),"-")</f>
        <v>44507</v>
      </c>
      <c r="CK2" s="9">
        <f>IFERROR(VLOOKUP("*Названия*",[1]МСП!$1:$1048576,COLUMN(CK2),0),"-")</f>
        <v>44515</v>
      </c>
      <c r="CL2" s="9">
        <f>IFERROR(VLOOKUP("*Названия*",[1]МСП!$1:$1048576,COLUMN(CL2),0),"-")</f>
        <v>44521</v>
      </c>
      <c r="CM2" s="9">
        <f>IFERROR(VLOOKUP("*Названия*",[1]МСП!$1:$1048576,COLUMN(CM2),0),"-")</f>
        <v>44528</v>
      </c>
      <c r="CN2" s="9">
        <f>IFERROR(VLOOKUP("*Названия*",[1]МСП!$1:$1048576,COLUMN(CN2),0),"-")</f>
        <v>44535</v>
      </c>
      <c r="CO2" s="9">
        <f>IFERROR(VLOOKUP("*Названия*",[1]МСП!$1:$1048576,COLUMN(CO2),0),"-")</f>
        <v>44542</v>
      </c>
      <c r="CP2" s="9">
        <f>IFERROR(VLOOKUP("*Названия*",[1]МСП!$1:$1048576,COLUMN(CP2),0),"-")</f>
        <v>44549</v>
      </c>
      <c r="CQ2" s="9">
        <f>IFERROR(VLOOKUP("*Названия*",[1]МСП!$1:$1048576,COLUMN(CQ2),0),"-")</f>
        <v>44556</v>
      </c>
      <c r="CR2" s="9">
        <f>IFERROR(VLOOKUP("*Названия*",[1]МСП!$1:$1048576,COLUMN(CR2),0),"-")</f>
        <v>44563</v>
      </c>
      <c r="CS2" s="9">
        <f>IFERROR(VLOOKUP("*Названия*",[1]МСП!$1:$1048576,COLUMN(CS2),0),"-")</f>
        <v>44570</v>
      </c>
      <c r="CT2" s="9">
        <f>IFERROR(VLOOKUP("*Названия*",[1]МСП!$1:$1048576,COLUMN(CT2),0),"-")</f>
        <v>44577</v>
      </c>
      <c r="CU2" s="9">
        <f>IFERROR(VLOOKUP("*Названия*",[1]МСП!$1:$1048576,COLUMN(CU2),0),"-")</f>
        <v>44584</v>
      </c>
      <c r="CV2" s="9">
        <f>IFERROR(VLOOKUP("*Названия*",[1]МСП!$1:$1048576,COLUMN(CV2),0),"-")</f>
        <v>44598</v>
      </c>
      <c r="CW2" s="9">
        <f>IFERROR(VLOOKUP("*Названия*",[1]МСП!$1:$1048576,COLUMN(CW2),0),"-")</f>
        <v>44605</v>
      </c>
      <c r="CX2" s="9">
        <f>IFERROR(VLOOKUP("*Названия*",[1]МСП!$1:$1048576,COLUMN(CX2),0),"-")</f>
        <v>44612</v>
      </c>
      <c r="CY2" s="9">
        <f>IFERROR(VLOOKUP("*Названия*",[1]МСП!$1:$1048576,COLUMN(CY2),0),"-")</f>
        <v>44619</v>
      </c>
      <c r="CZ2" s="9">
        <f>IFERROR(VLOOKUP("*Названия*",[1]МСП!$1:$1048576,COLUMN(CZ2),0),"-")</f>
        <v>44626</v>
      </c>
      <c r="DA2" s="9">
        <f>IFERROR(VLOOKUP("*Названия*",[1]МСП!$1:$1048576,COLUMN(DA2),0),"-")</f>
        <v>44633</v>
      </c>
      <c r="DB2" s="9">
        <f>IFERROR(VLOOKUP("*Названия*",[1]МСП!$1:$1048576,COLUMN(DB2),0),"-")</f>
        <v>44640</v>
      </c>
      <c r="DC2" s="9">
        <f>IFERROR(VLOOKUP("*Названия*",[1]МСП!$1:$1048576,COLUMN(DC2),0),"-")</f>
        <v>44647</v>
      </c>
      <c r="DD2" s="9">
        <f>IFERROR(VLOOKUP("*Названия*",[1]МСП!$1:$1048576,COLUMN(DD2),0),"-")</f>
        <v>44654</v>
      </c>
      <c r="DE2" s="9">
        <f>IFERROR(VLOOKUP("*Названия*",[1]МСП!$1:$1048576,COLUMN(DE2),0),"-")</f>
        <v>44661</v>
      </c>
      <c r="DF2" s="9">
        <f>IFERROR(VLOOKUP("*Названия*",[1]МСП!$1:$1048576,COLUMN(DF2),0),"-")</f>
        <v>44668</v>
      </c>
      <c r="DG2" s="9">
        <f>IFERROR(VLOOKUP("*Названия*",[1]МСП!$1:$1048576,COLUMN(DG2),0),"-")</f>
        <v>44675</v>
      </c>
      <c r="DH2" s="9">
        <f>IFERROR(VLOOKUP("*Названия*",[1]МСП!$1:$1048576,COLUMN(DH2),0),"-")</f>
        <v>44682</v>
      </c>
      <c r="DI2" s="9">
        <f>IFERROR(VLOOKUP("*Названия*",[1]МСП!$1:$1048576,COLUMN(DI2),0),"-")</f>
        <v>44689</v>
      </c>
      <c r="DJ2" s="9">
        <f>IFERROR(VLOOKUP("*Названия*",[1]МСП!$1:$1048576,COLUMN(DJ2),0),"-")</f>
        <v>44696</v>
      </c>
      <c r="DK2" s="9">
        <f>IFERROR(VLOOKUP("*Названия*",[1]МСП!$1:$1048576,COLUMN(DK2),0),"-")</f>
        <v>44703</v>
      </c>
      <c r="DL2" s="9">
        <f>IFERROR(VLOOKUP("*Названия*",[1]МСП!$1:$1048576,COLUMN(DL2),0),"-")</f>
        <v>44710</v>
      </c>
      <c r="DM2" s="9">
        <f>IFERROR(VLOOKUP("*Названия*",[1]МСП!$1:$1048576,COLUMN(DM2),0),"-")</f>
        <v>44717</v>
      </c>
      <c r="DN2" s="9">
        <f>IFERROR(VLOOKUP("*Названия*",[1]МСП!$1:$1048576,COLUMN(DN2),0),"-")</f>
        <v>44724</v>
      </c>
      <c r="DO2" s="9">
        <f>IFERROR(VLOOKUP("*Названия*",[1]МСП!$1:$1048576,COLUMN(DO2),0),"-")</f>
        <v>44731</v>
      </c>
      <c r="DP2" s="9">
        <f>IFERROR(VLOOKUP("*Названия*",[1]МСП!$1:$1048576,COLUMN(DP2),0),"-")</f>
        <v>44738</v>
      </c>
      <c r="DQ2" s="9">
        <f>IFERROR(VLOOKUP("*Названия*",[1]МСП!$1:$1048576,COLUMN(DQ2),0),"-")</f>
        <v>44745</v>
      </c>
      <c r="DR2" s="9">
        <f>IFERROR(VLOOKUP("*Названия*",[1]МСП!$1:$1048576,COLUMN(DR2),0),"-")</f>
        <v>44752</v>
      </c>
      <c r="DS2" s="9">
        <f>IFERROR(VLOOKUP("*Названия*",[1]МСП!$1:$1048576,COLUMN(DS2),0),"-")</f>
        <v>44759</v>
      </c>
      <c r="DT2" s="9">
        <f>IFERROR(VLOOKUP("*Названия*",[1]МСП!$1:$1048576,COLUMN(DT2),0),"-")</f>
        <v>44766</v>
      </c>
      <c r="DU2" s="9">
        <f>IFERROR(VLOOKUP("*Названия*",[1]МСП!$1:$1048576,COLUMN(DU2),0),"-")</f>
        <v>44773</v>
      </c>
      <c r="DV2" s="9">
        <f>IFERROR(VLOOKUP("*Названия*",[1]МСП!$1:$1048576,COLUMN(DV2),0),"-")</f>
        <v>44780</v>
      </c>
      <c r="DW2" s="9">
        <f>IFERROR(VLOOKUP("*Названия*",[1]МСП!$1:$1048576,COLUMN(DW2),0),"-")</f>
        <v>44787</v>
      </c>
      <c r="DX2" s="9">
        <f>IFERROR(VLOOKUP("*Названия*",[1]МСП!$1:$1048576,COLUMN(DX2),0),"-")</f>
        <v>44794</v>
      </c>
      <c r="DY2" s="9">
        <f>IFERROR(VLOOKUP("*Названия*",[1]МСП!$1:$1048576,COLUMN(DY2),0),"-")</f>
        <v>44801</v>
      </c>
      <c r="DZ2" s="9">
        <f>IFERROR(VLOOKUP("*Названия*",[1]МСП!$1:$1048576,COLUMN(DZ2),0),"-")</f>
        <v>44808</v>
      </c>
      <c r="EA2" s="9">
        <f>IFERROR(VLOOKUP("*Названия*",[1]МСП!$1:$1048576,COLUMN(EA2),0),"-")</f>
        <v>44815</v>
      </c>
      <c r="EB2" s="9">
        <f>IFERROR(VLOOKUP("*Названия*",[1]МСП!$1:$1048576,COLUMN(EB2),0),"-")</f>
        <v>44822</v>
      </c>
      <c r="EC2" s="9">
        <f>IFERROR(VLOOKUP("*Названия*",[1]МСП!$1:$1048576,COLUMN(EC2),0),"-")</f>
        <v>44829</v>
      </c>
      <c r="ED2" s="9">
        <f>IFERROR(VLOOKUP("*Названия*",[1]МСП!$1:$1048576,COLUMN(ED2),0),"-")</f>
        <v>44843</v>
      </c>
      <c r="EE2" s="9">
        <f>IFERROR(VLOOKUP("*Названия*",[1]МСП!$1:$1048576,COLUMN(EE2),0),"-")</f>
        <v>44850</v>
      </c>
      <c r="EF2" s="9">
        <f>IFERROR(VLOOKUP("*Названия*",[1]МСП!$1:$1048576,COLUMN(EF2),0),"-")</f>
        <v>44857</v>
      </c>
      <c r="EG2" s="9">
        <f>IFERROR(VLOOKUP("*Названия*",[1]МСП!$1:$1048576,COLUMN(EG2),0),"-")</f>
        <v>44864</v>
      </c>
      <c r="EH2" s="9">
        <f>IFERROR(VLOOKUP("*Названия*",[1]МСП!$1:$1048576,COLUMN(EH2),0),"-")</f>
        <v>44871</v>
      </c>
      <c r="EI2" s="9">
        <f>IFERROR(VLOOKUP("*Названия*",[1]МСП!$1:$1048576,COLUMN(EI2),0),"-")</f>
        <v>44878</v>
      </c>
      <c r="EJ2" s="9">
        <f>IFERROR(VLOOKUP("*Названия*",[1]МСП!$1:$1048576,COLUMN(EJ2),0),"-")</f>
        <v>44885</v>
      </c>
      <c r="EK2" s="9">
        <f>IFERROR(VLOOKUP("*Названия*",[1]МСП!$1:$1048576,COLUMN(EK2),0),"-")</f>
        <v>44892</v>
      </c>
      <c r="EL2" s="9">
        <f>IFERROR(VLOOKUP("*Названия*",[1]МСП!$1:$1048576,COLUMN(EL2),0),"-")</f>
        <v>44899</v>
      </c>
      <c r="EM2" s="9">
        <f>IFERROR(VLOOKUP("*Названия*",[1]МСП!$1:$1048576,COLUMN(EM2),0),"-")</f>
        <v>44906</v>
      </c>
      <c r="EN2" s="9">
        <f>IFERROR(VLOOKUP("*Названия*",[1]МСП!$1:$1048576,COLUMN(EN2),0),"-")</f>
        <v>44913</v>
      </c>
      <c r="EO2" s="9">
        <f>IFERROR(VLOOKUP("*Названия*",[1]МСП!$1:$1048576,COLUMN(EO2),0),"-")</f>
        <v>44920</v>
      </c>
      <c r="EP2" s="9">
        <f>IFERROR(VLOOKUP("*Названия*",[1]МСП!$1:$1048576,COLUMN(EP2),0),"-")</f>
        <v>44927</v>
      </c>
      <c r="EQ2" s="9">
        <f>IFERROR(VLOOKUP("*Названия*",[1]МСП!$1:$1048576,COLUMN(EQ2),0),"-")</f>
        <v>44934</v>
      </c>
      <c r="ER2" s="9">
        <f>IFERROR(VLOOKUP("*Названия*",[1]МСП!$1:$1048576,COLUMN(ER2),0),"-")</f>
        <v>44941</v>
      </c>
      <c r="ES2" s="9">
        <f>IFERROR(VLOOKUP("*Названия*",[1]МСП!$1:$1048576,COLUMN(ES2),0),"-")</f>
        <v>44948</v>
      </c>
      <c r="ET2" s="9">
        <f>IFERROR(VLOOKUP("*Названия*",[1]МСП!$1:$1048576,COLUMN(ET2),0),"-")</f>
        <v>44955</v>
      </c>
      <c r="EU2" s="9">
        <f>IFERROR(VLOOKUP("*Названия*",[1]МСП!$1:$1048576,COLUMN(EU2),0),"-")</f>
        <v>44962</v>
      </c>
      <c r="EV2" s="9">
        <f>IFERROR(VLOOKUP("*Названия*",[1]МСП!$1:$1048576,COLUMN(EV2),0),"-")</f>
        <v>44969</v>
      </c>
      <c r="EW2" s="9">
        <f>IFERROR(VLOOKUP("*Названия*",[1]МСП!$1:$1048576,COLUMN(EW2),0),"-")</f>
        <v>44976</v>
      </c>
      <c r="EX2" s="9">
        <f>IFERROR(VLOOKUP("*Названия*",[1]МСП!$1:$1048576,COLUMN(EX2),0),"-")</f>
        <v>44983</v>
      </c>
      <c r="EY2" s="9">
        <f>IFERROR(VLOOKUP("*Названия*",[1]МСП!$1:$1048576,COLUMN(EY2),0),"-")</f>
        <v>44990</v>
      </c>
    </row>
    <row r="3" spans="1:155" ht="31.5" x14ac:dyDescent="0.25">
      <c r="A3" s="6" t="s">
        <v>89</v>
      </c>
      <c r="B3" s="7">
        <f>IFERROR(VLOOKUP("*Россия*",[2]МСП!$1:$1048576,COLUMN(B3),0),"-")</f>
        <v>1.1000000000000001</v>
      </c>
      <c r="C3" s="7">
        <f>IFERROR(VLOOKUP("*Россия*",[2]МСП!$1:$1048576,COLUMN(C3),0),"-")</f>
        <v>0.8</v>
      </c>
      <c r="D3" s="7">
        <f>IFERROR(VLOOKUP("*Россия*",[2]МСП!$1:$1048576,COLUMN(D3),0),"-")</f>
        <v>0</v>
      </c>
      <c r="E3" s="7">
        <f>IFERROR(VLOOKUP("*Россия*",[2]МСП!$1:$1048576,COLUMN(E3),0),"-")</f>
        <v>-13</v>
      </c>
      <c r="F3" s="7">
        <f>IFERROR(VLOOKUP("*Россия*",[2]МСП!$1:$1048576,COLUMN(F3),0),"-")</f>
        <v>-33.4</v>
      </c>
      <c r="G3" s="7">
        <f>IFERROR(VLOOKUP("*Россия*",[2]МСП!$1:$1048576,COLUMN(G3),0),"-")</f>
        <v>-29.2</v>
      </c>
      <c r="H3" s="7">
        <f>IFERROR(VLOOKUP("*Россия*",[2]МСП!$1:$1048576,COLUMN(H3),0),"-")</f>
        <v>-28.2</v>
      </c>
      <c r="I3" s="7">
        <f>IFERROR(VLOOKUP("*Россия*",[2]МСП!$1:$1048576,COLUMN(I3),0),"-")</f>
        <v>-26.4</v>
      </c>
      <c r="J3" s="7">
        <f>IFERROR(VLOOKUP("*Россия*",[2]МСП!$1:$1048576,COLUMN(J3),0),"-")</f>
        <v>-26.4</v>
      </c>
      <c r="K3" s="7">
        <f>IFERROR(VLOOKUP("*Россия*",[2]МСП!$1:$1048576,COLUMN(K3),0),"-")</f>
        <v>-22.2</v>
      </c>
      <c r="L3" s="7">
        <f>IFERROR(VLOOKUP("*Россия*",[2]МСП!$1:$1048576,COLUMN(L3),0),"-")</f>
        <v>-20</v>
      </c>
      <c r="M3" s="7">
        <f>IFERROR(VLOOKUP("*Россия*",[2]МСП!$1:$1048576,COLUMN(M3),0),"-")</f>
        <v>-17.399999999999999</v>
      </c>
      <c r="N3" s="7">
        <f>IFERROR(VLOOKUP("*Россия*",[2]МСП!$1:$1048576,COLUMN(N3),0),"-")</f>
        <v>-13.6</v>
      </c>
      <c r="O3" s="7">
        <f>IFERROR(VLOOKUP("*Россия*",[2]МСП!$1:$1048576,COLUMN(O3),0),"-")</f>
        <v>-11.3</v>
      </c>
      <c r="P3" s="7">
        <f>IFERROR(VLOOKUP("*Россия*",[2]МСП!$1:$1048576,COLUMN(P3),0),"-")</f>
        <v>-9.1999999999999993</v>
      </c>
      <c r="Q3" s="7">
        <f>IFERROR(VLOOKUP("*Россия*",[2]МСП!$1:$1048576,COLUMN(Q3),0),"-")</f>
        <v>-6.3</v>
      </c>
      <c r="R3" s="7">
        <f>IFERROR(VLOOKUP("*Россия*",[2]МСП!$1:$1048576,COLUMN(R3),0),"-")</f>
        <v>-4.5999999999999996</v>
      </c>
      <c r="S3" s="7">
        <f>IFERROR(VLOOKUP("*Россия*",[2]МСП!$1:$1048576,COLUMN(S3),0),"-")</f>
        <v>-3.1</v>
      </c>
      <c r="T3" s="7">
        <f>IFERROR(VLOOKUP("*Россия*",[2]МСП!$1:$1048576,COLUMN(T3),0),"-")</f>
        <v>-2</v>
      </c>
      <c r="U3" s="7">
        <f>IFERROR(VLOOKUP("*Россия*",[2]МСП!$1:$1048576,COLUMN(U3),0),"-")</f>
        <v>-1.4</v>
      </c>
      <c r="V3" s="7">
        <f>IFERROR(VLOOKUP("*Россия*",[2]МСП!$1:$1048576,COLUMN(V3),0),"-")</f>
        <v>-2.2000000000000002</v>
      </c>
      <c r="W3" s="7">
        <f>IFERROR(VLOOKUP("*Россия*",[2]МСП!$1:$1048576,COLUMN(W3),0),"-")</f>
        <v>0</v>
      </c>
      <c r="X3" s="7">
        <f>IFERROR(VLOOKUP("*Россия*",[2]МСП!$1:$1048576,COLUMN(X3),0),"-")</f>
        <v>0.7</v>
      </c>
      <c r="Y3" s="7">
        <f>IFERROR(VLOOKUP("*Россия*",[2]МСП!$1:$1048576,COLUMN(Y3),0),"-")</f>
        <v>1.4</v>
      </c>
      <c r="Z3" s="7">
        <f>IFERROR(VLOOKUP("*Россия*",[2]МСП!$1:$1048576,COLUMN(Z3),0),"-")</f>
        <v>2</v>
      </c>
      <c r="AA3" s="7">
        <f>IFERROR(VLOOKUP("*Россия*",[2]МСП!$1:$1048576,COLUMN(AA3),0),"-")</f>
        <v>2.5</v>
      </c>
      <c r="AB3" s="7">
        <f>IFERROR(VLOOKUP("*Россия*",[2]МСП!$1:$1048576,COLUMN(AB3),0),"-")</f>
        <v>3</v>
      </c>
      <c r="AC3" s="7">
        <f>IFERROR(VLOOKUP("*Россия*",[2]МСП!$1:$1048576,COLUMN(AC3),0),"-")</f>
        <v>3.4</v>
      </c>
      <c r="AD3" s="7">
        <f>IFERROR(VLOOKUP("*Россия*",[2]МСП!$1:$1048576,COLUMN(AD3),0),"-")</f>
        <v>3.6</v>
      </c>
      <c r="AE3" s="7">
        <f>IFERROR(VLOOKUP("*Россия*",[2]МСП!$1:$1048576,COLUMN(AE3),0),"-")</f>
        <v>3.8</v>
      </c>
      <c r="AF3" s="7">
        <f>IFERROR(VLOOKUP("*Россия*",[2]МСП!$1:$1048576,COLUMN(AF3),0),"-")</f>
        <v>3.2</v>
      </c>
      <c r="AG3" s="7">
        <f>IFERROR(VLOOKUP("*Россия*",[2]МСП!$1:$1048576,COLUMN(AG3),0),"-")</f>
        <v>3.3</v>
      </c>
      <c r="AH3" s="7">
        <f>IFERROR(VLOOKUP("*Россия*",[2]МСП!$1:$1048576,COLUMN(AH3),0),"-")</f>
        <v>3.7</v>
      </c>
      <c r="AI3" s="7">
        <f>IFERROR(VLOOKUP("*Россия*",[2]МСП!$1:$1048576,COLUMN(AI3),0),"-")</f>
        <v>3.8</v>
      </c>
      <c r="AJ3" s="7">
        <f>IFERROR(VLOOKUP("*Россия*",[2]МСП!$1:$1048576,COLUMN(AJ3),0),"-")</f>
        <v>2.9</v>
      </c>
      <c r="AK3" s="7">
        <f>IFERROR(VLOOKUP("*Россия*",[2]МСП!$1:$1048576,COLUMN(AK3),0),"-")</f>
        <v>3.5</v>
      </c>
      <c r="AL3" s="7">
        <f>IFERROR(VLOOKUP("*Россия*",[2]МСП!$1:$1048576,COLUMN(AL3),0),"-")</f>
        <v>3.7</v>
      </c>
      <c r="AM3" s="7">
        <f>IFERROR(VLOOKUP("*Россия*",[2]МСП!$1:$1048576,COLUMN(AM3),0),"-")</f>
        <v>4</v>
      </c>
      <c r="AN3" s="7">
        <f>IFERROR(VLOOKUP("*Россия*",[2]МСП!$1:$1048576,COLUMN(AN3),0),"-")</f>
        <v>4.4000000000000004</v>
      </c>
      <c r="AO3" s="7">
        <f>IFERROR(VLOOKUP("*Россия*",[2]МСП!$1:$1048576,COLUMN(AO3),0),"-")</f>
        <v>4.7</v>
      </c>
      <c r="AP3" s="7">
        <f>IFERROR(VLOOKUP("*Россия*",[2]МСП!$1:$1048576,COLUMN(AP3),0),"-")</f>
        <v>5</v>
      </c>
      <c r="AQ3" s="7">
        <f>IFERROR(VLOOKUP("*Россия*",[2]МСП!$1:$1048576,COLUMN(AQ3),0),"-")</f>
        <v>5.4</v>
      </c>
      <c r="AR3" s="7">
        <f>IFERROR(VLOOKUP("*Россия*",[2]МСП!$1:$1048576,COLUMN(AR3),0),"-")</f>
        <v>4.4000000000000004</v>
      </c>
      <c r="AS3" s="7">
        <f>IFERROR(VLOOKUP("*Россия*",[2]МСП!$1:$1048576,COLUMN(AS3),0),"-")</f>
        <v>-3.1</v>
      </c>
      <c r="AT3" s="7">
        <f>IFERROR(VLOOKUP("*Россия*",[2]МСП!$1:$1048576,COLUMN(AT3),0),"-")</f>
        <v>2.8</v>
      </c>
      <c r="AU3" s="7">
        <f>IFERROR(VLOOKUP("*Россия*",[2]МСП!$1:$1048576,COLUMN(AU3),0),"-")</f>
        <v>3.5</v>
      </c>
      <c r="AV3" s="7">
        <f>IFERROR(VLOOKUP("*Россия*",[2]МСП!$1:$1048576,COLUMN(AV3),0),"-")</f>
        <v>4.2</v>
      </c>
      <c r="AW3" s="7">
        <f>IFERROR(VLOOKUP("*Россия*",[2]МСП!$1:$1048576,COLUMN(AW3),0),"-")</f>
        <v>4.5999999999999996</v>
      </c>
      <c r="AX3" s="7">
        <f>IFERROR(VLOOKUP("*Россия*",[2]МСП!$1:$1048576,COLUMN(AX3),0),"-")</f>
        <v>4.5999999999999996</v>
      </c>
      <c r="AY3" s="7">
        <f>IFERROR(VLOOKUP("*Россия*",[2]МСП!$1:$1048576,COLUMN(AY3),0),"-")</f>
        <v>5.2</v>
      </c>
      <c r="AZ3" s="7">
        <f>IFERROR(VLOOKUP("*Россия*",[2]МСП!$1:$1048576,COLUMN(AZ3),0),"-")</f>
        <v>4.9000000000000004</v>
      </c>
      <c r="BA3" s="7">
        <f>IFERROR(VLOOKUP("*Россия*",[2]МСП!$1:$1048576,COLUMN(BA3),0),"-")</f>
        <v>6.3</v>
      </c>
      <c r="BB3" s="7">
        <f>IFERROR(VLOOKUP("*Россия*",[2]МСП!$1:$1048576,COLUMN(BB3),0),"-")</f>
        <v>5.8</v>
      </c>
      <c r="BC3" s="7">
        <f>IFERROR(VLOOKUP("*Россия*",[2]МСП!$1:$1048576,COLUMN(BC3),0),"-")</f>
        <v>6.5</v>
      </c>
      <c r="BD3" s="7">
        <f>IFERROR(VLOOKUP("*Россия*",[2]МСП!$1:$1048576,COLUMN(BD3),0),"-")</f>
        <v>5</v>
      </c>
      <c r="BE3" s="7">
        <f>IFERROR(VLOOKUP("*Россия*",[2]МСП!$1:$1048576,COLUMN(BE3),0),"-")</f>
        <v>7.4</v>
      </c>
      <c r="BF3" s="7">
        <f>IFERROR(VLOOKUP("*Россия*",[2]МСП!$1:$1048576,COLUMN(BF3),0),"-")</f>
        <v>7.2</v>
      </c>
      <c r="BG3" s="7">
        <f>IFERROR(VLOOKUP("*Россия*",[2]МСП!$1:$1048576,COLUMN(BG3),0),"-")</f>
        <v>7.6</v>
      </c>
      <c r="BH3" s="7">
        <f>IFERROR(VLOOKUP("*Россия*",[2]МСП!$1:$1048576,COLUMN(BH3),0),"-")</f>
        <v>8.1999999999999993</v>
      </c>
      <c r="BI3" s="7">
        <f>IFERROR(VLOOKUP("*Россия*",[2]МСП!$1:$1048576,COLUMN(BI3),0),"-")</f>
        <v>1.4</v>
      </c>
      <c r="BJ3" s="7">
        <f>IFERROR(VLOOKUP("*Россия*",[2]МСП!$1:$1048576,COLUMN(BJ3),0),"-")</f>
        <v>6.4</v>
      </c>
      <c r="BK3" s="7">
        <f>IFERROR(VLOOKUP("*Россия*",[2]МСП!$1:$1048576,COLUMN(BK3),0),"-")</f>
        <v>7.6</v>
      </c>
      <c r="BL3" s="7">
        <f>IFERROR(VLOOKUP("*Россия*",[2]МСП!$1:$1048576,COLUMN(BL3),0),"-")</f>
        <v>8.3000000000000007</v>
      </c>
      <c r="BM3" s="7">
        <f>IFERROR(VLOOKUP("*Россия*",[2]МСП!$1:$1048576,COLUMN(BM3),0),"-")</f>
        <v>8.1</v>
      </c>
      <c r="BN3" s="7">
        <f>IFERROR(VLOOKUP("*Россия*",[2]МСП!$1:$1048576,COLUMN(BN3),0),"-")</f>
        <v>9.9</v>
      </c>
      <c r="BO3" s="7">
        <f>IFERROR(VLOOKUP("*Россия*",[2]МСП!$1:$1048576,COLUMN(BO3),0),"-")</f>
        <v>9.3000000000000007</v>
      </c>
      <c r="BP3" s="7">
        <f>IFERROR(VLOOKUP("*Россия*",[2]МСП!$1:$1048576,COLUMN(BP3),0),"-")</f>
        <v>8.6</v>
      </c>
      <c r="BQ3" s="7">
        <f>IFERROR(VLOOKUP("*Россия*",[2]МСП!$1:$1048576,COLUMN(BQ3),0),"-")</f>
        <v>8.6999999999999993</v>
      </c>
      <c r="BR3" s="7">
        <f>IFERROR(VLOOKUP("*Россия*",[2]МСП!$1:$1048576,COLUMN(BR3),0),"-")</f>
        <v>8.6999999999999993</v>
      </c>
      <c r="BS3" s="7">
        <f>IFERROR(VLOOKUP("*Россия*",[2]МСП!$1:$1048576,COLUMN(BS3),0),"-")</f>
        <v>7.6</v>
      </c>
      <c r="BT3" s="7">
        <f>IFERROR(VLOOKUP("*Россия*",[2]МСП!$1:$1048576,COLUMN(BT3),0),"-")</f>
        <v>7.8</v>
      </c>
      <c r="BU3" s="7">
        <f>IFERROR(VLOOKUP("*Россия*",[2]МСП!$1:$1048576,COLUMN(BU3),0),"-")</f>
        <v>8</v>
      </c>
      <c r="BV3" s="7">
        <f>IFERROR(VLOOKUP("*Россия*",[2]МСП!$1:$1048576,COLUMN(BV3),0),"-")</f>
        <v>7.9</v>
      </c>
      <c r="BW3" s="7">
        <f>IFERROR(VLOOKUP("*Россия*",[2]МСП!$1:$1048576,COLUMN(BW3),0),"-")</f>
        <v>8.5</v>
      </c>
      <c r="BX3" s="7">
        <f>IFERROR(VLOOKUP("*Россия*",[2]МСП!$1:$1048576,COLUMN(BX3),0),"-")</f>
        <v>8.8000000000000007</v>
      </c>
      <c r="BY3" s="7">
        <f>IFERROR(VLOOKUP("*Россия*",[2]МСП!$1:$1048576,COLUMN(BY3),0),"-")</f>
        <v>9.1999999999999993</v>
      </c>
      <c r="BZ3" s="7">
        <f>IFERROR(VLOOKUP("*Россия*",[2]МСП!$1:$1048576,COLUMN(BZ3),0),"-")</f>
        <v>9.5</v>
      </c>
      <c r="CA3" s="7">
        <f>IFERROR(VLOOKUP("*Россия*",[2]МСП!$1:$1048576,COLUMN(CA3),0),"-")</f>
        <v>10.3</v>
      </c>
      <c r="CB3" s="7">
        <f>IFERROR(VLOOKUP("*Россия*",[2]МСП!$1:$1048576,COLUMN(CB3),0),"-")</f>
        <v>10</v>
      </c>
      <c r="CC3" s="7">
        <f>IFERROR(VLOOKUP("*Россия*",[2]МСП!$1:$1048576,COLUMN(CC3),0),"-")</f>
        <v>10.3</v>
      </c>
      <c r="CD3" s="7">
        <f>IFERROR(VLOOKUP("*Россия*",[2]МСП!$1:$1048576,COLUMN(CD3),0),"-")</f>
        <v>10.3</v>
      </c>
      <c r="CE3" s="7">
        <f>IFERROR(VLOOKUP("*Россия*",[2]МСП!$1:$1048576,COLUMN(CE3),0),"-")</f>
        <v>10.5</v>
      </c>
      <c r="CF3" s="7">
        <f>IFERROR(VLOOKUP("*Россия*",[2]МСП!$1:$1048576,COLUMN(CF3),0),"-")</f>
        <v>9.9</v>
      </c>
      <c r="CG3" s="7">
        <f>IFERROR(VLOOKUP("*Россия*",[2]МСП!$1:$1048576,COLUMN(CG3),0),"-")</f>
        <v>10.1</v>
      </c>
      <c r="CH3" s="7">
        <f>IFERROR(VLOOKUP("*Россия*",[2]МСП!$1:$1048576,COLUMN(CH3),0),"-")</f>
        <v>10.1</v>
      </c>
      <c r="CI3" s="7">
        <f>IFERROR(VLOOKUP("*Россия*",[2]МСП!$1:$1048576,COLUMN(CI3),0),"-")</f>
        <v>9.9</v>
      </c>
      <c r="CJ3" s="7">
        <f>IFERROR(VLOOKUP("*Россия*",[2]МСП!$1:$1048576,COLUMN(CJ3),0),"-")</f>
        <v>1.8</v>
      </c>
      <c r="CK3" s="7">
        <f>IFERROR(VLOOKUP("*Россия*",[2]МСП!$1:$1048576,COLUMN(CK3),0),"-")</f>
        <v>8.8000000000000007</v>
      </c>
      <c r="CL3" s="7">
        <f>IFERROR(VLOOKUP("*Россия*",[2]МСП!$1:$1048576,COLUMN(CL3),0),"-")</f>
        <v>10.199999999999999</v>
      </c>
      <c r="CM3" s="7">
        <f>IFERROR(VLOOKUP("*Россия*",[2]МСП!$1:$1048576,COLUMN(CM3),0),"-")</f>
        <v>10.7</v>
      </c>
      <c r="CN3" s="7">
        <f>IFERROR(VLOOKUP("*Россия*",[2]МСП!$1:$1048576,COLUMN(CN3),0),"-")</f>
        <v>11</v>
      </c>
      <c r="CO3" s="7">
        <f>IFERROR(VLOOKUP("*Россия*",[2]МСП!$1:$1048576,COLUMN(CO3),0),"-")</f>
        <v>11</v>
      </c>
      <c r="CP3" s="7">
        <f>IFERROR(VLOOKUP("*Россия*",[2]МСП!$1:$1048576,COLUMN(CP3),0),"-")</f>
        <v>11.5</v>
      </c>
      <c r="CQ3" s="7">
        <f>IFERROR(VLOOKUP("*Россия*",[2]МСП!$1:$1048576,COLUMN(CQ3),0),"-")</f>
        <v>11.8</v>
      </c>
      <c r="CR3" s="7">
        <f>IFERROR(VLOOKUP("*Россия*",[2]МСП!$1:$1048576,COLUMN(CR3),0),"-")</f>
        <v>11.1</v>
      </c>
      <c r="CS3" s="7">
        <f>IFERROR(VLOOKUP("*Россия*",[2]МСП!$1:$1048576,COLUMN(CS3),0),"-")</f>
        <v>1.4</v>
      </c>
      <c r="CT3" s="7">
        <f>IFERROR(VLOOKUP("*Россия*",[2]МСП!$1:$1048576,COLUMN(CT3),0),"-")</f>
        <v>9.6</v>
      </c>
      <c r="CU3" s="7">
        <f>IFERROR(VLOOKUP("*Россия*",[2]МСП!$1:$1048576,COLUMN(CU3),0),"-")</f>
        <v>10.199999999999999</v>
      </c>
      <c r="CV3" s="7">
        <f>IFERROR(VLOOKUP("*Россия*",[2]МСП!$1:$1048576,COLUMN(CV3),0),"-")</f>
        <v>10.1</v>
      </c>
      <c r="CW3" s="7">
        <f>IFERROR(VLOOKUP("*Россия*",[2]МСП!$1:$1048576,COLUMN(CW3),0),"-")</f>
        <v>10.1</v>
      </c>
      <c r="CX3" s="7">
        <f>IFERROR(VLOOKUP("*Россия*",[2]МСП!$1:$1048576,COLUMN(CX3),0),"-")</f>
        <v>11.1</v>
      </c>
      <c r="CY3" s="7">
        <f>IFERROR(VLOOKUP("*Россия*",[2]МСП!$1:$1048576,COLUMN(CY3),0),"-")</f>
        <v>11.1</v>
      </c>
      <c r="CZ3" s="7">
        <f>IFERROR(VLOOKUP("*Россия*",[2]МСП!$1:$1048576,COLUMN(CZ3),0),"-")</f>
        <v>11.6</v>
      </c>
      <c r="DA3" s="7">
        <f>IFERROR(VLOOKUP("*Россия*",[2]МСП!$1:$1048576,COLUMN(DA3),0),"-")</f>
        <v>10.7</v>
      </c>
      <c r="DB3" s="7">
        <f>IFERROR(VLOOKUP("*Россия*",[2]МСП!$1:$1048576,COLUMN(DB3),0),"-")</f>
        <v>10.7</v>
      </c>
      <c r="DC3" s="7">
        <f>IFERROR(VLOOKUP("*Россия*",[2]МСП!$1:$1048576,COLUMN(DC3),0),"-")</f>
        <v>10.5</v>
      </c>
      <c r="DD3" s="7">
        <f>IFERROR(VLOOKUP("*Россия*",[2]МСП!$1:$1048576,COLUMN(DD3),0),"-")</f>
        <v>10.5</v>
      </c>
      <c r="DE3" s="7">
        <f>IFERROR(VLOOKUP("*Россия*",[2]МСП!$1:$1048576,COLUMN(DE3),0),"-")</f>
        <v>10.4</v>
      </c>
      <c r="DF3" s="7">
        <f>IFERROR(VLOOKUP("*Россия*",[2]МСП!$1:$1048576,COLUMN(DF3),0),"-")</f>
        <v>10.9</v>
      </c>
      <c r="DG3" s="7">
        <f>IFERROR(VLOOKUP("*Россия*",[2]МСП!$1:$1048576,COLUMN(DG3),0),"-")</f>
        <v>11.4</v>
      </c>
      <c r="DH3" s="7">
        <f>IFERROR(VLOOKUP("*Россия*",[2]МСП!$1:$1048576,COLUMN(DH3),0),"-")</f>
        <v>11.6</v>
      </c>
      <c r="DI3" s="7">
        <f>IFERROR(VLOOKUP("*Россия*",[2]МСП!$1:$1048576,COLUMN(DI3),0),"-")</f>
        <v>10.8</v>
      </c>
      <c r="DJ3" s="7">
        <f>IFERROR(VLOOKUP("*Россия*",[2]МСП!$1:$1048576,COLUMN(DJ3),0),"-")</f>
        <v>10.7</v>
      </c>
      <c r="DK3" s="7">
        <f>IFERROR(VLOOKUP("*Россия*",[2]МСП!$1:$1048576,COLUMN(DK3),0),"-")</f>
        <v>12.1</v>
      </c>
      <c r="DL3" s="7">
        <f>IFERROR(VLOOKUP("*Россия*",[2]МСП!$1:$1048576,COLUMN(DL3),0),"-")</f>
        <v>12.3</v>
      </c>
      <c r="DM3" s="7">
        <f>IFERROR(VLOOKUP("*Россия*",[2]МСП!$1:$1048576,COLUMN(DM3),0),"-")</f>
        <v>12.5</v>
      </c>
      <c r="DN3" s="7">
        <f>IFERROR(VLOOKUP("*Россия*",[2]МСП!$1:$1048576,COLUMN(DN3),0),"-")</f>
        <v>12.2</v>
      </c>
      <c r="DO3" s="7">
        <f>IFERROR(VLOOKUP("*Россия*",[2]МСП!$1:$1048576,COLUMN(DO3),0),"-")</f>
        <v>12.2</v>
      </c>
      <c r="DP3" s="7">
        <f>IFERROR(VLOOKUP("*Россия*",[2]МСП!$1:$1048576,COLUMN(DP3),0),"-")</f>
        <v>12.7</v>
      </c>
      <c r="DQ3" s="7">
        <f>IFERROR(VLOOKUP("*Россия*",[2]МСП!$1:$1048576,COLUMN(DQ3),0),"-")</f>
        <v>12.8</v>
      </c>
      <c r="DR3" s="7">
        <f>IFERROR(VLOOKUP("*Россия*",[2]МСП!$1:$1048576,COLUMN(DR3),0),"-")</f>
        <v>11.9</v>
      </c>
      <c r="DS3" s="7">
        <f>IFERROR(VLOOKUP("*Россия*",[2]МСП!$1:$1048576,COLUMN(DS3),0),"-")</f>
        <v>11.9</v>
      </c>
      <c r="DT3" s="7">
        <f>IFERROR(VLOOKUP("*Россия*",[2]МСП!$1:$1048576,COLUMN(DT3),0),"-")</f>
        <v>12.1</v>
      </c>
      <c r="DU3" s="7">
        <f>IFERROR(VLOOKUP("*Россия*",[2]МСП!$1:$1048576,COLUMN(DU3),0),"-")</f>
        <v>12.2</v>
      </c>
      <c r="DV3" s="7">
        <f>IFERROR(VLOOKUP("*Россия*",[2]МСП!$1:$1048576,COLUMN(DV3),0),"-")</f>
        <v>12.7</v>
      </c>
      <c r="DW3" s="7">
        <f>IFERROR(VLOOKUP("*Россия*",[2]МСП!$1:$1048576,COLUMN(DW3),0),"-")</f>
        <v>12.7</v>
      </c>
      <c r="DX3" s="7">
        <f>IFERROR(VLOOKUP("*Россия*",[2]МСП!$1:$1048576,COLUMN(DX3),0),"-")</f>
        <v>13.7</v>
      </c>
      <c r="DY3" s="7">
        <f>IFERROR(VLOOKUP("*Россия*",[2]МСП!$1:$1048576,COLUMN(DY3),0),"-")</f>
        <v>13.9</v>
      </c>
      <c r="DZ3" s="7">
        <f>IFERROR(VLOOKUP("*Россия*",[2]МСП!$1:$1048576,COLUMN(DZ3),0),"-")</f>
        <v>14.7</v>
      </c>
      <c r="EA3" s="7">
        <f>IFERROR(VLOOKUP("*Россия*",[2]МСП!$1:$1048576,COLUMN(EA3),0),"-")</f>
        <v>15</v>
      </c>
      <c r="EB3" s="7">
        <f>IFERROR(VLOOKUP("*Россия*",[2]МСП!$1:$1048576,COLUMN(EB3),0),"-")</f>
        <v>15.6</v>
      </c>
      <c r="EC3" s="7">
        <f>IFERROR(VLOOKUP("*Россия*",[2]МСП!$1:$1048576,COLUMN(EC3),0),"-")</f>
        <v>15.7</v>
      </c>
      <c r="ED3" s="7">
        <f>IFERROR(VLOOKUP("*Россия*",[2]МСП!$1:$1048576,COLUMN(ED3),0),"-")</f>
        <v>16</v>
      </c>
      <c r="EE3" s="7">
        <f>IFERROR(VLOOKUP("*Россия*",[2]МСП!$1:$1048576,COLUMN(EE3),0),"-")</f>
        <v>16.3</v>
      </c>
      <c r="EF3" s="7">
        <f>IFERROR(VLOOKUP("*Россия*",[2]МСП!$1:$1048576,COLUMN(EF3),0),"-")</f>
        <v>16.7</v>
      </c>
      <c r="EG3" s="7">
        <f>IFERROR(VLOOKUP("*Россия*",[2]МСП!$1:$1048576,COLUMN(EG3),0),"-")</f>
        <v>17.399999999999999</v>
      </c>
      <c r="EH3" s="7">
        <f>IFERROR(VLOOKUP("*Россия*",[2]МСП!$1:$1048576,COLUMN(EH3),0),"-")</f>
        <v>18.7</v>
      </c>
      <c r="EI3" s="7">
        <f>IFERROR(VLOOKUP("*Россия*",[2]МСП!$1:$1048576,COLUMN(EI3),0),"-")</f>
        <v>20.2</v>
      </c>
      <c r="EJ3" s="7">
        <f>IFERROR(VLOOKUP("*Россия*",[2]МСП!$1:$1048576,COLUMN(EJ3),0),"-")</f>
        <v>22.6</v>
      </c>
      <c r="EK3" s="7">
        <f>IFERROR(VLOOKUP("*Россия*",[2]МСП!$1:$1048576,COLUMN(EK3),0),"-")</f>
        <v>24.5</v>
      </c>
      <c r="EL3" s="7">
        <f>IFERROR(VLOOKUP("*Россия*",[2]МСП!$1:$1048576,COLUMN(EL3),0),"-")</f>
        <v>27.2</v>
      </c>
      <c r="EM3" s="7">
        <f>IFERROR(VLOOKUP("*Россия*",[2]МСП!$1:$1048576,COLUMN(EM3),0),"-")</f>
        <v>28.4</v>
      </c>
      <c r="EN3" s="7">
        <f>IFERROR(VLOOKUP("*Россия*",[2]МСП!$1:$1048576,COLUMN(EN3),0),"-")</f>
        <v>30.3</v>
      </c>
      <c r="EO3" s="7">
        <f>IFERROR(VLOOKUP("*Россия*",[2]МСП!$1:$1048576,COLUMN(EO3),0),"-")</f>
        <v>32.4</v>
      </c>
      <c r="EP3" s="7">
        <f>IFERROR(VLOOKUP("*Россия*",[2]МСП!$1:$1048576,COLUMN(EP3),0),"-")</f>
        <v>33.6</v>
      </c>
      <c r="EQ3" s="7">
        <f>IFERROR(VLOOKUP("*Россия*",[2]МСП!$1:$1048576,COLUMN(EQ3),0),"-")</f>
        <v>20.2</v>
      </c>
      <c r="ER3" s="7">
        <f>IFERROR(VLOOKUP("*Россия*",[2]МСП!$1:$1048576,COLUMN(ER3),0),"-")</f>
        <v>28.6</v>
      </c>
      <c r="ES3" s="7">
        <f>IFERROR(VLOOKUP("*Россия*",[2]МСП!$1:$1048576,COLUMN(ES3),0),"-")</f>
        <v>30.2</v>
      </c>
      <c r="ET3" s="7">
        <f>IFERROR(VLOOKUP("*Россия*",[2]МСП!$1:$1048576,COLUMN(ET3),0),"-")</f>
        <v>30.8</v>
      </c>
      <c r="EU3" s="7">
        <f>IFERROR(VLOOKUP("*Россия*",[2]МСП!$1:$1048576,COLUMN(EU3),0),"-")</f>
        <v>31.6</v>
      </c>
      <c r="EV3" s="7">
        <f>IFERROR(VLOOKUP("*Россия*",[2]МСП!$1:$1048576,COLUMN(EV3),0),"-")</f>
        <v>31.7</v>
      </c>
      <c r="EW3" s="7">
        <f>IFERROR(VLOOKUP("*Россия*",[2]МСП!$1:$1048576,COLUMN(EW3),0),"-")</f>
        <v>33.4</v>
      </c>
      <c r="EX3" s="7">
        <f>IFERROR(VLOOKUP("*Россия*",[2]МСП!$1:$1048576,COLUMN(EX3),0),"-")</f>
        <v>33.1</v>
      </c>
      <c r="EY3" s="7">
        <f>IFERROR(VLOOKUP("*Россия*",[2]МСП!$1:$1048576,COLUMN(EY3),0),"-")</f>
        <v>35.200000000000003</v>
      </c>
    </row>
    <row r="4" spans="1:155" x14ac:dyDescent="0.25">
      <c r="A4" s="4" t="s">
        <v>0</v>
      </c>
      <c r="B4" s="8">
        <f>IFERROR(VLOOKUP("*Белгородская*",[2]МСП!$1:$1048576,COLUMN(B4),0),"-")</f>
        <v>1</v>
      </c>
      <c r="C4" s="8">
        <f>IFERROR(VLOOKUP("*Белгородская*",[2]МСП!$1:$1048576,COLUMN(C4),0),"-")</f>
        <v>1.2</v>
      </c>
      <c r="D4" s="8">
        <f>IFERROR(VLOOKUP("*Белгородская*",[2]МСП!$1:$1048576,COLUMN(D4),0),"-")</f>
        <v>0.8</v>
      </c>
      <c r="E4" s="8">
        <f>IFERROR(VLOOKUP("*Белгородская*",[2]МСП!$1:$1048576,COLUMN(E4),0),"-")</f>
        <v>-14</v>
      </c>
      <c r="F4" s="8">
        <f>IFERROR(VLOOKUP("*Белгородская*",[2]МСП!$1:$1048576,COLUMN(F4),0),"-")</f>
        <v>-25.4</v>
      </c>
      <c r="G4" s="8">
        <f>IFERROR(VLOOKUP("*Белгородская*",[2]МСП!$1:$1048576,COLUMN(G4),0),"-")</f>
        <v>-17.7</v>
      </c>
      <c r="H4" s="8">
        <f>IFERROR(VLOOKUP("*Белгородская*",[2]МСП!$1:$1048576,COLUMN(H4),0),"-")</f>
        <v>-17.899999999999999</v>
      </c>
      <c r="I4" s="8">
        <f>IFERROR(VLOOKUP("*Белгородская*",[2]МСП!$1:$1048576,COLUMN(I4),0),"-")</f>
        <v>-16.899999999999999</v>
      </c>
      <c r="J4" s="8">
        <f>IFERROR(VLOOKUP("*Белгородская*",[2]МСП!$1:$1048576,COLUMN(J4),0),"-")</f>
        <v>-18.100000000000001</v>
      </c>
      <c r="K4" s="8">
        <f>IFERROR(VLOOKUP("*Белгородская*",[2]МСП!$1:$1048576,COLUMN(K4),0),"-")</f>
        <v>-8.1</v>
      </c>
      <c r="L4" s="8">
        <f>IFERROR(VLOOKUP("*Белгородская*",[2]МСП!$1:$1048576,COLUMN(L4),0),"-")</f>
        <v>-6.6</v>
      </c>
      <c r="M4" s="8">
        <f>IFERROR(VLOOKUP("*Белгородская*",[2]МСП!$1:$1048576,COLUMN(M4),0),"-")</f>
        <v>-5.6</v>
      </c>
      <c r="N4" s="8">
        <f>IFERROR(VLOOKUP("*Белгородская*",[2]МСП!$1:$1048576,COLUMN(N4),0),"-")</f>
        <v>-5.5</v>
      </c>
      <c r="O4" s="8">
        <f>IFERROR(VLOOKUP("*Белгородская*",[2]МСП!$1:$1048576,COLUMN(O4),0),"-")</f>
        <v>-4.4000000000000004</v>
      </c>
      <c r="P4" s="8">
        <f>IFERROR(VLOOKUP("*Белгородская*",[2]МСП!$1:$1048576,COLUMN(P4),0),"-")</f>
        <v>-2.7</v>
      </c>
      <c r="Q4" s="8">
        <f>IFERROR(VLOOKUP("*Белгородская*",[2]МСП!$1:$1048576,COLUMN(Q4),0),"-")</f>
        <v>-1.9</v>
      </c>
      <c r="R4" s="8">
        <f>IFERROR(VLOOKUP("*Белгородская*",[2]МСП!$1:$1048576,COLUMN(R4),0),"-")</f>
        <v>-1.1000000000000001</v>
      </c>
      <c r="S4" s="8">
        <f>IFERROR(VLOOKUP("*Белгородская*",[2]МСП!$1:$1048576,COLUMN(S4),0),"-")</f>
        <v>-0.6</v>
      </c>
      <c r="T4" s="8">
        <f>IFERROR(VLOOKUP("*Белгородская*",[2]МСП!$1:$1048576,COLUMN(T4),0),"-")</f>
        <v>0</v>
      </c>
      <c r="U4" s="8">
        <f>IFERROR(VLOOKUP("*Белгородская*",[2]МСП!$1:$1048576,COLUMN(U4),0),"-")</f>
        <v>0.1</v>
      </c>
      <c r="V4" s="8">
        <f>IFERROR(VLOOKUP("*Белгородская*",[2]МСП!$1:$1048576,COLUMN(V4),0),"-")</f>
        <v>-1.3</v>
      </c>
      <c r="W4" s="8">
        <f>IFERROR(VLOOKUP("*Белгородская*",[2]МСП!$1:$1048576,COLUMN(W4),0),"-")</f>
        <v>0.7</v>
      </c>
      <c r="X4" s="8">
        <f>IFERROR(VLOOKUP("*Белгородская*",[2]МСП!$1:$1048576,COLUMN(X4),0),"-")</f>
        <v>1.3</v>
      </c>
      <c r="Y4" s="8">
        <f>IFERROR(VLOOKUP("*Белгородская*",[2]МСП!$1:$1048576,COLUMN(Y4),0),"-")</f>
        <v>1.5</v>
      </c>
      <c r="Z4" s="8">
        <f>IFERROR(VLOOKUP("*Белгородская*",[2]МСП!$1:$1048576,COLUMN(Z4),0),"-")</f>
        <v>2</v>
      </c>
      <c r="AA4" s="8">
        <f>IFERROR(VLOOKUP("*Белгородская*",[2]МСП!$1:$1048576,COLUMN(AA4),0),"-")</f>
        <v>2.7</v>
      </c>
      <c r="AB4" s="8">
        <f>IFERROR(VLOOKUP("*Белгородская*",[2]МСП!$1:$1048576,COLUMN(AB4),0),"-")</f>
        <v>2.6</v>
      </c>
      <c r="AC4" s="8">
        <f>IFERROR(VLOOKUP("*Белгородская*",[2]МСП!$1:$1048576,COLUMN(AC4),0),"-")</f>
        <v>3.3</v>
      </c>
      <c r="AD4" s="8">
        <f>IFERROR(VLOOKUP("*Белгородская*",[2]МСП!$1:$1048576,COLUMN(AD4),0),"-")</f>
        <v>3.3</v>
      </c>
      <c r="AE4" s="8">
        <f>IFERROR(VLOOKUP("*Белгородская*",[2]МСП!$1:$1048576,COLUMN(AE4),0),"-")</f>
        <v>3.3</v>
      </c>
      <c r="AF4" s="8">
        <f>IFERROR(VLOOKUP("*Белгородская*",[2]МСП!$1:$1048576,COLUMN(AF4),0),"-")</f>
        <v>2.8</v>
      </c>
      <c r="AG4" s="8">
        <f>IFERROR(VLOOKUP("*Белгородская*",[2]МСП!$1:$1048576,COLUMN(AG4),0),"-")</f>
        <v>3.1</v>
      </c>
      <c r="AH4" s="8">
        <f>IFERROR(VLOOKUP("*Белгородская*",[2]МСП!$1:$1048576,COLUMN(AH4),0),"-")</f>
        <v>3.4</v>
      </c>
      <c r="AI4" s="8">
        <f>IFERROR(VLOOKUP("*Белгородская*",[2]МСП!$1:$1048576,COLUMN(AI4),0),"-")</f>
        <v>3</v>
      </c>
      <c r="AJ4" s="8">
        <f>IFERROR(VLOOKUP("*Белгородская*",[2]МСП!$1:$1048576,COLUMN(AJ4),0),"-")</f>
        <v>2</v>
      </c>
      <c r="AK4" s="8">
        <f>IFERROR(VLOOKUP("*Белгородская*",[2]МСП!$1:$1048576,COLUMN(AK4),0),"-")</f>
        <v>2.6</v>
      </c>
      <c r="AL4" s="8">
        <f>IFERROR(VLOOKUP("*Белгородская*",[2]МСП!$1:$1048576,COLUMN(AL4),0),"-")</f>
        <v>3</v>
      </c>
      <c r="AM4" s="8">
        <f>IFERROR(VLOOKUP("*Белгородская*",[2]МСП!$1:$1048576,COLUMN(AM4),0),"-")</f>
        <v>2.8</v>
      </c>
      <c r="AN4" s="8">
        <f>IFERROR(VLOOKUP("*Белгородская*",[2]МСП!$1:$1048576,COLUMN(AN4),0),"-")</f>
        <v>3.1</v>
      </c>
      <c r="AO4" s="8">
        <f>IFERROR(VLOOKUP("*Белгородская*",[2]МСП!$1:$1048576,COLUMN(AO4),0),"-")</f>
        <v>3.5</v>
      </c>
      <c r="AP4" s="8">
        <f>IFERROR(VLOOKUP("*Белгородская*",[2]МСП!$1:$1048576,COLUMN(AP4),0),"-")</f>
        <v>3.4</v>
      </c>
      <c r="AQ4" s="8">
        <f>IFERROR(VLOOKUP("*Белгородская*",[2]МСП!$1:$1048576,COLUMN(AQ4),0),"-")</f>
        <v>4.0999999999999996</v>
      </c>
      <c r="AR4" s="8">
        <f>IFERROR(VLOOKUP("*Белгородская*",[2]МСП!$1:$1048576,COLUMN(AR4),0),"-")</f>
        <v>3.2</v>
      </c>
      <c r="AS4" s="8">
        <f>IFERROR(VLOOKUP("*Белгородская*",[2]МСП!$1:$1048576,COLUMN(AS4),0),"-")</f>
        <v>-4.3</v>
      </c>
      <c r="AT4" s="8">
        <f>IFERROR(VLOOKUP("*Белгородская*",[2]МСП!$1:$1048576,COLUMN(AT4),0),"-")</f>
        <v>1.4</v>
      </c>
      <c r="AU4" s="8">
        <f>IFERROR(VLOOKUP("*Белгородская*",[2]МСП!$1:$1048576,COLUMN(AU4),0),"-")</f>
        <v>2.2000000000000002</v>
      </c>
      <c r="AV4" s="8">
        <f>IFERROR(VLOOKUP("*Белгородская*",[2]МСП!$1:$1048576,COLUMN(AV4),0),"-")</f>
        <v>3</v>
      </c>
      <c r="AW4" s="8">
        <f>IFERROR(VLOOKUP("*Белгородская*",[2]МСП!$1:$1048576,COLUMN(AW4),0),"-")</f>
        <v>3.5</v>
      </c>
      <c r="AX4" s="8">
        <f>IFERROR(VLOOKUP("*Белгородская*",[2]МСП!$1:$1048576,COLUMN(AX4),0),"-")</f>
        <v>3.2</v>
      </c>
      <c r="AY4" s="8">
        <f>IFERROR(VLOOKUP("*Белгородская*",[2]МСП!$1:$1048576,COLUMN(AY4),0),"-")</f>
        <v>3.5</v>
      </c>
      <c r="AZ4" s="8">
        <f>IFERROR(VLOOKUP("*Белгородская*",[2]МСП!$1:$1048576,COLUMN(AZ4),0),"-")</f>
        <v>3.7</v>
      </c>
      <c r="BA4" s="8">
        <f>IFERROR(VLOOKUP("*Белгородская*",[2]МСП!$1:$1048576,COLUMN(BA4),0),"-")</f>
        <v>4.7</v>
      </c>
      <c r="BB4" s="8">
        <f>IFERROR(VLOOKUP("*Белгородская*",[2]МСП!$1:$1048576,COLUMN(BB4),0),"-")</f>
        <v>4.0999999999999996</v>
      </c>
      <c r="BC4" s="8">
        <f>IFERROR(VLOOKUP("*Белгородская*",[2]МСП!$1:$1048576,COLUMN(BC4),0),"-")</f>
        <v>4.9000000000000004</v>
      </c>
      <c r="BD4" s="8">
        <f>IFERROR(VLOOKUP("*Белгородская*",[2]МСП!$1:$1048576,COLUMN(BD4),0),"-")</f>
        <v>3.5</v>
      </c>
      <c r="BE4" s="8">
        <f>IFERROR(VLOOKUP("*Белгородская*",[2]МСП!$1:$1048576,COLUMN(BE4),0),"-")</f>
        <v>5.5</v>
      </c>
      <c r="BF4" s="8">
        <f>IFERROR(VLOOKUP("*Белгородская*",[2]МСП!$1:$1048576,COLUMN(BF4),0),"-")</f>
        <v>5</v>
      </c>
      <c r="BG4" s="8">
        <f>IFERROR(VLOOKUP("*Белгородская*",[2]МСП!$1:$1048576,COLUMN(BG4),0),"-")</f>
        <v>5.6</v>
      </c>
      <c r="BH4" s="8">
        <f>IFERROR(VLOOKUP("*Белгородская*",[2]МСП!$1:$1048576,COLUMN(BH4),0),"-")</f>
        <v>5.9</v>
      </c>
      <c r="BI4" s="8">
        <f>IFERROR(VLOOKUP("*Белгородская*",[2]МСП!$1:$1048576,COLUMN(BI4),0),"-")</f>
        <v>-1.3</v>
      </c>
      <c r="BJ4" s="8">
        <f>IFERROR(VLOOKUP("*Белгородская*",[2]МСП!$1:$1048576,COLUMN(BJ4),0),"-")</f>
        <v>3.7</v>
      </c>
      <c r="BK4" s="8">
        <f>IFERROR(VLOOKUP("*Белгородская*",[2]МСП!$1:$1048576,COLUMN(BK4),0),"-")</f>
        <v>5.5</v>
      </c>
      <c r="BL4" s="8">
        <f>IFERROR(VLOOKUP("*Белгородская*",[2]МСП!$1:$1048576,COLUMN(BL4),0),"-")</f>
        <v>6.1</v>
      </c>
      <c r="BM4" s="8">
        <f>IFERROR(VLOOKUP("*Белгородская*",[2]МСП!$1:$1048576,COLUMN(BM4),0),"-")</f>
        <v>6.1</v>
      </c>
      <c r="BN4" s="8">
        <f>IFERROR(VLOOKUP("*Белгородская*",[2]МСП!$1:$1048576,COLUMN(BN4),0),"-")</f>
        <v>7.8</v>
      </c>
      <c r="BO4" s="8">
        <f>IFERROR(VLOOKUP("*Белгородская*",[2]МСП!$1:$1048576,COLUMN(BO4),0),"-")</f>
        <v>7</v>
      </c>
      <c r="BP4" s="8">
        <f>IFERROR(VLOOKUP("*Белгородская*",[2]МСП!$1:$1048576,COLUMN(BP4),0),"-")</f>
        <v>6.3</v>
      </c>
      <c r="BQ4" s="8">
        <f>IFERROR(VLOOKUP("*Белгородская*",[2]МСП!$1:$1048576,COLUMN(BQ4),0),"-")</f>
        <v>6</v>
      </c>
      <c r="BR4" s="8">
        <f>IFERROR(VLOOKUP("*Белгородская*",[2]МСП!$1:$1048576,COLUMN(BR4),0),"-")</f>
        <v>6.3</v>
      </c>
      <c r="BS4" s="8">
        <f>IFERROR(VLOOKUP("*Белгородская*",[2]МСП!$1:$1048576,COLUMN(BS4),0),"-")</f>
        <v>5.3</v>
      </c>
      <c r="BT4" s="8">
        <f>IFERROR(VLOOKUP("*Белгородская*",[2]МСП!$1:$1048576,COLUMN(BT4),0),"-")</f>
        <v>5.4</v>
      </c>
      <c r="BU4" s="8">
        <f>IFERROR(VLOOKUP("*Белгородская*",[2]МСП!$1:$1048576,COLUMN(BU4),0),"-")</f>
        <v>5.5</v>
      </c>
      <c r="BV4" s="8">
        <f>IFERROR(VLOOKUP("*Белгородская*",[2]МСП!$1:$1048576,COLUMN(BV4),0),"-")</f>
        <v>5.4</v>
      </c>
      <c r="BW4" s="8">
        <f>IFERROR(VLOOKUP("*Белгородская*",[2]МСП!$1:$1048576,COLUMN(BW4),0),"-")</f>
        <v>5.8</v>
      </c>
      <c r="BX4" s="8">
        <f>IFERROR(VLOOKUP("*Белгородская*",[2]МСП!$1:$1048576,COLUMN(BX4),0),"-")</f>
        <v>5.7</v>
      </c>
      <c r="BY4" s="8">
        <f>IFERROR(VLOOKUP("*Белгородская*",[2]МСП!$1:$1048576,COLUMN(BY4),0),"-")</f>
        <v>6</v>
      </c>
      <c r="BZ4" s="8">
        <f>IFERROR(VLOOKUP("*Белгородская*",[2]МСП!$1:$1048576,COLUMN(BZ4),0),"-")</f>
        <v>6.2</v>
      </c>
      <c r="CA4" s="8">
        <f>IFERROR(VLOOKUP("*Белгородская*",[2]МСП!$1:$1048576,COLUMN(CA4),0),"-")</f>
        <v>7.3</v>
      </c>
      <c r="CB4" s="8">
        <f>IFERROR(VLOOKUP("*Белгородская*",[2]МСП!$1:$1048576,COLUMN(CB4),0),"-")</f>
        <v>6.8</v>
      </c>
      <c r="CC4" s="8">
        <f>IFERROR(VLOOKUP("*Белгородская*",[2]МСП!$1:$1048576,COLUMN(CC4),0),"-")</f>
        <v>7.2</v>
      </c>
      <c r="CD4" s="8">
        <f>IFERROR(VLOOKUP("*Белгородская*",[2]МСП!$1:$1048576,COLUMN(CD4),0),"-")</f>
        <v>7.3</v>
      </c>
      <c r="CE4" s="8">
        <f>IFERROR(VLOOKUP("*Белгородская*",[2]МСП!$1:$1048576,COLUMN(CE4),0),"-")</f>
        <v>7.3</v>
      </c>
      <c r="CF4" s="8">
        <f>IFERROR(VLOOKUP("*Белгородская*",[2]МСП!$1:$1048576,COLUMN(CF4),0),"-")</f>
        <v>6.8</v>
      </c>
      <c r="CG4" s="8">
        <f>IFERROR(VLOOKUP("*Белгородская*",[2]МСП!$1:$1048576,COLUMN(CG4),0),"-")</f>
        <v>6.8</v>
      </c>
      <c r="CH4" s="8">
        <f>IFERROR(VLOOKUP("*Белгородская*",[2]МСП!$1:$1048576,COLUMN(CH4),0),"-")</f>
        <v>6.7</v>
      </c>
      <c r="CI4" s="8">
        <f>IFERROR(VLOOKUP("*Белгородская*",[2]МСП!$1:$1048576,COLUMN(CI4),0),"-")</f>
        <v>6.7</v>
      </c>
      <c r="CJ4" s="8">
        <f>IFERROR(VLOOKUP("*Белгородская*",[2]МСП!$1:$1048576,COLUMN(CJ4),0),"-")</f>
        <v>-4.5999999999999996</v>
      </c>
      <c r="CK4" s="8">
        <f>IFERROR(VLOOKUP("*Белгородская*",[2]МСП!$1:$1048576,COLUMN(CK4),0),"-")</f>
        <v>5.2</v>
      </c>
      <c r="CL4" s="8">
        <f>IFERROR(VLOOKUP("*Белгородская*",[2]МСП!$1:$1048576,COLUMN(CL4),0),"-")</f>
        <v>6.4</v>
      </c>
      <c r="CM4" s="8">
        <f>IFERROR(VLOOKUP("*Белгородская*",[2]МСП!$1:$1048576,COLUMN(CM4),0),"-")</f>
        <v>6.7</v>
      </c>
      <c r="CN4" s="8">
        <f>IFERROR(VLOOKUP("*Белгородская*",[2]МСП!$1:$1048576,COLUMN(CN4),0),"-")</f>
        <v>7.1</v>
      </c>
      <c r="CO4" s="8">
        <f>IFERROR(VLOOKUP("*Белгородская*",[2]МСП!$1:$1048576,COLUMN(CO4),0),"-")</f>
        <v>6.9</v>
      </c>
      <c r="CP4" s="8">
        <f>IFERROR(VLOOKUP("*Белгородская*",[2]МСП!$1:$1048576,COLUMN(CP4),0),"-")</f>
        <v>7.1</v>
      </c>
      <c r="CQ4" s="8">
        <f>IFERROR(VLOOKUP("*Белгородская*",[2]МСП!$1:$1048576,COLUMN(CQ4),0),"-")</f>
        <v>7.3</v>
      </c>
      <c r="CR4" s="8">
        <f>IFERROR(VLOOKUP("*Белгородская*",[2]МСП!$1:$1048576,COLUMN(CR4),0),"-")</f>
        <v>6.7</v>
      </c>
      <c r="CS4" s="8">
        <f>IFERROR(VLOOKUP("*Белгородская*",[2]МСП!$1:$1048576,COLUMN(CS4),0),"-")</f>
        <v>-3.1</v>
      </c>
      <c r="CT4" s="8">
        <f>IFERROR(VLOOKUP("*Белгородская*",[2]МСП!$1:$1048576,COLUMN(CT4),0),"-")</f>
        <v>5.5</v>
      </c>
      <c r="CU4" s="8">
        <f>IFERROR(VLOOKUP("*Белгородская*",[2]МСП!$1:$1048576,COLUMN(CU4),0),"-")</f>
        <v>6.1</v>
      </c>
      <c r="CV4" s="8">
        <f>IFERROR(VLOOKUP("*Белгородская*",[2]МСП!$1:$1048576,COLUMN(CV4),0),"-")</f>
        <v>6.6</v>
      </c>
      <c r="CW4" s="8">
        <f>IFERROR(VLOOKUP("*Белгородская*",[2]МСП!$1:$1048576,COLUMN(CW4),0),"-")</f>
        <v>6</v>
      </c>
      <c r="CX4" s="8">
        <f>IFERROR(VLOOKUP("*Белгородская*",[2]МСП!$1:$1048576,COLUMN(CX4),0),"-")</f>
        <v>7.1</v>
      </c>
      <c r="CY4" s="8">
        <f>IFERROR(VLOOKUP("*Белгородская*",[2]МСП!$1:$1048576,COLUMN(CY4),0),"-")</f>
        <v>6.4</v>
      </c>
      <c r="CZ4" s="8">
        <f>IFERROR(VLOOKUP("*Белгородская*",[2]МСП!$1:$1048576,COLUMN(CZ4),0),"-")</f>
        <v>5.9</v>
      </c>
      <c r="DA4" s="8">
        <f>IFERROR(VLOOKUP("*Белгородская*",[2]МСП!$1:$1048576,COLUMN(DA4),0),"-")</f>
        <v>5.3</v>
      </c>
      <c r="DB4" s="8">
        <f>IFERROR(VLOOKUP("*Белгородская*",[2]МСП!$1:$1048576,COLUMN(DB4),0),"-")</f>
        <v>5.6</v>
      </c>
      <c r="DC4" s="8">
        <f>IFERROR(VLOOKUP("*Белгородская*",[2]МСП!$1:$1048576,COLUMN(DC4),0),"-")</f>
        <v>6.2</v>
      </c>
      <c r="DD4" s="8">
        <f>IFERROR(VLOOKUP("*Белгородская*",[2]МСП!$1:$1048576,COLUMN(DD4),0),"-")</f>
        <v>5.9</v>
      </c>
      <c r="DE4" s="8">
        <f>IFERROR(VLOOKUP("*Белгородская*",[2]МСП!$1:$1048576,COLUMN(DE4),0),"-")</f>
        <v>5.5</v>
      </c>
      <c r="DF4" s="8">
        <f>IFERROR(VLOOKUP("*Белгородская*",[2]МСП!$1:$1048576,COLUMN(DF4),0),"-")</f>
        <v>6.1</v>
      </c>
      <c r="DG4" s="8">
        <f>IFERROR(VLOOKUP("*Белгородская*",[2]МСП!$1:$1048576,COLUMN(DG4),0),"-")</f>
        <v>6.1</v>
      </c>
      <c r="DH4" s="8">
        <f>IFERROR(VLOOKUP("*Белгородская*",[2]МСП!$1:$1048576,COLUMN(DH4),0),"-")</f>
        <v>6.2</v>
      </c>
      <c r="DI4" s="8">
        <f>IFERROR(VLOOKUP("*Белгородская*",[2]МСП!$1:$1048576,COLUMN(DI4),0),"-")</f>
        <v>5.5</v>
      </c>
      <c r="DJ4" s="8">
        <f>IFERROR(VLOOKUP("*Белгородская*",[2]МСП!$1:$1048576,COLUMN(DJ4),0),"-")</f>
        <v>5.4</v>
      </c>
      <c r="DK4" s="8">
        <f>IFERROR(VLOOKUP("*Белгородская*",[2]МСП!$1:$1048576,COLUMN(DK4),0),"-")</f>
        <v>6.6</v>
      </c>
      <c r="DL4" s="8">
        <f>IFERROR(VLOOKUP("*Белгородская*",[2]МСП!$1:$1048576,COLUMN(DL4),0),"-")</f>
        <v>6.5</v>
      </c>
      <c r="DM4" s="8">
        <f>IFERROR(VLOOKUP("*Белгородская*",[2]МСП!$1:$1048576,COLUMN(DM4),0),"-")</f>
        <v>6.8</v>
      </c>
      <c r="DN4" s="8">
        <f>IFERROR(VLOOKUP("*Белгородская*",[2]МСП!$1:$1048576,COLUMN(DN4),0),"-")</f>
        <v>6.1</v>
      </c>
      <c r="DO4" s="8">
        <f>IFERROR(VLOOKUP("*Белгородская*",[2]МСП!$1:$1048576,COLUMN(DO4),0),"-")</f>
        <v>6.1</v>
      </c>
      <c r="DP4" s="8">
        <f>IFERROR(VLOOKUP("*Белгородская*",[2]МСП!$1:$1048576,COLUMN(DP4),0),"-")</f>
        <v>6.6</v>
      </c>
      <c r="DQ4" s="8">
        <f>IFERROR(VLOOKUP("*Белгородская*",[2]МСП!$1:$1048576,COLUMN(DQ4),0),"-")</f>
        <v>6.8</v>
      </c>
      <c r="DR4" s="8">
        <f>IFERROR(VLOOKUP("*Белгородская*",[2]МСП!$1:$1048576,COLUMN(DR4),0),"-")</f>
        <v>5.5</v>
      </c>
      <c r="DS4" s="8">
        <f>IFERROR(VLOOKUP("*Белгородская*",[2]МСП!$1:$1048576,COLUMN(DS4),0),"-")</f>
        <v>5.3</v>
      </c>
      <c r="DT4" s="8">
        <f>IFERROR(VLOOKUP("*Белгородская*",[2]МСП!$1:$1048576,COLUMN(DT4),0),"-")</f>
        <v>5.2</v>
      </c>
      <c r="DU4" s="8">
        <f>IFERROR(VLOOKUP("*Белгородская*",[2]МСП!$1:$1048576,COLUMN(DU4),0),"-")</f>
        <v>5.4</v>
      </c>
      <c r="DV4" s="8">
        <f>IFERROR(VLOOKUP("*Белгородская*",[2]МСП!$1:$1048576,COLUMN(DV4),0),"-")</f>
        <v>5.9</v>
      </c>
      <c r="DW4" s="8">
        <f>IFERROR(VLOOKUP("*Белгородская*",[2]МСП!$1:$1048576,COLUMN(DW4),0),"-")</f>
        <v>5.6</v>
      </c>
      <c r="DX4" s="8">
        <f>IFERROR(VLOOKUP("*Белгородская*",[2]МСП!$1:$1048576,COLUMN(DX4),0),"-")</f>
        <v>6</v>
      </c>
      <c r="DY4" s="8">
        <f>IFERROR(VLOOKUP("*Белгородская*",[2]МСП!$1:$1048576,COLUMN(DY4),0),"-")</f>
        <v>6</v>
      </c>
      <c r="DZ4" s="8">
        <f>IFERROR(VLOOKUP("*Белгородская*",[2]МСП!$1:$1048576,COLUMN(DZ4),0),"-")</f>
        <v>7.4</v>
      </c>
      <c r="EA4" s="8">
        <f>IFERROR(VLOOKUP("*Белгородская*",[2]МСП!$1:$1048576,COLUMN(EA4),0),"-")</f>
        <v>7.5</v>
      </c>
      <c r="EB4" s="8">
        <f>IFERROR(VLOOKUP("*Белгородская*",[2]МСП!$1:$1048576,COLUMN(EB4),0),"-")</f>
        <v>8.1</v>
      </c>
      <c r="EC4" s="8">
        <f>IFERROR(VLOOKUP("*Белгородская*",[2]МСП!$1:$1048576,COLUMN(EC4),0),"-")</f>
        <v>8</v>
      </c>
      <c r="ED4" s="8">
        <f>IFERROR(VLOOKUP("*Белгородская*",[2]МСП!$1:$1048576,COLUMN(ED4),0),"-")</f>
        <v>9</v>
      </c>
      <c r="EE4" s="8">
        <f>IFERROR(VLOOKUP("*Белгородская*",[2]МСП!$1:$1048576,COLUMN(EE4),0),"-")</f>
        <v>8.5</v>
      </c>
      <c r="EF4" s="8">
        <f>IFERROR(VLOOKUP("*Белгородская*",[2]МСП!$1:$1048576,COLUMN(EF4),0),"-")</f>
        <v>8.1</v>
      </c>
      <c r="EG4" s="8">
        <f>IFERROR(VLOOKUP("*Белгородская*",[2]МСП!$1:$1048576,COLUMN(EG4),0),"-")</f>
        <v>8.4</v>
      </c>
      <c r="EH4" s="8">
        <f>IFERROR(VLOOKUP("*Белгородская*",[2]МСП!$1:$1048576,COLUMN(EH4),0),"-")</f>
        <v>10</v>
      </c>
      <c r="EI4" s="8">
        <f>IFERROR(VLOOKUP("*Белгородская*",[2]МСП!$1:$1048576,COLUMN(EI4),0),"-")</f>
        <v>10.8</v>
      </c>
      <c r="EJ4" s="8">
        <f>IFERROR(VLOOKUP("*Белгородская*",[2]МСП!$1:$1048576,COLUMN(EJ4),0),"-")</f>
        <v>12.2</v>
      </c>
      <c r="EK4" s="8">
        <f>IFERROR(VLOOKUP("*Белгородская*",[2]МСП!$1:$1048576,COLUMN(EK4),0),"-")</f>
        <v>14.5</v>
      </c>
      <c r="EL4" s="8">
        <f>IFERROR(VLOOKUP("*Белгородская*",[2]МСП!$1:$1048576,COLUMN(EL4),0),"-")</f>
        <v>16.7</v>
      </c>
      <c r="EM4" s="8">
        <f>IFERROR(VLOOKUP("*Белгородская*",[2]МСП!$1:$1048576,COLUMN(EM4),0),"-")</f>
        <v>17.899999999999999</v>
      </c>
      <c r="EN4" s="8">
        <f>IFERROR(VLOOKUP("*Белгородская*",[2]МСП!$1:$1048576,COLUMN(EN4),0),"-")</f>
        <v>18.899999999999999</v>
      </c>
      <c r="EO4" s="8">
        <f>IFERROR(VLOOKUP("*Белгородская*",[2]МСП!$1:$1048576,COLUMN(EO4),0),"-")</f>
        <v>20.8</v>
      </c>
      <c r="EP4" s="8">
        <f>IFERROR(VLOOKUP("*Белгородская*",[2]МСП!$1:$1048576,COLUMN(EP4),0),"-")</f>
        <v>22.5</v>
      </c>
      <c r="EQ4" s="8">
        <f>IFERROR(VLOOKUP("*Белгородская*",[2]МСП!$1:$1048576,COLUMN(EQ4),0),"-")</f>
        <v>10.5</v>
      </c>
      <c r="ER4" s="8">
        <f>IFERROR(VLOOKUP("*Белгородская*",[2]МСП!$1:$1048576,COLUMN(ER4),0),"-")</f>
        <v>17.3</v>
      </c>
      <c r="ES4" s="8">
        <f>IFERROR(VLOOKUP("*Белгородская*",[2]МСП!$1:$1048576,COLUMN(ES4),0),"-")</f>
        <v>18.600000000000001</v>
      </c>
      <c r="ET4" s="8">
        <f>IFERROR(VLOOKUP("*Белгородская*",[2]МСП!$1:$1048576,COLUMN(ET4),0),"-")</f>
        <v>19.399999999999999</v>
      </c>
      <c r="EU4" s="8">
        <f>IFERROR(VLOOKUP("*Белгородская*",[2]МСП!$1:$1048576,COLUMN(EU4),0),"-")</f>
        <v>20.2</v>
      </c>
      <c r="EV4" s="8">
        <f>IFERROR(VLOOKUP("*Белгородская*",[2]МСП!$1:$1048576,COLUMN(EV4),0),"-")</f>
        <v>20.100000000000001</v>
      </c>
      <c r="EW4" s="8">
        <f>IFERROR(VLOOKUP("*Белгородская*",[2]МСП!$1:$1048576,COLUMN(EW4),0),"-")</f>
        <v>21.1</v>
      </c>
      <c r="EX4" s="8">
        <f>IFERROR(VLOOKUP("*Белгородская*",[2]МСП!$1:$1048576,COLUMN(EX4),0),"-")</f>
        <v>20.8</v>
      </c>
      <c r="EY4" s="8">
        <f>IFERROR(VLOOKUP("*Белгородская*",[2]МСП!$1:$1048576,COLUMN(EY4),0),"-")</f>
        <v>22.4</v>
      </c>
    </row>
    <row r="5" spans="1:155" x14ac:dyDescent="0.25">
      <c r="A5" s="4" t="s">
        <v>1</v>
      </c>
      <c r="B5" s="8">
        <f>IFERROR(VLOOKUP("*Брянская*",[2]МСП!$1:$1048576,COLUMN(B5),0),"-")</f>
        <v>2.2999999999999998</v>
      </c>
      <c r="C5" s="8">
        <f>IFERROR(VLOOKUP("*Брянская*",[2]МСП!$1:$1048576,COLUMN(C5),0),"-")</f>
        <v>2</v>
      </c>
      <c r="D5" s="8">
        <f>IFERROR(VLOOKUP("*Брянская*",[2]МСП!$1:$1048576,COLUMN(D5),0),"-")</f>
        <v>1.2</v>
      </c>
      <c r="E5" s="8">
        <f>IFERROR(VLOOKUP("*Брянская*",[2]МСП!$1:$1048576,COLUMN(E5),0),"-")</f>
        <v>-7.6</v>
      </c>
      <c r="F5" s="8">
        <f>IFERROR(VLOOKUP("*Брянская*",[2]МСП!$1:$1048576,COLUMN(F5),0),"-")</f>
        <v>-37.1</v>
      </c>
      <c r="G5" s="8">
        <f>IFERROR(VLOOKUP("*Брянская*",[2]МСП!$1:$1048576,COLUMN(G5),0),"-")</f>
        <v>-33.5</v>
      </c>
      <c r="H5" s="8">
        <f>IFERROR(VLOOKUP("*Брянская*",[2]МСП!$1:$1048576,COLUMN(H5),0),"-")</f>
        <v>-30.7</v>
      </c>
      <c r="I5" s="8">
        <f>IFERROR(VLOOKUP("*Брянская*",[2]МСП!$1:$1048576,COLUMN(I5),0),"-")</f>
        <v>-28.7</v>
      </c>
      <c r="J5" s="8">
        <f>IFERROR(VLOOKUP("*Брянская*",[2]МСП!$1:$1048576,COLUMN(J5),0),"-")</f>
        <v>-28.5</v>
      </c>
      <c r="K5" s="8">
        <f>IFERROR(VLOOKUP("*Брянская*",[2]МСП!$1:$1048576,COLUMN(K5),0),"-")</f>
        <v>-25.1</v>
      </c>
      <c r="L5" s="8">
        <f>IFERROR(VLOOKUP("*Брянская*",[2]МСП!$1:$1048576,COLUMN(L5),0),"-")</f>
        <v>-23.6</v>
      </c>
      <c r="M5" s="8">
        <f>IFERROR(VLOOKUP("*Брянская*",[2]МСП!$1:$1048576,COLUMN(M5),0),"-")</f>
        <v>-22.5</v>
      </c>
      <c r="N5" s="8">
        <f>IFERROR(VLOOKUP("*Брянская*",[2]МСП!$1:$1048576,COLUMN(N5),0),"-")</f>
        <v>-21.5</v>
      </c>
      <c r="O5" s="8">
        <f>IFERROR(VLOOKUP("*Брянская*",[2]МСП!$1:$1048576,COLUMN(O5),0),"-")</f>
        <v>-14.2</v>
      </c>
      <c r="P5" s="8">
        <f>IFERROR(VLOOKUP("*Брянская*",[2]МСП!$1:$1048576,COLUMN(P5),0),"-")</f>
        <v>-11.3</v>
      </c>
      <c r="Q5" s="8">
        <f>IFERROR(VLOOKUP("*Брянская*",[2]МСП!$1:$1048576,COLUMN(Q5),0),"-")</f>
        <v>-5.3</v>
      </c>
      <c r="R5" s="8">
        <f>IFERROR(VLOOKUP("*Брянская*",[2]МСП!$1:$1048576,COLUMN(R5),0),"-")</f>
        <v>-3.2</v>
      </c>
      <c r="S5" s="8">
        <f>IFERROR(VLOOKUP("*Брянская*",[2]МСП!$1:$1048576,COLUMN(S5),0),"-")</f>
        <v>-2.6</v>
      </c>
      <c r="T5" s="8">
        <f>IFERROR(VLOOKUP("*Брянская*",[2]МСП!$1:$1048576,COLUMN(T5),0),"-")</f>
        <v>-1</v>
      </c>
      <c r="U5" s="8">
        <f>IFERROR(VLOOKUP("*Брянская*",[2]МСП!$1:$1048576,COLUMN(U5),0),"-")</f>
        <v>-0.3</v>
      </c>
      <c r="V5" s="8">
        <f>IFERROR(VLOOKUP("*Брянская*",[2]МСП!$1:$1048576,COLUMN(V5),0),"-")</f>
        <v>-1.3</v>
      </c>
      <c r="W5" s="8">
        <f>IFERROR(VLOOKUP("*Брянская*",[2]МСП!$1:$1048576,COLUMN(W5),0),"-")</f>
        <v>0.2</v>
      </c>
      <c r="X5" s="8">
        <f>IFERROR(VLOOKUP("*Брянская*",[2]МСП!$1:$1048576,COLUMN(X5),0),"-")</f>
        <v>1.2</v>
      </c>
      <c r="Y5" s="8">
        <f>IFERROR(VLOOKUP("*Брянская*",[2]МСП!$1:$1048576,COLUMN(Y5),0),"-")</f>
        <v>2.6</v>
      </c>
      <c r="Z5" s="8">
        <f>IFERROR(VLOOKUP("*Брянская*",[2]МСП!$1:$1048576,COLUMN(Z5),0),"-")</f>
        <v>3.4</v>
      </c>
      <c r="AA5" s="8">
        <f>IFERROR(VLOOKUP("*Брянская*",[2]МСП!$1:$1048576,COLUMN(AA5),0),"-")</f>
        <v>3.3</v>
      </c>
      <c r="AB5" s="8">
        <f>IFERROR(VLOOKUP("*Брянская*",[2]МСП!$1:$1048576,COLUMN(AB5),0),"-")</f>
        <v>3.3</v>
      </c>
      <c r="AC5" s="8">
        <f>IFERROR(VLOOKUP("*Брянская*",[2]МСП!$1:$1048576,COLUMN(AC5),0),"-")</f>
        <v>4.3</v>
      </c>
      <c r="AD5" s="8">
        <f>IFERROR(VLOOKUP("*Брянская*",[2]МСП!$1:$1048576,COLUMN(AD5),0),"-")</f>
        <v>4.5</v>
      </c>
      <c r="AE5" s="8">
        <f>IFERROR(VLOOKUP("*Брянская*",[2]МСП!$1:$1048576,COLUMN(AE5),0),"-")</f>
        <v>4.8</v>
      </c>
      <c r="AF5" s="8">
        <f>IFERROR(VLOOKUP("*Брянская*",[2]МСП!$1:$1048576,COLUMN(AF5),0),"-")</f>
        <v>4</v>
      </c>
      <c r="AG5" s="8">
        <f>IFERROR(VLOOKUP("*Брянская*",[2]МСП!$1:$1048576,COLUMN(AG5),0),"-")</f>
        <v>4.9000000000000004</v>
      </c>
      <c r="AH5" s="8">
        <f>IFERROR(VLOOKUP("*Брянская*",[2]МСП!$1:$1048576,COLUMN(AH5),0),"-")</f>
        <v>5</v>
      </c>
      <c r="AI5" s="8">
        <f>IFERROR(VLOOKUP("*Брянская*",[2]МСП!$1:$1048576,COLUMN(AI5),0),"-")</f>
        <v>5.4</v>
      </c>
      <c r="AJ5" s="8">
        <f>IFERROR(VLOOKUP("*Брянская*",[2]МСП!$1:$1048576,COLUMN(AJ5),0),"-")</f>
        <v>4.4000000000000004</v>
      </c>
      <c r="AK5" s="8">
        <f>IFERROR(VLOOKUP("*Брянская*",[2]МСП!$1:$1048576,COLUMN(AK5),0),"-")</f>
        <v>5.0999999999999996</v>
      </c>
      <c r="AL5" s="8">
        <f>IFERROR(VLOOKUP("*Брянская*",[2]МСП!$1:$1048576,COLUMN(AL5),0),"-")</f>
        <v>5.6</v>
      </c>
      <c r="AM5" s="8">
        <f>IFERROR(VLOOKUP("*Брянская*",[2]МСП!$1:$1048576,COLUMN(AM5),0),"-")</f>
        <v>5.9</v>
      </c>
      <c r="AN5" s="8">
        <f>IFERROR(VLOOKUP("*Брянская*",[2]МСП!$1:$1048576,COLUMN(AN5),0),"-")</f>
        <v>6.2</v>
      </c>
      <c r="AO5" s="8">
        <f>IFERROR(VLOOKUP("*Брянская*",[2]МСП!$1:$1048576,COLUMN(AO5),0),"-")</f>
        <v>6.4</v>
      </c>
      <c r="AP5" s="8">
        <f>IFERROR(VLOOKUP("*Брянская*",[2]МСП!$1:$1048576,COLUMN(AP5),0),"-")</f>
        <v>6.3</v>
      </c>
      <c r="AQ5" s="8">
        <f>IFERROR(VLOOKUP("*Брянская*",[2]МСП!$1:$1048576,COLUMN(AQ5),0),"-")</f>
        <v>7.7</v>
      </c>
      <c r="AR5" s="8">
        <f>IFERROR(VLOOKUP("*Брянская*",[2]МСП!$1:$1048576,COLUMN(AR5),0),"-")</f>
        <v>6.6</v>
      </c>
      <c r="AS5" s="8">
        <f>IFERROR(VLOOKUP("*Брянская*",[2]МСП!$1:$1048576,COLUMN(AS5),0),"-")</f>
        <v>-0.3</v>
      </c>
      <c r="AT5" s="8">
        <f>IFERROR(VLOOKUP("*Брянская*",[2]МСП!$1:$1048576,COLUMN(AT5),0),"-")</f>
        <v>4.5</v>
      </c>
      <c r="AU5" s="8">
        <f>IFERROR(VLOOKUP("*Брянская*",[2]МСП!$1:$1048576,COLUMN(AU5),0),"-")</f>
        <v>5.6</v>
      </c>
      <c r="AV5" s="8">
        <f>IFERROR(VLOOKUP("*Брянская*",[2]МСП!$1:$1048576,COLUMN(AV5),0),"-")</f>
        <v>6.5</v>
      </c>
      <c r="AW5" s="8">
        <f>IFERROR(VLOOKUP("*Брянская*",[2]МСП!$1:$1048576,COLUMN(AW5),0),"-")</f>
        <v>6.3</v>
      </c>
      <c r="AX5" s="8">
        <f>IFERROR(VLOOKUP("*Брянская*",[2]МСП!$1:$1048576,COLUMN(AX5),0),"-")</f>
        <v>6.6</v>
      </c>
      <c r="AY5" s="8">
        <f>IFERROR(VLOOKUP("*Брянская*",[2]МСП!$1:$1048576,COLUMN(AY5),0),"-")</f>
        <v>7.8</v>
      </c>
      <c r="AZ5" s="8">
        <f>IFERROR(VLOOKUP("*Брянская*",[2]МСП!$1:$1048576,COLUMN(AZ5),0),"-")</f>
        <v>7.7</v>
      </c>
      <c r="BA5" s="8">
        <f>IFERROR(VLOOKUP("*Брянская*",[2]МСП!$1:$1048576,COLUMN(BA5),0),"-")</f>
        <v>8.5</v>
      </c>
      <c r="BB5" s="8">
        <f>IFERROR(VLOOKUP("*Брянская*",[2]МСП!$1:$1048576,COLUMN(BB5),0),"-")</f>
        <v>8</v>
      </c>
      <c r="BC5" s="8">
        <f>IFERROR(VLOOKUP("*Брянская*",[2]МСП!$1:$1048576,COLUMN(BC5),0),"-")</f>
        <v>9.4</v>
      </c>
      <c r="BD5" s="8">
        <f>IFERROR(VLOOKUP("*Брянская*",[2]МСП!$1:$1048576,COLUMN(BD5),0),"-")</f>
        <v>8.1999999999999993</v>
      </c>
      <c r="BE5" s="8">
        <f>IFERROR(VLOOKUP("*Брянская*",[2]МСП!$1:$1048576,COLUMN(BE5),0),"-")</f>
        <v>9.9</v>
      </c>
      <c r="BF5" s="8">
        <f>IFERROR(VLOOKUP("*Брянская*",[2]МСП!$1:$1048576,COLUMN(BF5),0),"-")</f>
        <v>9.5</v>
      </c>
      <c r="BG5" s="8">
        <f>IFERROR(VLOOKUP("*Брянская*",[2]МСП!$1:$1048576,COLUMN(BG5),0),"-")</f>
        <v>10</v>
      </c>
      <c r="BH5" s="8">
        <f>IFERROR(VLOOKUP("*Брянская*",[2]МСП!$1:$1048576,COLUMN(BH5),0),"-")</f>
        <v>10.6</v>
      </c>
      <c r="BI5" s="8">
        <f>IFERROR(VLOOKUP("*Брянская*",[2]МСП!$1:$1048576,COLUMN(BI5),0),"-")</f>
        <v>2.8</v>
      </c>
      <c r="BJ5" s="8">
        <f>IFERROR(VLOOKUP("*Брянская*",[2]МСП!$1:$1048576,COLUMN(BJ5),0),"-")</f>
        <v>8.8000000000000007</v>
      </c>
      <c r="BK5" s="8">
        <f>IFERROR(VLOOKUP("*Брянская*",[2]МСП!$1:$1048576,COLUMN(BK5),0),"-")</f>
        <v>9.6999999999999993</v>
      </c>
      <c r="BL5" s="8">
        <f>IFERROR(VLOOKUP("*Брянская*",[2]МСП!$1:$1048576,COLUMN(BL5),0),"-")</f>
        <v>10.4</v>
      </c>
      <c r="BM5" s="8">
        <f>IFERROR(VLOOKUP("*Брянская*",[2]МСП!$1:$1048576,COLUMN(BM5),0),"-")</f>
        <v>10.7</v>
      </c>
      <c r="BN5" s="8">
        <f>IFERROR(VLOOKUP("*Брянская*",[2]МСП!$1:$1048576,COLUMN(BN5),0),"-")</f>
        <v>11.8</v>
      </c>
      <c r="BO5" s="8">
        <f>IFERROR(VLOOKUP("*Брянская*",[2]МСП!$1:$1048576,COLUMN(BO5),0),"-")</f>
        <v>11.3</v>
      </c>
      <c r="BP5" s="8">
        <f>IFERROR(VLOOKUP("*Брянская*",[2]МСП!$1:$1048576,COLUMN(BP5),0),"-")</f>
        <v>11.2</v>
      </c>
      <c r="BQ5" s="8">
        <f>IFERROR(VLOOKUP("*Брянская*",[2]МСП!$1:$1048576,COLUMN(BQ5),0),"-")</f>
        <v>11.2</v>
      </c>
      <c r="BR5" s="8">
        <f>IFERROR(VLOOKUP("*Брянская*",[2]МСП!$1:$1048576,COLUMN(BR5),0),"-")</f>
        <v>11.1</v>
      </c>
      <c r="BS5" s="8">
        <f>IFERROR(VLOOKUP("*Брянская*",[2]МСП!$1:$1048576,COLUMN(BS5),0),"-")</f>
        <v>10.6</v>
      </c>
      <c r="BT5" s="8">
        <f>IFERROR(VLOOKUP("*Брянская*",[2]МСП!$1:$1048576,COLUMN(BT5),0),"-")</f>
        <v>10.3</v>
      </c>
      <c r="BU5" s="8">
        <f>IFERROR(VLOOKUP("*Брянская*",[2]МСП!$1:$1048576,COLUMN(BU5),0),"-")</f>
        <v>10.7</v>
      </c>
      <c r="BV5" s="8">
        <f>IFERROR(VLOOKUP("*Брянская*",[2]МСП!$1:$1048576,COLUMN(BV5),0),"-")</f>
        <v>10.7</v>
      </c>
      <c r="BW5" s="8">
        <f>IFERROR(VLOOKUP("*Брянская*",[2]МСП!$1:$1048576,COLUMN(BW5),0),"-")</f>
        <v>11.2</v>
      </c>
      <c r="BX5" s="8">
        <f>IFERROR(VLOOKUP("*Брянская*",[2]МСП!$1:$1048576,COLUMN(BX5),0),"-")</f>
        <v>11.3</v>
      </c>
      <c r="BY5" s="8">
        <f>IFERROR(VLOOKUP("*Брянская*",[2]МСП!$1:$1048576,COLUMN(BY5),0),"-")</f>
        <v>11.5</v>
      </c>
      <c r="BZ5" s="8">
        <f>IFERROR(VLOOKUP("*Брянская*",[2]МСП!$1:$1048576,COLUMN(BZ5),0),"-")</f>
        <v>11.7</v>
      </c>
      <c r="CA5" s="8">
        <f>IFERROR(VLOOKUP("*Брянская*",[2]МСП!$1:$1048576,COLUMN(CA5),0),"-")</f>
        <v>11.9</v>
      </c>
      <c r="CB5" s="8">
        <f>IFERROR(VLOOKUP("*Брянская*",[2]МСП!$1:$1048576,COLUMN(CB5),0),"-")</f>
        <v>11.6</v>
      </c>
      <c r="CC5" s="8">
        <f>IFERROR(VLOOKUP("*Брянская*",[2]МСП!$1:$1048576,COLUMN(CC5),0),"-")</f>
        <v>12.1</v>
      </c>
      <c r="CD5" s="8">
        <f>IFERROR(VLOOKUP("*Брянская*",[2]МСП!$1:$1048576,COLUMN(CD5),0),"-")</f>
        <v>12.3</v>
      </c>
      <c r="CE5" s="8">
        <f>IFERROR(VLOOKUP("*Брянская*",[2]МСП!$1:$1048576,COLUMN(CE5),0),"-")</f>
        <v>12</v>
      </c>
      <c r="CF5" s="8">
        <f>IFERROR(VLOOKUP("*Брянская*",[2]МСП!$1:$1048576,COLUMN(CF5),0),"-")</f>
        <v>12</v>
      </c>
      <c r="CG5" s="8">
        <f>IFERROR(VLOOKUP("*Брянская*",[2]МСП!$1:$1048576,COLUMN(CG5),0),"-")</f>
        <v>12.7</v>
      </c>
      <c r="CH5" s="8">
        <f>IFERROR(VLOOKUP("*Брянская*",[2]МСП!$1:$1048576,COLUMN(CH5),0),"-")</f>
        <v>13.1</v>
      </c>
      <c r="CI5" s="8">
        <f>IFERROR(VLOOKUP("*Брянская*",[2]МСП!$1:$1048576,COLUMN(CI5),0),"-")</f>
        <v>13.2</v>
      </c>
      <c r="CJ5" s="8">
        <f>IFERROR(VLOOKUP("*Брянская*",[2]МСП!$1:$1048576,COLUMN(CJ5),0),"-")</f>
        <v>1.2</v>
      </c>
      <c r="CK5" s="8">
        <f>IFERROR(VLOOKUP("*Брянская*",[2]МСП!$1:$1048576,COLUMN(CK5),0),"-")</f>
        <v>-9.4</v>
      </c>
      <c r="CL5" s="8">
        <f>IFERROR(VLOOKUP("*Брянская*",[2]МСП!$1:$1048576,COLUMN(CL5),0),"-")</f>
        <v>12.5</v>
      </c>
      <c r="CM5" s="8">
        <f>IFERROR(VLOOKUP("*Брянская*",[2]МСП!$1:$1048576,COLUMN(CM5),0),"-")</f>
        <v>13.9</v>
      </c>
      <c r="CN5" s="8">
        <f>IFERROR(VLOOKUP("*Брянская*",[2]МСП!$1:$1048576,COLUMN(CN5),0),"-")</f>
        <v>13.9</v>
      </c>
      <c r="CO5" s="8">
        <f>IFERROR(VLOOKUP("*Брянская*",[2]МСП!$1:$1048576,COLUMN(CO5),0),"-")</f>
        <v>13.4</v>
      </c>
      <c r="CP5" s="8">
        <f>IFERROR(VLOOKUP("*Брянская*",[2]МСП!$1:$1048576,COLUMN(CP5),0),"-")</f>
        <v>13.9</v>
      </c>
      <c r="CQ5" s="8">
        <f>IFERROR(VLOOKUP("*Брянская*",[2]МСП!$1:$1048576,COLUMN(CQ5),0),"-")</f>
        <v>14.3</v>
      </c>
      <c r="CR5" s="8">
        <f>IFERROR(VLOOKUP("*Брянская*",[2]МСП!$1:$1048576,COLUMN(CR5),0),"-")</f>
        <v>13.5</v>
      </c>
      <c r="CS5" s="8">
        <f>IFERROR(VLOOKUP("*Брянская*",[2]МСП!$1:$1048576,COLUMN(CS5),0),"-")</f>
        <v>5.2</v>
      </c>
      <c r="CT5" s="8">
        <f>IFERROR(VLOOKUP("*Брянская*",[2]МСП!$1:$1048576,COLUMN(CT5),0),"-")</f>
        <v>11.7</v>
      </c>
      <c r="CU5" s="8">
        <f>IFERROR(VLOOKUP("*Брянская*",[2]МСП!$1:$1048576,COLUMN(CU5),0),"-")</f>
        <v>12.6</v>
      </c>
      <c r="CV5" s="8">
        <f>IFERROR(VLOOKUP("*Брянская*",[2]МСП!$1:$1048576,COLUMN(CV5),0),"-")</f>
        <v>12.7</v>
      </c>
      <c r="CW5" s="8">
        <f>IFERROR(VLOOKUP("*Брянская*",[2]МСП!$1:$1048576,COLUMN(CW5),0),"-")</f>
        <v>11.9</v>
      </c>
      <c r="CX5" s="8">
        <f>IFERROR(VLOOKUP("*Брянская*",[2]МСП!$1:$1048576,COLUMN(CX5),0),"-")</f>
        <v>12.9</v>
      </c>
      <c r="CY5" s="8">
        <f>IFERROR(VLOOKUP("*Брянская*",[2]МСП!$1:$1048576,COLUMN(CY5),0),"-")</f>
        <v>13.2</v>
      </c>
      <c r="CZ5" s="8">
        <f>IFERROR(VLOOKUP("*Брянская*",[2]МСП!$1:$1048576,COLUMN(CZ5),0),"-")</f>
        <v>13</v>
      </c>
      <c r="DA5" s="8">
        <f>IFERROR(VLOOKUP("*Брянская*",[2]МСП!$1:$1048576,COLUMN(DA5),0),"-")</f>
        <v>12.3</v>
      </c>
      <c r="DB5" s="8">
        <f>IFERROR(VLOOKUP("*Брянская*",[2]МСП!$1:$1048576,COLUMN(DB5),0),"-")</f>
        <v>12.7</v>
      </c>
      <c r="DC5" s="8">
        <f>IFERROR(VLOOKUP("*Брянская*",[2]МСП!$1:$1048576,COLUMN(DC5),0),"-")</f>
        <v>13.1</v>
      </c>
      <c r="DD5" s="8">
        <f>IFERROR(VLOOKUP("*Брянская*",[2]МСП!$1:$1048576,COLUMN(DD5),0),"-")</f>
        <v>12.2</v>
      </c>
      <c r="DE5" s="8">
        <f>IFERROR(VLOOKUP("*Брянская*",[2]МСП!$1:$1048576,COLUMN(DE5),0),"-")</f>
        <v>12.3</v>
      </c>
      <c r="DF5" s="8">
        <f>IFERROR(VLOOKUP("*Брянская*",[2]МСП!$1:$1048576,COLUMN(DF5),0),"-")</f>
        <v>12.6</v>
      </c>
      <c r="DG5" s="8">
        <f>IFERROR(VLOOKUP("*Брянская*",[2]МСП!$1:$1048576,COLUMN(DG5),0),"-")</f>
        <v>13.1</v>
      </c>
      <c r="DH5" s="8">
        <f>IFERROR(VLOOKUP("*Брянская*",[2]МСП!$1:$1048576,COLUMN(DH5),0),"-")</f>
        <v>13</v>
      </c>
      <c r="DI5" s="8">
        <f>IFERROR(VLOOKUP("*Брянская*",[2]МСП!$1:$1048576,COLUMN(DI5),0),"-")</f>
        <v>12.2</v>
      </c>
      <c r="DJ5" s="8">
        <f>IFERROR(VLOOKUP("*Брянская*",[2]МСП!$1:$1048576,COLUMN(DJ5),0),"-")</f>
        <v>11.7</v>
      </c>
      <c r="DK5" s="8">
        <f>IFERROR(VLOOKUP("*Брянская*",[2]МСП!$1:$1048576,COLUMN(DK5),0),"-")</f>
        <v>12.9</v>
      </c>
      <c r="DL5" s="8">
        <f>IFERROR(VLOOKUP("*Брянская*",[2]МСП!$1:$1048576,COLUMN(DL5),0),"-")</f>
        <v>13.1</v>
      </c>
      <c r="DM5" s="8">
        <f>IFERROR(VLOOKUP("*Брянская*",[2]МСП!$1:$1048576,COLUMN(DM5),0),"-")</f>
        <v>13.5</v>
      </c>
      <c r="DN5" s="8">
        <f>IFERROR(VLOOKUP("*Брянская*",[2]МСП!$1:$1048576,COLUMN(DN5),0),"-")</f>
        <v>13.6</v>
      </c>
      <c r="DO5" s="8">
        <f>IFERROR(VLOOKUP("*Брянская*",[2]МСП!$1:$1048576,COLUMN(DO5),0),"-")</f>
        <v>13.6</v>
      </c>
      <c r="DP5" s="8">
        <f>IFERROR(VLOOKUP("*Брянская*",[2]МСП!$1:$1048576,COLUMN(DP5),0),"-")</f>
        <v>13.7</v>
      </c>
      <c r="DQ5" s="8">
        <f>IFERROR(VLOOKUP("*Брянская*",[2]МСП!$1:$1048576,COLUMN(DQ5),0),"-")</f>
        <v>13.8</v>
      </c>
      <c r="DR5" s="8">
        <f>IFERROR(VLOOKUP("*Брянская*",[2]МСП!$1:$1048576,COLUMN(DR5),0),"-")</f>
        <v>13.1</v>
      </c>
      <c r="DS5" s="8">
        <f>IFERROR(VLOOKUP("*Брянская*",[2]МСП!$1:$1048576,COLUMN(DS5),0),"-")</f>
        <v>13.2</v>
      </c>
      <c r="DT5" s="8">
        <f>IFERROR(VLOOKUP("*Брянская*",[2]МСП!$1:$1048576,COLUMN(DT5),0),"-")</f>
        <v>13.5</v>
      </c>
      <c r="DU5" s="8">
        <f>IFERROR(VLOOKUP("*Брянская*",[2]МСП!$1:$1048576,COLUMN(DU5),0),"-")</f>
        <v>13.7</v>
      </c>
      <c r="DV5" s="8">
        <f>IFERROR(VLOOKUP("*Брянская*",[2]МСП!$1:$1048576,COLUMN(DV5),0),"-")</f>
        <v>13.1</v>
      </c>
      <c r="DW5" s="8">
        <f>IFERROR(VLOOKUP("*Брянская*",[2]МСП!$1:$1048576,COLUMN(DW5),0),"-")</f>
        <v>13.4</v>
      </c>
      <c r="DX5" s="8">
        <f>IFERROR(VLOOKUP("*Брянская*",[2]МСП!$1:$1048576,COLUMN(DX5),0),"-")</f>
        <v>14</v>
      </c>
      <c r="DY5" s="8">
        <f>IFERROR(VLOOKUP("*Брянская*",[2]МСП!$1:$1048576,COLUMN(DY5),0),"-")</f>
        <v>14</v>
      </c>
      <c r="DZ5" s="8">
        <f>IFERROR(VLOOKUP("*Брянская*",[2]МСП!$1:$1048576,COLUMN(DZ5),0),"-")</f>
        <v>14.3</v>
      </c>
      <c r="EA5" s="8">
        <f>IFERROR(VLOOKUP("*Брянская*",[2]МСП!$1:$1048576,COLUMN(EA5),0),"-")</f>
        <v>15</v>
      </c>
      <c r="EB5" s="8">
        <f>IFERROR(VLOOKUP("*Брянская*",[2]МСП!$1:$1048576,COLUMN(EB5),0),"-")</f>
        <v>15.8</v>
      </c>
      <c r="EC5" s="8">
        <f>IFERROR(VLOOKUP("*Брянская*",[2]МСП!$1:$1048576,COLUMN(EC5),0),"-")</f>
        <v>16.100000000000001</v>
      </c>
      <c r="ED5" s="8">
        <f>IFERROR(VLOOKUP("*Брянская*",[2]МСП!$1:$1048576,COLUMN(ED5),0),"-")</f>
        <v>16.399999999999999</v>
      </c>
      <c r="EE5" s="8">
        <f>IFERROR(VLOOKUP("*Брянская*",[2]МСП!$1:$1048576,COLUMN(EE5),0),"-")</f>
        <v>16.5</v>
      </c>
      <c r="EF5" s="8">
        <f>IFERROR(VLOOKUP("*Брянская*",[2]МСП!$1:$1048576,COLUMN(EF5),0),"-")</f>
        <v>16.8</v>
      </c>
      <c r="EG5" s="8">
        <f>IFERROR(VLOOKUP("*Брянская*",[2]МСП!$1:$1048576,COLUMN(EG5),0),"-")</f>
        <v>17.3</v>
      </c>
      <c r="EH5" s="8">
        <f>IFERROR(VLOOKUP("*Брянская*",[2]МСП!$1:$1048576,COLUMN(EH5),0),"-")</f>
        <v>18.8</v>
      </c>
      <c r="EI5" s="8">
        <f>IFERROR(VLOOKUP("*Брянская*",[2]МСП!$1:$1048576,COLUMN(EI5),0),"-")</f>
        <v>20.399999999999999</v>
      </c>
      <c r="EJ5" s="8">
        <f>IFERROR(VLOOKUP("*Брянская*",[2]МСП!$1:$1048576,COLUMN(EJ5),0),"-")</f>
        <v>23</v>
      </c>
      <c r="EK5" s="8">
        <f>IFERROR(VLOOKUP("*Брянская*",[2]МСП!$1:$1048576,COLUMN(EK5),0),"-")</f>
        <v>24</v>
      </c>
      <c r="EL5" s="8">
        <f>IFERROR(VLOOKUP("*Брянская*",[2]МСП!$1:$1048576,COLUMN(EL5),0),"-")</f>
        <v>26.6</v>
      </c>
      <c r="EM5" s="8">
        <f>IFERROR(VLOOKUP("*Брянская*",[2]МСП!$1:$1048576,COLUMN(EM5),0),"-")</f>
        <v>27.9</v>
      </c>
      <c r="EN5" s="8">
        <f>IFERROR(VLOOKUP("*Брянская*",[2]МСП!$1:$1048576,COLUMN(EN5),0),"-")</f>
        <v>29.8</v>
      </c>
      <c r="EO5" s="8">
        <f>IFERROR(VLOOKUP("*Брянская*",[2]МСП!$1:$1048576,COLUMN(EO5),0),"-")</f>
        <v>30.5</v>
      </c>
      <c r="EP5" s="8">
        <f>IFERROR(VLOOKUP("*Брянская*",[2]МСП!$1:$1048576,COLUMN(EP5),0),"-")</f>
        <v>32.6</v>
      </c>
      <c r="EQ5" s="8">
        <f>IFERROR(VLOOKUP("*Брянская*",[2]МСП!$1:$1048576,COLUMN(EQ5),0),"-")</f>
        <v>21.5</v>
      </c>
      <c r="ER5" s="8">
        <f>IFERROR(VLOOKUP("*Брянская*",[2]МСП!$1:$1048576,COLUMN(ER5),0),"-")</f>
        <v>27.4</v>
      </c>
      <c r="ES5" s="8">
        <f>IFERROR(VLOOKUP("*Брянская*",[2]МСП!$1:$1048576,COLUMN(ES5),0),"-")</f>
        <v>28.9</v>
      </c>
      <c r="ET5" s="8">
        <f>IFERROR(VLOOKUP("*Брянская*",[2]МСП!$1:$1048576,COLUMN(ET5),0),"-")</f>
        <v>29.8</v>
      </c>
      <c r="EU5" s="8">
        <f>IFERROR(VLOOKUP("*Брянская*",[2]МСП!$1:$1048576,COLUMN(EU5),0),"-")</f>
        <v>30</v>
      </c>
      <c r="EV5" s="8">
        <f>IFERROR(VLOOKUP("*Брянская*",[2]МСП!$1:$1048576,COLUMN(EV5),0),"-")</f>
        <v>30.3</v>
      </c>
      <c r="EW5" s="8">
        <f>IFERROR(VLOOKUP("*Брянская*",[2]МСП!$1:$1048576,COLUMN(EW5),0),"-")</f>
        <v>31.5</v>
      </c>
      <c r="EX5" s="8">
        <f>IFERROR(VLOOKUP("*Брянская*",[2]МСП!$1:$1048576,COLUMN(EX5),0),"-")</f>
        <v>31.1</v>
      </c>
      <c r="EY5" s="8">
        <f>IFERROR(VLOOKUP("*Брянская*",[2]МСП!$1:$1048576,COLUMN(EY5),0),"-")</f>
        <v>32.4</v>
      </c>
    </row>
    <row r="6" spans="1:155" x14ac:dyDescent="0.25">
      <c r="A6" s="4" t="s">
        <v>2</v>
      </c>
      <c r="B6" s="8">
        <f>IFERROR(VLOOKUP("*Владимирская*",[2]МСП!$1:$1048576,COLUMN(B6),0),"-")</f>
        <v>1.7</v>
      </c>
      <c r="C6" s="8">
        <f>IFERROR(VLOOKUP("*Владимирская*",[2]МСП!$1:$1048576,COLUMN(C6),0),"-")</f>
        <v>1.4</v>
      </c>
      <c r="D6" s="8">
        <f>IFERROR(VLOOKUP("*Владимирская*",[2]МСП!$1:$1048576,COLUMN(D6),0),"-")</f>
        <v>0.5</v>
      </c>
      <c r="E6" s="8">
        <f>IFERROR(VLOOKUP("*Владимирская*",[2]МСП!$1:$1048576,COLUMN(E6),0),"-")</f>
        <v>-13.6</v>
      </c>
      <c r="F6" s="8">
        <f>IFERROR(VLOOKUP("*Владимирская*",[2]МСП!$1:$1048576,COLUMN(F6),0),"-")</f>
        <v>-33.1</v>
      </c>
      <c r="G6" s="8">
        <f>IFERROR(VLOOKUP("*Владимирская*",[2]МСП!$1:$1048576,COLUMN(G6),0),"-")</f>
        <v>-31.3</v>
      </c>
      <c r="H6" s="8">
        <f>IFERROR(VLOOKUP("*Владимирская*",[2]МСП!$1:$1048576,COLUMN(H6),0),"-")</f>
        <v>-30.3</v>
      </c>
      <c r="I6" s="8">
        <f>IFERROR(VLOOKUP("*Владимирская*",[2]МСП!$1:$1048576,COLUMN(I6),0),"-")</f>
        <v>-28.5</v>
      </c>
      <c r="J6" s="8">
        <f>IFERROR(VLOOKUP("*Владимирская*",[2]МСП!$1:$1048576,COLUMN(J6),0),"-")</f>
        <v>-28.1</v>
      </c>
      <c r="K6" s="8">
        <f>IFERROR(VLOOKUP("*Владимирская*",[2]МСП!$1:$1048576,COLUMN(K6),0),"-")</f>
        <v>-24.3</v>
      </c>
      <c r="L6" s="8">
        <f>IFERROR(VLOOKUP("*Владимирская*",[2]МСП!$1:$1048576,COLUMN(L6),0),"-")</f>
        <v>-22.3</v>
      </c>
      <c r="M6" s="8">
        <f>IFERROR(VLOOKUP("*Владимирская*",[2]МСП!$1:$1048576,COLUMN(M6),0),"-")</f>
        <v>-20.5</v>
      </c>
      <c r="N6" s="8">
        <f>IFERROR(VLOOKUP("*Владимирская*",[2]МСП!$1:$1048576,COLUMN(N6),0),"-")</f>
        <v>-16.5</v>
      </c>
      <c r="O6" s="8">
        <f>IFERROR(VLOOKUP("*Владимирская*",[2]МСП!$1:$1048576,COLUMN(O6),0),"-")</f>
        <v>-14.5</v>
      </c>
      <c r="P6" s="8">
        <f>IFERROR(VLOOKUP("*Владимирская*",[2]МСП!$1:$1048576,COLUMN(P6),0),"-")</f>
        <v>-12.5</v>
      </c>
      <c r="Q6" s="8">
        <f>IFERROR(VLOOKUP("*Владимирская*",[2]МСП!$1:$1048576,COLUMN(Q6),0),"-")</f>
        <v>-9.5</v>
      </c>
      <c r="R6" s="8">
        <f>IFERROR(VLOOKUP("*Владимирская*",[2]МСП!$1:$1048576,COLUMN(R6),0),"-")</f>
        <v>-7</v>
      </c>
      <c r="S6" s="8">
        <f>IFERROR(VLOOKUP("*Владимирская*",[2]МСП!$1:$1048576,COLUMN(S6),0),"-")</f>
        <v>-0.9</v>
      </c>
      <c r="T6" s="8">
        <f>IFERROR(VLOOKUP("*Владимирская*",[2]МСП!$1:$1048576,COLUMN(T6),0),"-")</f>
        <v>0.2</v>
      </c>
      <c r="U6" s="8">
        <f>IFERROR(VLOOKUP("*Владимирская*",[2]МСП!$1:$1048576,COLUMN(U6),0),"-")</f>
        <v>1.2</v>
      </c>
      <c r="V6" s="8">
        <f>IFERROR(VLOOKUP("*Владимирская*",[2]МСП!$1:$1048576,COLUMN(V6),0),"-")</f>
        <v>0.7</v>
      </c>
      <c r="W6" s="8">
        <f>IFERROR(VLOOKUP("*Владимирская*",[2]МСП!$1:$1048576,COLUMN(W6),0),"-")</f>
        <v>3</v>
      </c>
      <c r="X6" s="8">
        <f>IFERROR(VLOOKUP("*Владимирская*",[2]МСП!$1:$1048576,COLUMN(X6),0),"-")</f>
        <v>3.6</v>
      </c>
      <c r="Y6" s="8">
        <f>IFERROR(VLOOKUP("*Владимирская*",[2]МСП!$1:$1048576,COLUMN(Y6),0),"-")</f>
        <v>4.3</v>
      </c>
      <c r="Z6" s="8">
        <f>IFERROR(VLOOKUP("*Владимирская*",[2]МСП!$1:$1048576,COLUMN(Z6),0),"-")</f>
        <v>4.7</v>
      </c>
      <c r="AA6" s="8">
        <f>IFERROR(VLOOKUP("*Владимирская*",[2]МСП!$1:$1048576,COLUMN(AA6),0),"-")</f>
        <v>5.0999999999999996</v>
      </c>
      <c r="AB6" s="8">
        <f>IFERROR(VLOOKUP("*Владимирская*",[2]МСП!$1:$1048576,COLUMN(AB6),0),"-")</f>
        <v>5.4</v>
      </c>
      <c r="AC6" s="8">
        <f>IFERROR(VLOOKUP("*Владимирская*",[2]МСП!$1:$1048576,COLUMN(AC6),0),"-")</f>
        <v>5.6</v>
      </c>
      <c r="AD6" s="8">
        <f>IFERROR(VLOOKUP("*Владимирская*",[2]МСП!$1:$1048576,COLUMN(AD6),0),"-")</f>
        <v>5.7</v>
      </c>
      <c r="AE6" s="8">
        <f>IFERROR(VLOOKUP("*Владимирская*",[2]МСП!$1:$1048576,COLUMN(AE6),0),"-")</f>
        <v>5.9</v>
      </c>
      <c r="AF6" s="8">
        <f>IFERROR(VLOOKUP("*Владимирская*",[2]МСП!$1:$1048576,COLUMN(AF6),0),"-")</f>
        <v>5.8</v>
      </c>
      <c r="AG6" s="8">
        <f>IFERROR(VLOOKUP("*Владимирская*",[2]МСП!$1:$1048576,COLUMN(AG6),0),"-")</f>
        <v>5.8</v>
      </c>
      <c r="AH6" s="8">
        <f>IFERROR(VLOOKUP("*Владимирская*",[2]МСП!$1:$1048576,COLUMN(AH6),0),"-")</f>
        <v>6.3</v>
      </c>
      <c r="AI6" s="8">
        <f>IFERROR(VLOOKUP("*Владимирская*",[2]МСП!$1:$1048576,COLUMN(AI6),0),"-")</f>
        <v>6.1</v>
      </c>
      <c r="AJ6" s="8">
        <f>IFERROR(VLOOKUP("*Владимирская*",[2]МСП!$1:$1048576,COLUMN(AJ6),0),"-")</f>
        <v>5.6</v>
      </c>
      <c r="AK6" s="8">
        <f>IFERROR(VLOOKUP("*Владимирская*",[2]МСП!$1:$1048576,COLUMN(AK6),0),"-")</f>
        <v>5.9</v>
      </c>
      <c r="AL6" s="8">
        <f>IFERROR(VLOOKUP("*Владимирская*",[2]МСП!$1:$1048576,COLUMN(AL6),0),"-")</f>
        <v>6.1</v>
      </c>
      <c r="AM6" s="8">
        <f>IFERROR(VLOOKUP("*Владимирская*",[2]МСП!$1:$1048576,COLUMN(AM6),0),"-")</f>
        <v>6.3</v>
      </c>
      <c r="AN6" s="8">
        <f>IFERROR(VLOOKUP("*Владимирская*",[2]МСП!$1:$1048576,COLUMN(AN6),0),"-")</f>
        <v>6.5</v>
      </c>
      <c r="AO6" s="8">
        <f>IFERROR(VLOOKUP("*Владимирская*",[2]МСП!$1:$1048576,COLUMN(AO6),0),"-")</f>
        <v>7</v>
      </c>
      <c r="AP6" s="8">
        <f>IFERROR(VLOOKUP("*Владимирская*",[2]МСП!$1:$1048576,COLUMN(AP6),0),"-")</f>
        <v>7.3</v>
      </c>
      <c r="AQ6" s="8">
        <f>IFERROR(VLOOKUP("*Владимирская*",[2]МСП!$1:$1048576,COLUMN(AQ6),0),"-")</f>
        <v>7.8</v>
      </c>
      <c r="AR6" s="8">
        <f>IFERROR(VLOOKUP("*Владимирская*",[2]МСП!$1:$1048576,COLUMN(AR6),0),"-")</f>
        <v>7.4</v>
      </c>
      <c r="AS6" s="8">
        <f>IFERROR(VLOOKUP("*Владимирская*",[2]МСП!$1:$1048576,COLUMN(AS6),0),"-")</f>
        <v>1.6</v>
      </c>
      <c r="AT6" s="8">
        <f>IFERROR(VLOOKUP("*Владимирская*",[2]МСП!$1:$1048576,COLUMN(AT6),0),"-")</f>
        <v>5.8</v>
      </c>
      <c r="AU6" s="8">
        <f>IFERROR(VLOOKUP("*Владимирская*",[2]МСП!$1:$1048576,COLUMN(AU6),0),"-")</f>
        <v>6.2</v>
      </c>
      <c r="AV6" s="8">
        <f>IFERROR(VLOOKUP("*Владимирская*",[2]МСП!$1:$1048576,COLUMN(AV6),0),"-")</f>
        <v>6.6</v>
      </c>
      <c r="AW6" s="8">
        <f>IFERROR(VLOOKUP("*Владимирская*",[2]МСП!$1:$1048576,COLUMN(AW6),0),"-")</f>
        <v>7.2</v>
      </c>
      <c r="AX6" s="8">
        <f>IFERROR(VLOOKUP("*Владимирская*",[2]МСП!$1:$1048576,COLUMN(AX6),0),"-")</f>
        <v>6.9</v>
      </c>
      <c r="AY6" s="8">
        <f>IFERROR(VLOOKUP("*Владимирская*",[2]МСП!$1:$1048576,COLUMN(AY6),0),"-")</f>
        <v>7.7</v>
      </c>
      <c r="AZ6" s="8">
        <f>IFERROR(VLOOKUP("*Владимирская*",[2]МСП!$1:$1048576,COLUMN(AZ6),0),"-")</f>
        <v>7.5</v>
      </c>
      <c r="BA6" s="8">
        <f>IFERROR(VLOOKUP("*Владимирская*",[2]МСП!$1:$1048576,COLUMN(BA6),0),"-")</f>
        <v>8.6999999999999993</v>
      </c>
      <c r="BB6" s="8">
        <f>IFERROR(VLOOKUP("*Владимирская*",[2]МСП!$1:$1048576,COLUMN(BB6),0),"-")</f>
        <v>8.6999999999999993</v>
      </c>
      <c r="BC6" s="8">
        <f>IFERROR(VLOOKUP("*Владимирская*",[2]МСП!$1:$1048576,COLUMN(BC6),0),"-")</f>
        <v>8.9</v>
      </c>
      <c r="BD6" s="8">
        <f>IFERROR(VLOOKUP("*Владимирская*",[2]МСП!$1:$1048576,COLUMN(BD6),0),"-")</f>
        <v>7.9</v>
      </c>
      <c r="BE6" s="8">
        <f>IFERROR(VLOOKUP("*Владимирская*",[2]МСП!$1:$1048576,COLUMN(BE6),0),"-")</f>
        <v>9.6999999999999993</v>
      </c>
      <c r="BF6" s="8">
        <f>IFERROR(VLOOKUP("*Владимирская*",[2]МСП!$1:$1048576,COLUMN(BF6),0),"-")</f>
        <v>10</v>
      </c>
      <c r="BG6" s="8">
        <f>IFERROR(VLOOKUP("*Владимирская*",[2]МСП!$1:$1048576,COLUMN(BG6),0),"-")</f>
        <v>10.6</v>
      </c>
      <c r="BH6" s="8">
        <f>IFERROR(VLOOKUP("*Владимирская*",[2]МСП!$1:$1048576,COLUMN(BH6),0),"-")</f>
        <v>10.9</v>
      </c>
      <c r="BI6" s="8">
        <f>IFERROR(VLOOKUP("*Владимирская*",[2]МСП!$1:$1048576,COLUMN(BI6),0),"-")</f>
        <v>4.4000000000000004</v>
      </c>
      <c r="BJ6" s="8">
        <f>IFERROR(VLOOKUP("*Владимирская*",[2]МСП!$1:$1048576,COLUMN(BJ6),0),"-")</f>
        <v>9.9</v>
      </c>
      <c r="BK6" s="8">
        <f>IFERROR(VLOOKUP("*Владимирская*",[2]МСП!$1:$1048576,COLUMN(BK6),0),"-")</f>
        <v>10.4</v>
      </c>
      <c r="BL6" s="8">
        <f>IFERROR(VLOOKUP("*Владимирская*",[2]МСП!$1:$1048576,COLUMN(BL6),0),"-")</f>
        <v>10.7</v>
      </c>
      <c r="BM6" s="8">
        <f>IFERROR(VLOOKUP("*Владимирская*",[2]МСП!$1:$1048576,COLUMN(BM6),0),"-")</f>
        <v>10.3</v>
      </c>
      <c r="BN6" s="8">
        <f>IFERROR(VLOOKUP("*Владимирская*",[2]МСП!$1:$1048576,COLUMN(BN6),0),"-")</f>
        <v>11.8</v>
      </c>
      <c r="BO6" s="8">
        <f>IFERROR(VLOOKUP("*Владимирская*",[2]МСП!$1:$1048576,COLUMN(BO6),0),"-")</f>
        <v>12</v>
      </c>
      <c r="BP6" s="8">
        <f>IFERROR(VLOOKUP("*Владимирская*",[2]МСП!$1:$1048576,COLUMN(BP6),0),"-")</f>
        <v>11.3</v>
      </c>
      <c r="BQ6" s="8">
        <f>IFERROR(VLOOKUP("*Владимирская*",[2]МСП!$1:$1048576,COLUMN(BQ6),0),"-")</f>
        <v>11.3</v>
      </c>
      <c r="BR6" s="8">
        <f>IFERROR(VLOOKUP("*Владимирская*",[2]МСП!$1:$1048576,COLUMN(BR6),0),"-")</f>
        <v>11.6</v>
      </c>
      <c r="BS6" s="8">
        <f>IFERROR(VLOOKUP("*Владимирская*",[2]МСП!$1:$1048576,COLUMN(BS6),0),"-")</f>
        <v>10.9</v>
      </c>
      <c r="BT6" s="8">
        <f>IFERROR(VLOOKUP("*Владимирская*",[2]МСП!$1:$1048576,COLUMN(BT6),0),"-")</f>
        <v>10.8</v>
      </c>
      <c r="BU6" s="8">
        <f>IFERROR(VLOOKUP("*Владимирская*",[2]МСП!$1:$1048576,COLUMN(BU6),0),"-")</f>
        <v>10.9</v>
      </c>
      <c r="BV6" s="8">
        <f>IFERROR(VLOOKUP("*Владимирская*",[2]МСП!$1:$1048576,COLUMN(BV6),0),"-")</f>
        <v>10.8</v>
      </c>
      <c r="BW6" s="8">
        <f>IFERROR(VLOOKUP("*Владимирская*",[2]МСП!$1:$1048576,COLUMN(BW6),0),"-")</f>
        <v>11.7</v>
      </c>
      <c r="BX6" s="8">
        <f>IFERROR(VLOOKUP("*Владимирская*",[2]МСП!$1:$1048576,COLUMN(BX6),0),"-")</f>
        <v>11.9</v>
      </c>
      <c r="BY6" s="8">
        <f>IFERROR(VLOOKUP("*Владимирская*",[2]МСП!$1:$1048576,COLUMN(BY6),0),"-")</f>
        <v>12</v>
      </c>
      <c r="BZ6" s="8">
        <f>IFERROR(VLOOKUP("*Владимирская*",[2]МСП!$1:$1048576,COLUMN(BZ6),0),"-")</f>
        <v>11.7</v>
      </c>
      <c r="CA6" s="8">
        <f>IFERROR(VLOOKUP("*Владимирская*",[2]МСП!$1:$1048576,COLUMN(CA6),0),"-")</f>
        <v>12.4</v>
      </c>
      <c r="CB6" s="8">
        <f>IFERROR(VLOOKUP("*Владимирская*",[2]МСП!$1:$1048576,COLUMN(CB6),0),"-")</f>
        <v>12.3</v>
      </c>
      <c r="CC6" s="8">
        <f>IFERROR(VLOOKUP("*Владимирская*",[2]МСП!$1:$1048576,COLUMN(CC6),0),"-")</f>
        <v>12.2</v>
      </c>
      <c r="CD6" s="8">
        <f>IFERROR(VLOOKUP("*Владимирская*",[2]МСП!$1:$1048576,COLUMN(CD6),0),"-")</f>
        <v>12</v>
      </c>
      <c r="CE6" s="8">
        <f>IFERROR(VLOOKUP("*Владимирская*",[2]МСП!$1:$1048576,COLUMN(CE6),0),"-")</f>
        <v>12.2</v>
      </c>
      <c r="CF6" s="8">
        <f>IFERROR(VLOOKUP("*Владимирская*",[2]МСП!$1:$1048576,COLUMN(CF6),0),"-")</f>
        <v>11.8</v>
      </c>
      <c r="CG6" s="8">
        <f>IFERROR(VLOOKUP("*Владимирская*",[2]МСП!$1:$1048576,COLUMN(CG6),0),"-")</f>
        <v>11.8</v>
      </c>
      <c r="CH6" s="8">
        <f>IFERROR(VLOOKUP("*Владимирская*",[2]МСП!$1:$1048576,COLUMN(CH6),0),"-")</f>
        <v>11.8</v>
      </c>
      <c r="CI6" s="8">
        <f>IFERROR(VLOOKUP("*Владимирская*",[2]МСП!$1:$1048576,COLUMN(CI6),0),"-")</f>
        <v>11.6</v>
      </c>
      <c r="CJ6" s="8">
        <f>IFERROR(VLOOKUP("*Владимирская*",[2]МСП!$1:$1048576,COLUMN(CJ6),0),"-")</f>
        <v>11.3</v>
      </c>
      <c r="CK6" s="8">
        <f>IFERROR(VLOOKUP("*Владимирская*",[2]МСП!$1:$1048576,COLUMN(CK6),0),"-")</f>
        <v>11.6</v>
      </c>
      <c r="CL6" s="8">
        <f>IFERROR(VLOOKUP("*Владимирская*",[2]МСП!$1:$1048576,COLUMN(CL6),0),"-")</f>
        <v>12.3</v>
      </c>
      <c r="CM6" s="8">
        <f>IFERROR(VLOOKUP("*Владимирская*",[2]МСП!$1:$1048576,COLUMN(CM6),0),"-")</f>
        <v>12.3</v>
      </c>
      <c r="CN6" s="8">
        <f>IFERROR(VLOOKUP("*Владимирская*",[2]МСП!$1:$1048576,COLUMN(CN6),0),"-")</f>
        <v>12.5</v>
      </c>
      <c r="CO6" s="8">
        <f>IFERROR(VLOOKUP("*Владимирская*",[2]МСП!$1:$1048576,COLUMN(CO6),0),"-")</f>
        <v>12.4</v>
      </c>
      <c r="CP6" s="8">
        <f>IFERROR(VLOOKUP("*Владимирская*",[2]МСП!$1:$1048576,COLUMN(CP6),0),"-")</f>
        <v>12.8</v>
      </c>
      <c r="CQ6" s="8">
        <f>IFERROR(VLOOKUP("*Владимирская*",[2]МСП!$1:$1048576,COLUMN(CQ6),0),"-")</f>
        <v>12.9</v>
      </c>
      <c r="CR6" s="8">
        <f>IFERROR(VLOOKUP("*Владимирская*",[2]МСП!$1:$1048576,COLUMN(CR6),0),"-")</f>
        <v>12.5</v>
      </c>
      <c r="CS6" s="8">
        <f>IFERROR(VLOOKUP("*Владимирская*",[2]МСП!$1:$1048576,COLUMN(CS6),0),"-")</f>
        <v>5.7</v>
      </c>
      <c r="CT6" s="8">
        <f>IFERROR(VLOOKUP("*Владимирская*",[2]МСП!$1:$1048576,COLUMN(CT6),0),"-")</f>
        <v>11.2</v>
      </c>
      <c r="CU6" s="8">
        <f>IFERROR(VLOOKUP("*Владимирская*",[2]МСП!$1:$1048576,COLUMN(CU6),0),"-")</f>
        <v>11.5</v>
      </c>
      <c r="CV6" s="8">
        <f>IFERROR(VLOOKUP("*Владимирская*",[2]МСП!$1:$1048576,COLUMN(CV6),0),"-")</f>
        <v>11.2</v>
      </c>
      <c r="CW6" s="8">
        <f>IFERROR(VLOOKUP("*Владимирская*",[2]МСП!$1:$1048576,COLUMN(CW6),0),"-")</f>
        <v>11.8</v>
      </c>
      <c r="CX6" s="8">
        <f>IFERROR(VLOOKUP("*Владимирская*",[2]МСП!$1:$1048576,COLUMN(CX6),0),"-")</f>
        <v>12.3</v>
      </c>
      <c r="CY6" s="8">
        <f>IFERROR(VLOOKUP("*Владимирская*",[2]МСП!$1:$1048576,COLUMN(CY6),0),"-")</f>
        <v>12.7</v>
      </c>
      <c r="CZ6" s="8">
        <f>IFERROR(VLOOKUP("*Владимирская*",[2]МСП!$1:$1048576,COLUMN(CZ6),0),"-")</f>
        <v>13.2</v>
      </c>
      <c r="DA6" s="8">
        <f>IFERROR(VLOOKUP("*Владимирская*",[2]МСП!$1:$1048576,COLUMN(DA6),0),"-")</f>
        <v>12.6</v>
      </c>
      <c r="DB6" s="8">
        <f>IFERROR(VLOOKUP("*Владимирская*",[2]МСП!$1:$1048576,COLUMN(DB6),0),"-")</f>
        <v>12.5</v>
      </c>
      <c r="DC6" s="8">
        <f>IFERROR(VLOOKUP("*Владимирская*",[2]МСП!$1:$1048576,COLUMN(DC6),0),"-")</f>
        <v>12.4</v>
      </c>
      <c r="DD6" s="8">
        <f>IFERROR(VLOOKUP("*Владимирская*",[2]МСП!$1:$1048576,COLUMN(DD6),0),"-")</f>
        <v>12.7</v>
      </c>
      <c r="DE6" s="8">
        <f>IFERROR(VLOOKUP("*Владимирская*",[2]МСП!$1:$1048576,COLUMN(DE6),0),"-")</f>
        <v>12.2</v>
      </c>
      <c r="DF6" s="8">
        <f>IFERROR(VLOOKUP("*Владимирская*",[2]МСП!$1:$1048576,COLUMN(DF6),0),"-")</f>
        <v>12.8</v>
      </c>
      <c r="DG6" s="8">
        <f>IFERROR(VLOOKUP("*Владимирская*",[2]МСП!$1:$1048576,COLUMN(DG6),0),"-")</f>
        <v>12.9</v>
      </c>
      <c r="DH6" s="8">
        <f>IFERROR(VLOOKUP("*Владимирская*",[2]МСП!$1:$1048576,COLUMN(DH6),0),"-")</f>
        <v>12.6</v>
      </c>
      <c r="DI6" s="8">
        <f>IFERROR(VLOOKUP("*Владимирская*",[2]МСП!$1:$1048576,COLUMN(DI6),0),"-")</f>
        <v>13.1</v>
      </c>
      <c r="DJ6" s="8">
        <f>IFERROR(VLOOKUP("*Владимирская*",[2]МСП!$1:$1048576,COLUMN(DJ6),0),"-")</f>
        <v>12.6</v>
      </c>
      <c r="DK6" s="8">
        <f>IFERROR(VLOOKUP("*Владимирская*",[2]МСП!$1:$1048576,COLUMN(DK6),0),"-")</f>
        <v>13.6</v>
      </c>
      <c r="DL6" s="8">
        <f>IFERROR(VLOOKUP("*Владимирская*",[2]МСП!$1:$1048576,COLUMN(DL6),0),"-")</f>
        <v>13.6</v>
      </c>
      <c r="DM6" s="8">
        <f>IFERROR(VLOOKUP("*Владимирская*",[2]МСП!$1:$1048576,COLUMN(DM6),0),"-")</f>
        <v>13.9</v>
      </c>
      <c r="DN6" s="8">
        <f>IFERROR(VLOOKUP("*Владимирская*",[2]МСП!$1:$1048576,COLUMN(DN6),0),"-")</f>
        <v>14.2</v>
      </c>
      <c r="DO6" s="8">
        <f>IFERROR(VLOOKUP("*Владимирская*",[2]МСП!$1:$1048576,COLUMN(DO6),0),"-")</f>
        <v>14</v>
      </c>
      <c r="DP6" s="8">
        <f>IFERROR(VLOOKUP("*Владимирская*",[2]МСП!$1:$1048576,COLUMN(DP6),0),"-")</f>
        <v>14.2</v>
      </c>
      <c r="DQ6" s="8">
        <f>IFERROR(VLOOKUP("*Владимирская*",[2]МСП!$1:$1048576,COLUMN(DQ6),0),"-")</f>
        <v>14.3</v>
      </c>
      <c r="DR6" s="8">
        <f>IFERROR(VLOOKUP("*Владимирская*",[2]МСП!$1:$1048576,COLUMN(DR6),0),"-")</f>
        <v>13.9</v>
      </c>
      <c r="DS6" s="8">
        <f>IFERROR(VLOOKUP("*Владимирская*",[2]МСП!$1:$1048576,COLUMN(DS6),0),"-")</f>
        <v>14</v>
      </c>
      <c r="DT6" s="8">
        <f>IFERROR(VLOOKUP("*Владимирская*",[2]МСП!$1:$1048576,COLUMN(DT6),0),"-")</f>
        <v>14.1</v>
      </c>
      <c r="DU6" s="8">
        <f>IFERROR(VLOOKUP("*Владимирская*",[2]МСП!$1:$1048576,COLUMN(DU6),0),"-")</f>
        <v>14</v>
      </c>
      <c r="DV6" s="8">
        <f>IFERROR(VLOOKUP("*Владимирская*",[2]МСП!$1:$1048576,COLUMN(DV6),0),"-")</f>
        <v>14.2</v>
      </c>
      <c r="DW6" s="8">
        <f>IFERROR(VLOOKUP("*Владимирская*",[2]МСП!$1:$1048576,COLUMN(DW6),0),"-")</f>
        <v>14.5</v>
      </c>
      <c r="DX6" s="8">
        <f>IFERROR(VLOOKUP("*Владимирская*",[2]МСП!$1:$1048576,COLUMN(DX6),0),"-")</f>
        <v>14.9</v>
      </c>
      <c r="DY6" s="8">
        <f>IFERROR(VLOOKUP("*Владимирская*",[2]МСП!$1:$1048576,COLUMN(DY6),0),"-")</f>
        <v>14.9</v>
      </c>
      <c r="DZ6" s="8">
        <f>IFERROR(VLOOKUP("*Владимирская*",[2]МСП!$1:$1048576,COLUMN(DZ6),0),"-")</f>
        <v>15.5</v>
      </c>
      <c r="EA6" s="8">
        <f>IFERROR(VLOOKUP("*Владимирская*",[2]МСП!$1:$1048576,COLUMN(EA6),0),"-")</f>
        <v>15.6</v>
      </c>
      <c r="EB6" s="8">
        <f>IFERROR(VLOOKUP("*Владимирская*",[2]МСП!$1:$1048576,COLUMN(EB6),0),"-")</f>
        <v>15.9</v>
      </c>
      <c r="EC6" s="8">
        <f>IFERROR(VLOOKUP("*Владимирская*",[2]МСП!$1:$1048576,COLUMN(EC6),0),"-")</f>
        <v>16</v>
      </c>
      <c r="ED6" s="8">
        <f>IFERROR(VLOOKUP("*Владимирская*",[2]МСП!$1:$1048576,COLUMN(ED6),0),"-")</f>
        <v>16.600000000000001</v>
      </c>
      <c r="EE6" s="8">
        <f>IFERROR(VLOOKUP("*Владимирская*",[2]МСП!$1:$1048576,COLUMN(EE6),0),"-")</f>
        <v>16.3</v>
      </c>
      <c r="EF6" s="8">
        <f>IFERROR(VLOOKUP("*Владимирская*",[2]МСП!$1:$1048576,COLUMN(EF6),0),"-")</f>
        <v>16.899999999999999</v>
      </c>
      <c r="EG6" s="8">
        <f>IFERROR(VLOOKUP("*Владимирская*",[2]МСП!$1:$1048576,COLUMN(EG6),0),"-")</f>
        <v>17.7</v>
      </c>
      <c r="EH6" s="8">
        <f>IFERROR(VLOOKUP("*Владимирская*",[2]МСП!$1:$1048576,COLUMN(EH6),0),"-")</f>
        <v>19.399999999999999</v>
      </c>
      <c r="EI6" s="8">
        <f>IFERROR(VLOOKUP("*Владимирская*",[2]МСП!$1:$1048576,COLUMN(EI6),0),"-")</f>
        <v>20.399999999999999</v>
      </c>
      <c r="EJ6" s="8">
        <f>IFERROR(VLOOKUP("*Владимирская*",[2]МСП!$1:$1048576,COLUMN(EJ6),0),"-")</f>
        <v>22.1</v>
      </c>
      <c r="EK6" s="8">
        <f>IFERROR(VLOOKUP("*Владимирская*",[2]МСП!$1:$1048576,COLUMN(EK6),0),"-")</f>
        <v>23.8</v>
      </c>
      <c r="EL6" s="8">
        <f>IFERROR(VLOOKUP("*Владимирская*",[2]МСП!$1:$1048576,COLUMN(EL6),0),"-")</f>
        <v>25.6</v>
      </c>
      <c r="EM6" s="8">
        <f>IFERROR(VLOOKUP("*Владимирская*",[2]МСП!$1:$1048576,COLUMN(EM6),0),"-")</f>
        <v>27.4</v>
      </c>
      <c r="EN6" s="8">
        <f>IFERROR(VLOOKUP("*Владимирская*",[2]МСП!$1:$1048576,COLUMN(EN6),0),"-")</f>
        <v>28.9</v>
      </c>
      <c r="EO6" s="8">
        <f>IFERROR(VLOOKUP("*Владимирская*",[2]МСП!$1:$1048576,COLUMN(EO6),0),"-")</f>
        <v>30</v>
      </c>
      <c r="EP6" s="8">
        <f>IFERROR(VLOOKUP("*Владимирская*",[2]МСП!$1:$1048576,COLUMN(EP6),0),"-")</f>
        <v>31.5</v>
      </c>
      <c r="EQ6" s="8">
        <f>IFERROR(VLOOKUP("*Владимирская*",[2]МСП!$1:$1048576,COLUMN(EQ6),0),"-")</f>
        <v>21.5</v>
      </c>
      <c r="ER6" s="8">
        <f>IFERROR(VLOOKUP("*Владимирская*",[2]МСП!$1:$1048576,COLUMN(ER6),0),"-")</f>
        <v>27.4</v>
      </c>
      <c r="ES6" s="8">
        <f>IFERROR(VLOOKUP("*Владимирская*",[2]МСП!$1:$1048576,COLUMN(ES6),0),"-")</f>
        <v>28.9</v>
      </c>
      <c r="ET6" s="8">
        <f>IFERROR(VLOOKUP("*Владимирская*",[2]МСП!$1:$1048576,COLUMN(ET6),0),"-")</f>
        <v>28.6</v>
      </c>
      <c r="EU6" s="8">
        <f>IFERROR(VLOOKUP("*Владимирская*",[2]МСП!$1:$1048576,COLUMN(EU6),0),"-")</f>
        <v>29.4</v>
      </c>
      <c r="EV6" s="8">
        <f>IFERROR(VLOOKUP("*Владимирская*",[2]МСП!$1:$1048576,COLUMN(EV6),0),"-")</f>
        <v>29</v>
      </c>
      <c r="EW6" s="8">
        <f>IFERROR(VLOOKUP("*Владимирская*",[2]МСП!$1:$1048576,COLUMN(EW6),0),"-")</f>
        <v>29.9</v>
      </c>
      <c r="EX6" s="8">
        <f>IFERROR(VLOOKUP("*Владимирская*",[2]МСП!$1:$1048576,COLUMN(EX6),0),"-")</f>
        <v>30.3</v>
      </c>
      <c r="EY6" s="8">
        <f>IFERROR(VLOOKUP("*Владимирская*",[2]МСП!$1:$1048576,COLUMN(EY6),0),"-")</f>
        <v>30.8</v>
      </c>
    </row>
    <row r="7" spans="1:155" x14ac:dyDescent="0.25">
      <c r="A7" s="4" t="s">
        <v>3</v>
      </c>
      <c r="B7" s="8">
        <f>IFERROR(VLOOKUP("*Воронежская*",[2]МСП!$1:$1048576,COLUMN(B7),0),"-")</f>
        <v>0.8</v>
      </c>
      <c r="C7" s="8">
        <f>IFERROR(VLOOKUP("*Воронежская*",[2]МСП!$1:$1048576,COLUMN(C7),0),"-")</f>
        <v>0.7</v>
      </c>
      <c r="D7" s="8">
        <f>IFERROR(VLOOKUP("*Воронежская*",[2]МСП!$1:$1048576,COLUMN(D7),0),"-")</f>
        <v>0.2</v>
      </c>
      <c r="E7" s="8">
        <f>IFERROR(VLOOKUP("*Воронежская*",[2]МСП!$1:$1048576,COLUMN(E7),0),"-")</f>
        <v>-10.199999999999999</v>
      </c>
      <c r="F7" s="8">
        <f>IFERROR(VLOOKUP("*Воронежская*",[2]МСП!$1:$1048576,COLUMN(F7),0),"-")</f>
        <v>-27.6</v>
      </c>
      <c r="G7" s="8">
        <f>IFERROR(VLOOKUP("*Воронежская*",[2]МСП!$1:$1048576,COLUMN(G7),0),"-")</f>
        <v>-24.1</v>
      </c>
      <c r="H7" s="8">
        <f>IFERROR(VLOOKUP("*Воронежская*",[2]МСП!$1:$1048576,COLUMN(H7),0),"-")</f>
        <v>-23.8</v>
      </c>
      <c r="I7" s="8">
        <f>IFERROR(VLOOKUP("*Воронежская*",[2]МСП!$1:$1048576,COLUMN(I7),0),"-")</f>
        <v>-21.9</v>
      </c>
      <c r="J7" s="8">
        <f>IFERROR(VLOOKUP("*Воронежская*",[2]МСП!$1:$1048576,COLUMN(J7),0),"-")</f>
        <v>-21.6</v>
      </c>
      <c r="K7" s="8">
        <f>IFERROR(VLOOKUP("*Воронежская*",[2]МСП!$1:$1048576,COLUMN(K7),0),"-")</f>
        <v>-17.7</v>
      </c>
      <c r="L7" s="8">
        <f>IFERROR(VLOOKUP("*Воронежская*",[2]МСП!$1:$1048576,COLUMN(L7),0),"-")</f>
        <v>-14.4</v>
      </c>
      <c r="M7" s="8">
        <f>IFERROR(VLOOKUP("*Воронежская*",[2]МСП!$1:$1048576,COLUMN(M7),0),"-")</f>
        <v>-12.2</v>
      </c>
      <c r="N7" s="8">
        <f>IFERROR(VLOOKUP("*Воронежская*",[2]МСП!$1:$1048576,COLUMN(N7),0),"-")</f>
        <v>-10.6</v>
      </c>
      <c r="O7" s="8">
        <f>IFERROR(VLOOKUP("*Воронежская*",[2]МСП!$1:$1048576,COLUMN(O7),0),"-")</f>
        <v>-10.4</v>
      </c>
      <c r="P7" s="8">
        <f>IFERROR(VLOOKUP("*Воронежская*",[2]МСП!$1:$1048576,COLUMN(P7),0),"-")</f>
        <v>-9.3000000000000007</v>
      </c>
      <c r="Q7" s="8">
        <f>IFERROR(VLOOKUP("*Воронежская*",[2]МСП!$1:$1048576,COLUMN(Q7),0),"-")</f>
        <v>-7.5</v>
      </c>
      <c r="R7" s="8">
        <f>IFERROR(VLOOKUP("*Воронежская*",[2]МСП!$1:$1048576,COLUMN(R7),0),"-")</f>
        <v>-6</v>
      </c>
      <c r="S7" s="8">
        <f>IFERROR(VLOOKUP("*Воронежская*",[2]МСП!$1:$1048576,COLUMN(S7),0),"-")</f>
        <v>-2</v>
      </c>
      <c r="T7" s="8">
        <f>IFERROR(VLOOKUP("*Воронежская*",[2]МСП!$1:$1048576,COLUMN(T7),0),"-")</f>
        <v>-0.6</v>
      </c>
      <c r="U7" s="8">
        <f>IFERROR(VLOOKUP("*Воронежская*",[2]МСП!$1:$1048576,COLUMN(U7),0),"-")</f>
        <v>-0.2</v>
      </c>
      <c r="V7" s="8">
        <f>IFERROR(VLOOKUP("*Воронежская*",[2]МСП!$1:$1048576,COLUMN(V7),0),"-")</f>
        <v>-1.1000000000000001</v>
      </c>
      <c r="W7" s="8">
        <f>IFERROR(VLOOKUP("*Воронежская*",[2]МСП!$1:$1048576,COLUMN(W7),0),"-")</f>
        <v>0.7</v>
      </c>
      <c r="X7" s="8">
        <f>IFERROR(VLOOKUP("*Воронежская*",[2]МСП!$1:$1048576,COLUMN(X7),0),"-")</f>
        <v>1.5</v>
      </c>
      <c r="Y7" s="8">
        <f>IFERROR(VLOOKUP("*Воронежская*",[2]МСП!$1:$1048576,COLUMN(Y7),0),"-")</f>
        <v>1.6</v>
      </c>
      <c r="Z7" s="8">
        <f>IFERROR(VLOOKUP("*Воронежская*",[2]МСП!$1:$1048576,COLUMN(Z7),0),"-")</f>
        <v>2</v>
      </c>
      <c r="AA7" s="8">
        <f>IFERROR(VLOOKUP("*Воронежская*",[2]МСП!$1:$1048576,COLUMN(AA7),0),"-")</f>
        <v>2</v>
      </c>
      <c r="AB7" s="8">
        <f>IFERROR(VLOOKUP("*Воронежская*",[2]МСП!$1:$1048576,COLUMN(AB7),0),"-")</f>
        <v>2.6</v>
      </c>
      <c r="AC7" s="8">
        <f>IFERROR(VLOOKUP("*Воронежская*",[2]МСП!$1:$1048576,COLUMN(AC7),0),"-")</f>
        <v>3.1</v>
      </c>
      <c r="AD7" s="8">
        <f>IFERROR(VLOOKUP("*Воронежская*",[2]МСП!$1:$1048576,COLUMN(AD7),0),"-")</f>
        <v>3.2</v>
      </c>
      <c r="AE7" s="8">
        <f>IFERROR(VLOOKUP("*Воронежская*",[2]МСП!$1:$1048576,COLUMN(AE7),0),"-")</f>
        <v>3.3</v>
      </c>
      <c r="AF7" s="8">
        <f>IFERROR(VLOOKUP("*Воронежская*",[2]МСП!$1:$1048576,COLUMN(AF7),0),"-")</f>
        <v>3.2</v>
      </c>
      <c r="AG7" s="8">
        <f>IFERROR(VLOOKUP("*Воронежская*",[2]МСП!$1:$1048576,COLUMN(AG7),0),"-")</f>
        <v>3.2</v>
      </c>
      <c r="AH7" s="8">
        <f>IFERROR(VLOOKUP("*Воронежская*",[2]МСП!$1:$1048576,COLUMN(AH7),0),"-")</f>
        <v>3.3</v>
      </c>
      <c r="AI7" s="8">
        <f>IFERROR(VLOOKUP("*Воронежская*",[2]МСП!$1:$1048576,COLUMN(AI7),0),"-")</f>
        <v>3</v>
      </c>
      <c r="AJ7" s="8">
        <f>IFERROR(VLOOKUP("*Воронежская*",[2]МСП!$1:$1048576,COLUMN(AJ7),0),"-")</f>
        <v>2.2999999999999998</v>
      </c>
      <c r="AK7" s="8">
        <f>IFERROR(VLOOKUP("*Воронежская*",[2]МСП!$1:$1048576,COLUMN(AK7),0),"-")</f>
        <v>3</v>
      </c>
      <c r="AL7" s="8">
        <f>IFERROR(VLOOKUP("*Воронежская*",[2]МСП!$1:$1048576,COLUMN(AL7),0),"-")</f>
        <v>3.2</v>
      </c>
      <c r="AM7" s="8">
        <f>IFERROR(VLOOKUP("*Воронежская*",[2]МСП!$1:$1048576,COLUMN(AM7),0),"-")</f>
        <v>3.3</v>
      </c>
      <c r="AN7" s="8">
        <f>IFERROR(VLOOKUP("*Воронежская*",[2]МСП!$1:$1048576,COLUMN(AN7),0),"-")</f>
        <v>3.4</v>
      </c>
      <c r="AO7" s="8">
        <f>IFERROR(VLOOKUP("*Воронежская*",[2]МСП!$1:$1048576,COLUMN(AO7),0),"-")</f>
        <v>3.7</v>
      </c>
      <c r="AP7" s="8">
        <f>IFERROR(VLOOKUP("*Воронежская*",[2]МСП!$1:$1048576,COLUMN(AP7),0),"-")</f>
        <v>3.8</v>
      </c>
      <c r="AQ7" s="8">
        <f>IFERROR(VLOOKUP("*Воронежская*",[2]МСП!$1:$1048576,COLUMN(AQ7),0),"-")</f>
        <v>4.0999999999999996</v>
      </c>
      <c r="AR7" s="8">
        <f>IFERROR(VLOOKUP("*Воронежская*",[2]МСП!$1:$1048576,COLUMN(AR7),0),"-")</f>
        <v>2.9</v>
      </c>
      <c r="AS7" s="8">
        <f>IFERROR(VLOOKUP("*Воронежская*",[2]МСП!$1:$1048576,COLUMN(AS7),0),"-")</f>
        <v>-3.2</v>
      </c>
      <c r="AT7" s="8">
        <f>IFERROR(VLOOKUP("*Воронежская*",[2]МСП!$1:$1048576,COLUMN(AT7),0),"-")</f>
        <v>1.9</v>
      </c>
      <c r="AU7" s="8">
        <f>IFERROR(VLOOKUP("*Воронежская*",[2]МСП!$1:$1048576,COLUMN(AU7),0),"-")</f>
        <v>2.6</v>
      </c>
      <c r="AV7" s="8">
        <f>IFERROR(VLOOKUP("*Воронежская*",[2]МСП!$1:$1048576,COLUMN(AV7),0),"-")</f>
        <v>3.1</v>
      </c>
      <c r="AW7" s="8">
        <f>IFERROR(VLOOKUP("*Воронежская*",[2]МСП!$1:$1048576,COLUMN(AW7),0),"-")</f>
        <v>3.3</v>
      </c>
      <c r="AX7" s="8">
        <f>IFERROR(VLOOKUP("*Воронежская*",[2]МСП!$1:$1048576,COLUMN(AX7),0),"-")</f>
        <v>3.3</v>
      </c>
      <c r="AY7" s="8">
        <f>IFERROR(VLOOKUP("*Воронежская*",[2]МСП!$1:$1048576,COLUMN(AY7),0),"-")</f>
        <v>3.8</v>
      </c>
      <c r="AZ7" s="8">
        <f>IFERROR(VLOOKUP("*Воронежская*",[2]МСП!$1:$1048576,COLUMN(AZ7),0),"-")</f>
        <v>3.8</v>
      </c>
      <c r="BA7" s="8">
        <f>IFERROR(VLOOKUP("*Воронежская*",[2]МСП!$1:$1048576,COLUMN(BA7),0),"-")</f>
        <v>4.8</v>
      </c>
      <c r="BB7" s="8">
        <f>IFERROR(VLOOKUP("*Воронежская*",[2]МСП!$1:$1048576,COLUMN(BB7),0),"-")</f>
        <v>4.5</v>
      </c>
      <c r="BC7" s="8">
        <f>IFERROR(VLOOKUP("*Воронежская*",[2]МСП!$1:$1048576,COLUMN(BC7),0),"-")</f>
        <v>5.3</v>
      </c>
      <c r="BD7" s="8">
        <f>IFERROR(VLOOKUP("*Воронежская*",[2]МСП!$1:$1048576,COLUMN(BD7),0),"-")</f>
        <v>4.2</v>
      </c>
      <c r="BE7" s="8">
        <f>IFERROR(VLOOKUP("*Воронежская*",[2]МСП!$1:$1048576,COLUMN(BE7),0),"-")</f>
        <v>5.9</v>
      </c>
      <c r="BF7" s="8">
        <f>IFERROR(VLOOKUP("*Воронежская*",[2]МСП!$1:$1048576,COLUMN(BF7),0),"-")</f>
        <v>6.1</v>
      </c>
      <c r="BG7" s="8">
        <f>IFERROR(VLOOKUP("*Воронежская*",[2]МСП!$1:$1048576,COLUMN(BG7),0),"-")</f>
        <v>6.6</v>
      </c>
      <c r="BH7" s="8">
        <f>IFERROR(VLOOKUP("*Воронежская*",[2]МСП!$1:$1048576,COLUMN(BH7),0),"-")</f>
        <v>6.9</v>
      </c>
      <c r="BI7" s="8">
        <f>IFERROR(VLOOKUP("*Воронежская*",[2]МСП!$1:$1048576,COLUMN(BI7),0),"-")</f>
        <v>0.8</v>
      </c>
      <c r="BJ7" s="8">
        <f>IFERROR(VLOOKUP("*Воронежская*",[2]МСП!$1:$1048576,COLUMN(BJ7),0),"-")</f>
        <v>5</v>
      </c>
      <c r="BK7" s="8">
        <f>IFERROR(VLOOKUP("*Воронежская*",[2]МСП!$1:$1048576,COLUMN(BK7),0),"-")</f>
        <v>6.3</v>
      </c>
      <c r="BL7" s="8">
        <f>IFERROR(VLOOKUP("*Воронежская*",[2]МСП!$1:$1048576,COLUMN(BL7),0),"-")</f>
        <v>7</v>
      </c>
      <c r="BM7" s="8">
        <f>IFERROR(VLOOKUP("*Воронежская*",[2]МСП!$1:$1048576,COLUMN(BM7),0),"-")</f>
        <v>7</v>
      </c>
      <c r="BN7" s="8">
        <f>IFERROR(VLOOKUP("*Воронежская*",[2]МСП!$1:$1048576,COLUMN(BN7),0),"-")</f>
        <v>8.5</v>
      </c>
      <c r="BO7" s="8">
        <f>IFERROR(VLOOKUP("*Воронежская*",[2]МСП!$1:$1048576,COLUMN(BO7),0),"-")</f>
        <v>7.9</v>
      </c>
      <c r="BP7" s="8">
        <f>IFERROR(VLOOKUP("*Воронежская*",[2]МСП!$1:$1048576,COLUMN(BP7),0),"-")</f>
        <v>7.4</v>
      </c>
      <c r="BQ7" s="8">
        <f>IFERROR(VLOOKUP("*Воронежская*",[2]МСП!$1:$1048576,COLUMN(BQ7),0),"-")</f>
        <v>7.7</v>
      </c>
      <c r="BR7" s="8">
        <f>IFERROR(VLOOKUP("*Воронежская*",[2]МСП!$1:$1048576,COLUMN(BR7),0),"-")</f>
        <v>7.6</v>
      </c>
      <c r="BS7" s="8">
        <f>IFERROR(VLOOKUP("*Воронежская*",[2]МСП!$1:$1048576,COLUMN(BS7),0),"-")</f>
        <v>7.2</v>
      </c>
      <c r="BT7" s="8">
        <f>IFERROR(VLOOKUP("*Воронежская*",[2]МСП!$1:$1048576,COLUMN(BT7),0),"-")</f>
        <v>6.8</v>
      </c>
      <c r="BU7" s="8">
        <f>IFERROR(VLOOKUP("*Воронежская*",[2]МСП!$1:$1048576,COLUMN(BU7),0),"-")</f>
        <v>7.3</v>
      </c>
      <c r="BV7" s="8">
        <f>IFERROR(VLOOKUP("*Воронежская*",[2]МСП!$1:$1048576,COLUMN(BV7),0),"-")</f>
        <v>7</v>
      </c>
      <c r="BW7" s="8">
        <f>IFERROR(VLOOKUP("*Воронежская*",[2]МСП!$1:$1048576,COLUMN(BW7),0),"-")</f>
        <v>7.5</v>
      </c>
      <c r="BX7" s="8">
        <f>IFERROR(VLOOKUP("*Воронежская*",[2]МСП!$1:$1048576,COLUMN(BX7),0),"-")</f>
        <v>7.2</v>
      </c>
      <c r="BY7" s="8">
        <f>IFERROR(VLOOKUP("*Воронежская*",[2]МСП!$1:$1048576,COLUMN(BY7),0),"-")</f>
        <v>7.5</v>
      </c>
      <c r="BZ7" s="8">
        <f>IFERROR(VLOOKUP("*Воронежская*",[2]МСП!$1:$1048576,COLUMN(BZ7),0),"-")</f>
        <v>7.4</v>
      </c>
      <c r="CA7" s="8">
        <f>IFERROR(VLOOKUP("*Воронежская*",[2]МСП!$1:$1048576,COLUMN(CA7),0),"-")</f>
        <v>8.4</v>
      </c>
      <c r="CB7" s="8">
        <f>IFERROR(VLOOKUP("*Воронежская*",[2]МСП!$1:$1048576,COLUMN(CB7),0),"-")</f>
        <v>8.3000000000000007</v>
      </c>
      <c r="CC7" s="8">
        <f>IFERROR(VLOOKUP("*Воронежская*",[2]МСП!$1:$1048576,COLUMN(CC7),0),"-")</f>
        <v>8.5</v>
      </c>
      <c r="CD7" s="8">
        <f>IFERROR(VLOOKUP("*Воронежская*",[2]МСП!$1:$1048576,COLUMN(CD7),0),"-")</f>
        <v>8.5</v>
      </c>
      <c r="CE7" s="8">
        <f>IFERROR(VLOOKUP("*Воронежская*",[2]МСП!$1:$1048576,COLUMN(CE7),0),"-")</f>
        <v>8.4</v>
      </c>
      <c r="CF7" s="8">
        <f>IFERROR(VLOOKUP("*Воронежская*",[2]МСП!$1:$1048576,COLUMN(CF7),0),"-")</f>
        <v>8</v>
      </c>
      <c r="CG7" s="8">
        <f>IFERROR(VLOOKUP("*Воронежская*",[2]МСП!$1:$1048576,COLUMN(CG7),0),"-")</f>
        <v>7.6</v>
      </c>
      <c r="CH7" s="8">
        <f>IFERROR(VLOOKUP("*Воронежская*",[2]МСП!$1:$1048576,COLUMN(CH7),0),"-")</f>
        <v>7.1</v>
      </c>
      <c r="CI7" s="8">
        <f>IFERROR(VLOOKUP("*Воронежская*",[2]МСП!$1:$1048576,COLUMN(CI7),0),"-")</f>
        <v>4.8</v>
      </c>
      <c r="CJ7" s="8">
        <f>IFERROR(VLOOKUP("*Воронежская*",[2]МСП!$1:$1048576,COLUMN(CJ7),0),"-")</f>
        <v>-13.2</v>
      </c>
      <c r="CK7" s="8">
        <f>IFERROR(VLOOKUP("*Воронежская*",[2]МСП!$1:$1048576,COLUMN(CK7),0),"-")</f>
        <v>3.3</v>
      </c>
      <c r="CL7" s="8">
        <f>IFERROR(VLOOKUP("*Воронежская*",[2]МСП!$1:$1048576,COLUMN(CL7),0),"-")</f>
        <v>7.1</v>
      </c>
      <c r="CM7" s="8">
        <f>IFERROR(VLOOKUP("*Воронежская*",[2]МСП!$1:$1048576,COLUMN(CM7),0),"-")</f>
        <v>7.4</v>
      </c>
      <c r="CN7" s="8">
        <f>IFERROR(VLOOKUP("*Воронежская*",[2]МСП!$1:$1048576,COLUMN(CN7),0),"-")</f>
        <v>7.6</v>
      </c>
      <c r="CO7" s="8">
        <f>IFERROR(VLOOKUP("*Воронежская*",[2]МСП!$1:$1048576,COLUMN(CO7),0),"-")</f>
        <v>7.6</v>
      </c>
      <c r="CP7" s="8">
        <f>IFERROR(VLOOKUP("*Воронежская*",[2]МСП!$1:$1048576,COLUMN(CP7),0),"-")</f>
        <v>8.1</v>
      </c>
      <c r="CQ7" s="8">
        <f>IFERROR(VLOOKUP("*Воронежская*",[2]МСП!$1:$1048576,COLUMN(CQ7),0),"-")</f>
        <v>8.6</v>
      </c>
      <c r="CR7" s="8">
        <f>IFERROR(VLOOKUP("*Воронежская*",[2]МСП!$1:$1048576,COLUMN(CR7),0),"-")</f>
        <v>7.7</v>
      </c>
      <c r="CS7" s="8">
        <f>IFERROR(VLOOKUP("*Воронежская*",[2]МСП!$1:$1048576,COLUMN(CS7),0),"-")</f>
        <v>-0.6</v>
      </c>
      <c r="CT7" s="8">
        <f>IFERROR(VLOOKUP("*Воронежская*",[2]МСП!$1:$1048576,COLUMN(CT7),0),"-")</f>
        <v>6.1</v>
      </c>
      <c r="CU7" s="8">
        <f>IFERROR(VLOOKUP("*Воронежская*",[2]МСП!$1:$1048576,COLUMN(CU7),0),"-")</f>
        <v>7</v>
      </c>
      <c r="CV7" s="8">
        <f>IFERROR(VLOOKUP("*Воронежская*",[2]МСП!$1:$1048576,COLUMN(CV7),0),"-")</f>
        <v>6.5</v>
      </c>
      <c r="CW7" s="8">
        <f>IFERROR(VLOOKUP("*Воронежская*",[2]МСП!$1:$1048576,COLUMN(CW7),0),"-")</f>
        <v>5.9</v>
      </c>
      <c r="CX7" s="8">
        <f>IFERROR(VLOOKUP("*Воронежская*",[2]МСП!$1:$1048576,COLUMN(CX7),0),"-")</f>
        <v>6.6</v>
      </c>
      <c r="CY7" s="8">
        <f>IFERROR(VLOOKUP("*Воронежская*",[2]МСП!$1:$1048576,COLUMN(CY7),0),"-")</f>
        <v>6.9</v>
      </c>
      <c r="CZ7" s="8">
        <f>IFERROR(VLOOKUP("*Воронежская*",[2]МСП!$1:$1048576,COLUMN(CZ7),0),"-")</f>
        <v>6.7</v>
      </c>
      <c r="DA7" s="8">
        <f>IFERROR(VLOOKUP("*Воронежская*",[2]МСП!$1:$1048576,COLUMN(DA7),0),"-")</f>
        <v>6</v>
      </c>
      <c r="DB7" s="8">
        <f>IFERROR(VLOOKUP("*Воронежская*",[2]МСП!$1:$1048576,COLUMN(DB7),0),"-")</f>
        <v>6.1</v>
      </c>
      <c r="DC7" s="8">
        <f>IFERROR(VLOOKUP("*Воронежская*",[2]МСП!$1:$1048576,COLUMN(DC7),0),"-")</f>
        <v>6.5</v>
      </c>
      <c r="DD7" s="8">
        <f>IFERROR(VLOOKUP("*Воронежская*",[2]МСП!$1:$1048576,COLUMN(DD7),0),"-")</f>
        <v>6.1</v>
      </c>
      <c r="DE7" s="8">
        <f>IFERROR(VLOOKUP("*Воронежская*",[2]МСП!$1:$1048576,COLUMN(DE7),0),"-")</f>
        <v>6.2</v>
      </c>
      <c r="DF7" s="8">
        <f>IFERROR(VLOOKUP("*Воронежская*",[2]МСП!$1:$1048576,COLUMN(DF7),0),"-")</f>
        <v>6.8</v>
      </c>
      <c r="DG7" s="8">
        <f>IFERROR(VLOOKUP("*Воронежская*",[2]МСП!$1:$1048576,COLUMN(DG7),0),"-")</f>
        <v>6.8</v>
      </c>
      <c r="DH7" s="8">
        <f>IFERROR(VLOOKUP("*Воронежская*",[2]МСП!$1:$1048576,COLUMN(DH7),0),"-")</f>
        <v>7</v>
      </c>
      <c r="DI7" s="8">
        <f>IFERROR(VLOOKUP("*Воронежская*",[2]МСП!$1:$1048576,COLUMN(DI7),0),"-")</f>
        <v>6.3</v>
      </c>
      <c r="DJ7" s="8">
        <f>IFERROR(VLOOKUP("*Воронежская*",[2]МСП!$1:$1048576,COLUMN(DJ7),0),"-")</f>
        <v>5.8</v>
      </c>
      <c r="DK7" s="8">
        <f>IFERROR(VLOOKUP("*Воронежская*",[2]МСП!$1:$1048576,COLUMN(DK7),0),"-")</f>
        <v>7.5</v>
      </c>
      <c r="DL7" s="8">
        <f>IFERROR(VLOOKUP("*Воронежская*",[2]МСП!$1:$1048576,COLUMN(DL7),0),"-")</f>
        <v>8.1</v>
      </c>
      <c r="DM7" s="8">
        <f>IFERROR(VLOOKUP("*Воронежская*",[2]МСП!$1:$1048576,COLUMN(DM7),0),"-")</f>
        <v>7.5</v>
      </c>
      <c r="DN7" s="8">
        <f>IFERROR(VLOOKUP("*Воронежская*",[2]МСП!$1:$1048576,COLUMN(DN7),0),"-")</f>
        <v>7.8</v>
      </c>
      <c r="DO7" s="8">
        <f>IFERROR(VLOOKUP("*Воронежская*",[2]МСП!$1:$1048576,COLUMN(DO7),0),"-")</f>
        <v>7.8</v>
      </c>
      <c r="DP7" s="8">
        <f>IFERROR(VLOOKUP("*Воронежская*",[2]МСП!$1:$1048576,COLUMN(DP7),0),"-")</f>
        <v>8.4</v>
      </c>
      <c r="DQ7" s="8">
        <f>IFERROR(VLOOKUP("*Воронежская*",[2]МСП!$1:$1048576,COLUMN(DQ7),0),"-")</f>
        <v>8.5</v>
      </c>
      <c r="DR7" s="8">
        <f>IFERROR(VLOOKUP("*Воронежская*",[2]МСП!$1:$1048576,COLUMN(DR7),0),"-")</f>
        <v>8.3000000000000007</v>
      </c>
      <c r="DS7" s="8">
        <f>IFERROR(VLOOKUP("*Воронежская*",[2]МСП!$1:$1048576,COLUMN(DS7),0),"-")</f>
        <v>8.4</v>
      </c>
      <c r="DT7" s="8">
        <f>IFERROR(VLOOKUP("*Воронежская*",[2]МСП!$1:$1048576,COLUMN(DT7),0),"-")</f>
        <v>8.1</v>
      </c>
      <c r="DU7" s="8">
        <f>IFERROR(VLOOKUP("*Воронежская*",[2]МСП!$1:$1048576,COLUMN(DU7),0),"-")</f>
        <v>8.3000000000000007</v>
      </c>
      <c r="DV7" s="8">
        <f>IFERROR(VLOOKUP("*Воронежская*",[2]МСП!$1:$1048576,COLUMN(DV7),0),"-")</f>
        <v>8.5</v>
      </c>
      <c r="DW7" s="8">
        <f>IFERROR(VLOOKUP("*Воронежская*",[2]МСП!$1:$1048576,COLUMN(DW7),0),"-")</f>
        <v>8.5</v>
      </c>
      <c r="DX7" s="8">
        <f>IFERROR(VLOOKUP("*Воронежская*",[2]МСП!$1:$1048576,COLUMN(DX7),0),"-")</f>
        <v>9.1999999999999993</v>
      </c>
      <c r="DY7" s="8">
        <f>IFERROR(VLOOKUP("*Воронежская*",[2]МСП!$1:$1048576,COLUMN(DY7),0),"-")</f>
        <v>9.6</v>
      </c>
      <c r="DZ7" s="8">
        <f>IFERROR(VLOOKUP("*Воронежская*",[2]МСП!$1:$1048576,COLUMN(DZ7),0),"-")</f>
        <v>10.5</v>
      </c>
      <c r="EA7" s="8">
        <f>IFERROR(VLOOKUP("*Воронежская*",[2]МСП!$1:$1048576,COLUMN(EA7),0),"-")</f>
        <v>10.5</v>
      </c>
      <c r="EB7" s="8">
        <f>IFERROR(VLOOKUP("*Воронежская*",[2]МСП!$1:$1048576,COLUMN(EB7),0),"-")</f>
        <v>10.9</v>
      </c>
      <c r="EC7" s="8">
        <f>IFERROR(VLOOKUP("*Воронежская*",[2]МСП!$1:$1048576,COLUMN(EC7),0),"-")</f>
        <v>11</v>
      </c>
      <c r="ED7" s="8">
        <f>IFERROR(VLOOKUP("*Воронежская*",[2]МСП!$1:$1048576,COLUMN(ED7),0),"-")</f>
        <v>11.8</v>
      </c>
      <c r="EE7" s="8">
        <f>IFERROR(VLOOKUP("*Воронежская*",[2]МСП!$1:$1048576,COLUMN(EE7),0),"-")</f>
        <v>11.5</v>
      </c>
      <c r="EF7" s="8">
        <f>IFERROR(VLOOKUP("*Воронежская*",[2]МСП!$1:$1048576,COLUMN(EF7),0),"-")</f>
        <v>12.1</v>
      </c>
      <c r="EG7" s="8">
        <f>IFERROR(VLOOKUP("*Воронежская*",[2]МСП!$1:$1048576,COLUMN(EG7),0),"-")</f>
        <v>13.1</v>
      </c>
      <c r="EH7" s="8">
        <f>IFERROR(VLOOKUP("*Воронежская*",[2]МСП!$1:$1048576,COLUMN(EH7),0),"-")</f>
        <v>14.3</v>
      </c>
      <c r="EI7" s="8">
        <f>IFERROR(VLOOKUP("*Воронежская*",[2]МСП!$1:$1048576,COLUMN(EI7),0),"-")</f>
        <v>15.7</v>
      </c>
      <c r="EJ7" s="8">
        <f>IFERROR(VLOOKUP("*Воронежская*",[2]МСП!$1:$1048576,COLUMN(EJ7),0),"-")</f>
        <v>17.7</v>
      </c>
      <c r="EK7" s="8">
        <f>IFERROR(VLOOKUP("*Воронежская*",[2]МСП!$1:$1048576,COLUMN(EK7),0),"-")</f>
        <v>19</v>
      </c>
      <c r="EL7" s="8">
        <f>IFERROR(VLOOKUP("*Воронежская*",[2]МСП!$1:$1048576,COLUMN(EL7),0),"-")</f>
        <v>21.5</v>
      </c>
      <c r="EM7" s="8">
        <f>IFERROR(VLOOKUP("*Воронежская*",[2]МСП!$1:$1048576,COLUMN(EM7),0),"-")</f>
        <v>22</v>
      </c>
      <c r="EN7" s="8">
        <f>IFERROR(VLOOKUP("*Воронежская*",[2]МСП!$1:$1048576,COLUMN(EN7),0),"-")</f>
        <v>23.8</v>
      </c>
      <c r="EO7" s="8">
        <f>IFERROR(VLOOKUP("*Воронежская*",[2]МСП!$1:$1048576,COLUMN(EO7),0),"-")</f>
        <v>24.4</v>
      </c>
      <c r="EP7" s="8">
        <f>IFERROR(VLOOKUP("*Воронежская*",[2]МСП!$1:$1048576,COLUMN(EP7),0),"-")</f>
        <v>25.5</v>
      </c>
      <c r="EQ7" s="8">
        <f>IFERROR(VLOOKUP("*Воронежская*",[2]МСП!$1:$1048576,COLUMN(EQ7),0),"-")</f>
        <v>14.5</v>
      </c>
      <c r="ER7" s="8">
        <f>IFERROR(VLOOKUP("*Воронежская*",[2]МСП!$1:$1048576,COLUMN(ER7),0),"-")</f>
        <v>21</v>
      </c>
      <c r="ES7" s="8">
        <f>IFERROR(VLOOKUP("*Воронежская*",[2]МСП!$1:$1048576,COLUMN(ES7),0),"-")</f>
        <v>22.2</v>
      </c>
      <c r="ET7" s="8">
        <f>IFERROR(VLOOKUP("*Воронежская*",[2]МСП!$1:$1048576,COLUMN(ET7),0),"-")</f>
        <v>23.2</v>
      </c>
      <c r="EU7" s="8">
        <f>IFERROR(VLOOKUP("*Воронежская*",[2]МСП!$1:$1048576,COLUMN(EU7),0),"-")</f>
        <v>24.7</v>
      </c>
      <c r="EV7" s="8">
        <f>IFERROR(VLOOKUP("*Воронежская*",[2]МСП!$1:$1048576,COLUMN(EV7),0),"-")</f>
        <v>24.7</v>
      </c>
      <c r="EW7" s="8">
        <f>IFERROR(VLOOKUP("*Воронежская*",[2]МСП!$1:$1048576,COLUMN(EW7),0),"-")</f>
        <v>25.5</v>
      </c>
      <c r="EX7" s="8">
        <f>IFERROR(VLOOKUP("*Воронежская*",[2]МСП!$1:$1048576,COLUMN(EX7),0),"-")</f>
        <v>25</v>
      </c>
      <c r="EY7" s="8">
        <f>IFERROR(VLOOKUP("*Воронежская*",[2]МСП!$1:$1048576,COLUMN(EY7),0),"-")</f>
        <v>27</v>
      </c>
    </row>
    <row r="8" spans="1:155" x14ac:dyDescent="0.25">
      <c r="A8" s="4" t="s">
        <v>4</v>
      </c>
      <c r="B8" s="8">
        <f>IFERROR(VLOOKUP("*Ивановская*",[2]МСП!$1:$1048576,COLUMN(B8),0),"-")</f>
        <v>0.9</v>
      </c>
      <c r="C8" s="8">
        <f>IFERROR(VLOOKUP("*Ивановская*",[2]МСП!$1:$1048576,COLUMN(C8),0),"-")</f>
        <v>0.9</v>
      </c>
      <c r="D8" s="8">
        <f>IFERROR(VLOOKUP("*Ивановская*",[2]МСП!$1:$1048576,COLUMN(D8),0),"-")</f>
        <v>-0.2</v>
      </c>
      <c r="E8" s="8">
        <f>IFERROR(VLOOKUP("*Ивановская*",[2]МСП!$1:$1048576,COLUMN(E8),0),"-")</f>
        <v>-20</v>
      </c>
      <c r="F8" s="8">
        <f>IFERROR(VLOOKUP("*Ивановская*",[2]МСП!$1:$1048576,COLUMN(F8),0),"-")</f>
        <v>-43.5</v>
      </c>
      <c r="G8" s="8">
        <f>IFERROR(VLOOKUP("*Ивановская*",[2]МСП!$1:$1048576,COLUMN(G8),0),"-")</f>
        <v>-40.700000000000003</v>
      </c>
      <c r="H8" s="8">
        <f>IFERROR(VLOOKUP("*Ивановская*",[2]МСП!$1:$1048576,COLUMN(H8),0),"-")</f>
        <v>-40</v>
      </c>
      <c r="I8" s="8">
        <f>IFERROR(VLOOKUP("*Ивановская*",[2]МСП!$1:$1048576,COLUMN(I8),0),"-")</f>
        <v>-38</v>
      </c>
      <c r="J8" s="8">
        <f>IFERROR(VLOOKUP("*Ивановская*",[2]МСП!$1:$1048576,COLUMN(J8),0),"-")</f>
        <v>-37.700000000000003</v>
      </c>
      <c r="K8" s="8">
        <f>IFERROR(VLOOKUP("*Ивановская*",[2]МСП!$1:$1048576,COLUMN(K8),0),"-")</f>
        <v>-29.8</v>
      </c>
      <c r="L8" s="8">
        <f>IFERROR(VLOOKUP("*Ивановская*",[2]МСП!$1:$1048576,COLUMN(L8),0),"-")</f>
        <v>-28</v>
      </c>
      <c r="M8" s="8">
        <f>IFERROR(VLOOKUP("*Ивановская*",[2]МСП!$1:$1048576,COLUMN(M8),0),"-")</f>
        <v>-26.1</v>
      </c>
      <c r="N8" s="8">
        <f>IFERROR(VLOOKUP("*Ивановская*",[2]МСП!$1:$1048576,COLUMN(N8),0),"-")</f>
        <v>-23.8</v>
      </c>
      <c r="O8" s="8">
        <f>IFERROR(VLOOKUP("*Ивановская*",[2]МСП!$1:$1048576,COLUMN(O8),0),"-")</f>
        <v>-22.5</v>
      </c>
      <c r="P8" s="8">
        <f>IFERROR(VLOOKUP("*Ивановская*",[2]МСП!$1:$1048576,COLUMN(P8),0),"-")</f>
        <v>-20.6</v>
      </c>
      <c r="Q8" s="8">
        <f>IFERROR(VLOOKUP("*Ивановская*",[2]МСП!$1:$1048576,COLUMN(Q8),0),"-")</f>
        <v>-17.5</v>
      </c>
      <c r="R8" s="8">
        <f>IFERROR(VLOOKUP("*Ивановская*",[2]МСП!$1:$1048576,COLUMN(R8),0),"-")</f>
        <v>-15.1</v>
      </c>
      <c r="S8" s="8">
        <f>IFERROR(VLOOKUP("*Ивановская*",[2]МСП!$1:$1048576,COLUMN(S8),0),"-")</f>
        <v>-4</v>
      </c>
      <c r="T8" s="8">
        <f>IFERROR(VLOOKUP("*Ивановская*",[2]МСП!$1:$1048576,COLUMN(T8),0),"-")</f>
        <v>-1.9</v>
      </c>
      <c r="U8" s="8">
        <f>IFERROR(VLOOKUP("*Ивановская*",[2]МСП!$1:$1048576,COLUMN(U8),0),"-")</f>
        <v>-1</v>
      </c>
      <c r="V8" s="8">
        <f>IFERROR(VLOOKUP("*Ивановская*",[2]МСП!$1:$1048576,COLUMN(V8),0),"-")</f>
        <v>-1.7</v>
      </c>
      <c r="W8" s="8">
        <f>IFERROR(VLOOKUP("*Ивановская*",[2]МСП!$1:$1048576,COLUMN(W8),0),"-")</f>
        <v>0.7</v>
      </c>
      <c r="X8" s="8">
        <f>IFERROR(VLOOKUP("*Ивановская*",[2]МСП!$1:$1048576,COLUMN(X8),0),"-")</f>
        <v>1.8</v>
      </c>
      <c r="Y8" s="8">
        <f>IFERROR(VLOOKUP("*Ивановская*",[2]МСП!$1:$1048576,COLUMN(Y8),0),"-")</f>
        <v>2.2999999999999998</v>
      </c>
      <c r="Z8" s="8">
        <f>IFERROR(VLOOKUP("*Ивановская*",[2]МСП!$1:$1048576,COLUMN(Z8),0),"-")</f>
        <v>3</v>
      </c>
      <c r="AA8" s="8">
        <f>IFERROR(VLOOKUP("*Ивановская*",[2]МСП!$1:$1048576,COLUMN(AA8),0),"-")</f>
        <v>2.7</v>
      </c>
      <c r="AB8" s="8">
        <f>IFERROR(VLOOKUP("*Ивановская*",[2]МСП!$1:$1048576,COLUMN(AB8),0),"-")</f>
        <v>4.5</v>
      </c>
      <c r="AC8" s="8">
        <f>IFERROR(VLOOKUP("*Ивановская*",[2]МСП!$1:$1048576,COLUMN(AC8),0),"-")</f>
        <v>4.3</v>
      </c>
      <c r="AD8" s="8">
        <f>IFERROR(VLOOKUP("*Ивановская*",[2]МСП!$1:$1048576,COLUMN(AD8),0),"-")</f>
        <v>4.7</v>
      </c>
      <c r="AE8" s="8">
        <f>IFERROR(VLOOKUP("*Ивановская*",[2]МСП!$1:$1048576,COLUMN(AE8),0),"-")</f>
        <v>4.8</v>
      </c>
      <c r="AF8" s="8">
        <f>IFERROR(VLOOKUP("*Ивановская*",[2]МСП!$1:$1048576,COLUMN(AF8),0),"-")</f>
        <v>4.5</v>
      </c>
      <c r="AG8" s="8">
        <f>IFERROR(VLOOKUP("*Ивановская*",[2]МСП!$1:$1048576,COLUMN(AG8),0),"-")</f>
        <v>4.4000000000000004</v>
      </c>
      <c r="AH8" s="8">
        <f>IFERROR(VLOOKUP("*Ивановская*",[2]МСП!$1:$1048576,COLUMN(AH8),0),"-")</f>
        <v>4.8</v>
      </c>
      <c r="AI8" s="8">
        <f>IFERROR(VLOOKUP("*Ивановская*",[2]МСП!$1:$1048576,COLUMN(AI8),0),"-")</f>
        <v>5</v>
      </c>
      <c r="AJ8" s="8">
        <f>IFERROR(VLOOKUP("*Ивановская*",[2]МСП!$1:$1048576,COLUMN(AJ8),0),"-")</f>
        <v>4.2</v>
      </c>
      <c r="AK8" s="8">
        <f>IFERROR(VLOOKUP("*Ивановская*",[2]МСП!$1:$1048576,COLUMN(AK8),0),"-")</f>
        <v>5.2</v>
      </c>
      <c r="AL8" s="8">
        <f>IFERROR(VLOOKUP("*Ивановская*",[2]МСП!$1:$1048576,COLUMN(AL8),0),"-")</f>
        <v>5.4</v>
      </c>
      <c r="AM8" s="8">
        <f>IFERROR(VLOOKUP("*Ивановская*",[2]МСП!$1:$1048576,COLUMN(AM8),0),"-")</f>
        <v>6</v>
      </c>
      <c r="AN8" s="8">
        <f>IFERROR(VLOOKUP("*Ивановская*",[2]МСП!$1:$1048576,COLUMN(AN8),0),"-")</f>
        <v>5.7</v>
      </c>
      <c r="AO8" s="8">
        <f>IFERROR(VLOOKUP("*Ивановская*",[2]МСП!$1:$1048576,COLUMN(AO8),0),"-")</f>
        <v>5.9</v>
      </c>
      <c r="AP8" s="8">
        <f>IFERROR(VLOOKUP("*Ивановская*",[2]МСП!$1:$1048576,COLUMN(AP8),0),"-")</f>
        <v>6.3</v>
      </c>
      <c r="AQ8" s="8">
        <f>IFERROR(VLOOKUP("*Ивановская*",[2]МСП!$1:$1048576,COLUMN(AQ8),0),"-")</f>
        <v>6.8</v>
      </c>
      <c r="AR8" s="8">
        <f>IFERROR(VLOOKUP("*Ивановская*",[2]МСП!$1:$1048576,COLUMN(AR8),0),"-")</f>
        <v>6</v>
      </c>
      <c r="AS8" s="8">
        <f>IFERROR(VLOOKUP("*Ивановская*",[2]МСП!$1:$1048576,COLUMN(AS8),0),"-")</f>
        <v>-0.4</v>
      </c>
      <c r="AT8" s="8">
        <f>IFERROR(VLOOKUP("*Ивановская*",[2]МСП!$1:$1048576,COLUMN(AT8),0),"-")</f>
        <v>4</v>
      </c>
      <c r="AU8" s="8">
        <f>IFERROR(VLOOKUP("*Ивановская*",[2]МСП!$1:$1048576,COLUMN(AU8),0),"-")</f>
        <v>5.0999999999999996</v>
      </c>
      <c r="AV8" s="8">
        <f>IFERROR(VLOOKUP("*Ивановская*",[2]МСП!$1:$1048576,COLUMN(AV8),0),"-")</f>
        <v>5.8</v>
      </c>
      <c r="AW8" s="8">
        <f>IFERROR(VLOOKUP("*Ивановская*",[2]МСП!$1:$1048576,COLUMN(AW8),0),"-")</f>
        <v>5.8</v>
      </c>
      <c r="AX8" s="8">
        <f>IFERROR(VLOOKUP("*Ивановская*",[2]МСП!$1:$1048576,COLUMN(AX8),0),"-")</f>
        <v>6</v>
      </c>
      <c r="AY8" s="8">
        <f>IFERROR(VLOOKUP("*Ивановская*",[2]МСП!$1:$1048576,COLUMN(AY8),0),"-")</f>
        <v>6.6</v>
      </c>
      <c r="AZ8" s="8">
        <f>IFERROR(VLOOKUP("*Ивановская*",[2]МСП!$1:$1048576,COLUMN(AZ8),0),"-")</f>
        <v>6.3</v>
      </c>
      <c r="BA8" s="8">
        <f>IFERROR(VLOOKUP("*Ивановская*",[2]МСП!$1:$1048576,COLUMN(BA8),0),"-")</f>
        <v>7.4</v>
      </c>
      <c r="BB8" s="8">
        <f>IFERROR(VLOOKUP("*Ивановская*",[2]МСП!$1:$1048576,COLUMN(BB8),0),"-")</f>
        <v>6.6</v>
      </c>
      <c r="BC8" s="8">
        <f>IFERROR(VLOOKUP("*Ивановская*",[2]МСП!$1:$1048576,COLUMN(BC8),0),"-")</f>
        <v>7.7</v>
      </c>
      <c r="BD8" s="8">
        <f>IFERROR(VLOOKUP("*Ивановская*",[2]МСП!$1:$1048576,COLUMN(BD8),0),"-")</f>
        <v>6.9</v>
      </c>
      <c r="BE8" s="8">
        <f>IFERROR(VLOOKUP("*Ивановская*",[2]МСП!$1:$1048576,COLUMN(BE8),0),"-")</f>
        <v>8.3000000000000007</v>
      </c>
      <c r="BF8" s="8">
        <f>IFERROR(VLOOKUP("*Ивановская*",[2]МСП!$1:$1048576,COLUMN(BF8),0),"-")</f>
        <v>8.6999999999999993</v>
      </c>
      <c r="BG8" s="8">
        <f>IFERROR(VLOOKUP("*Ивановская*",[2]МСП!$1:$1048576,COLUMN(BG8),0),"-")</f>
        <v>8.9</v>
      </c>
      <c r="BH8" s="8">
        <f>IFERROR(VLOOKUP("*Ивановская*",[2]МСП!$1:$1048576,COLUMN(BH8),0),"-")</f>
        <v>9.3000000000000007</v>
      </c>
      <c r="BI8" s="8">
        <f>IFERROR(VLOOKUP("*Ивановская*",[2]МСП!$1:$1048576,COLUMN(BI8),0),"-")</f>
        <v>0.8</v>
      </c>
      <c r="BJ8" s="8">
        <f>IFERROR(VLOOKUP("*Ивановская*",[2]МСП!$1:$1048576,COLUMN(BJ8),0),"-")</f>
        <v>7.8</v>
      </c>
      <c r="BK8" s="8">
        <f>IFERROR(VLOOKUP("*Ивановская*",[2]МСП!$1:$1048576,COLUMN(BK8),0),"-")</f>
        <v>8.6999999999999993</v>
      </c>
      <c r="BL8" s="8">
        <f>IFERROR(VLOOKUP("*Ивановская*",[2]МСП!$1:$1048576,COLUMN(BL8),0),"-")</f>
        <v>9.4</v>
      </c>
      <c r="BM8" s="8">
        <f>IFERROR(VLOOKUP("*Ивановская*",[2]МСП!$1:$1048576,COLUMN(BM8),0),"-")</f>
        <v>9.1</v>
      </c>
      <c r="BN8" s="8">
        <f>IFERROR(VLOOKUP("*Ивановская*",[2]МСП!$1:$1048576,COLUMN(BN8),0),"-")</f>
        <v>11.1</v>
      </c>
      <c r="BO8" s="8">
        <f>IFERROR(VLOOKUP("*Ивановская*",[2]МСП!$1:$1048576,COLUMN(BO8),0),"-")</f>
        <v>10</v>
      </c>
      <c r="BP8" s="8">
        <f>IFERROR(VLOOKUP("*Ивановская*",[2]МСП!$1:$1048576,COLUMN(BP8),0),"-")</f>
        <v>9.3000000000000007</v>
      </c>
      <c r="BQ8" s="8">
        <f>IFERROR(VLOOKUP("*Ивановская*",[2]МСП!$1:$1048576,COLUMN(BQ8),0),"-")</f>
        <v>9.1</v>
      </c>
      <c r="BR8" s="8">
        <f>IFERROR(VLOOKUP("*Ивановская*",[2]МСП!$1:$1048576,COLUMN(BR8),0),"-")</f>
        <v>9</v>
      </c>
      <c r="BS8" s="8">
        <f>IFERROR(VLOOKUP("*Ивановская*",[2]МСП!$1:$1048576,COLUMN(BS8),0),"-")</f>
        <v>8.1</v>
      </c>
      <c r="BT8" s="8">
        <f>IFERROR(VLOOKUP("*Ивановская*",[2]МСП!$1:$1048576,COLUMN(BT8),0),"-")</f>
        <v>8.1999999999999993</v>
      </c>
      <c r="BU8" s="8">
        <f>IFERROR(VLOOKUP("*Ивановская*",[2]МСП!$1:$1048576,COLUMN(BU8),0),"-")</f>
        <v>9</v>
      </c>
      <c r="BV8" s="8">
        <f>IFERROR(VLOOKUP("*Ивановская*",[2]МСП!$1:$1048576,COLUMN(BV8),0),"-")</f>
        <v>9.4</v>
      </c>
      <c r="BW8" s="8">
        <f>IFERROR(VLOOKUP("*Ивановская*",[2]МСП!$1:$1048576,COLUMN(BW8),0),"-")</f>
        <v>9.6999999999999993</v>
      </c>
      <c r="BX8" s="8">
        <f>IFERROR(VLOOKUP("*Ивановская*",[2]МСП!$1:$1048576,COLUMN(BX8),0),"-")</f>
        <v>9.8000000000000007</v>
      </c>
      <c r="BY8" s="8">
        <f>IFERROR(VLOOKUP("*Ивановская*",[2]МСП!$1:$1048576,COLUMN(BY8),0),"-")</f>
        <v>10.3</v>
      </c>
      <c r="BZ8" s="8">
        <f>IFERROR(VLOOKUP("*Ивановская*",[2]МСП!$1:$1048576,COLUMN(BZ8),0),"-")</f>
        <v>10.6</v>
      </c>
      <c r="CA8" s="8">
        <f>IFERROR(VLOOKUP("*Ивановская*",[2]МСП!$1:$1048576,COLUMN(CA8),0),"-")</f>
        <v>10.5</v>
      </c>
      <c r="CB8" s="8">
        <f>IFERROR(VLOOKUP("*Ивановская*",[2]МСП!$1:$1048576,COLUMN(CB8),0),"-")</f>
        <v>10.6</v>
      </c>
      <c r="CC8" s="8">
        <f>IFERROR(VLOOKUP("*Ивановская*",[2]МСП!$1:$1048576,COLUMN(CC8),0),"-")</f>
        <v>10.5</v>
      </c>
      <c r="CD8" s="8">
        <f>IFERROR(VLOOKUP("*Ивановская*",[2]МСП!$1:$1048576,COLUMN(CD8),0),"-")</f>
        <v>10.5</v>
      </c>
      <c r="CE8" s="8">
        <f>IFERROR(VLOOKUP("*Ивановская*",[2]МСП!$1:$1048576,COLUMN(CE8),0),"-")</f>
        <v>10.9</v>
      </c>
      <c r="CF8" s="8">
        <f>IFERROR(VLOOKUP("*Ивановская*",[2]МСП!$1:$1048576,COLUMN(CF8),0),"-")</f>
        <v>10.6</v>
      </c>
      <c r="CG8" s="8">
        <f>IFERROR(VLOOKUP("*Ивановская*",[2]МСП!$1:$1048576,COLUMN(CG8),0),"-")</f>
        <v>11</v>
      </c>
      <c r="CH8" s="8">
        <f>IFERROR(VLOOKUP("*Ивановская*",[2]МСП!$1:$1048576,COLUMN(CH8),0),"-")</f>
        <v>10.7</v>
      </c>
      <c r="CI8" s="8">
        <f>IFERROR(VLOOKUP("*Ивановская*",[2]МСП!$1:$1048576,COLUMN(CI8),0),"-")</f>
        <v>10.8</v>
      </c>
      <c r="CJ8" s="8">
        <f>IFERROR(VLOOKUP("*Ивановская*",[2]МСП!$1:$1048576,COLUMN(CJ8),0),"-")</f>
        <v>9.5</v>
      </c>
      <c r="CK8" s="8">
        <f>IFERROR(VLOOKUP("*Ивановская*",[2]МСП!$1:$1048576,COLUMN(CK8),0),"-")</f>
        <v>10</v>
      </c>
      <c r="CL8" s="8">
        <f>IFERROR(VLOOKUP("*Ивановская*",[2]МСП!$1:$1048576,COLUMN(CL8),0),"-")</f>
        <v>10.4</v>
      </c>
      <c r="CM8" s="8">
        <f>IFERROR(VLOOKUP("*Ивановская*",[2]МСП!$1:$1048576,COLUMN(CM8),0),"-")</f>
        <v>11</v>
      </c>
      <c r="CN8" s="8">
        <f>IFERROR(VLOOKUP("*Ивановская*",[2]МСП!$1:$1048576,COLUMN(CN8),0),"-")</f>
        <v>11.4</v>
      </c>
      <c r="CO8" s="8">
        <f>IFERROR(VLOOKUP("*Ивановская*",[2]МСП!$1:$1048576,COLUMN(CO8),0),"-")</f>
        <v>11.5</v>
      </c>
      <c r="CP8" s="8">
        <f>IFERROR(VLOOKUP("*Ивановская*",[2]МСП!$1:$1048576,COLUMN(CP8),0),"-")</f>
        <v>11.3</v>
      </c>
      <c r="CQ8" s="8">
        <f>IFERROR(VLOOKUP("*Ивановская*",[2]МСП!$1:$1048576,COLUMN(CQ8),0),"-")</f>
        <v>11.7</v>
      </c>
      <c r="CR8" s="8">
        <f>IFERROR(VLOOKUP("*Ивановская*",[2]МСП!$1:$1048576,COLUMN(CR8),0),"-")</f>
        <v>10.8</v>
      </c>
      <c r="CS8" s="8">
        <f>IFERROR(VLOOKUP("*Ивановская*",[2]МСП!$1:$1048576,COLUMN(CS8),0),"-")</f>
        <v>3.4</v>
      </c>
      <c r="CT8" s="8">
        <f>IFERROR(VLOOKUP("*Ивановская*",[2]МСП!$1:$1048576,COLUMN(CT8),0),"-")</f>
        <v>9.8000000000000007</v>
      </c>
      <c r="CU8" s="8">
        <f>IFERROR(VLOOKUP("*Ивановская*",[2]МСП!$1:$1048576,COLUMN(CU8),0),"-")</f>
        <v>10</v>
      </c>
      <c r="CV8" s="8">
        <f>IFERROR(VLOOKUP("*Ивановская*",[2]МСП!$1:$1048576,COLUMN(CV8),0),"-")</f>
        <v>10.3</v>
      </c>
      <c r="CW8" s="8">
        <f>IFERROR(VLOOKUP("*Ивановская*",[2]МСП!$1:$1048576,COLUMN(CW8),0),"-")</f>
        <v>10.3</v>
      </c>
      <c r="CX8" s="8">
        <f>IFERROR(VLOOKUP("*Ивановская*",[2]МСП!$1:$1048576,COLUMN(CX8),0),"-")</f>
        <v>11</v>
      </c>
      <c r="CY8" s="8">
        <f>IFERROR(VLOOKUP("*Ивановская*",[2]МСП!$1:$1048576,COLUMN(CY8),0),"-")</f>
        <v>11.2</v>
      </c>
      <c r="CZ8" s="8">
        <f>IFERROR(VLOOKUP("*Ивановская*",[2]МСП!$1:$1048576,COLUMN(CZ8),0),"-")</f>
        <v>11.4</v>
      </c>
      <c r="DA8" s="8">
        <f>IFERROR(VLOOKUP("*Ивановская*",[2]МСП!$1:$1048576,COLUMN(DA8),0),"-")</f>
        <v>10.4</v>
      </c>
      <c r="DB8" s="8">
        <f>IFERROR(VLOOKUP("*Ивановская*",[2]МСП!$1:$1048576,COLUMN(DB8),0),"-")</f>
        <v>11</v>
      </c>
      <c r="DC8" s="8">
        <f>IFERROR(VLOOKUP("*Ивановская*",[2]МСП!$1:$1048576,COLUMN(DC8),0),"-")</f>
        <v>11</v>
      </c>
      <c r="DD8" s="8">
        <f>IFERROR(VLOOKUP("*Ивановская*",[2]МСП!$1:$1048576,COLUMN(DD8),0),"-")</f>
        <v>10.4</v>
      </c>
      <c r="DE8" s="8">
        <f>IFERROR(VLOOKUP("*Ивановская*",[2]МСП!$1:$1048576,COLUMN(DE8),0),"-")</f>
        <v>10.1</v>
      </c>
      <c r="DF8" s="8">
        <f>IFERROR(VLOOKUP("*Ивановская*",[2]МСП!$1:$1048576,COLUMN(DF8),0),"-")</f>
        <v>10.4</v>
      </c>
      <c r="DG8" s="8">
        <f>IFERROR(VLOOKUP("*Ивановская*",[2]МСП!$1:$1048576,COLUMN(DG8),0),"-")</f>
        <v>10.6</v>
      </c>
      <c r="DH8" s="8">
        <f>IFERROR(VLOOKUP("*Ивановская*",[2]МСП!$1:$1048576,COLUMN(DH8),0),"-")</f>
        <v>10.8</v>
      </c>
      <c r="DI8" s="8">
        <f>IFERROR(VLOOKUP("*Ивановская*",[2]МСП!$1:$1048576,COLUMN(DI8),0),"-")</f>
        <v>10.4</v>
      </c>
      <c r="DJ8" s="8">
        <f>IFERROR(VLOOKUP("*Ивановская*",[2]МСП!$1:$1048576,COLUMN(DJ8),0),"-")</f>
        <v>10.1</v>
      </c>
      <c r="DK8" s="8">
        <f>IFERROR(VLOOKUP("*Ивановская*",[2]МСП!$1:$1048576,COLUMN(DK8),0),"-")</f>
        <v>11.2</v>
      </c>
      <c r="DL8" s="8">
        <f>IFERROR(VLOOKUP("*Ивановская*",[2]МСП!$1:$1048576,COLUMN(DL8),0),"-")</f>
        <v>11.1</v>
      </c>
      <c r="DM8" s="8">
        <f>IFERROR(VLOOKUP("*Ивановская*",[2]МСП!$1:$1048576,COLUMN(DM8),0),"-")</f>
        <v>11.2</v>
      </c>
      <c r="DN8" s="8">
        <f>IFERROR(VLOOKUP("*Ивановская*",[2]МСП!$1:$1048576,COLUMN(DN8),0),"-")</f>
        <v>11.3</v>
      </c>
      <c r="DO8" s="8">
        <f>IFERROR(VLOOKUP("*Ивановская*",[2]МСП!$1:$1048576,COLUMN(DO8),0),"-")</f>
        <v>11</v>
      </c>
      <c r="DP8" s="8">
        <f>IFERROR(VLOOKUP("*Ивановская*",[2]МСП!$1:$1048576,COLUMN(DP8),0),"-")</f>
        <v>11.1</v>
      </c>
      <c r="DQ8" s="8">
        <f>IFERROR(VLOOKUP("*Ивановская*",[2]МСП!$1:$1048576,COLUMN(DQ8),0),"-")</f>
        <v>11.4</v>
      </c>
      <c r="DR8" s="8">
        <f>IFERROR(VLOOKUP("*Ивановская*",[2]МСП!$1:$1048576,COLUMN(DR8),0),"-")</f>
        <v>10.6</v>
      </c>
      <c r="DS8" s="8">
        <f>IFERROR(VLOOKUP("*Ивановская*",[2]МСП!$1:$1048576,COLUMN(DS8),0),"-")</f>
        <v>10.9</v>
      </c>
      <c r="DT8" s="8">
        <f>IFERROR(VLOOKUP("*Ивановская*",[2]МСП!$1:$1048576,COLUMN(DT8),0),"-")</f>
        <v>10.9</v>
      </c>
      <c r="DU8" s="8">
        <f>IFERROR(VLOOKUP("*Ивановская*",[2]МСП!$1:$1048576,COLUMN(DU8),0),"-")</f>
        <v>10.5</v>
      </c>
      <c r="DV8" s="8">
        <f>IFERROR(VLOOKUP("*Ивановская*",[2]МСП!$1:$1048576,COLUMN(DV8),0),"-")</f>
        <v>11.8</v>
      </c>
      <c r="DW8" s="8">
        <f>IFERROR(VLOOKUP("*Ивановская*",[2]МСП!$1:$1048576,COLUMN(DW8),0),"-")</f>
        <v>11.6</v>
      </c>
      <c r="DX8" s="8">
        <f>IFERROR(VLOOKUP("*Ивановская*",[2]МСП!$1:$1048576,COLUMN(DX8),0),"-")</f>
        <v>12.9</v>
      </c>
      <c r="DY8" s="8">
        <f>IFERROR(VLOOKUP("*Ивановская*",[2]МСП!$1:$1048576,COLUMN(DY8),0),"-")</f>
        <v>12.8</v>
      </c>
      <c r="DZ8" s="8">
        <f>IFERROR(VLOOKUP("*Ивановская*",[2]МСП!$1:$1048576,COLUMN(DZ8),0),"-")</f>
        <v>13.5</v>
      </c>
      <c r="EA8" s="8">
        <f>IFERROR(VLOOKUP("*Ивановская*",[2]МСП!$1:$1048576,COLUMN(EA8),0),"-")</f>
        <v>13.2</v>
      </c>
      <c r="EB8" s="8">
        <f>IFERROR(VLOOKUP("*Ивановская*",[2]МСП!$1:$1048576,COLUMN(EB8),0),"-")</f>
        <v>14.5</v>
      </c>
      <c r="EC8" s="8">
        <f>IFERROR(VLOOKUP("*Ивановская*",[2]МСП!$1:$1048576,COLUMN(EC8),0),"-")</f>
        <v>14.2</v>
      </c>
      <c r="ED8" s="8">
        <f>IFERROR(VLOOKUP("*Ивановская*",[2]МСП!$1:$1048576,COLUMN(ED8),0),"-")</f>
        <v>14.5</v>
      </c>
      <c r="EE8" s="8">
        <f>IFERROR(VLOOKUP("*Ивановская*",[2]МСП!$1:$1048576,COLUMN(EE8),0),"-")</f>
        <v>14.8</v>
      </c>
      <c r="EF8" s="8">
        <f>IFERROR(VLOOKUP("*Ивановская*",[2]МСП!$1:$1048576,COLUMN(EF8),0),"-")</f>
        <v>15.6</v>
      </c>
      <c r="EG8" s="8">
        <f>IFERROR(VLOOKUP("*Ивановская*",[2]МСП!$1:$1048576,COLUMN(EG8),0),"-")</f>
        <v>15.9</v>
      </c>
      <c r="EH8" s="8">
        <f>IFERROR(VLOOKUP("*Ивановская*",[2]МСП!$1:$1048576,COLUMN(EH8),0),"-")</f>
        <v>17.100000000000001</v>
      </c>
      <c r="EI8" s="8">
        <f>IFERROR(VLOOKUP("*Ивановская*",[2]МСП!$1:$1048576,COLUMN(EI8),0),"-")</f>
        <v>18.899999999999999</v>
      </c>
      <c r="EJ8" s="8">
        <f>IFERROR(VLOOKUP("*Ивановская*",[2]МСП!$1:$1048576,COLUMN(EJ8),0),"-")</f>
        <v>20.6</v>
      </c>
      <c r="EK8" s="8">
        <f>IFERROR(VLOOKUP("*Ивановская*",[2]МСП!$1:$1048576,COLUMN(EK8),0),"-")</f>
        <v>24.1</v>
      </c>
      <c r="EL8" s="8">
        <f>IFERROR(VLOOKUP("*Ивановская*",[2]МСП!$1:$1048576,COLUMN(EL8),0),"-")</f>
        <v>27.1</v>
      </c>
      <c r="EM8" s="8">
        <f>IFERROR(VLOOKUP("*Ивановская*",[2]МСП!$1:$1048576,COLUMN(EM8),0),"-")</f>
        <v>28.6</v>
      </c>
      <c r="EN8" s="8">
        <f>IFERROR(VLOOKUP("*Ивановская*",[2]МСП!$1:$1048576,COLUMN(EN8),0),"-")</f>
        <v>29.8</v>
      </c>
      <c r="EO8" s="8">
        <f>IFERROR(VLOOKUP("*Ивановская*",[2]МСП!$1:$1048576,COLUMN(EO8),0),"-")</f>
        <v>30.9</v>
      </c>
      <c r="EP8" s="8">
        <f>IFERROR(VLOOKUP("*Ивановская*",[2]МСП!$1:$1048576,COLUMN(EP8),0),"-")</f>
        <v>32.9</v>
      </c>
      <c r="EQ8" s="8">
        <f>IFERROR(VLOOKUP("*Ивановская*",[2]МСП!$1:$1048576,COLUMN(EQ8),0),"-")</f>
        <v>20.8</v>
      </c>
      <c r="ER8" s="8">
        <f>IFERROR(VLOOKUP("*Ивановская*",[2]МСП!$1:$1048576,COLUMN(ER8),0),"-")</f>
        <v>28.2</v>
      </c>
      <c r="ES8" s="8">
        <f>IFERROR(VLOOKUP("*Ивановская*",[2]МСП!$1:$1048576,COLUMN(ES8),0),"-")</f>
        <v>29.4</v>
      </c>
      <c r="ET8" s="8">
        <f>IFERROR(VLOOKUP("*Ивановская*",[2]МСП!$1:$1048576,COLUMN(ET8),0),"-")</f>
        <v>29.9</v>
      </c>
      <c r="EU8" s="8">
        <f>IFERROR(VLOOKUP("*Ивановская*",[2]МСП!$1:$1048576,COLUMN(EU8),0),"-")</f>
        <v>31.4</v>
      </c>
      <c r="EV8" s="8">
        <f>IFERROR(VLOOKUP("*Ивановская*",[2]МСП!$1:$1048576,COLUMN(EV8),0),"-")</f>
        <v>31.2</v>
      </c>
      <c r="EW8" s="8">
        <f>IFERROR(VLOOKUP("*Ивановская*",[2]МСП!$1:$1048576,COLUMN(EW8),0),"-")</f>
        <v>33.4</v>
      </c>
      <c r="EX8" s="8">
        <f>IFERROR(VLOOKUP("*Ивановская*",[2]МСП!$1:$1048576,COLUMN(EX8),0),"-")</f>
        <v>32.4</v>
      </c>
      <c r="EY8" s="8">
        <f>IFERROR(VLOOKUP("*Ивановская*",[2]МСП!$1:$1048576,COLUMN(EY8),0),"-")</f>
        <v>34.6</v>
      </c>
    </row>
    <row r="9" spans="1:155" x14ac:dyDescent="0.25">
      <c r="A9" s="4" t="s">
        <v>5</v>
      </c>
      <c r="B9" s="8">
        <f>IFERROR(VLOOKUP("*Калужская*",[2]МСП!$1:$1048576,COLUMN(B9),0),"-")</f>
        <v>1.5</v>
      </c>
      <c r="C9" s="8">
        <f>IFERROR(VLOOKUP("*Калужская*",[2]МСП!$1:$1048576,COLUMN(C9),0),"-")</f>
        <v>0.5</v>
      </c>
      <c r="D9" s="8">
        <f>IFERROR(VLOOKUP("*Калужская*",[2]МСП!$1:$1048576,COLUMN(D9),0),"-")</f>
        <v>0.4</v>
      </c>
      <c r="E9" s="8">
        <f>IFERROR(VLOOKUP("*Калужская*",[2]МСП!$1:$1048576,COLUMN(E9),0),"-")</f>
        <v>-11.4</v>
      </c>
      <c r="F9" s="8">
        <f>IFERROR(VLOOKUP("*Калужская*",[2]МСП!$1:$1048576,COLUMN(F9),0),"-")</f>
        <v>-34.4</v>
      </c>
      <c r="G9" s="8">
        <f>IFERROR(VLOOKUP("*Калужская*",[2]МСП!$1:$1048576,COLUMN(G9),0),"-")</f>
        <v>-29.1</v>
      </c>
      <c r="H9" s="8">
        <f>IFERROR(VLOOKUP("*Калужская*",[2]МСП!$1:$1048576,COLUMN(H9),0),"-")</f>
        <v>-28.3</v>
      </c>
      <c r="I9" s="8">
        <f>IFERROR(VLOOKUP("*Калужская*",[2]МСП!$1:$1048576,COLUMN(I9),0),"-")</f>
        <v>-26.1</v>
      </c>
      <c r="J9" s="8">
        <f>IFERROR(VLOOKUP("*Калужская*",[2]МСП!$1:$1048576,COLUMN(J9),0),"-")</f>
        <v>-25.7</v>
      </c>
      <c r="K9" s="8">
        <f>IFERROR(VLOOKUP("*Калужская*",[2]МСП!$1:$1048576,COLUMN(K9),0),"-")</f>
        <v>-21.6</v>
      </c>
      <c r="L9" s="8">
        <f>IFERROR(VLOOKUP("*Калужская*",[2]МСП!$1:$1048576,COLUMN(L9),0),"-")</f>
        <v>-20.399999999999999</v>
      </c>
      <c r="M9" s="8">
        <f>IFERROR(VLOOKUP("*Калужская*",[2]МСП!$1:$1048576,COLUMN(M9),0),"-")</f>
        <v>-19</v>
      </c>
      <c r="N9" s="8">
        <f>IFERROR(VLOOKUP("*Калужская*",[2]МСП!$1:$1048576,COLUMN(N9),0),"-")</f>
        <v>-12.9</v>
      </c>
      <c r="O9" s="8">
        <f>IFERROR(VLOOKUP("*Калужская*",[2]МСП!$1:$1048576,COLUMN(O9),0),"-")</f>
        <v>-11</v>
      </c>
      <c r="P9" s="8">
        <f>IFERROR(VLOOKUP("*Калужская*",[2]МСП!$1:$1048576,COLUMN(P9),0),"-")</f>
        <v>-9.1999999999999993</v>
      </c>
      <c r="Q9" s="8">
        <f>IFERROR(VLOOKUP("*Калужская*",[2]МСП!$1:$1048576,COLUMN(Q9),0),"-")</f>
        <v>-3.3</v>
      </c>
      <c r="R9" s="8">
        <f>IFERROR(VLOOKUP("*Калужская*",[2]МСП!$1:$1048576,COLUMN(R9),0),"-")</f>
        <v>-2.1</v>
      </c>
      <c r="S9" s="8">
        <f>IFERROR(VLOOKUP("*Калужская*",[2]МСП!$1:$1048576,COLUMN(S9),0),"-")</f>
        <v>-1.1000000000000001</v>
      </c>
      <c r="T9" s="8">
        <f>IFERROR(VLOOKUP("*Калужская*",[2]МСП!$1:$1048576,COLUMN(T9),0),"-")</f>
        <v>-0.3</v>
      </c>
      <c r="U9" s="8">
        <f>IFERROR(VLOOKUP("*Калужская*",[2]МСП!$1:$1048576,COLUMN(U9),0),"-")</f>
        <v>-0.1</v>
      </c>
      <c r="V9" s="8">
        <f>IFERROR(VLOOKUP("*Калужская*",[2]МСП!$1:$1048576,COLUMN(V9),0),"-")</f>
        <v>-1.3</v>
      </c>
      <c r="W9" s="8">
        <f>IFERROR(VLOOKUP("*Калужская*",[2]МСП!$1:$1048576,COLUMN(W9),0),"-")</f>
        <v>1.2</v>
      </c>
      <c r="X9" s="8">
        <f>IFERROR(VLOOKUP("*Калужская*",[2]МСП!$1:$1048576,COLUMN(X9),0),"-")</f>
        <v>1.6</v>
      </c>
      <c r="Y9" s="8">
        <f>IFERROR(VLOOKUP("*Калужская*",[2]МСП!$1:$1048576,COLUMN(Y9),0),"-")</f>
        <v>1.7</v>
      </c>
      <c r="Z9" s="8">
        <f>IFERROR(VLOOKUP("*Калужская*",[2]МСП!$1:$1048576,COLUMN(Z9),0),"-")</f>
        <v>2.2999999999999998</v>
      </c>
      <c r="AA9" s="8">
        <f>IFERROR(VLOOKUP("*Калужская*",[2]МСП!$1:$1048576,COLUMN(AA9),0),"-")</f>
        <v>2.1</v>
      </c>
      <c r="AB9" s="8">
        <f>IFERROR(VLOOKUP("*Калужская*",[2]МСП!$1:$1048576,COLUMN(AB9),0),"-")</f>
        <v>2.8</v>
      </c>
      <c r="AC9" s="8">
        <f>IFERROR(VLOOKUP("*Калужская*",[2]МСП!$1:$1048576,COLUMN(AC9),0),"-")</f>
        <v>2.7</v>
      </c>
      <c r="AD9" s="8">
        <f>IFERROR(VLOOKUP("*Калужская*",[2]МСП!$1:$1048576,COLUMN(AD9),0),"-")</f>
        <v>2.4</v>
      </c>
      <c r="AE9" s="8">
        <f>IFERROR(VLOOKUP("*Калужская*",[2]МСП!$1:$1048576,COLUMN(AE9),0),"-")</f>
        <v>2.6</v>
      </c>
      <c r="AF9" s="8">
        <f>IFERROR(VLOOKUP("*Калужская*",[2]МСП!$1:$1048576,COLUMN(AF9),0),"-")</f>
        <v>2.5</v>
      </c>
      <c r="AG9" s="8">
        <f>IFERROR(VLOOKUP("*Калужская*",[2]МСП!$1:$1048576,COLUMN(AG9),0),"-")</f>
        <v>2.4</v>
      </c>
      <c r="AH9" s="8">
        <f>IFERROR(VLOOKUP("*Калужская*",[2]МСП!$1:$1048576,COLUMN(AH9),0),"-")</f>
        <v>2.8</v>
      </c>
      <c r="AI9" s="8">
        <f>IFERROR(VLOOKUP("*Калужская*",[2]МСП!$1:$1048576,COLUMN(AI9),0),"-")</f>
        <v>3</v>
      </c>
      <c r="AJ9" s="8">
        <f>IFERROR(VLOOKUP("*Калужская*",[2]МСП!$1:$1048576,COLUMN(AJ9),0),"-")</f>
        <v>2.9</v>
      </c>
      <c r="AK9" s="8">
        <f>IFERROR(VLOOKUP("*Калужская*",[2]МСП!$1:$1048576,COLUMN(AK9),0),"-")</f>
        <v>2.8</v>
      </c>
      <c r="AL9" s="8">
        <f>IFERROR(VLOOKUP("*Калужская*",[2]МСП!$1:$1048576,COLUMN(AL9),0),"-")</f>
        <v>2.6</v>
      </c>
      <c r="AM9" s="8">
        <f>IFERROR(VLOOKUP("*Калужская*",[2]МСП!$1:$1048576,COLUMN(AM9),0),"-")</f>
        <v>2.7</v>
      </c>
      <c r="AN9" s="8">
        <f>IFERROR(VLOOKUP("*Калужская*",[2]МСП!$1:$1048576,COLUMN(AN9),0),"-")</f>
        <v>3.5</v>
      </c>
      <c r="AO9" s="8">
        <f>IFERROR(VLOOKUP("*Калужская*",[2]МСП!$1:$1048576,COLUMN(AO9),0),"-")</f>
        <v>1.5</v>
      </c>
      <c r="AP9" s="8">
        <f>IFERROR(VLOOKUP("*Калужская*",[2]МСП!$1:$1048576,COLUMN(AP9),0),"-")</f>
        <v>-0.5</v>
      </c>
      <c r="AQ9" s="8">
        <f>IFERROR(VLOOKUP("*Калужская*",[2]МСП!$1:$1048576,COLUMN(AQ9),0),"-")</f>
        <v>1.5</v>
      </c>
      <c r="AR9" s="8">
        <f>IFERROR(VLOOKUP("*Калужская*",[2]МСП!$1:$1048576,COLUMN(AR9),0),"-")</f>
        <v>1</v>
      </c>
      <c r="AS9" s="8">
        <f>IFERROR(VLOOKUP("*Калужская*",[2]МСП!$1:$1048576,COLUMN(AS9),0),"-")</f>
        <v>-4.3</v>
      </c>
      <c r="AT9" s="8">
        <f>IFERROR(VLOOKUP("*Калужская*",[2]МСП!$1:$1048576,COLUMN(AT9),0),"-")</f>
        <v>0.8</v>
      </c>
      <c r="AU9" s="8">
        <f>IFERROR(VLOOKUP("*Калужская*",[2]МСП!$1:$1048576,COLUMN(AU9),0),"-")</f>
        <v>1</v>
      </c>
      <c r="AV9" s="8">
        <f>IFERROR(VLOOKUP("*Калужская*",[2]МСП!$1:$1048576,COLUMN(AV9),0),"-")</f>
        <v>1.9</v>
      </c>
      <c r="AW9" s="8">
        <f>IFERROR(VLOOKUP("*Калужская*",[2]МСП!$1:$1048576,COLUMN(AW9),0),"-")</f>
        <v>2.7</v>
      </c>
      <c r="AX9" s="8">
        <f>IFERROR(VLOOKUP("*Калужская*",[2]МСП!$1:$1048576,COLUMN(AX9),0),"-")</f>
        <v>2.7</v>
      </c>
      <c r="AY9" s="8">
        <f>IFERROR(VLOOKUP("*Калужская*",[2]МСП!$1:$1048576,COLUMN(AY9),0),"-")</f>
        <v>2.2999999999999998</v>
      </c>
      <c r="AZ9" s="8">
        <f>IFERROR(VLOOKUP("*Калужская*",[2]МСП!$1:$1048576,COLUMN(AZ9),0),"-")</f>
        <v>2.5</v>
      </c>
      <c r="BA9" s="8">
        <f>IFERROR(VLOOKUP("*Калужская*",[2]МСП!$1:$1048576,COLUMN(BA9),0),"-")</f>
        <v>4</v>
      </c>
      <c r="BB9" s="8">
        <f>IFERROR(VLOOKUP("*Калужская*",[2]МСП!$1:$1048576,COLUMN(BB9),0),"-")</f>
        <v>3.4</v>
      </c>
      <c r="BC9" s="8">
        <f>IFERROR(VLOOKUP("*Калужская*",[2]МСП!$1:$1048576,COLUMN(BC9),0),"-")</f>
        <v>3.5</v>
      </c>
      <c r="BD9" s="8">
        <f>IFERROR(VLOOKUP("*Калужская*",[2]МСП!$1:$1048576,COLUMN(BD9),0),"-")</f>
        <v>2.1</v>
      </c>
      <c r="BE9" s="8">
        <f>IFERROR(VLOOKUP("*Калужская*",[2]МСП!$1:$1048576,COLUMN(BE9),0),"-")</f>
        <v>4.2</v>
      </c>
      <c r="BF9" s="8">
        <f>IFERROR(VLOOKUP("*Калужская*",[2]МСП!$1:$1048576,COLUMN(BF9),0),"-")</f>
        <v>4.7</v>
      </c>
      <c r="BG9" s="8">
        <f>IFERROR(VLOOKUP("*Калужская*",[2]МСП!$1:$1048576,COLUMN(BG9),0),"-")</f>
        <v>5.0999999999999996</v>
      </c>
      <c r="BH9" s="8">
        <f>IFERROR(VLOOKUP("*Калужская*",[2]МСП!$1:$1048576,COLUMN(BH9),0),"-")</f>
        <v>5.3</v>
      </c>
      <c r="BI9" s="8">
        <f>IFERROR(VLOOKUP("*Калужская*",[2]МСП!$1:$1048576,COLUMN(BI9),0),"-")</f>
        <v>-2.2999999999999998</v>
      </c>
      <c r="BJ9" s="8">
        <f>IFERROR(VLOOKUP("*Калужская*",[2]МСП!$1:$1048576,COLUMN(BJ9),0),"-")</f>
        <v>4.3</v>
      </c>
      <c r="BK9" s="8">
        <f>IFERROR(VLOOKUP("*Калужская*",[2]МСП!$1:$1048576,COLUMN(BK9),0),"-")</f>
        <v>5.5</v>
      </c>
      <c r="BL9" s="8">
        <f>IFERROR(VLOOKUP("*Калужская*",[2]МСП!$1:$1048576,COLUMN(BL9),0),"-")</f>
        <v>5.7</v>
      </c>
      <c r="BM9" s="8">
        <f>IFERROR(VLOOKUP("*Калужская*",[2]МСП!$1:$1048576,COLUMN(BM9),0),"-")</f>
        <v>5.3</v>
      </c>
      <c r="BN9" s="8">
        <f>IFERROR(VLOOKUP("*Калужская*",[2]МСП!$1:$1048576,COLUMN(BN9),0),"-")</f>
        <v>6.7</v>
      </c>
      <c r="BO9" s="8">
        <f>IFERROR(VLOOKUP("*Калужская*",[2]МСП!$1:$1048576,COLUMN(BO9),0),"-")</f>
        <v>6.5</v>
      </c>
      <c r="BP9" s="8">
        <f>IFERROR(VLOOKUP("*Калужская*",[2]МСП!$1:$1048576,COLUMN(BP9),0),"-")</f>
        <v>6</v>
      </c>
      <c r="BQ9" s="8">
        <f>IFERROR(VLOOKUP("*Калужская*",[2]МСП!$1:$1048576,COLUMN(BQ9),0),"-")</f>
        <v>5.7</v>
      </c>
      <c r="BR9" s="8">
        <f>IFERROR(VLOOKUP("*Калужская*",[2]МСП!$1:$1048576,COLUMN(BR9),0),"-")</f>
        <v>5.7</v>
      </c>
      <c r="BS9" s="8">
        <f>IFERROR(VLOOKUP("*Калужская*",[2]МСП!$1:$1048576,COLUMN(BS9),0),"-")</f>
        <v>5.2</v>
      </c>
      <c r="BT9" s="8">
        <f>IFERROR(VLOOKUP("*Калужская*",[2]МСП!$1:$1048576,COLUMN(BT9),0),"-")</f>
        <v>5</v>
      </c>
      <c r="BU9" s="8">
        <f>IFERROR(VLOOKUP("*Калужская*",[2]МСП!$1:$1048576,COLUMN(BU9),0),"-")</f>
        <v>5.4</v>
      </c>
      <c r="BV9" s="8">
        <f>IFERROR(VLOOKUP("*Калужская*",[2]МСП!$1:$1048576,COLUMN(BV9),0),"-")</f>
        <v>5.0999999999999996</v>
      </c>
      <c r="BW9" s="8">
        <f>IFERROR(VLOOKUP("*Калужская*",[2]МСП!$1:$1048576,COLUMN(BW9),0),"-")</f>
        <v>6.1</v>
      </c>
      <c r="BX9" s="8">
        <f>IFERROR(VLOOKUP("*Калужская*",[2]МСП!$1:$1048576,COLUMN(BX9),0),"-")</f>
        <v>6.3</v>
      </c>
      <c r="BY9" s="8">
        <f>IFERROR(VLOOKUP("*Калужская*",[2]МСП!$1:$1048576,COLUMN(BY9),0),"-")</f>
        <v>6.2</v>
      </c>
      <c r="BZ9" s="8">
        <f>IFERROR(VLOOKUP("*Калужская*",[2]МСП!$1:$1048576,COLUMN(BZ9),0),"-")</f>
        <v>6.3</v>
      </c>
      <c r="CA9" s="8">
        <f>IFERROR(VLOOKUP("*Калужская*",[2]МСП!$1:$1048576,COLUMN(CA9),0),"-")</f>
        <v>6.7</v>
      </c>
      <c r="CB9" s="8">
        <f>IFERROR(VLOOKUP("*Калужская*",[2]МСП!$1:$1048576,COLUMN(CB9),0),"-")</f>
        <v>6.4</v>
      </c>
      <c r="CC9" s="8">
        <f>IFERROR(VLOOKUP("*Калужская*",[2]МСП!$1:$1048576,COLUMN(CC9),0),"-")</f>
        <v>6.2</v>
      </c>
      <c r="CD9" s="8">
        <f>IFERROR(VLOOKUP("*Калужская*",[2]МСП!$1:$1048576,COLUMN(CD9),0),"-")</f>
        <v>5.9</v>
      </c>
      <c r="CE9" s="8">
        <f>IFERROR(VLOOKUP("*Калужская*",[2]МСП!$1:$1048576,COLUMN(CE9),0),"-")</f>
        <v>6.1</v>
      </c>
      <c r="CF9" s="8">
        <f>IFERROR(VLOOKUP("*Калужская*",[2]МСП!$1:$1048576,COLUMN(CF9),0),"-")</f>
        <v>5.9</v>
      </c>
      <c r="CG9" s="8">
        <f>IFERROR(VLOOKUP("*Калужская*",[2]МСП!$1:$1048576,COLUMN(CG9),0),"-")</f>
        <v>5.9</v>
      </c>
      <c r="CH9" s="8">
        <f>IFERROR(VLOOKUP("*Калужская*",[2]МСП!$1:$1048576,COLUMN(CH9),0),"-")</f>
        <v>5.6</v>
      </c>
      <c r="CI9" s="8">
        <f>IFERROR(VLOOKUP("*Калужская*",[2]МСП!$1:$1048576,COLUMN(CI9),0),"-")</f>
        <v>5.5</v>
      </c>
      <c r="CJ9" s="8">
        <f>IFERROR(VLOOKUP("*Калужская*",[2]МСП!$1:$1048576,COLUMN(CJ9),0),"-")</f>
        <v>3.6</v>
      </c>
      <c r="CK9" s="8">
        <f>IFERROR(VLOOKUP("*Калужская*",[2]МСП!$1:$1048576,COLUMN(CK9),0),"-")</f>
        <v>5.4</v>
      </c>
      <c r="CL9" s="8">
        <f>IFERROR(VLOOKUP("*Калужская*",[2]МСП!$1:$1048576,COLUMN(CL9),0),"-")</f>
        <v>5.4</v>
      </c>
      <c r="CM9" s="8">
        <f>IFERROR(VLOOKUP("*Калужская*",[2]МСП!$1:$1048576,COLUMN(CM9),0),"-")</f>
        <v>5.4</v>
      </c>
      <c r="CN9" s="8">
        <f>IFERROR(VLOOKUP("*Калужская*",[2]МСП!$1:$1048576,COLUMN(CN9),0),"-")</f>
        <v>5.9</v>
      </c>
      <c r="CO9" s="8">
        <f>IFERROR(VLOOKUP("*Калужская*",[2]МСП!$1:$1048576,COLUMN(CO9),0),"-")</f>
        <v>5.9</v>
      </c>
      <c r="CP9" s="8">
        <f>IFERROR(VLOOKUP("*Калужская*",[2]МСП!$1:$1048576,COLUMN(CP9),0),"-")</f>
        <v>6.5</v>
      </c>
      <c r="CQ9" s="8">
        <f>IFERROR(VLOOKUP("*Калужская*",[2]МСП!$1:$1048576,COLUMN(CQ9),0),"-")</f>
        <v>6.5</v>
      </c>
      <c r="CR9" s="8">
        <f>IFERROR(VLOOKUP("*Калужская*",[2]МСП!$1:$1048576,COLUMN(CR9),0),"-")</f>
        <v>5.5</v>
      </c>
      <c r="CS9" s="8">
        <f>IFERROR(VLOOKUP("*Калужская*",[2]МСП!$1:$1048576,COLUMN(CS9),0),"-")</f>
        <v>-2.7</v>
      </c>
      <c r="CT9" s="8">
        <f>IFERROR(VLOOKUP("*Калужская*",[2]МСП!$1:$1048576,COLUMN(CT9),0),"-")</f>
        <v>4.4000000000000004</v>
      </c>
      <c r="CU9" s="8">
        <f>IFERROR(VLOOKUP("*Калужская*",[2]МСП!$1:$1048576,COLUMN(CU9),0),"-")</f>
        <v>4.5999999999999996</v>
      </c>
      <c r="CV9" s="8">
        <f>IFERROR(VLOOKUP("*Калужская*",[2]МСП!$1:$1048576,COLUMN(CV9),0),"-")</f>
        <v>4.7</v>
      </c>
      <c r="CW9" s="8">
        <f>IFERROR(VLOOKUP("*Калужская*",[2]МСП!$1:$1048576,COLUMN(CW9),0),"-")</f>
        <v>5</v>
      </c>
      <c r="CX9" s="8">
        <f>IFERROR(VLOOKUP("*Калужская*",[2]МСП!$1:$1048576,COLUMN(CX9),0),"-")</f>
        <v>5.3</v>
      </c>
      <c r="CY9" s="8">
        <f>IFERROR(VLOOKUP("*Калужская*",[2]МСП!$1:$1048576,COLUMN(CY9),0),"-")</f>
        <v>5.3</v>
      </c>
      <c r="CZ9" s="8">
        <f>IFERROR(VLOOKUP("*Калужская*",[2]МСП!$1:$1048576,COLUMN(CZ9),0),"-")</f>
        <v>6.1</v>
      </c>
      <c r="DA9" s="8">
        <f>IFERROR(VLOOKUP("*Калужская*",[2]МСП!$1:$1048576,COLUMN(DA9),0),"-")</f>
        <v>5.3</v>
      </c>
      <c r="DB9" s="8">
        <f>IFERROR(VLOOKUP("*Калужская*",[2]МСП!$1:$1048576,COLUMN(DB9),0),"-")</f>
        <v>5.2</v>
      </c>
      <c r="DC9" s="8">
        <f>IFERROR(VLOOKUP("*Калужская*",[2]МСП!$1:$1048576,COLUMN(DC9),0),"-")</f>
        <v>5.3</v>
      </c>
      <c r="DD9" s="8">
        <f>IFERROR(VLOOKUP("*Калужская*",[2]МСП!$1:$1048576,COLUMN(DD9),0),"-")</f>
        <v>5.0999999999999996</v>
      </c>
      <c r="DE9" s="8">
        <f>IFERROR(VLOOKUP("*Калужская*",[2]МСП!$1:$1048576,COLUMN(DE9),0),"-")</f>
        <v>5.6</v>
      </c>
      <c r="DF9" s="8">
        <f>IFERROR(VLOOKUP("*Калужская*",[2]МСП!$1:$1048576,COLUMN(DF9),0),"-")</f>
        <v>5.6</v>
      </c>
      <c r="DG9" s="8">
        <f>IFERROR(VLOOKUP("*Калужская*",[2]МСП!$1:$1048576,COLUMN(DG9),0),"-")</f>
        <v>6</v>
      </c>
      <c r="DH9" s="8">
        <f>IFERROR(VLOOKUP("*Калужская*",[2]МСП!$1:$1048576,COLUMN(DH9),0),"-")</f>
        <v>5.9</v>
      </c>
      <c r="DI9" s="8">
        <f>IFERROR(VLOOKUP("*Калужская*",[2]МСП!$1:$1048576,COLUMN(DI9),0),"-")</f>
        <v>4.9000000000000004</v>
      </c>
      <c r="DJ9" s="8">
        <f>IFERROR(VLOOKUP("*Калужская*",[2]МСП!$1:$1048576,COLUMN(DJ9),0),"-")</f>
        <v>4.3</v>
      </c>
      <c r="DK9" s="8">
        <f>IFERROR(VLOOKUP("*Калужская*",[2]МСП!$1:$1048576,COLUMN(DK9),0),"-")</f>
        <v>5.7</v>
      </c>
      <c r="DL9" s="8">
        <f>IFERROR(VLOOKUP("*Калужская*",[2]МСП!$1:$1048576,COLUMN(DL9),0),"-")</f>
        <v>6.6</v>
      </c>
      <c r="DM9" s="8">
        <f>IFERROR(VLOOKUP("*Калужская*",[2]МСП!$1:$1048576,COLUMN(DM9),0),"-")</f>
        <v>7.3</v>
      </c>
      <c r="DN9" s="8">
        <f>IFERROR(VLOOKUP("*Калужская*",[2]МСП!$1:$1048576,COLUMN(DN9),0),"-")</f>
        <v>6.9</v>
      </c>
      <c r="DO9" s="8">
        <f>IFERROR(VLOOKUP("*Калужская*",[2]МСП!$1:$1048576,COLUMN(DO9),0),"-")</f>
        <v>6.6</v>
      </c>
      <c r="DP9" s="8">
        <f>IFERROR(VLOOKUP("*Калужская*",[2]МСП!$1:$1048576,COLUMN(DP9),0),"-")</f>
        <v>6.9</v>
      </c>
      <c r="DQ9" s="8">
        <f>IFERROR(VLOOKUP("*Калужская*",[2]МСП!$1:$1048576,COLUMN(DQ9),0),"-")</f>
        <v>7</v>
      </c>
      <c r="DR9" s="8">
        <f>IFERROR(VLOOKUP("*Калужская*",[2]МСП!$1:$1048576,COLUMN(DR9),0),"-")</f>
        <v>6.3</v>
      </c>
      <c r="DS9" s="8">
        <f>IFERROR(VLOOKUP("*Калужская*",[2]МСП!$1:$1048576,COLUMN(DS9),0),"-")</f>
        <v>6.5</v>
      </c>
      <c r="DT9" s="8">
        <f>IFERROR(VLOOKUP("*Калужская*",[2]МСП!$1:$1048576,COLUMN(DT9),0),"-")</f>
        <v>6.1</v>
      </c>
      <c r="DU9" s="8">
        <f>IFERROR(VLOOKUP("*Калужская*",[2]МСП!$1:$1048576,COLUMN(DU9),0),"-")</f>
        <v>5.7</v>
      </c>
      <c r="DV9" s="8">
        <f>IFERROR(VLOOKUP("*Калужская*",[2]МСП!$1:$1048576,COLUMN(DV9),0),"-")</f>
        <v>6.3</v>
      </c>
      <c r="DW9" s="8">
        <f>IFERROR(VLOOKUP("*Калужская*",[2]МСП!$1:$1048576,COLUMN(DW9),0),"-")</f>
        <v>6.1</v>
      </c>
      <c r="DX9" s="8">
        <f>IFERROR(VLOOKUP("*Калужская*",[2]МСП!$1:$1048576,COLUMN(DX9),0),"-")</f>
        <v>6.9</v>
      </c>
      <c r="DY9" s="8">
        <f>IFERROR(VLOOKUP("*Калужская*",[2]МСП!$1:$1048576,COLUMN(DY9),0),"-")</f>
        <v>7</v>
      </c>
      <c r="DZ9" s="8">
        <f>IFERROR(VLOOKUP("*Калужская*",[2]МСП!$1:$1048576,COLUMN(DZ9),0),"-")</f>
        <v>6.8</v>
      </c>
      <c r="EA9" s="8">
        <f>IFERROR(VLOOKUP("*Калужская*",[2]МСП!$1:$1048576,COLUMN(EA9),0),"-")</f>
        <v>6.9</v>
      </c>
      <c r="EB9" s="8">
        <f>IFERROR(VLOOKUP("*Калужская*",[2]МСП!$1:$1048576,COLUMN(EB9),0),"-")</f>
        <v>6.8</v>
      </c>
      <c r="EC9" s="8">
        <f>IFERROR(VLOOKUP("*Калужская*",[2]МСП!$1:$1048576,COLUMN(EC9),0),"-")</f>
        <v>7.5</v>
      </c>
      <c r="ED9" s="8">
        <f>IFERROR(VLOOKUP("*Калужская*",[2]МСП!$1:$1048576,COLUMN(ED9),0),"-")</f>
        <v>7.3</v>
      </c>
      <c r="EE9" s="8">
        <f>IFERROR(VLOOKUP("*Калужская*",[2]МСП!$1:$1048576,COLUMN(EE9),0),"-")</f>
        <v>7.4</v>
      </c>
      <c r="EF9" s="8">
        <f>IFERROR(VLOOKUP("*Калужская*",[2]МСП!$1:$1048576,COLUMN(EF9),0),"-")</f>
        <v>8</v>
      </c>
      <c r="EG9" s="8">
        <f>IFERROR(VLOOKUP("*Калужская*",[2]МСП!$1:$1048576,COLUMN(EG9),0),"-")</f>
        <v>8</v>
      </c>
      <c r="EH9" s="8">
        <f>IFERROR(VLOOKUP("*Калужская*",[2]МСП!$1:$1048576,COLUMN(EH9),0),"-")</f>
        <v>9.4</v>
      </c>
      <c r="EI9" s="8">
        <f>IFERROR(VLOOKUP("*Калужская*",[2]МСП!$1:$1048576,COLUMN(EI9),0),"-")</f>
        <v>10.4</v>
      </c>
      <c r="EJ9" s="8">
        <f>IFERROR(VLOOKUP("*Калужская*",[2]МСП!$1:$1048576,COLUMN(EJ9),0),"-")</f>
        <v>12.5</v>
      </c>
      <c r="EK9" s="8">
        <f>IFERROR(VLOOKUP("*Калужская*",[2]МСП!$1:$1048576,COLUMN(EK9),0),"-")</f>
        <v>12.4</v>
      </c>
      <c r="EL9" s="8">
        <f>IFERROR(VLOOKUP("*Калужская*",[2]МСП!$1:$1048576,COLUMN(EL9),0),"-")</f>
        <v>14.6</v>
      </c>
      <c r="EM9" s="8">
        <f>IFERROR(VLOOKUP("*Калужская*",[2]МСП!$1:$1048576,COLUMN(EM9),0),"-")</f>
        <v>16.2</v>
      </c>
      <c r="EN9" s="8">
        <f>IFERROR(VLOOKUP("*Калужская*",[2]МСП!$1:$1048576,COLUMN(EN9),0),"-")</f>
        <v>17</v>
      </c>
      <c r="EO9" s="8">
        <f>IFERROR(VLOOKUP("*Калужская*",[2]МСП!$1:$1048576,COLUMN(EO9),0),"-")</f>
        <v>18</v>
      </c>
      <c r="EP9" s="8">
        <f>IFERROR(VLOOKUP("*Калужская*",[2]МСП!$1:$1048576,COLUMN(EP9),0),"-")</f>
        <v>19.8</v>
      </c>
      <c r="EQ9" s="8">
        <f>IFERROR(VLOOKUP("*Калужская*",[2]МСП!$1:$1048576,COLUMN(EQ9),0),"-")</f>
        <v>6.9</v>
      </c>
      <c r="ER9" s="8">
        <f>IFERROR(VLOOKUP("*Калужская*",[2]МСП!$1:$1048576,COLUMN(ER9),0),"-")</f>
        <v>14.5</v>
      </c>
      <c r="ES9" s="8">
        <f>IFERROR(VLOOKUP("*Калужская*",[2]МСП!$1:$1048576,COLUMN(ES9),0),"-")</f>
        <v>15.2</v>
      </c>
      <c r="ET9" s="8">
        <f>IFERROR(VLOOKUP("*Калужская*",[2]МСП!$1:$1048576,COLUMN(ET9),0),"-")</f>
        <v>15.1</v>
      </c>
      <c r="EU9" s="8">
        <f>IFERROR(VLOOKUP("*Калужская*",[2]МСП!$1:$1048576,COLUMN(EU9),0),"-")</f>
        <v>14.7</v>
      </c>
      <c r="EV9" s="8">
        <f>IFERROR(VLOOKUP("*Калужская*",[2]МСП!$1:$1048576,COLUMN(EV9),0),"-")</f>
        <v>13.7</v>
      </c>
      <c r="EW9" s="8">
        <f>IFERROR(VLOOKUP("*Калужская*",[2]МСП!$1:$1048576,COLUMN(EW9),0),"-")</f>
        <v>14.9</v>
      </c>
      <c r="EX9" s="8">
        <f>IFERROR(VLOOKUP("*Калужская*",[2]МСП!$1:$1048576,COLUMN(EX9),0),"-")</f>
        <v>14.4</v>
      </c>
      <c r="EY9" s="8">
        <f>IFERROR(VLOOKUP("*Калужская*",[2]МСП!$1:$1048576,COLUMN(EY9),0),"-")</f>
        <v>16.3</v>
      </c>
    </row>
    <row r="10" spans="1:155" x14ac:dyDescent="0.25">
      <c r="A10" s="4" t="s">
        <v>6</v>
      </c>
      <c r="B10" s="8">
        <f>IFERROR(VLOOKUP("*Костромская*",[2]МСП!$1:$1048576,COLUMN(B10),0),"-")</f>
        <v>1.5</v>
      </c>
      <c r="C10" s="8">
        <f>IFERROR(VLOOKUP("*Костромская*",[2]МСП!$1:$1048576,COLUMN(C10),0),"-")</f>
        <v>1.4</v>
      </c>
      <c r="D10" s="8">
        <f>IFERROR(VLOOKUP("*Костромская*",[2]МСП!$1:$1048576,COLUMN(D10),0),"-")</f>
        <v>1.4</v>
      </c>
      <c r="E10" s="8">
        <f>IFERROR(VLOOKUP("*Костромская*",[2]МСП!$1:$1048576,COLUMN(E10),0),"-")</f>
        <v>-15.8</v>
      </c>
      <c r="F10" s="8">
        <f>IFERROR(VLOOKUP("*Костромская*",[2]МСП!$1:$1048576,COLUMN(F10),0),"-")</f>
        <v>-34.5</v>
      </c>
      <c r="G10" s="8">
        <f>IFERROR(VLOOKUP("*Костромская*",[2]МСП!$1:$1048576,COLUMN(G10),0),"-")</f>
        <v>-31.5</v>
      </c>
      <c r="H10" s="8">
        <f>IFERROR(VLOOKUP("*Костромская*",[2]МСП!$1:$1048576,COLUMN(H10),0),"-")</f>
        <v>-29.3</v>
      </c>
      <c r="I10" s="8">
        <f>IFERROR(VLOOKUP("*Костромская*",[2]МСП!$1:$1048576,COLUMN(I10),0),"-")</f>
        <v>-27.3</v>
      </c>
      <c r="J10" s="8">
        <f>IFERROR(VLOOKUP("*Костромская*",[2]МСП!$1:$1048576,COLUMN(J10),0),"-")</f>
        <v>-26.9</v>
      </c>
      <c r="K10" s="8">
        <f>IFERROR(VLOOKUP("*Костромская*",[2]МСП!$1:$1048576,COLUMN(K10),0),"-")</f>
        <v>-18.600000000000001</v>
      </c>
      <c r="L10" s="8">
        <f>IFERROR(VLOOKUP("*Костромская*",[2]МСП!$1:$1048576,COLUMN(L10),0),"-")</f>
        <v>-16.5</v>
      </c>
      <c r="M10" s="8">
        <f>IFERROR(VLOOKUP("*Костромская*",[2]МСП!$1:$1048576,COLUMN(M10),0),"-")</f>
        <v>-15.4</v>
      </c>
      <c r="N10" s="8">
        <f>IFERROR(VLOOKUP("*Костромская*",[2]МСП!$1:$1048576,COLUMN(N10),0),"-")</f>
        <v>-13.7</v>
      </c>
      <c r="O10" s="8">
        <f>IFERROR(VLOOKUP("*Костромская*",[2]МСП!$1:$1048576,COLUMN(O10),0),"-")</f>
        <v>-8</v>
      </c>
      <c r="P10" s="8">
        <f>IFERROR(VLOOKUP("*Костромская*",[2]МСП!$1:$1048576,COLUMN(P10),0),"-")</f>
        <v>-4</v>
      </c>
      <c r="Q10" s="8">
        <f>IFERROR(VLOOKUP("*Костромская*",[2]МСП!$1:$1048576,COLUMN(Q10),0),"-")</f>
        <v>-1.5</v>
      </c>
      <c r="R10" s="8">
        <f>IFERROR(VLOOKUP("*Костромская*",[2]МСП!$1:$1048576,COLUMN(R10),0),"-")</f>
        <v>-0.7</v>
      </c>
      <c r="S10" s="8">
        <f>IFERROR(VLOOKUP("*Костромская*",[2]МСП!$1:$1048576,COLUMN(S10),0),"-")</f>
        <v>1</v>
      </c>
      <c r="T10" s="8">
        <f>IFERROR(VLOOKUP("*Костромская*",[2]МСП!$1:$1048576,COLUMN(T10),0),"-")</f>
        <v>2</v>
      </c>
      <c r="U10" s="8">
        <f>IFERROR(VLOOKUP("*Костромская*",[2]МСП!$1:$1048576,COLUMN(U10),0),"-")</f>
        <v>2.8</v>
      </c>
      <c r="V10" s="8">
        <f>IFERROR(VLOOKUP("*Костромская*",[2]МСП!$1:$1048576,COLUMN(V10),0),"-")</f>
        <v>1.6</v>
      </c>
      <c r="W10" s="8">
        <f>IFERROR(VLOOKUP("*Костромская*",[2]МСП!$1:$1048576,COLUMN(W10),0),"-")</f>
        <v>3.3</v>
      </c>
      <c r="X10" s="8">
        <f>IFERROR(VLOOKUP("*Костромская*",[2]МСП!$1:$1048576,COLUMN(X10),0),"-")</f>
        <v>3.9</v>
      </c>
      <c r="Y10" s="8">
        <f>IFERROR(VLOOKUP("*Костромская*",[2]МСП!$1:$1048576,COLUMN(Y10),0),"-")</f>
        <v>4.5999999999999996</v>
      </c>
      <c r="Z10" s="8">
        <f>IFERROR(VLOOKUP("*Костромская*",[2]МСП!$1:$1048576,COLUMN(Z10),0),"-")</f>
        <v>4.5999999999999996</v>
      </c>
      <c r="AA10" s="8">
        <f>IFERROR(VLOOKUP("*Костромская*",[2]МСП!$1:$1048576,COLUMN(AA10),0),"-")</f>
        <v>4.3</v>
      </c>
      <c r="AB10" s="8">
        <f>IFERROR(VLOOKUP("*Костромская*",[2]МСП!$1:$1048576,COLUMN(AB10),0),"-")</f>
        <v>4.5</v>
      </c>
      <c r="AC10" s="8">
        <f>IFERROR(VLOOKUP("*Костромская*",[2]МСП!$1:$1048576,COLUMN(AC10),0),"-")</f>
        <v>5.0999999999999996</v>
      </c>
      <c r="AD10" s="8">
        <f>IFERROR(VLOOKUP("*Костромская*",[2]МСП!$1:$1048576,COLUMN(AD10),0),"-")</f>
        <v>5.5</v>
      </c>
      <c r="AE10" s="8">
        <f>IFERROR(VLOOKUP("*Костромская*",[2]МСП!$1:$1048576,COLUMN(AE10),0),"-")</f>
        <v>5.5</v>
      </c>
      <c r="AF10" s="8">
        <f>IFERROR(VLOOKUP("*Костромская*",[2]МСП!$1:$1048576,COLUMN(AF10),0),"-")</f>
        <v>4.8</v>
      </c>
      <c r="AG10" s="8">
        <f>IFERROR(VLOOKUP("*Костромская*",[2]МСП!$1:$1048576,COLUMN(AG10),0),"-")</f>
        <v>5.2</v>
      </c>
      <c r="AH10" s="8">
        <f>IFERROR(VLOOKUP("*Костромская*",[2]МСП!$1:$1048576,COLUMN(AH10),0),"-")</f>
        <v>5.5</v>
      </c>
      <c r="AI10" s="8">
        <f>IFERROR(VLOOKUP("*Костромская*",[2]МСП!$1:$1048576,COLUMN(AI10),0),"-")</f>
        <v>5.9</v>
      </c>
      <c r="AJ10" s="8">
        <f>IFERROR(VLOOKUP("*Костромская*",[2]МСП!$1:$1048576,COLUMN(AJ10),0),"-")</f>
        <v>4.9000000000000004</v>
      </c>
      <c r="AK10" s="8">
        <f>IFERROR(VLOOKUP("*Костромская*",[2]МСП!$1:$1048576,COLUMN(AK10),0),"-")</f>
        <v>5.2</v>
      </c>
      <c r="AL10" s="8">
        <f>IFERROR(VLOOKUP("*Костромская*",[2]МСП!$1:$1048576,COLUMN(AL10),0),"-")</f>
        <v>5.8</v>
      </c>
      <c r="AM10" s="8">
        <f>IFERROR(VLOOKUP("*Костромская*",[2]МСП!$1:$1048576,COLUMN(AM10),0),"-")</f>
        <v>6.6</v>
      </c>
      <c r="AN10" s="8">
        <f>IFERROR(VLOOKUP("*Костромская*",[2]МСП!$1:$1048576,COLUMN(AN10),0),"-")</f>
        <v>6.7</v>
      </c>
      <c r="AO10" s="8">
        <f>IFERROR(VLOOKUP("*Костромская*",[2]МСП!$1:$1048576,COLUMN(AO10),0),"-")</f>
        <v>7</v>
      </c>
      <c r="AP10" s="8">
        <f>IFERROR(VLOOKUP("*Костромская*",[2]МСП!$1:$1048576,COLUMN(AP10),0),"-")</f>
        <v>7.4</v>
      </c>
      <c r="AQ10" s="8">
        <f>IFERROR(VLOOKUP("*Костромская*",[2]МСП!$1:$1048576,COLUMN(AQ10),0),"-")</f>
        <v>7.6</v>
      </c>
      <c r="AR10" s="8">
        <f>IFERROR(VLOOKUP("*Костромская*",[2]МСП!$1:$1048576,COLUMN(AR10),0),"-")</f>
        <v>6.4</v>
      </c>
      <c r="AS10" s="8">
        <f>IFERROR(VLOOKUP("*Костромская*",[2]МСП!$1:$1048576,COLUMN(AS10),0),"-")</f>
        <v>0</v>
      </c>
      <c r="AT10" s="8">
        <f>IFERROR(VLOOKUP("*Костромская*",[2]МСП!$1:$1048576,COLUMN(AT10),0),"-")</f>
        <v>4.5999999999999996</v>
      </c>
      <c r="AU10" s="8">
        <f>IFERROR(VLOOKUP("*Костромская*",[2]МСП!$1:$1048576,COLUMN(AU10),0),"-")</f>
        <v>5.6</v>
      </c>
      <c r="AV10" s="8">
        <f>IFERROR(VLOOKUP("*Костромская*",[2]МСП!$1:$1048576,COLUMN(AV10),0),"-")</f>
        <v>6.5</v>
      </c>
      <c r="AW10" s="8">
        <f>IFERROR(VLOOKUP("*Костромская*",[2]МСП!$1:$1048576,COLUMN(AW10),0),"-")</f>
        <v>6.8</v>
      </c>
      <c r="AX10" s="8">
        <f>IFERROR(VLOOKUP("*Костромская*",[2]МСП!$1:$1048576,COLUMN(AX10),0),"-")</f>
        <v>6.7</v>
      </c>
      <c r="AY10" s="8">
        <f>IFERROR(VLOOKUP("*Костромская*",[2]МСП!$1:$1048576,COLUMN(AY10),0),"-")</f>
        <v>7.2</v>
      </c>
      <c r="AZ10" s="8">
        <f>IFERROR(VLOOKUP("*Костромская*",[2]МСП!$1:$1048576,COLUMN(AZ10),0),"-")</f>
        <v>7.3</v>
      </c>
      <c r="BA10" s="8">
        <f>IFERROR(VLOOKUP("*Костромская*",[2]МСП!$1:$1048576,COLUMN(BA10),0),"-")</f>
        <v>8.1999999999999993</v>
      </c>
      <c r="BB10" s="8">
        <f>IFERROR(VLOOKUP("*Костромская*",[2]МСП!$1:$1048576,COLUMN(BB10),0),"-")</f>
        <v>7.8</v>
      </c>
      <c r="BC10" s="8">
        <f>IFERROR(VLOOKUP("*Костромская*",[2]МСП!$1:$1048576,COLUMN(BC10),0),"-")</f>
        <v>8.9</v>
      </c>
      <c r="BD10" s="8">
        <f>IFERROR(VLOOKUP("*Костромская*",[2]МСП!$1:$1048576,COLUMN(BD10),0),"-")</f>
        <v>8.1999999999999993</v>
      </c>
      <c r="BE10" s="8">
        <f>IFERROR(VLOOKUP("*Костромская*",[2]МСП!$1:$1048576,COLUMN(BE10),0),"-")</f>
        <v>9.1999999999999993</v>
      </c>
      <c r="BF10" s="8">
        <f>IFERROR(VLOOKUP("*Костромская*",[2]МСП!$1:$1048576,COLUMN(BF10),0),"-")</f>
        <v>8.5</v>
      </c>
      <c r="BG10" s="8">
        <f>IFERROR(VLOOKUP("*Костромская*",[2]МСП!$1:$1048576,COLUMN(BG10),0),"-")</f>
        <v>9.8000000000000007</v>
      </c>
      <c r="BH10" s="8">
        <f>IFERROR(VLOOKUP("*Костромская*",[2]МСП!$1:$1048576,COLUMN(BH10),0),"-")</f>
        <v>9.4</v>
      </c>
      <c r="BI10" s="8">
        <f>IFERROR(VLOOKUP("*Костромская*",[2]МСП!$1:$1048576,COLUMN(BI10),0),"-")</f>
        <v>1.1000000000000001</v>
      </c>
      <c r="BJ10" s="8">
        <f>IFERROR(VLOOKUP("*Костромская*",[2]МСП!$1:$1048576,COLUMN(BJ10),0),"-")</f>
        <v>8.3000000000000007</v>
      </c>
      <c r="BK10" s="8">
        <f>IFERROR(VLOOKUP("*Костромская*",[2]МСП!$1:$1048576,COLUMN(BK10),0),"-")</f>
        <v>9.6999999999999993</v>
      </c>
      <c r="BL10" s="8">
        <f>IFERROR(VLOOKUP("*Костромская*",[2]МСП!$1:$1048576,COLUMN(BL10),0),"-")</f>
        <v>9.8000000000000007</v>
      </c>
      <c r="BM10" s="8">
        <f>IFERROR(VLOOKUP("*Костромская*",[2]МСП!$1:$1048576,COLUMN(BM10),0),"-")</f>
        <v>9.6</v>
      </c>
      <c r="BN10" s="8">
        <f>IFERROR(VLOOKUP("*Костромская*",[2]МСП!$1:$1048576,COLUMN(BN10),0),"-")</f>
        <v>10.7</v>
      </c>
      <c r="BO10" s="8">
        <f>IFERROR(VLOOKUP("*Костромская*",[2]МСП!$1:$1048576,COLUMN(BO10),0),"-")</f>
        <v>10.8</v>
      </c>
      <c r="BP10" s="8">
        <f>IFERROR(VLOOKUP("*Костромская*",[2]МСП!$1:$1048576,COLUMN(BP10),0),"-")</f>
        <v>10.8</v>
      </c>
      <c r="BQ10" s="8">
        <f>IFERROR(VLOOKUP("*Костромская*",[2]МСП!$1:$1048576,COLUMN(BQ10),0),"-")</f>
        <v>11.2</v>
      </c>
      <c r="BR10" s="8">
        <f>IFERROR(VLOOKUP("*Костромская*",[2]МСП!$1:$1048576,COLUMN(BR10),0),"-")</f>
        <v>10.6</v>
      </c>
      <c r="BS10" s="8">
        <f>IFERROR(VLOOKUP("*Костромская*",[2]МСП!$1:$1048576,COLUMN(BS10),0),"-")</f>
        <v>10.3</v>
      </c>
      <c r="BT10" s="8">
        <f>IFERROR(VLOOKUP("*Костромская*",[2]МСП!$1:$1048576,COLUMN(BT10),0),"-")</f>
        <v>10</v>
      </c>
      <c r="BU10" s="8">
        <f>IFERROR(VLOOKUP("*Костромская*",[2]МСП!$1:$1048576,COLUMN(BU10),0),"-")</f>
        <v>10.4</v>
      </c>
      <c r="BV10" s="8">
        <f>IFERROR(VLOOKUP("*Костромская*",[2]МСП!$1:$1048576,COLUMN(BV10),0),"-")</f>
        <v>10.3</v>
      </c>
      <c r="BW10" s="8">
        <f>IFERROR(VLOOKUP("*Костромская*",[2]МСП!$1:$1048576,COLUMN(BW10),0),"-")</f>
        <v>10.4</v>
      </c>
      <c r="BX10" s="8">
        <f>IFERROR(VLOOKUP("*Костромская*",[2]МСП!$1:$1048576,COLUMN(BX10),0),"-")</f>
        <v>10.199999999999999</v>
      </c>
      <c r="BY10" s="8">
        <f>IFERROR(VLOOKUP("*Костромская*",[2]МСП!$1:$1048576,COLUMN(BY10),0),"-")</f>
        <v>10.7</v>
      </c>
      <c r="BZ10" s="8">
        <f>IFERROR(VLOOKUP("*Костромская*",[2]МСП!$1:$1048576,COLUMN(BZ10),0),"-")</f>
        <v>11.1</v>
      </c>
      <c r="CA10" s="8">
        <f>IFERROR(VLOOKUP("*Костромская*",[2]МСП!$1:$1048576,COLUMN(CA10),0),"-")</f>
        <v>11.3</v>
      </c>
      <c r="CB10" s="8">
        <f>IFERROR(VLOOKUP("*Костромская*",[2]МСП!$1:$1048576,COLUMN(CB10),0),"-")</f>
        <v>11</v>
      </c>
      <c r="CC10" s="8">
        <f>IFERROR(VLOOKUP("*Костромская*",[2]МСП!$1:$1048576,COLUMN(CC10),0),"-")</f>
        <v>11.3</v>
      </c>
      <c r="CD10" s="8">
        <f>IFERROR(VLOOKUP("*Костромская*",[2]МСП!$1:$1048576,COLUMN(CD10),0),"-")</f>
        <v>10.5</v>
      </c>
      <c r="CE10" s="8">
        <f>IFERROR(VLOOKUP("*Костромская*",[2]МСП!$1:$1048576,COLUMN(CE10),0),"-")</f>
        <v>10.8</v>
      </c>
      <c r="CF10" s="8">
        <f>IFERROR(VLOOKUP("*Костромская*",[2]МСП!$1:$1048576,COLUMN(CF10),0),"-")</f>
        <v>10.4</v>
      </c>
      <c r="CG10" s="8">
        <f>IFERROR(VLOOKUP("*Костромская*",[2]МСП!$1:$1048576,COLUMN(CG10),0),"-")</f>
        <v>10.199999999999999</v>
      </c>
      <c r="CH10" s="8">
        <f>IFERROR(VLOOKUP("*Костромская*",[2]МСП!$1:$1048576,COLUMN(CH10),0),"-")</f>
        <v>10.199999999999999</v>
      </c>
      <c r="CI10" s="8">
        <f>IFERROR(VLOOKUP("*Костромская*",[2]МСП!$1:$1048576,COLUMN(CI10),0),"-")</f>
        <v>10.7</v>
      </c>
      <c r="CJ10" s="8">
        <f>IFERROR(VLOOKUP("*Костромская*",[2]МСП!$1:$1048576,COLUMN(CJ10),0),"-")</f>
        <v>7.7</v>
      </c>
      <c r="CK10" s="8">
        <f>IFERROR(VLOOKUP("*Костромская*",[2]МСП!$1:$1048576,COLUMN(CK10),0),"-")</f>
        <v>9.1</v>
      </c>
      <c r="CL10" s="8">
        <f>IFERROR(VLOOKUP("*Костромская*",[2]МСП!$1:$1048576,COLUMN(CL10),0),"-")</f>
        <v>9.5</v>
      </c>
      <c r="CM10" s="8">
        <f>IFERROR(VLOOKUP("*Костромская*",[2]МСП!$1:$1048576,COLUMN(CM10),0),"-")</f>
        <v>9.9</v>
      </c>
      <c r="CN10" s="8">
        <f>IFERROR(VLOOKUP("*Костромская*",[2]МСП!$1:$1048576,COLUMN(CN10),0),"-")</f>
        <v>9.6999999999999993</v>
      </c>
      <c r="CO10" s="8">
        <f>IFERROR(VLOOKUP("*Костромская*",[2]МСП!$1:$1048576,COLUMN(CO10),0),"-")</f>
        <v>10</v>
      </c>
      <c r="CP10" s="8">
        <f>IFERROR(VLOOKUP("*Костромская*",[2]МСП!$1:$1048576,COLUMN(CP10),0),"-")</f>
        <v>10.199999999999999</v>
      </c>
      <c r="CQ10" s="8">
        <f>IFERROR(VLOOKUP("*Костромская*",[2]МСП!$1:$1048576,COLUMN(CQ10),0),"-")</f>
        <v>10.9</v>
      </c>
      <c r="CR10" s="8">
        <f>IFERROR(VLOOKUP("*Костромская*",[2]МСП!$1:$1048576,COLUMN(CR10),0),"-")</f>
        <v>10.5</v>
      </c>
      <c r="CS10" s="8">
        <f>IFERROR(VLOOKUP("*Костромская*",[2]МСП!$1:$1048576,COLUMN(CS10),0),"-")</f>
        <v>2.9</v>
      </c>
      <c r="CT10" s="8">
        <f>IFERROR(VLOOKUP("*Костромская*",[2]МСП!$1:$1048576,COLUMN(CT10),0),"-")</f>
        <v>9.1999999999999993</v>
      </c>
      <c r="CU10" s="8">
        <f>IFERROR(VLOOKUP("*Костромская*",[2]МСП!$1:$1048576,COLUMN(CU10),0),"-")</f>
        <v>9.5</v>
      </c>
      <c r="CV10" s="8">
        <f>IFERROR(VLOOKUP("*Костромская*",[2]МСП!$1:$1048576,COLUMN(CV10),0),"-")</f>
        <v>9.1999999999999993</v>
      </c>
      <c r="CW10" s="8">
        <f>IFERROR(VLOOKUP("*Костромская*",[2]МСП!$1:$1048576,COLUMN(CW10),0),"-")</f>
        <v>9.4</v>
      </c>
      <c r="CX10" s="8">
        <f>IFERROR(VLOOKUP("*Костромская*",[2]МСП!$1:$1048576,COLUMN(CX10),0),"-")</f>
        <v>10.199999999999999</v>
      </c>
      <c r="CY10" s="8">
        <f>IFERROR(VLOOKUP("*Костромская*",[2]МСП!$1:$1048576,COLUMN(CY10),0),"-")</f>
        <v>9.6</v>
      </c>
      <c r="CZ10" s="8">
        <f>IFERROR(VLOOKUP("*Костромская*",[2]МСП!$1:$1048576,COLUMN(CZ10),0),"-")</f>
        <v>10.1</v>
      </c>
      <c r="DA10" s="8">
        <f>IFERROR(VLOOKUP("*Костромская*",[2]МСП!$1:$1048576,COLUMN(DA10),0),"-")</f>
        <v>9.4</v>
      </c>
      <c r="DB10" s="8">
        <f>IFERROR(VLOOKUP("*Костромская*",[2]МСП!$1:$1048576,COLUMN(DB10),0),"-")</f>
        <v>9.3000000000000007</v>
      </c>
      <c r="DC10" s="8">
        <f>IFERROR(VLOOKUP("*Костромская*",[2]МСП!$1:$1048576,COLUMN(DC10),0),"-")</f>
        <v>9.5</v>
      </c>
      <c r="DD10" s="8">
        <f>IFERROR(VLOOKUP("*Костромская*",[2]МСП!$1:$1048576,COLUMN(DD10),0),"-")</f>
        <v>9.1</v>
      </c>
      <c r="DE10" s="8">
        <f>IFERROR(VLOOKUP("*Костромская*",[2]МСП!$1:$1048576,COLUMN(DE10),0),"-")</f>
        <v>8.5</v>
      </c>
      <c r="DF10" s="8">
        <f>IFERROR(VLOOKUP("*Костромская*",[2]МСП!$1:$1048576,COLUMN(DF10),0),"-")</f>
        <v>9.4</v>
      </c>
      <c r="DG10" s="8">
        <f>IFERROR(VLOOKUP("*Костромская*",[2]МСП!$1:$1048576,COLUMN(DG10),0),"-")</f>
        <v>10.4</v>
      </c>
      <c r="DH10" s="8">
        <f>IFERROR(VLOOKUP("*Костромская*",[2]МСП!$1:$1048576,COLUMN(DH10),0),"-")</f>
        <v>10.3</v>
      </c>
      <c r="DI10" s="8">
        <f>IFERROR(VLOOKUP("*Костромская*",[2]МСП!$1:$1048576,COLUMN(DI10),0),"-")</f>
        <v>8.9</v>
      </c>
      <c r="DJ10" s="8">
        <f>IFERROR(VLOOKUP("*Костромская*",[2]МСП!$1:$1048576,COLUMN(DJ10),0),"-")</f>
        <v>8.8000000000000007</v>
      </c>
      <c r="DK10" s="8">
        <f>IFERROR(VLOOKUP("*Костромская*",[2]МСП!$1:$1048576,COLUMN(DK10),0),"-")</f>
        <v>10.1</v>
      </c>
      <c r="DL10" s="8">
        <f>IFERROR(VLOOKUP("*Костромская*",[2]МСП!$1:$1048576,COLUMN(DL10),0),"-")</f>
        <v>10.4</v>
      </c>
      <c r="DM10" s="8">
        <f>IFERROR(VLOOKUP("*Костромская*",[2]МСП!$1:$1048576,COLUMN(DM10),0),"-")</f>
        <v>10.3</v>
      </c>
      <c r="DN10" s="8">
        <f>IFERROR(VLOOKUP("*Костромская*",[2]МСП!$1:$1048576,COLUMN(DN10),0),"-")</f>
        <v>10.7</v>
      </c>
      <c r="DO10" s="8">
        <f>IFERROR(VLOOKUP("*Костромская*",[2]МСП!$1:$1048576,COLUMN(DO10),0),"-")</f>
        <v>10.3</v>
      </c>
      <c r="DP10" s="8">
        <f>IFERROR(VLOOKUP("*Костромская*",[2]МСП!$1:$1048576,COLUMN(DP10),0),"-")</f>
        <v>10.7</v>
      </c>
      <c r="DQ10" s="8">
        <f>IFERROR(VLOOKUP("*Костромская*",[2]МСП!$1:$1048576,COLUMN(DQ10),0),"-")</f>
        <v>11</v>
      </c>
      <c r="DR10" s="8">
        <f>IFERROR(VLOOKUP("*Костромская*",[2]МСП!$1:$1048576,COLUMN(DR10),0),"-")</f>
        <v>9.8000000000000007</v>
      </c>
      <c r="DS10" s="8">
        <f>IFERROR(VLOOKUP("*Костромская*",[2]МСП!$1:$1048576,COLUMN(DS10),0),"-")</f>
        <v>9.6999999999999993</v>
      </c>
      <c r="DT10" s="8">
        <f>IFERROR(VLOOKUP("*Костромская*",[2]МСП!$1:$1048576,COLUMN(DT10),0),"-")</f>
        <v>10.3</v>
      </c>
      <c r="DU10" s="8">
        <f>IFERROR(VLOOKUP("*Костромская*",[2]МСП!$1:$1048576,COLUMN(DU10),0),"-")</f>
        <v>9.8000000000000007</v>
      </c>
      <c r="DV10" s="8">
        <f>IFERROR(VLOOKUP("*Костромская*",[2]МСП!$1:$1048576,COLUMN(DV10),0),"-")</f>
        <v>9.8000000000000007</v>
      </c>
      <c r="DW10" s="8">
        <f>IFERROR(VLOOKUP("*Костромская*",[2]МСП!$1:$1048576,COLUMN(DW10),0),"-")</f>
        <v>10.3</v>
      </c>
      <c r="DX10" s="8">
        <f>IFERROR(VLOOKUP("*Костромская*",[2]МСП!$1:$1048576,COLUMN(DX10),0),"-")</f>
        <v>10.1</v>
      </c>
      <c r="DY10" s="8">
        <f>IFERROR(VLOOKUP("*Костромская*",[2]МСП!$1:$1048576,COLUMN(DY10),0),"-")</f>
        <v>10.199999999999999</v>
      </c>
      <c r="DZ10" s="8">
        <f>IFERROR(VLOOKUP("*Костромская*",[2]МСП!$1:$1048576,COLUMN(DZ10),0),"-")</f>
        <v>10.1</v>
      </c>
      <c r="EA10" s="8">
        <f>IFERROR(VLOOKUP("*Костромская*",[2]МСП!$1:$1048576,COLUMN(EA10),0),"-")</f>
        <v>10.199999999999999</v>
      </c>
      <c r="EB10" s="8">
        <f>IFERROR(VLOOKUP("*Костромская*",[2]МСП!$1:$1048576,COLUMN(EB10),0),"-")</f>
        <v>10.5</v>
      </c>
      <c r="EC10" s="8">
        <f>IFERROR(VLOOKUP("*Костромская*",[2]МСП!$1:$1048576,COLUMN(EC10),0),"-")</f>
        <v>10.4</v>
      </c>
      <c r="ED10" s="8">
        <f>IFERROR(VLOOKUP("*Костромская*",[2]МСП!$1:$1048576,COLUMN(ED10),0),"-")</f>
        <v>10.9</v>
      </c>
      <c r="EE10" s="8">
        <f>IFERROR(VLOOKUP("*Костромская*",[2]МСП!$1:$1048576,COLUMN(EE10),0),"-")</f>
        <v>11</v>
      </c>
      <c r="EF10" s="8">
        <f>IFERROR(VLOOKUP("*Костромская*",[2]МСП!$1:$1048576,COLUMN(EF10),0),"-")</f>
        <v>11.4</v>
      </c>
      <c r="EG10" s="8">
        <f>IFERROR(VLOOKUP("*Костромская*",[2]МСП!$1:$1048576,COLUMN(EG10),0),"-")</f>
        <v>11.5</v>
      </c>
      <c r="EH10" s="8">
        <f>IFERROR(VLOOKUP("*Костромская*",[2]МСП!$1:$1048576,COLUMN(EH10),0),"-")</f>
        <v>13.2</v>
      </c>
      <c r="EI10" s="8">
        <f>IFERROR(VLOOKUP("*Костромская*",[2]МСП!$1:$1048576,COLUMN(EI10),0),"-")</f>
        <v>14.2</v>
      </c>
      <c r="EJ10" s="8">
        <f>IFERROR(VLOOKUP("*Костромская*",[2]МСП!$1:$1048576,COLUMN(EJ10),0),"-")</f>
        <v>16.8</v>
      </c>
      <c r="EK10" s="8">
        <f>IFERROR(VLOOKUP("*Костромская*",[2]МСП!$1:$1048576,COLUMN(EK10),0),"-")</f>
        <v>18.2</v>
      </c>
      <c r="EL10" s="8">
        <f>IFERROR(VLOOKUP("*Костромская*",[2]МСП!$1:$1048576,COLUMN(EL10),0),"-")</f>
        <v>21.7</v>
      </c>
      <c r="EM10" s="8">
        <f>IFERROR(VLOOKUP("*Костромская*",[2]МСП!$1:$1048576,COLUMN(EM10),0),"-")</f>
        <v>23.5</v>
      </c>
      <c r="EN10" s="8">
        <f>IFERROR(VLOOKUP("*Костромская*",[2]МСП!$1:$1048576,COLUMN(EN10),0),"-")</f>
        <v>24.2</v>
      </c>
      <c r="EO10" s="8">
        <f>IFERROR(VLOOKUP("*Костромская*",[2]МСП!$1:$1048576,COLUMN(EO10),0),"-")</f>
        <v>25.8</v>
      </c>
      <c r="EP10" s="8">
        <f>IFERROR(VLOOKUP("*Костромская*",[2]МСП!$1:$1048576,COLUMN(EP10),0),"-")</f>
        <v>26.8</v>
      </c>
      <c r="EQ10" s="8">
        <f>IFERROR(VLOOKUP("*Костромская*",[2]МСП!$1:$1048576,COLUMN(EQ10),0),"-")</f>
        <v>15.7</v>
      </c>
      <c r="ER10" s="8">
        <f>IFERROR(VLOOKUP("*Костромская*",[2]МСП!$1:$1048576,COLUMN(ER10),0),"-")</f>
        <v>21.7</v>
      </c>
      <c r="ES10" s="8">
        <f>IFERROR(VLOOKUP("*Костромская*",[2]МСП!$1:$1048576,COLUMN(ES10),0),"-")</f>
        <v>22.6</v>
      </c>
      <c r="ET10" s="8">
        <f>IFERROR(VLOOKUP("*Костромская*",[2]МСП!$1:$1048576,COLUMN(ET10),0),"-")</f>
        <v>22.8</v>
      </c>
      <c r="EU10" s="8">
        <f>IFERROR(VLOOKUP("*Костромская*",[2]МСП!$1:$1048576,COLUMN(EU10),0),"-")</f>
        <v>24</v>
      </c>
      <c r="EV10" s="8">
        <f>IFERROR(VLOOKUP("*Костромская*",[2]МСП!$1:$1048576,COLUMN(EV10),0),"-")</f>
        <v>25.1</v>
      </c>
      <c r="EW10" s="8">
        <f>IFERROR(VLOOKUP("*Костромская*",[2]МСП!$1:$1048576,COLUMN(EW10),0),"-")</f>
        <v>26</v>
      </c>
      <c r="EX10" s="8">
        <f>IFERROR(VLOOKUP("*Костромская*",[2]МСП!$1:$1048576,COLUMN(EX10),0),"-")</f>
        <v>25.4</v>
      </c>
      <c r="EY10" s="8">
        <f>IFERROR(VLOOKUP("*Костромская*",[2]МСП!$1:$1048576,COLUMN(EY10),0),"-")</f>
        <v>26.4</v>
      </c>
    </row>
    <row r="11" spans="1:155" x14ac:dyDescent="0.25">
      <c r="A11" s="4" t="s">
        <v>79</v>
      </c>
      <c r="B11" s="8">
        <f>IFERROR(VLOOKUP("*Курская*",[2]МСП!$1:$1048576,COLUMN(B11),0),"-")</f>
        <v>1.4</v>
      </c>
      <c r="C11" s="8">
        <f>IFERROR(VLOOKUP("*Курская*",[2]МСП!$1:$1048576,COLUMN(C11),0),"-")</f>
        <v>1</v>
      </c>
      <c r="D11" s="8">
        <f>IFERROR(VLOOKUP("*Курская*",[2]МСП!$1:$1048576,COLUMN(D11),0),"-")</f>
        <v>0.4</v>
      </c>
      <c r="E11" s="8">
        <f>IFERROR(VLOOKUP("*Курская*",[2]МСП!$1:$1048576,COLUMN(E11),0),"-")</f>
        <v>-19</v>
      </c>
      <c r="F11" s="8">
        <f>IFERROR(VLOOKUP("*Курская*",[2]МСП!$1:$1048576,COLUMN(F11),0),"-")</f>
        <v>-33.299999999999997</v>
      </c>
      <c r="G11" s="8">
        <f>IFERROR(VLOOKUP("*Курская*",[2]МСП!$1:$1048576,COLUMN(G11),0),"-")</f>
        <v>-28</v>
      </c>
      <c r="H11" s="8">
        <f>IFERROR(VLOOKUP("*Курская*",[2]МСП!$1:$1048576,COLUMN(H11),0),"-")</f>
        <v>-27.6</v>
      </c>
      <c r="I11" s="8">
        <f>IFERROR(VLOOKUP("*Курская*",[2]МСП!$1:$1048576,COLUMN(I11),0),"-")</f>
        <v>-25.4</v>
      </c>
      <c r="J11" s="8">
        <f>IFERROR(VLOOKUP("*Курская*",[2]МСП!$1:$1048576,COLUMN(J11),0),"-")</f>
        <v>-25.1</v>
      </c>
      <c r="K11" s="8">
        <f>IFERROR(VLOOKUP("*Курская*",[2]МСП!$1:$1048576,COLUMN(K11),0),"-")</f>
        <v>-22.2</v>
      </c>
      <c r="L11" s="8">
        <f>IFERROR(VLOOKUP("*Курская*",[2]МСП!$1:$1048576,COLUMN(L11),0),"-")</f>
        <v>-20.8</v>
      </c>
      <c r="M11" s="8">
        <f>IFERROR(VLOOKUP("*Курская*",[2]МСП!$1:$1048576,COLUMN(M11),0),"-")</f>
        <v>-19.899999999999999</v>
      </c>
      <c r="N11" s="8">
        <f>IFERROR(VLOOKUP("*Курская*",[2]МСП!$1:$1048576,COLUMN(N11),0),"-")</f>
        <v>-8.9</v>
      </c>
      <c r="O11" s="8">
        <f>IFERROR(VLOOKUP("*Курская*",[2]МСП!$1:$1048576,COLUMN(O11),0),"-")</f>
        <v>-6.4</v>
      </c>
      <c r="P11" s="8">
        <f>IFERROR(VLOOKUP("*Курская*",[2]МСП!$1:$1048576,COLUMN(P11),0),"-")</f>
        <v>-4.9000000000000004</v>
      </c>
      <c r="Q11" s="8">
        <f>IFERROR(VLOOKUP("*Курская*",[2]МСП!$1:$1048576,COLUMN(Q11),0),"-")</f>
        <v>-3.6</v>
      </c>
      <c r="R11" s="8">
        <f>IFERROR(VLOOKUP("*Курская*",[2]МСП!$1:$1048576,COLUMN(R11),0),"-")</f>
        <v>-2.6</v>
      </c>
      <c r="S11" s="8">
        <f>IFERROR(VLOOKUP("*Курская*",[2]МСП!$1:$1048576,COLUMN(S11),0),"-")</f>
        <v>-0.8</v>
      </c>
      <c r="T11" s="8">
        <f>IFERROR(VLOOKUP("*Курская*",[2]МСП!$1:$1048576,COLUMN(T11),0),"-")</f>
        <v>0.2</v>
      </c>
      <c r="U11" s="8">
        <f>IFERROR(VLOOKUP("*Курская*",[2]МСП!$1:$1048576,COLUMN(U11),0),"-")</f>
        <v>0.2</v>
      </c>
      <c r="V11" s="8">
        <f>IFERROR(VLOOKUP("*Курская*",[2]МСП!$1:$1048576,COLUMN(V11),0),"-")</f>
        <v>-1.2</v>
      </c>
      <c r="W11" s="8">
        <f>IFERROR(VLOOKUP("*Курская*",[2]МСП!$1:$1048576,COLUMN(W11),0),"-")</f>
        <v>0.8</v>
      </c>
      <c r="X11" s="8">
        <f>IFERROR(VLOOKUP("*Курская*",[2]МСП!$1:$1048576,COLUMN(X11),0),"-")</f>
        <v>1.4</v>
      </c>
      <c r="Y11" s="8">
        <f>IFERROR(VLOOKUP("*Курская*",[2]МСП!$1:$1048576,COLUMN(Y11),0),"-")</f>
        <v>1.7</v>
      </c>
      <c r="Z11" s="8">
        <f>IFERROR(VLOOKUP("*Курская*",[2]МСП!$1:$1048576,COLUMN(Z11),0),"-")</f>
        <v>2.5</v>
      </c>
      <c r="AA11" s="8">
        <f>IFERROR(VLOOKUP("*Курская*",[2]МСП!$1:$1048576,COLUMN(AA11),0),"-")</f>
        <v>2</v>
      </c>
      <c r="AB11" s="8">
        <f>IFERROR(VLOOKUP("*Курская*",[2]МСП!$1:$1048576,COLUMN(AB11),0),"-")</f>
        <v>1.7</v>
      </c>
      <c r="AC11" s="8">
        <f>IFERROR(VLOOKUP("*Курская*",[2]МСП!$1:$1048576,COLUMN(AC11),0),"-")</f>
        <v>2.9</v>
      </c>
      <c r="AD11" s="8">
        <f>IFERROR(VLOOKUP("*Курская*",[2]МСП!$1:$1048576,COLUMN(AD11),0),"-")</f>
        <v>3</v>
      </c>
      <c r="AE11" s="8">
        <f>IFERROR(VLOOKUP("*Курская*",[2]МСП!$1:$1048576,COLUMN(AE11),0),"-")</f>
        <v>3</v>
      </c>
      <c r="AF11" s="8">
        <f>IFERROR(VLOOKUP("*Курская*",[2]МСП!$1:$1048576,COLUMN(AF11),0),"-")</f>
        <v>2.2999999999999998</v>
      </c>
      <c r="AG11" s="8">
        <f>IFERROR(VLOOKUP("*Курская*",[2]МСП!$1:$1048576,COLUMN(AG11),0),"-")</f>
        <v>2.7</v>
      </c>
      <c r="AH11" s="8">
        <f>IFERROR(VLOOKUP("*Курская*",[2]МСП!$1:$1048576,COLUMN(AH11),0),"-")</f>
        <v>2.8</v>
      </c>
      <c r="AI11" s="8">
        <f>IFERROR(VLOOKUP("*Курская*",[2]МСП!$1:$1048576,COLUMN(AI11),0),"-")</f>
        <v>2.6</v>
      </c>
      <c r="AJ11" s="8">
        <f>IFERROR(VLOOKUP("*Курская*",[2]МСП!$1:$1048576,COLUMN(AJ11),0),"-")</f>
        <v>1.6</v>
      </c>
      <c r="AK11" s="8">
        <f>IFERROR(VLOOKUP("*Курская*",[2]МСП!$1:$1048576,COLUMN(AK11),0),"-")</f>
        <v>1.7</v>
      </c>
      <c r="AL11" s="8">
        <f>IFERROR(VLOOKUP("*Курская*",[2]МСП!$1:$1048576,COLUMN(AL11),0),"-")</f>
        <v>2.1</v>
      </c>
      <c r="AM11" s="8">
        <f>IFERROR(VLOOKUP("*Курская*",[2]МСП!$1:$1048576,COLUMN(AM11),0),"-")</f>
        <v>2.5</v>
      </c>
      <c r="AN11" s="8">
        <f>IFERROR(VLOOKUP("*Курская*",[2]МСП!$1:$1048576,COLUMN(AN11),0),"-")</f>
        <v>2.5</v>
      </c>
      <c r="AO11" s="8">
        <f>IFERROR(VLOOKUP("*Курская*",[2]МСП!$1:$1048576,COLUMN(AO11),0),"-")</f>
        <v>3</v>
      </c>
      <c r="AP11" s="8">
        <f>IFERROR(VLOOKUP("*Курская*",[2]МСП!$1:$1048576,COLUMN(AP11),0),"-")</f>
        <v>3</v>
      </c>
      <c r="AQ11" s="8">
        <f>IFERROR(VLOOKUP("*Курская*",[2]МСП!$1:$1048576,COLUMN(AQ11),0),"-")</f>
        <v>3.2</v>
      </c>
      <c r="AR11" s="8">
        <f>IFERROR(VLOOKUP("*Курская*",[2]МСП!$1:$1048576,COLUMN(AR11),0),"-")</f>
        <v>2.1</v>
      </c>
      <c r="AS11" s="8">
        <f>IFERROR(VLOOKUP("*Курская*",[2]МСП!$1:$1048576,COLUMN(AS11),0),"-")</f>
        <v>-3.7</v>
      </c>
      <c r="AT11" s="8">
        <f>IFERROR(VLOOKUP("*Курская*",[2]МСП!$1:$1048576,COLUMN(AT11),0),"-")</f>
        <v>0.1</v>
      </c>
      <c r="AU11" s="8">
        <f>IFERROR(VLOOKUP("*Курская*",[2]МСП!$1:$1048576,COLUMN(AU11),0),"-")</f>
        <v>0.4</v>
      </c>
      <c r="AV11" s="8">
        <f>IFERROR(VLOOKUP("*Курская*",[2]МСП!$1:$1048576,COLUMN(AV11),0),"-")</f>
        <v>1.2</v>
      </c>
      <c r="AW11" s="8">
        <f>IFERROR(VLOOKUP("*Курская*",[2]МСП!$1:$1048576,COLUMN(AW11),0),"-")</f>
        <v>0.6</v>
      </c>
      <c r="AX11" s="8">
        <f>IFERROR(VLOOKUP("*Курская*",[2]МСП!$1:$1048576,COLUMN(AX11),0),"-")</f>
        <v>0.9</v>
      </c>
      <c r="AY11" s="8">
        <f>IFERROR(VLOOKUP("*Курская*",[2]МСП!$1:$1048576,COLUMN(AY11),0),"-")</f>
        <v>1.6</v>
      </c>
      <c r="AZ11" s="8">
        <f>IFERROR(VLOOKUP("*Курская*",[2]МСП!$1:$1048576,COLUMN(AZ11),0),"-")</f>
        <v>1.6</v>
      </c>
      <c r="BA11" s="8">
        <f>IFERROR(VLOOKUP("*Курская*",[2]МСП!$1:$1048576,COLUMN(BA11),0),"-")</f>
        <v>2.4</v>
      </c>
      <c r="BB11" s="8">
        <f>IFERROR(VLOOKUP("*Курская*",[2]МСП!$1:$1048576,COLUMN(BB11),0),"-")</f>
        <v>1.8</v>
      </c>
      <c r="BC11" s="8">
        <f>IFERROR(VLOOKUP("*Курская*",[2]МСП!$1:$1048576,COLUMN(BC11),0),"-")</f>
        <v>2.5</v>
      </c>
      <c r="BD11" s="8">
        <f>IFERROR(VLOOKUP("*Курская*",[2]МСП!$1:$1048576,COLUMN(BD11),0),"-")</f>
        <v>0.8</v>
      </c>
      <c r="BE11" s="8">
        <f>IFERROR(VLOOKUP("*Курская*",[2]МСП!$1:$1048576,COLUMN(BE11),0),"-")</f>
        <v>2.6</v>
      </c>
      <c r="BF11" s="8">
        <f>IFERROR(VLOOKUP("*Курская*",[2]МСП!$1:$1048576,COLUMN(BF11),0),"-")</f>
        <v>2.6</v>
      </c>
      <c r="BG11" s="8">
        <f>IFERROR(VLOOKUP("*Курская*",[2]МСП!$1:$1048576,COLUMN(BG11),0),"-")</f>
        <v>2.9</v>
      </c>
      <c r="BH11" s="8">
        <f>IFERROR(VLOOKUP("*Курская*",[2]МСП!$1:$1048576,COLUMN(BH11),0),"-")</f>
        <v>3.1</v>
      </c>
      <c r="BI11" s="8">
        <f>IFERROR(VLOOKUP("*Курская*",[2]МСП!$1:$1048576,COLUMN(BI11),0),"-")</f>
        <v>-3.5</v>
      </c>
      <c r="BJ11" s="8">
        <f>IFERROR(VLOOKUP("*Курская*",[2]МСП!$1:$1048576,COLUMN(BJ11),0),"-")</f>
        <v>1.1000000000000001</v>
      </c>
      <c r="BK11" s="8">
        <f>IFERROR(VLOOKUP("*Курская*",[2]МСП!$1:$1048576,COLUMN(BK11),0),"-")</f>
        <v>2</v>
      </c>
      <c r="BL11" s="8">
        <f>IFERROR(VLOOKUP("*Курская*",[2]МСП!$1:$1048576,COLUMN(BL11),0),"-")</f>
        <v>2.6</v>
      </c>
      <c r="BM11" s="8">
        <f>IFERROR(VLOOKUP("*Курская*",[2]МСП!$1:$1048576,COLUMN(BM11),0),"-")</f>
        <v>2.6</v>
      </c>
      <c r="BN11" s="8">
        <f>IFERROR(VLOOKUP("*Курская*",[2]МСП!$1:$1048576,COLUMN(BN11),0),"-")</f>
        <v>4.3</v>
      </c>
      <c r="BO11" s="8">
        <f>IFERROR(VLOOKUP("*Курская*",[2]МСП!$1:$1048576,COLUMN(BO11),0),"-")</f>
        <v>3.5</v>
      </c>
      <c r="BP11" s="8">
        <f>IFERROR(VLOOKUP("*Курская*",[2]МСП!$1:$1048576,COLUMN(BP11),0),"-")</f>
        <v>3.1</v>
      </c>
      <c r="BQ11" s="8">
        <f>IFERROR(VLOOKUP("*Курская*",[2]МСП!$1:$1048576,COLUMN(BQ11),0),"-")</f>
        <v>2.9</v>
      </c>
      <c r="BR11" s="8">
        <f>IFERROR(VLOOKUP("*Курская*",[2]МСП!$1:$1048576,COLUMN(BR11),0),"-")</f>
        <v>2.9</v>
      </c>
      <c r="BS11" s="8">
        <f>IFERROR(VLOOKUP("*Курская*",[2]МСП!$1:$1048576,COLUMN(BS11),0),"-")</f>
        <v>1.6</v>
      </c>
      <c r="BT11" s="8">
        <f>IFERROR(VLOOKUP("*Курская*",[2]МСП!$1:$1048576,COLUMN(BT11),0),"-")</f>
        <v>1.7</v>
      </c>
      <c r="BU11" s="8">
        <f>IFERROR(VLOOKUP("*Курская*",[2]МСП!$1:$1048576,COLUMN(BU11),0),"-")</f>
        <v>1.9</v>
      </c>
      <c r="BV11" s="8">
        <f>IFERROR(VLOOKUP("*Курская*",[2]МСП!$1:$1048576,COLUMN(BV11),0),"-")</f>
        <v>1.6</v>
      </c>
      <c r="BW11" s="8">
        <f>IFERROR(VLOOKUP("*Курская*",[2]МСП!$1:$1048576,COLUMN(BW11),0),"-")</f>
        <v>2.5</v>
      </c>
      <c r="BX11" s="8">
        <f>IFERROR(VLOOKUP("*Курская*",[2]МСП!$1:$1048576,COLUMN(BX11),0),"-")</f>
        <v>2.8</v>
      </c>
      <c r="BY11" s="8">
        <f>IFERROR(VLOOKUP("*Курская*",[2]МСП!$1:$1048576,COLUMN(BY11),0),"-")</f>
        <v>2.5</v>
      </c>
      <c r="BZ11" s="8">
        <f>IFERROR(VLOOKUP("*Курская*",[2]МСП!$1:$1048576,COLUMN(BZ11),0),"-")</f>
        <v>2.2000000000000002</v>
      </c>
      <c r="CA11" s="8">
        <f>IFERROR(VLOOKUP("*Курская*",[2]МСП!$1:$1048576,COLUMN(CA11),0),"-")</f>
        <v>3</v>
      </c>
      <c r="CB11" s="8">
        <f>IFERROR(VLOOKUP("*Курская*",[2]МСП!$1:$1048576,COLUMN(CB11),0),"-")</f>
        <v>2.2000000000000002</v>
      </c>
      <c r="CC11" s="8">
        <f>IFERROR(VLOOKUP("*Курская*",[2]МСП!$1:$1048576,COLUMN(CC11),0),"-")</f>
        <v>2.9</v>
      </c>
      <c r="CD11" s="8">
        <f>IFERROR(VLOOKUP("*Курская*",[2]МСП!$1:$1048576,COLUMN(CD11),0),"-")</f>
        <v>2.7</v>
      </c>
      <c r="CE11" s="8">
        <f>IFERROR(VLOOKUP("*Курская*",[2]МСП!$1:$1048576,COLUMN(CE11),0),"-")</f>
        <v>2.6</v>
      </c>
      <c r="CF11" s="8">
        <f>IFERROR(VLOOKUP("*Курская*",[2]МСП!$1:$1048576,COLUMN(CF11),0),"-")</f>
        <v>1.9</v>
      </c>
      <c r="CG11" s="8">
        <f>IFERROR(VLOOKUP("*Курская*",[2]МСП!$1:$1048576,COLUMN(CG11),0),"-")</f>
        <v>2.2000000000000002</v>
      </c>
      <c r="CH11" s="8">
        <f>IFERROR(VLOOKUP("*Курская*",[2]МСП!$1:$1048576,COLUMN(CH11),0),"-")</f>
        <v>2.1</v>
      </c>
      <c r="CI11" s="8">
        <f>IFERROR(VLOOKUP("*Курская*",[2]МСП!$1:$1048576,COLUMN(CI11),0),"-")</f>
        <v>0.5</v>
      </c>
      <c r="CJ11" s="8">
        <f>IFERROR(VLOOKUP("*Курская*",[2]МСП!$1:$1048576,COLUMN(CJ11),0),"-")</f>
        <v>-17.7</v>
      </c>
      <c r="CK11" s="8">
        <f>IFERROR(VLOOKUP("*Курская*",[2]МСП!$1:$1048576,COLUMN(CK11),0),"-")</f>
        <v>-16.8</v>
      </c>
      <c r="CL11" s="8">
        <f>IFERROR(VLOOKUP("*Курская*",[2]МСП!$1:$1048576,COLUMN(CL11),0),"-")</f>
        <v>0.2</v>
      </c>
      <c r="CM11" s="8">
        <f>IFERROR(VLOOKUP("*Курская*",[2]МСП!$1:$1048576,COLUMN(CM11),0),"-")</f>
        <v>1.9</v>
      </c>
      <c r="CN11" s="8">
        <f>IFERROR(VLOOKUP("*Курская*",[2]МСП!$1:$1048576,COLUMN(CN11),0),"-")</f>
        <v>2.1</v>
      </c>
      <c r="CO11" s="8">
        <f>IFERROR(VLOOKUP("*Курская*",[2]МСП!$1:$1048576,COLUMN(CO11),0),"-")</f>
        <v>2.7</v>
      </c>
      <c r="CP11" s="8">
        <f>IFERROR(VLOOKUP("*Курская*",[2]МСП!$1:$1048576,COLUMN(CP11),0),"-")</f>
        <v>2.8</v>
      </c>
      <c r="CQ11" s="8">
        <f>IFERROR(VLOOKUP("*Курская*",[2]МСП!$1:$1048576,COLUMN(CQ11),0),"-")</f>
        <v>3.6</v>
      </c>
      <c r="CR11" s="8">
        <f>IFERROR(VLOOKUP("*Курская*",[2]МСП!$1:$1048576,COLUMN(CR11),0),"-")</f>
        <v>3.1</v>
      </c>
      <c r="CS11" s="8">
        <f>IFERROR(VLOOKUP("*Курская*",[2]МСП!$1:$1048576,COLUMN(CS11),0),"-")</f>
        <v>-4.9000000000000004</v>
      </c>
      <c r="CT11" s="8">
        <f>IFERROR(VLOOKUP("*Курская*",[2]МСП!$1:$1048576,COLUMN(CT11),0),"-")</f>
        <v>1</v>
      </c>
      <c r="CU11" s="8">
        <f>IFERROR(VLOOKUP("*Курская*",[2]МСП!$1:$1048576,COLUMN(CU11),0),"-")</f>
        <v>1.4</v>
      </c>
      <c r="CV11" s="8">
        <f>IFERROR(VLOOKUP("*Курская*",[2]МСП!$1:$1048576,COLUMN(CV11),0),"-")</f>
        <v>1.3</v>
      </c>
      <c r="CW11" s="8">
        <f>IFERROR(VLOOKUP("*Курская*",[2]МСП!$1:$1048576,COLUMN(CW11),0),"-")</f>
        <v>1</v>
      </c>
      <c r="CX11" s="8">
        <f>IFERROR(VLOOKUP("*Курская*",[2]МСП!$1:$1048576,COLUMN(CX11),0),"-")</f>
        <v>1.8</v>
      </c>
      <c r="CY11" s="8">
        <f>IFERROR(VLOOKUP("*Курская*",[2]МСП!$1:$1048576,COLUMN(CY11),0),"-")</f>
        <v>2</v>
      </c>
      <c r="CZ11" s="8">
        <f>IFERROR(VLOOKUP("*Курская*",[2]МСП!$1:$1048576,COLUMN(CZ11),0),"-")</f>
        <v>2.1</v>
      </c>
      <c r="DA11" s="8">
        <f>IFERROR(VLOOKUP("*Курская*",[2]МСП!$1:$1048576,COLUMN(DA11),0),"-")</f>
        <v>1.7</v>
      </c>
      <c r="DB11" s="8">
        <f>IFERROR(VLOOKUP("*Курская*",[2]МСП!$1:$1048576,COLUMN(DB11),0),"-")</f>
        <v>1.2</v>
      </c>
      <c r="DC11" s="8">
        <f>IFERROR(VLOOKUP("*Курская*",[2]МСП!$1:$1048576,COLUMN(DC11),0),"-")</f>
        <v>1.6</v>
      </c>
      <c r="DD11" s="8">
        <f>IFERROR(VLOOKUP("*Курская*",[2]МСП!$1:$1048576,COLUMN(DD11),0),"-")</f>
        <v>1.4</v>
      </c>
      <c r="DE11" s="8">
        <f>IFERROR(VLOOKUP("*Курская*",[2]МСП!$1:$1048576,COLUMN(DE11),0),"-")</f>
        <v>1.3</v>
      </c>
      <c r="DF11" s="8">
        <f>IFERROR(VLOOKUP("*Курская*",[2]МСП!$1:$1048576,COLUMN(DF11),0),"-")</f>
        <v>2</v>
      </c>
      <c r="DG11" s="8">
        <f>IFERROR(VLOOKUP("*Курская*",[2]МСП!$1:$1048576,COLUMN(DG11),0),"-")</f>
        <v>2</v>
      </c>
      <c r="DH11" s="8">
        <f>IFERROR(VLOOKUP("*Курская*",[2]МСП!$1:$1048576,COLUMN(DH11),0),"-")</f>
        <v>1.7</v>
      </c>
      <c r="DI11" s="8">
        <f>IFERROR(VLOOKUP("*Курская*",[2]МСП!$1:$1048576,COLUMN(DI11),0),"-")</f>
        <v>1.3</v>
      </c>
      <c r="DJ11" s="8">
        <f>IFERROR(VLOOKUP("*Курская*",[2]МСП!$1:$1048576,COLUMN(DJ11),0),"-")</f>
        <v>1.2</v>
      </c>
      <c r="DK11" s="8">
        <f>IFERROR(VLOOKUP("*Курская*",[2]МСП!$1:$1048576,COLUMN(DK11),0),"-")</f>
        <v>1.7</v>
      </c>
      <c r="DL11" s="8">
        <f>IFERROR(VLOOKUP("*Курская*",[2]МСП!$1:$1048576,COLUMN(DL11),0),"-")</f>
        <v>1.8</v>
      </c>
      <c r="DM11" s="8">
        <f>IFERROR(VLOOKUP("*Курская*",[2]МСП!$1:$1048576,COLUMN(DM11),0),"-")</f>
        <v>2.5</v>
      </c>
      <c r="DN11" s="8">
        <f>IFERROR(VLOOKUP("*Курская*",[2]МСП!$1:$1048576,COLUMN(DN11),0),"-")</f>
        <v>1.3</v>
      </c>
      <c r="DO11" s="8">
        <f>IFERROR(VLOOKUP("*Курская*",[2]МСП!$1:$1048576,COLUMN(DO11),0),"-")</f>
        <v>1.4</v>
      </c>
      <c r="DP11" s="8">
        <f>IFERROR(VLOOKUP("*Курская*",[2]МСП!$1:$1048576,COLUMN(DP11),0),"-")</f>
        <v>1.2</v>
      </c>
      <c r="DQ11" s="8">
        <f>IFERROR(VLOOKUP("*Курская*",[2]МСП!$1:$1048576,COLUMN(DQ11),0),"-")</f>
        <v>1.7</v>
      </c>
      <c r="DR11" s="8">
        <f>IFERROR(VLOOKUP("*Курская*",[2]МСП!$1:$1048576,COLUMN(DR11),0),"-")</f>
        <v>0.7</v>
      </c>
      <c r="DS11" s="8">
        <f>IFERROR(VLOOKUP("*Курская*",[2]МСП!$1:$1048576,COLUMN(DS11),0),"-")</f>
        <v>1.1000000000000001</v>
      </c>
      <c r="DT11" s="8">
        <f>IFERROR(VLOOKUP("*Курская*",[2]МСП!$1:$1048576,COLUMN(DT11),0),"-")</f>
        <v>1.4</v>
      </c>
      <c r="DU11" s="8">
        <f>IFERROR(VLOOKUP("*Курская*",[2]МСП!$1:$1048576,COLUMN(DU11),0),"-")</f>
        <v>1.5</v>
      </c>
      <c r="DV11" s="8">
        <f>IFERROR(VLOOKUP("*Курская*",[2]МСП!$1:$1048576,COLUMN(DV11),0),"-")</f>
        <v>1.7</v>
      </c>
      <c r="DW11" s="8">
        <f>IFERROR(VLOOKUP("*Курская*",[2]МСП!$1:$1048576,COLUMN(DW11),0),"-")</f>
        <v>1.9</v>
      </c>
      <c r="DX11" s="8">
        <f>IFERROR(VLOOKUP("*Курская*",[2]МСП!$1:$1048576,COLUMN(DX11),0),"-")</f>
        <v>2.2999999999999998</v>
      </c>
      <c r="DY11" s="8">
        <f>IFERROR(VLOOKUP("*Курская*",[2]МСП!$1:$1048576,COLUMN(DY11),0),"-")</f>
        <v>2</v>
      </c>
      <c r="DZ11" s="8">
        <f>IFERROR(VLOOKUP("*Курская*",[2]МСП!$1:$1048576,COLUMN(DZ11),0),"-")</f>
        <v>2.4</v>
      </c>
      <c r="EA11" s="8">
        <f>IFERROR(VLOOKUP("*Курская*",[2]МСП!$1:$1048576,COLUMN(EA11),0),"-")</f>
        <v>2.2999999999999998</v>
      </c>
      <c r="EB11" s="8">
        <f>IFERROR(VLOOKUP("*Курская*",[2]МСП!$1:$1048576,COLUMN(EB11),0),"-")</f>
        <v>3.3</v>
      </c>
      <c r="EC11" s="8">
        <f>IFERROR(VLOOKUP("*Курская*",[2]МСП!$1:$1048576,COLUMN(EC11),0),"-")</f>
        <v>3</v>
      </c>
      <c r="ED11" s="8">
        <f>IFERROR(VLOOKUP("*Курская*",[2]МСП!$1:$1048576,COLUMN(ED11),0),"-")</f>
        <v>3.9</v>
      </c>
      <c r="EE11" s="8">
        <f>IFERROR(VLOOKUP("*Курская*",[2]МСП!$1:$1048576,COLUMN(EE11),0),"-")</f>
        <v>3.1</v>
      </c>
      <c r="EF11" s="8">
        <f>IFERROR(VLOOKUP("*Курская*",[2]МСП!$1:$1048576,COLUMN(EF11),0),"-")</f>
        <v>3.6</v>
      </c>
      <c r="EG11" s="8">
        <f>IFERROR(VLOOKUP("*Курская*",[2]МСП!$1:$1048576,COLUMN(EG11),0),"-")</f>
        <v>3.9</v>
      </c>
      <c r="EH11" s="8">
        <f>IFERROR(VLOOKUP("*Курская*",[2]МСП!$1:$1048576,COLUMN(EH11),0),"-")</f>
        <v>5</v>
      </c>
      <c r="EI11" s="8">
        <f>IFERROR(VLOOKUP("*Курская*",[2]МСП!$1:$1048576,COLUMN(EI11),0),"-")</f>
        <v>6.7</v>
      </c>
      <c r="EJ11" s="8">
        <f>IFERROR(VLOOKUP("*Курская*",[2]МСП!$1:$1048576,COLUMN(EJ11),0),"-")</f>
        <v>8</v>
      </c>
      <c r="EK11" s="8">
        <f>IFERROR(VLOOKUP("*Курская*",[2]МСП!$1:$1048576,COLUMN(EK11),0),"-")</f>
        <v>9.1</v>
      </c>
      <c r="EL11" s="8">
        <f>IFERROR(VLOOKUP("*Курская*",[2]МСП!$1:$1048576,COLUMN(EL11),0),"-")</f>
        <v>11.6</v>
      </c>
      <c r="EM11" s="8">
        <f>IFERROR(VLOOKUP("*Курская*",[2]МСП!$1:$1048576,COLUMN(EM11),0),"-")</f>
        <v>12.8</v>
      </c>
      <c r="EN11" s="8">
        <f>IFERROR(VLOOKUP("*Курская*",[2]МСП!$1:$1048576,COLUMN(EN11),0),"-")</f>
        <v>13.2</v>
      </c>
      <c r="EO11" s="8">
        <f>IFERROR(VLOOKUP("*Курская*",[2]МСП!$1:$1048576,COLUMN(EO11),0),"-")</f>
        <v>15</v>
      </c>
      <c r="EP11" s="8">
        <f>IFERROR(VLOOKUP("*Курская*",[2]МСП!$1:$1048576,COLUMN(EP11),0),"-")</f>
        <v>15.5</v>
      </c>
      <c r="EQ11" s="8">
        <f>IFERROR(VLOOKUP("*Курская*",[2]МСП!$1:$1048576,COLUMN(EQ11),0),"-")</f>
        <v>6.2</v>
      </c>
      <c r="ER11" s="8">
        <f>IFERROR(VLOOKUP("*Курская*",[2]МСП!$1:$1048576,COLUMN(ER11),0),"-")</f>
        <v>11.3</v>
      </c>
      <c r="ES11" s="8">
        <f>IFERROR(VLOOKUP("*Курская*",[2]МСП!$1:$1048576,COLUMN(ES11),0),"-")</f>
        <v>12.8</v>
      </c>
      <c r="ET11" s="8">
        <f>IFERROR(VLOOKUP("*Курская*",[2]МСП!$1:$1048576,COLUMN(ET11),0),"-")</f>
        <v>12.5</v>
      </c>
      <c r="EU11" s="8">
        <f>IFERROR(VLOOKUP("*Курская*",[2]МСП!$1:$1048576,COLUMN(EU11),0),"-")</f>
        <v>12.7</v>
      </c>
      <c r="EV11" s="8">
        <f>IFERROR(VLOOKUP("*Курская*",[2]МСП!$1:$1048576,COLUMN(EV11),0),"-")</f>
        <v>13.8</v>
      </c>
      <c r="EW11" s="8">
        <f>IFERROR(VLOOKUP("*Курская*",[2]МСП!$1:$1048576,COLUMN(EW11),0),"-")</f>
        <v>14.6</v>
      </c>
      <c r="EX11" s="8">
        <f>IFERROR(VLOOKUP("*Курская*",[2]МСП!$1:$1048576,COLUMN(EX11),0),"-")</f>
        <v>14.7</v>
      </c>
      <c r="EY11" s="8">
        <f>IFERROR(VLOOKUP("*Курская*",[2]МСП!$1:$1048576,COLUMN(EY11),0),"-")</f>
        <v>15.5</v>
      </c>
    </row>
    <row r="12" spans="1:155" x14ac:dyDescent="0.25">
      <c r="A12" s="4" t="s">
        <v>7</v>
      </c>
      <c r="B12" s="8">
        <f>IFERROR(VLOOKUP("*Липецкая*",[2]МСП!$1:$1048576,COLUMN(B12),0),"-")</f>
        <v>1</v>
      </c>
      <c r="C12" s="8">
        <f>IFERROR(VLOOKUP("*Липецкая*",[2]МСП!$1:$1048576,COLUMN(C12),0),"-")</f>
        <v>0.3</v>
      </c>
      <c r="D12" s="8">
        <f>IFERROR(VLOOKUP("*Липецкая*",[2]МСП!$1:$1048576,COLUMN(D12),0),"-")</f>
        <v>0.2</v>
      </c>
      <c r="E12" s="8">
        <f>IFERROR(VLOOKUP("*Липецкая*",[2]МСП!$1:$1048576,COLUMN(E12),0),"-")</f>
        <v>-15</v>
      </c>
      <c r="F12" s="8">
        <f>IFERROR(VLOOKUP("*Липецкая*",[2]МСП!$1:$1048576,COLUMN(F12),0),"-")</f>
        <v>-39.700000000000003</v>
      </c>
      <c r="G12" s="8">
        <f>IFERROR(VLOOKUP("*Липецкая*",[2]МСП!$1:$1048576,COLUMN(G12),0),"-")</f>
        <v>-34.799999999999997</v>
      </c>
      <c r="H12" s="8">
        <f>IFERROR(VLOOKUP("*Липецкая*",[2]МСП!$1:$1048576,COLUMN(H12),0),"-")</f>
        <v>-34</v>
      </c>
      <c r="I12" s="8">
        <f>IFERROR(VLOOKUP("*Липецкая*",[2]МСП!$1:$1048576,COLUMN(I12),0),"-")</f>
        <v>-20.100000000000001</v>
      </c>
      <c r="J12" s="8">
        <f>IFERROR(VLOOKUP("*Липецкая*",[2]МСП!$1:$1048576,COLUMN(J12),0),"-")</f>
        <v>-19</v>
      </c>
      <c r="K12" s="8">
        <f>IFERROR(VLOOKUP("*Липецкая*",[2]МСП!$1:$1048576,COLUMN(K12),0),"-")</f>
        <v>-16.100000000000001</v>
      </c>
      <c r="L12" s="8">
        <f>IFERROR(VLOOKUP("*Липецкая*",[2]МСП!$1:$1048576,COLUMN(L12),0),"-")</f>
        <v>-14.4</v>
      </c>
      <c r="M12" s="8">
        <f>IFERROR(VLOOKUP("*Липецкая*",[2]МСП!$1:$1048576,COLUMN(M12),0),"-")</f>
        <v>-12.5</v>
      </c>
      <c r="N12" s="8">
        <f>IFERROR(VLOOKUP("*Липецкая*",[2]МСП!$1:$1048576,COLUMN(N12),0),"-")</f>
        <v>-11.8</v>
      </c>
      <c r="O12" s="8">
        <f>IFERROR(VLOOKUP("*Липецкая*",[2]МСП!$1:$1048576,COLUMN(O12),0),"-")</f>
        <v>-11.3</v>
      </c>
      <c r="P12" s="8">
        <f>IFERROR(VLOOKUP("*Липецкая*",[2]МСП!$1:$1048576,COLUMN(P12),0),"-")</f>
        <v>-9.6</v>
      </c>
      <c r="Q12" s="8">
        <f>IFERROR(VLOOKUP("*Липецкая*",[2]МСП!$1:$1048576,COLUMN(Q12),0),"-")</f>
        <v>-8.1</v>
      </c>
      <c r="R12" s="8">
        <f>IFERROR(VLOOKUP("*Липецкая*",[2]МСП!$1:$1048576,COLUMN(R12),0),"-")</f>
        <v>-6.6</v>
      </c>
      <c r="S12" s="8">
        <f>IFERROR(VLOOKUP("*Липецкая*",[2]МСП!$1:$1048576,COLUMN(S12),0),"-")</f>
        <v>-3.3</v>
      </c>
      <c r="T12" s="8">
        <f>IFERROR(VLOOKUP("*Липецкая*",[2]МСП!$1:$1048576,COLUMN(T12),0),"-")</f>
        <v>-2.2000000000000002</v>
      </c>
      <c r="U12" s="8">
        <f>IFERROR(VLOOKUP("*Липецкая*",[2]МСП!$1:$1048576,COLUMN(U12),0),"-")</f>
        <v>-1</v>
      </c>
      <c r="V12" s="8">
        <f>IFERROR(VLOOKUP("*Липецкая*",[2]МСП!$1:$1048576,COLUMN(V12),0),"-")</f>
        <v>-1.7</v>
      </c>
      <c r="W12" s="8">
        <f>IFERROR(VLOOKUP("*Липецкая*",[2]МСП!$1:$1048576,COLUMN(W12),0),"-")</f>
        <v>0.3</v>
      </c>
      <c r="X12" s="8">
        <f>IFERROR(VLOOKUP("*Липецкая*",[2]МСП!$1:$1048576,COLUMN(X12),0),"-")</f>
        <v>1.2</v>
      </c>
      <c r="Y12" s="8">
        <f>IFERROR(VLOOKUP("*Липецкая*",[2]МСП!$1:$1048576,COLUMN(Y12),0),"-")</f>
        <v>1.5</v>
      </c>
      <c r="Z12" s="8">
        <f>IFERROR(VLOOKUP("*Липецкая*",[2]МСП!$1:$1048576,COLUMN(Z12),0),"-")</f>
        <v>2</v>
      </c>
      <c r="AA12" s="8">
        <f>IFERROR(VLOOKUP("*Липецкая*",[2]МСП!$1:$1048576,COLUMN(AA12),0),"-")</f>
        <v>2</v>
      </c>
      <c r="AB12" s="8">
        <f>IFERROR(VLOOKUP("*Липецкая*",[2]МСП!$1:$1048576,COLUMN(AB12),0),"-")</f>
        <v>2.5</v>
      </c>
      <c r="AC12" s="8">
        <f>IFERROR(VLOOKUP("*Липецкая*",[2]МСП!$1:$1048576,COLUMN(AC12),0),"-")</f>
        <v>3.4</v>
      </c>
      <c r="AD12" s="8">
        <f>IFERROR(VLOOKUP("*Липецкая*",[2]МСП!$1:$1048576,COLUMN(AD12),0),"-")</f>
        <v>3.5</v>
      </c>
      <c r="AE12" s="8">
        <f>IFERROR(VLOOKUP("*Липецкая*",[2]МСП!$1:$1048576,COLUMN(AE12),0),"-")</f>
        <v>3.3</v>
      </c>
      <c r="AF12" s="8">
        <f>IFERROR(VLOOKUP("*Липецкая*",[2]МСП!$1:$1048576,COLUMN(AF12),0),"-")</f>
        <v>2.8</v>
      </c>
      <c r="AG12" s="8">
        <f>IFERROR(VLOOKUP("*Липецкая*",[2]МСП!$1:$1048576,COLUMN(AG12),0),"-")</f>
        <v>2.8</v>
      </c>
      <c r="AH12" s="8">
        <f>IFERROR(VLOOKUP("*Липецкая*",[2]МСП!$1:$1048576,COLUMN(AH12),0),"-")</f>
        <v>3.9</v>
      </c>
      <c r="AI12" s="8">
        <f>IFERROR(VLOOKUP("*Липецкая*",[2]МСП!$1:$1048576,COLUMN(AI12),0),"-")</f>
        <v>3.9</v>
      </c>
      <c r="AJ12" s="8">
        <f>IFERROR(VLOOKUP("*Липецкая*",[2]МСП!$1:$1048576,COLUMN(AJ12),0),"-")</f>
        <v>2.5</v>
      </c>
      <c r="AK12" s="8">
        <f>IFERROR(VLOOKUP("*Липецкая*",[2]МСП!$1:$1048576,COLUMN(AK12),0),"-")</f>
        <v>2.8</v>
      </c>
      <c r="AL12" s="8">
        <f>IFERROR(VLOOKUP("*Липецкая*",[2]МСП!$1:$1048576,COLUMN(AL12),0),"-")</f>
        <v>3.2</v>
      </c>
      <c r="AM12" s="8">
        <f>IFERROR(VLOOKUP("*Липецкая*",[2]МСП!$1:$1048576,COLUMN(AM12),0),"-")</f>
        <v>4.2</v>
      </c>
      <c r="AN12" s="8">
        <f>IFERROR(VLOOKUP("*Липецкая*",[2]МСП!$1:$1048576,COLUMN(AN12),0),"-")</f>
        <v>4.0999999999999996</v>
      </c>
      <c r="AO12" s="8">
        <f>IFERROR(VLOOKUP("*Липецкая*",[2]МСП!$1:$1048576,COLUMN(AO12),0),"-")</f>
        <v>4.4000000000000004</v>
      </c>
      <c r="AP12" s="8">
        <f>IFERROR(VLOOKUP("*Липецкая*",[2]МСП!$1:$1048576,COLUMN(AP12),0),"-")</f>
        <v>4.5</v>
      </c>
      <c r="AQ12" s="8">
        <f>IFERROR(VLOOKUP("*Липецкая*",[2]МСП!$1:$1048576,COLUMN(AQ12),0),"-")</f>
        <v>5</v>
      </c>
      <c r="AR12" s="8">
        <f>IFERROR(VLOOKUP("*Липецкая*",[2]МСП!$1:$1048576,COLUMN(AR12),0),"-")</f>
        <v>4.3</v>
      </c>
      <c r="AS12" s="8">
        <f>IFERROR(VLOOKUP("*Липецкая*",[2]МСП!$1:$1048576,COLUMN(AS12),0),"-")</f>
        <v>-3.1</v>
      </c>
      <c r="AT12" s="8">
        <f>IFERROR(VLOOKUP("*Липецкая*",[2]МСП!$1:$1048576,COLUMN(AT12),0),"-")</f>
        <v>2.8</v>
      </c>
      <c r="AU12" s="8">
        <f>IFERROR(VLOOKUP("*Липецкая*",[2]МСП!$1:$1048576,COLUMN(AU12),0),"-")</f>
        <v>3.4</v>
      </c>
      <c r="AV12" s="8">
        <f>IFERROR(VLOOKUP("*Липецкая*",[2]МСП!$1:$1048576,COLUMN(AV12),0),"-")</f>
        <v>3.9</v>
      </c>
      <c r="AW12" s="8">
        <f>IFERROR(VLOOKUP("*Липецкая*",[2]МСП!$1:$1048576,COLUMN(AW12),0),"-")</f>
        <v>3.7</v>
      </c>
      <c r="AX12" s="8">
        <f>IFERROR(VLOOKUP("*Липецкая*",[2]МСП!$1:$1048576,COLUMN(AX12),0),"-")</f>
        <v>3.7</v>
      </c>
      <c r="AY12" s="8">
        <f>IFERROR(VLOOKUP("*Липецкая*",[2]МСП!$1:$1048576,COLUMN(AY12),0),"-")</f>
        <v>4.4000000000000004</v>
      </c>
      <c r="AZ12" s="8">
        <f>IFERROR(VLOOKUP("*Липецкая*",[2]МСП!$1:$1048576,COLUMN(AZ12),0),"-")</f>
        <v>3.9</v>
      </c>
      <c r="BA12" s="8">
        <f>IFERROR(VLOOKUP("*Липецкая*",[2]МСП!$1:$1048576,COLUMN(BA12),0),"-")</f>
        <v>4.9000000000000004</v>
      </c>
      <c r="BB12" s="8">
        <f>IFERROR(VLOOKUP("*Липецкая*",[2]МСП!$1:$1048576,COLUMN(BB12),0),"-")</f>
        <v>4.0999999999999996</v>
      </c>
      <c r="BC12" s="8">
        <f>IFERROR(VLOOKUP("*Липецкая*",[2]МСП!$1:$1048576,COLUMN(BC12),0),"-")</f>
        <v>4.7</v>
      </c>
      <c r="BD12" s="8">
        <f>IFERROR(VLOOKUP("*Липецкая*",[2]МСП!$1:$1048576,COLUMN(BD12),0),"-")</f>
        <v>3.7</v>
      </c>
      <c r="BE12" s="8">
        <f>IFERROR(VLOOKUP("*Липецкая*",[2]МСП!$1:$1048576,COLUMN(BE12),0),"-")</f>
        <v>5.7</v>
      </c>
      <c r="BF12" s="8">
        <f>IFERROR(VLOOKUP("*Липецкая*",[2]МСП!$1:$1048576,COLUMN(BF12),0),"-")</f>
        <v>5.8</v>
      </c>
      <c r="BG12" s="8">
        <f>IFERROR(VLOOKUP("*Липецкая*",[2]МСП!$1:$1048576,COLUMN(BG12),0),"-")</f>
        <v>6</v>
      </c>
      <c r="BH12" s="8">
        <f>IFERROR(VLOOKUP("*Липецкая*",[2]МСП!$1:$1048576,COLUMN(BH12),0),"-")</f>
        <v>6.4</v>
      </c>
      <c r="BI12" s="8">
        <f>IFERROR(VLOOKUP("*Липецкая*",[2]МСП!$1:$1048576,COLUMN(BI12),0),"-")</f>
        <v>0</v>
      </c>
      <c r="BJ12" s="8">
        <f>IFERROR(VLOOKUP("*Липецкая*",[2]МСП!$1:$1048576,COLUMN(BJ12),0),"-")</f>
        <v>4</v>
      </c>
      <c r="BK12" s="8">
        <f>IFERROR(VLOOKUP("*Липецкая*",[2]МСП!$1:$1048576,COLUMN(BK12),0),"-")</f>
        <v>5.4</v>
      </c>
      <c r="BL12" s="8">
        <f>IFERROR(VLOOKUP("*Липецкая*",[2]МСП!$1:$1048576,COLUMN(BL12),0),"-")</f>
        <v>6.3</v>
      </c>
      <c r="BM12" s="8">
        <f>IFERROR(VLOOKUP("*Липецкая*",[2]МСП!$1:$1048576,COLUMN(BM12),0),"-")</f>
        <v>6.2</v>
      </c>
      <c r="BN12" s="8">
        <f>IFERROR(VLOOKUP("*Липецкая*",[2]МСП!$1:$1048576,COLUMN(BN12),0),"-")</f>
        <v>7.8</v>
      </c>
      <c r="BO12" s="8">
        <f>IFERROR(VLOOKUP("*Липецкая*",[2]МСП!$1:$1048576,COLUMN(BO12),0),"-")</f>
        <v>7.3</v>
      </c>
      <c r="BP12" s="8">
        <f>IFERROR(VLOOKUP("*Липецкая*",[2]МСП!$1:$1048576,COLUMN(BP12),0),"-")</f>
        <v>6.7</v>
      </c>
      <c r="BQ12" s="8">
        <f>IFERROR(VLOOKUP("*Липецкая*",[2]МСП!$1:$1048576,COLUMN(BQ12),0),"-")</f>
        <v>7.1</v>
      </c>
      <c r="BR12" s="8">
        <f>IFERROR(VLOOKUP("*Липецкая*",[2]МСП!$1:$1048576,COLUMN(BR12),0),"-")</f>
        <v>6.5</v>
      </c>
      <c r="BS12" s="8">
        <f>IFERROR(VLOOKUP("*Липецкая*",[2]МСП!$1:$1048576,COLUMN(BS12),0),"-")</f>
        <v>6.1</v>
      </c>
      <c r="BT12" s="8">
        <f>IFERROR(VLOOKUP("*Липецкая*",[2]МСП!$1:$1048576,COLUMN(BT12),0),"-")</f>
        <v>6.1</v>
      </c>
      <c r="BU12" s="8">
        <f>IFERROR(VLOOKUP("*Липецкая*",[2]МСП!$1:$1048576,COLUMN(BU12),0),"-")</f>
        <v>5.9</v>
      </c>
      <c r="BV12" s="8">
        <f>IFERROR(VLOOKUP("*Липецкая*",[2]МСП!$1:$1048576,COLUMN(BV12),0),"-")</f>
        <v>5.9</v>
      </c>
      <c r="BW12" s="8">
        <f>IFERROR(VLOOKUP("*Липецкая*",[2]МСП!$1:$1048576,COLUMN(BW12),0),"-")</f>
        <v>6.3</v>
      </c>
      <c r="BX12" s="8">
        <f>IFERROR(VLOOKUP("*Липецкая*",[2]МСП!$1:$1048576,COLUMN(BX12),0),"-")</f>
        <v>6.1</v>
      </c>
      <c r="BY12" s="8">
        <f>IFERROR(VLOOKUP("*Липецкая*",[2]МСП!$1:$1048576,COLUMN(BY12),0),"-")</f>
        <v>6.4</v>
      </c>
      <c r="BZ12" s="8">
        <f>IFERROR(VLOOKUP("*Липецкая*",[2]МСП!$1:$1048576,COLUMN(BZ12),0),"-")</f>
        <v>6.1</v>
      </c>
      <c r="CA12" s="8">
        <f>IFERROR(VLOOKUP("*Липецкая*",[2]МСП!$1:$1048576,COLUMN(CA12),0),"-")</f>
        <v>7.1</v>
      </c>
      <c r="CB12" s="8">
        <f>IFERROR(VLOOKUP("*Липецкая*",[2]МСП!$1:$1048576,COLUMN(CB12),0),"-")</f>
        <v>6.9</v>
      </c>
      <c r="CC12" s="8">
        <f>IFERROR(VLOOKUP("*Липецкая*",[2]МСП!$1:$1048576,COLUMN(CC12),0),"-")</f>
        <v>7.1</v>
      </c>
      <c r="CD12" s="8">
        <f>IFERROR(VLOOKUP("*Липецкая*",[2]МСП!$1:$1048576,COLUMN(CD12),0),"-")</f>
        <v>7.1</v>
      </c>
      <c r="CE12" s="8">
        <f>IFERROR(VLOOKUP("*Липецкая*",[2]МСП!$1:$1048576,COLUMN(CE12),0),"-")</f>
        <v>7.2</v>
      </c>
      <c r="CF12" s="8">
        <f>IFERROR(VLOOKUP("*Липецкая*",[2]МСП!$1:$1048576,COLUMN(CF12),0),"-")</f>
        <v>6.7</v>
      </c>
      <c r="CG12" s="8">
        <f>IFERROR(VLOOKUP("*Липецкая*",[2]МСП!$1:$1048576,COLUMN(CG12),0),"-")</f>
        <v>6.9</v>
      </c>
      <c r="CH12" s="8">
        <f>IFERROR(VLOOKUP("*Липецкая*",[2]МСП!$1:$1048576,COLUMN(CH12),0),"-")</f>
        <v>6.9</v>
      </c>
      <c r="CI12" s="8">
        <f>IFERROR(VLOOKUP("*Липецкая*",[2]МСП!$1:$1048576,COLUMN(CI12),0),"-")</f>
        <v>6.9</v>
      </c>
      <c r="CJ12" s="8">
        <f>IFERROR(VLOOKUP("*Липецкая*",[2]МСП!$1:$1048576,COLUMN(CJ12),0),"-")</f>
        <v>5.0999999999999996</v>
      </c>
      <c r="CK12" s="8">
        <f>IFERROR(VLOOKUP("*Липецкая*",[2]МСП!$1:$1048576,COLUMN(CK12),0),"-")</f>
        <v>6.2</v>
      </c>
      <c r="CL12" s="8">
        <f>IFERROR(VLOOKUP("*Липецкая*",[2]МСП!$1:$1048576,COLUMN(CL12),0),"-")</f>
        <v>6.7</v>
      </c>
      <c r="CM12" s="8">
        <f>IFERROR(VLOOKUP("*Липецкая*",[2]МСП!$1:$1048576,COLUMN(CM12),0),"-")</f>
        <v>6.7</v>
      </c>
      <c r="CN12" s="8">
        <f>IFERROR(VLOOKUP("*Липецкая*",[2]МСП!$1:$1048576,COLUMN(CN12),0),"-")</f>
        <v>6.6</v>
      </c>
      <c r="CO12" s="8">
        <f>IFERROR(VLOOKUP("*Липецкая*",[2]МСП!$1:$1048576,COLUMN(CO12),0),"-")</f>
        <v>7</v>
      </c>
      <c r="CP12" s="8">
        <f>IFERROR(VLOOKUP("*Липецкая*",[2]МСП!$1:$1048576,COLUMN(CP12),0),"-")</f>
        <v>7.3</v>
      </c>
      <c r="CQ12" s="8">
        <f>IFERROR(VLOOKUP("*Липецкая*",[2]МСП!$1:$1048576,COLUMN(CQ12),0),"-")</f>
        <v>7.1</v>
      </c>
      <c r="CR12" s="8">
        <f>IFERROR(VLOOKUP("*Липецкая*",[2]МСП!$1:$1048576,COLUMN(CR12),0),"-")</f>
        <v>6.8</v>
      </c>
      <c r="CS12" s="8">
        <f>IFERROR(VLOOKUP("*Липецкая*",[2]МСП!$1:$1048576,COLUMN(CS12),0),"-")</f>
        <v>-1.8</v>
      </c>
      <c r="CT12" s="8">
        <f>IFERROR(VLOOKUP("*Липецкая*",[2]МСП!$1:$1048576,COLUMN(CT12),0),"-")</f>
        <v>5.0999999999999996</v>
      </c>
      <c r="CU12" s="8">
        <f>IFERROR(VLOOKUP("*Липецкая*",[2]МСП!$1:$1048576,COLUMN(CU12),0),"-")</f>
        <v>5.6</v>
      </c>
      <c r="CV12" s="8">
        <f>IFERROR(VLOOKUP("*Липецкая*",[2]МСП!$1:$1048576,COLUMN(CV12),0),"-")</f>
        <v>5.7</v>
      </c>
      <c r="CW12" s="8">
        <f>IFERROR(VLOOKUP("*Липецкая*",[2]МСП!$1:$1048576,COLUMN(CW12),0),"-")</f>
        <v>5.6</v>
      </c>
      <c r="CX12" s="8">
        <f>IFERROR(VLOOKUP("*Липецкая*",[2]МСП!$1:$1048576,COLUMN(CX12),0),"-")</f>
        <v>6.7</v>
      </c>
      <c r="CY12" s="8">
        <f>IFERROR(VLOOKUP("*Липецкая*",[2]МСП!$1:$1048576,COLUMN(CY12),0),"-")</f>
        <v>6.3</v>
      </c>
      <c r="CZ12" s="8">
        <f>IFERROR(VLOOKUP("*Липецкая*",[2]МСП!$1:$1048576,COLUMN(CZ12),0),"-")</f>
        <v>6.8</v>
      </c>
      <c r="DA12" s="8">
        <f>IFERROR(VLOOKUP("*Липецкая*",[2]МСП!$1:$1048576,COLUMN(DA12),0),"-")</f>
        <v>6.3</v>
      </c>
      <c r="DB12" s="8">
        <f>IFERROR(VLOOKUP("*Липецкая*",[2]МСП!$1:$1048576,COLUMN(DB12),0),"-")</f>
        <v>5.8</v>
      </c>
      <c r="DC12" s="8">
        <f>IFERROR(VLOOKUP("*Липецкая*",[2]МСП!$1:$1048576,COLUMN(DC12),0),"-")</f>
        <v>6.6</v>
      </c>
      <c r="DD12" s="8">
        <f>IFERROR(VLOOKUP("*Липецкая*",[2]МСП!$1:$1048576,COLUMN(DD12),0),"-")</f>
        <v>5.7</v>
      </c>
      <c r="DE12" s="8">
        <f>IFERROR(VLOOKUP("*Липецкая*",[2]МСП!$1:$1048576,COLUMN(DE12),0),"-")</f>
        <v>5.8</v>
      </c>
      <c r="DF12" s="8">
        <f>IFERROR(VLOOKUP("*Липецкая*",[2]МСП!$1:$1048576,COLUMN(DF12),0),"-")</f>
        <v>6.4</v>
      </c>
      <c r="DG12" s="8">
        <f>IFERROR(VLOOKUP("*Липецкая*",[2]МСП!$1:$1048576,COLUMN(DG12),0),"-")</f>
        <v>6.9</v>
      </c>
      <c r="DH12" s="8">
        <f>IFERROR(VLOOKUP("*Липецкая*",[2]МСП!$1:$1048576,COLUMN(DH12),0),"-")</f>
        <v>6.6</v>
      </c>
      <c r="DI12" s="8">
        <f>IFERROR(VLOOKUP("*Липецкая*",[2]МСП!$1:$1048576,COLUMN(DI12),0),"-")</f>
        <v>6.1</v>
      </c>
      <c r="DJ12" s="8">
        <f>IFERROR(VLOOKUP("*Липецкая*",[2]МСП!$1:$1048576,COLUMN(DJ12),0),"-")</f>
        <v>6.1</v>
      </c>
      <c r="DK12" s="8">
        <f>IFERROR(VLOOKUP("*Липецкая*",[2]МСП!$1:$1048576,COLUMN(DK12),0),"-")</f>
        <v>7.1</v>
      </c>
      <c r="DL12" s="8">
        <f>IFERROR(VLOOKUP("*Липецкая*",[2]МСП!$1:$1048576,COLUMN(DL12),0),"-")</f>
        <v>7.4</v>
      </c>
      <c r="DM12" s="8">
        <f>IFERROR(VLOOKUP("*Липецкая*",[2]МСП!$1:$1048576,COLUMN(DM12),0),"-")</f>
        <v>7.7</v>
      </c>
      <c r="DN12" s="8">
        <f>IFERROR(VLOOKUP("*Липецкая*",[2]МСП!$1:$1048576,COLUMN(DN12),0),"-")</f>
        <v>7.1</v>
      </c>
      <c r="DO12" s="8">
        <f>IFERROR(VLOOKUP("*Липецкая*",[2]МСП!$1:$1048576,COLUMN(DO12),0),"-")</f>
        <v>7.2</v>
      </c>
      <c r="DP12" s="8">
        <f>IFERROR(VLOOKUP("*Липецкая*",[2]МСП!$1:$1048576,COLUMN(DP12),0),"-")</f>
        <v>7.4</v>
      </c>
      <c r="DQ12" s="8">
        <f>IFERROR(VLOOKUP("*Липецкая*",[2]МСП!$1:$1048576,COLUMN(DQ12),0),"-")</f>
        <v>7.5</v>
      </c>
      <c r="DR12" s="8">
        <f>IFERROR(VLOOKUP("*Липецкая*",[2]МСП!$1:$1048576,COLUMN(DR12),0),"-")</f>
        <v>6.5</v>
      </c>
      <c r="DS12" s="8">
        <f>IFERROR(VLOOKUP("*Липецкая*",[2]МСП!$1:$1048576,COLUMN(DS12),0),"-")</f>
        <v>7.1</v>
      </c>
      <c r="DT12" s="8">
        <f>IFERROR(VLOOKUP("*Липецкая*",[2]МСП!$1:$1048576,COLUMN(DT12),0),"-")</f>
        <v>6.8</v>
      </c>
      <c r="DU12" s="8">
        <f>IFERROR(VLOOKUP("*Липецкая*",[2]МСП!$1:$1048576,COLUMN(DU12),0),"-")</f>
        <v>6.8</v>
      </c>
      <c r="DV12" s="8">
        <f>IFERROR(VLOOKUP("*Липецкая*",[2]МСП!$1:$1048576,COLUMN(DV12),0),"-")</f>
        <v>7.3</v>
      </c>
      <c r="DW12" s="8">
        <f>IFERROR(VLOOKUP("*Липецкая*",[2]МСП!$1:$1048576,COLUMN(DW12),0),"-")</f>
        <v>7.4</v>
      </c>
      <c r="DX12" s="8">
        <f>IFERROR(VLOOKUP("*Липецкая*",[2]МСП!$1:$1048576,COLUMN(DX12),0),"-")</f>
        <v>8.1</v>
      </c>
      <c r="DY12" s="8">
        <f>IFERROR(VLOOKUP("*Липецкая*",[2]МСП!$1:$1048576,COLUMN(DY12),0),"-")</f>
        <v>8</v>
      </c>
      <c r="DZ12" s="8">
        <f>IFERROR(VLOOKUP("*Липецкая*",[2]МСП!$1:$1048576,COLUMN(DZ12),0),"-")</f>
        <v>8.5</v>
      </c>
      <c r="EA12" s="8">
        <f>IFERROR(VLOOKUP("*Липецкая*",[2]МСП!$1:$1048576,COLUMN(EA12),0),"-")</f>
        <v>8.3000000000000007</v>
      </c>
      <c r="EB12" s="8">
        <f>IFERROR(VLOOKUP("*Липецкая*",[2]МСП!$1:$1048576,COLUMN(EB12),0),"-")</f>
        <v>8.8000000000000007</v>
      </c>
      <c r="EC12" s="8">
        <f>IFERROR(VLOOKUP("*Липецкая*",[2]МСП!$1:$1048576,COLUMN(EC12),0),"-")</f>
        <v>9.1</v>
      </c>
      <c r="ED12" s="8">
        <f>IFERROR(VLOOKUP("*Липецкая*",[2]МСП!$1:$1048576,COLUMN(ED12),0),"-")</f>
        <v>9.8000000000000007</v>
      </c>
      <c r="EE12" s="8">
        <f>IFERROR(VLOOKUP("*Липецкая*",[2]МСП!$1:$1048576,COLUMN(EE12),0),"-")</f>
        <v>10</v>
      </c>
      <c r="EF12" s="8">
        <f>IFERROR(VLOOKUP("*Липецкая*",[2]МСП!$1:$1048576,COLUMN(EF12),0),"-")</f>
        <v>9.9</v>
      </c>
      <c r="EG12" s="8">
        <f>IFERROR(VLOOKUP("*Липецкая*",[2]МСП!$1:$1048576,COLUMN(EG12),0),"-")</f>
        <v>10.7</v>
      </c>
      <c r="EH12" s="8">
        <f>IFERROR(VLOOKUP("*Липецкая*",[2]МСП!$1:$1048576,COLUMN(EH12),0),"-")</f>
        <v>12.6</v>
      </c>
      <c r="EI12" s="8">
        <f>IFERROR(VLOOKUP("*Липецкая*",[2]МСП!$1:$1048576,COLUMN(EI12),0),"-")</f>
        <v>13.7</v>
      </c>
      <c r="EJ12" s="8">
        <f>IFERROR(VLOOKUP("*Липецкая*",[2]МСП!$1:$1048576,COLUMN(EJ12),0),"-")</f>
        <v>15.7</v>
      </c>
      <c r="EK12" s="8">
        <f>IFERROR(VLOOKUP("*Липецкая*",[2]МСП!$1:$1048576,COLUMN(EK12),0),"-")</f>
        <v>17.600000000000001</v>
      </c>
      <c r="EL12" s="8">
        <f>IFERROR(VLOOKUP("*Липецкая*",[2]МСП!$1:$1048576,COLUMN(EL12),0),"-")</f>
        <v>19.7</v>
      </c>
      <c r="EM12" s="8">
        <f>IFERROR(VLOOKUP("*Липецкая*",[2]МСП!$1:$1048576,COLUMN(EM12),0),"-")</f>
        <v>20.9</v>
      </c>
      <c r="EN12" s="8">
        <f>IFERROR(VLOOKUP("*Липецкая*",[2]МСП!$1:$1048576,COLUMN(EN12),0),"-")</f>
        <v>22.7</v>
      </c>
      <c r="EO12" s="8">
        <f>IFERROR(VLOOKUP("*Липецкая*",[2]МСП!$1:$1048576,COLUMN(EO12),0),"-")</f>
        <v>23.8</v>
      </c>
      <c r="EP12" s="8">
        <f>IFERROR(VLOOKUP("*Липецкая*",[2]МСП!$1:$1048576,COLUMN(EP12),0),"-")</f>
        <v>25</v>
      </c>
      <c r="EQ12" s="8">
        <f>IFERROR(VLOOKUP("*Липецкая*",[2]МСП!$1:$1048576,COLUMN(EQ12),0),"-")</f>
        <v>13.8</v>
      </c>
      <c r="ER12" s="8">
        <f>IFERROR(VLOOKUP("*Липецкая*",[2]МСП!$1:$1048576,COLUMN(ER12),0),"-")</f>
        <v>20.399999999999999</v>
      </c>
      <c r="ES12" s="8">
        <f>IFERROR(VLOOKUP("*Липецкая*",[2]МСП!$1:$1048576,COLUMN(ES12),0),"-")</f>
        <v>21.1</v>
      </c>
      <c r="ET12" s="8">
        <f>IFERROR(VLOOKUP("*Липецкая*",[2]МСП!$1:$1048576,COLUMN(ET12),0),"-")</f>
        <v>22.4</v>
      </c>
      <c r="EU12" s="8">
        <f>IFERROR(VLOOKUP("*Липецкая*",[2]МСП!$1:$1048576,COLUMN(EU12),0),"-")</f>
        <v>23</v>
      </c>
      <c r="EV12" s="8">
        <f>IFERROR(VLOOKUP("*Липецкая*",[2]МСП!$1:$1048576,COLUMN(EV12),0),"-")</f>
        <v>22.8</v>
      </c>
      <c r="EW12" s="8">
        <f>IFERROR(VLOOKUP("*Липецкая*",[2]МСП!$1:$1048576,COLUMN(EW12),0),"-")</f>
        <v>23.2</v>
      </c>
      <c r="EX12" s="8">
        <f>IFERROR(VLOOKUP("*Липецкая*",[2]МСП!$1:$1048576,COLUMN(EX12),0),"-")</f>
        <v>22.1</v>
      </c>
      <c r="EY12" s="8">
        <f>IFERROR(VLOOKUP("*Липецкая*",[2]МСП!$1:$1048576,COLUMN(EY12),0),"-")</f>
        <v>24</v>
      </c>
    </row>
    <row r="13" spans="1:155" x14ac:dyDescent="0.25">
      <c r="A13" s="4" t="s">
        <v>80</v>
      </c>
      <c r="B13" s="8">
        <f>IFERROR(VLOOKUP("*Московская*",[2]МСП!$1:$1048576,COLUMN(B13),0),"-")</f>
        <v>1.2</v>
      </c>
      <c r="C13" s="8">
        <f>IFERROR(VLOOKUP("*Московская*",[2]МСП!$1:$1048576,COLUMN(C13),0),"-")</f>
        <v>0.7</v>
      </c>
      <c r="D13" s="8">
        <f>IFERROR(VLOOKUP("*Московская*",[2]МСП!$1:$1048576,COLUMN(D13),0),"-")</f>
        <v>0.1</v>
      </c>
      <c r="E13" s="8">
        <f>IFERROR(VLOOKUP("*Московская*",[2]МСП!$1:$1048576,COLUMN(E13),0),"-")</f>
        <v>-14.3</v>
      </c>
      <c r="F13" s="8">
        <f>IFERROR(VLOOKUP("*Московская*",[2]МСП!$1:$1048576,COLUMN(F13),0),"-")</f>
        <v>-39.200000000000003</v>
      </c>
      <c r="G13" s="8">
        <f>IFERROR(VLOOKUP("*Московская*",[2]МСП!$1:$1048576,COLUMN(G13),0),"-")</f>
        <v>-38.5</v>
      </c>
      <c r="H13" s="8">
        <f>IFERROR(VLOOKUP("*Московская*",[2]МСП!$1:$1048576,COLUMN(H13),0),"-")</f>
        <v>-39.200000000000003</v>
      </c>
      <c r="I13" s="8">
        <f>IFERROR(VLOOKUP("*Московская*",[2]МСП!$1:$1048576,COLUMN(I13),0),"-")</f>
        <v>-37.700000000000003</v>
      </c>
      <c r="J13" s="8">
        <f>IFERROR(VLOOKUP("*Московская*",[2]МСП!$1:$1048576,COLUMN(J13),0),"-")</f>
        <v>-37.700000000000003</v>
      </c>
      <c r="K13" s="8">
        <f>IFERROR(VLOOKUP("*Московская*",[2]МСП!$1:$1048576,COLUMN(K13),0),"-")</f>
        <v>-34.700000000000003</v>
      </c>
      <c r="L13" s="8">
        <f>IFERROR(VLOOKUP("*Московская*",[2]МСП!$1:$1048576,COLUMN(L13),0),"-")</f>
        <v>-32.9</v>
      </c>
      <c r="M13" s="8">
        <f>IFERROR(VLOOKUP("*Московская*",[2]МСП!$1:$1048576,COLUMN(M13),0),"-")</f>
        <v>-30.1</v>
      </c>
      <c r="N13" s="8">
        <f>IFERROR(VLOOKUP("*Московская*",[2]МСП!$1:$1048576,COLUMN(N13),0),"-")</f>
        <v>-19.2</v>
      </c>
      <c r="O13" s="8">
        <f>IFERROR(VLOOKUP("*Московская*",[2]МСП!$1:$1048576,COLUMN(O13),0),"-")</f>
        <v>-16.2</v>
      </c>
      <c r="P13" s="8">
        <f>IFERROR(VLOOKUP("*Московская*",[2]МСП!$1:$1048576,COLUMN(P13),0),"-")</f>
        <v>-13.6</v>
      </c>
      <c r="Q13" s="8">
        <f>IFERROR(VLOOKUP("*Московская*",[2]МСП!$1:$1048576,COLUMN(Q13),0),"-")</f>
        <v>-4.2</v>
      </c>
      <c r="R13" s="8">
        <f>IFERROR(VLOOKUP("*Московская*",[2]МСП!$1:$1048576,COLUMN(R13),0),"-")</f>
        <v>-0.9</v>
      </c>
      <c r="S13" s="8">
        <f>IFERROR(VLOOKUP("*Московская*",[2]МСП!$1:$1048576,COLUMN(S13),0),"-")</f>
        <v>0.5</v>
      </c>
      <c r="T13" s="8">
        <f>IFERROR(VLOOKUP("*Московская*",[2]МСП!$1:$1048576,COLUMN(T13),0),"-")</f>
        <v>1.2</v>
      </c>
      <c r="U13" s="8">
        <f>IFERROR(VLOOKUP("*Московская*",[2]МСП!$1:$1048576,COLUMN(U13),0),"-")</f>
        <v>1.8</v>
      </c>
      <c r="V13" s="8">
        <f>IFERROR(VLOOKUP("*Московская*",[2]МСП!$1:$1048576,COLUMN(V13),0),"-")</f>
        <v>0.6</v>
      </c>
      <c r="W13" s="8">
        <f>IFERROR(VLOOKUP("*Московская*",[2]МСП!$1:$1048576,COLUMN(W13),0),"-")</f>
        <v>3.5</v>
      </c>
      <c r="X13" s="8">
        <f>IFERROR(VLOOKUP("*Московская*",[2]МСП!$1:$1048576,COLUMN(X13),0),"-")</f>
        <v>4</v>
      </c>
      <c r="Y13" s="8">
        <f>IFERROR(VLOOKUP("*Московская*",[2]МСП!$1:$1048576,COLUMN(Y13),0),"-")</f>
        <v>4.5</v>
      </c>
      <c r="Z13" s="8">
        <f>IFERROR(VLOOKUP("*Московская*",[2]МСП!$1:$1048576,COLUMN(Z13),0),"-")</f>
        <v>5.3</v>
      </c>
      <c r="AA13" s="8">
        <f>IFERROR(VLOOKUP("*Московская*",[2]МСП!$1:$1048576,COLUMN(AA13),0),"-")</f>
        <v>5.7</v>
      </c>
      <c r="AB13" s="8">
        <f>IFERROR(VLOOKUP("*Московская*",[2]МСП!$1:$1048576,COLUMN(AB13),0),"-")</f>
        <v>6.5</v>
      </c>
      <c r="AC13" s="8">
        <f>IFERROR(VLOOKUP("*Московская*",[2]МСП!$1:$1048576,COLUMN(AC13),0),"-")</f>
        <v>6.7</v>
      </c>
      <c r="AD13" s="8">
        <f>IFERROR(VLOOKUP("*Московская*",[2]МСП!$1:$1048576,COLUMN(AD13),0),"-")</f>
        <v>6.9</v>
      </c>
      <c r="AE13" s="8">
        <f>IFERROR(VLOOKUP("*Московская*",[2]МСП!$1:$1048576,COLUMN(AE13),0),"-")</f>
        <v>7.4</v>
      </c>
      <c r="AF13" s="8">
        <f>IFERROR(VLOOKUP("*Московская*",[2]МСП!$1:$1048576,COLUMN(AF13),0),"-")</f>
        <v>7.1</v>
      </c>
      <c r="AG13" s="8">
        <f>IFERROR(VLOOKUP("*Московская*",[2]МСП!$1:$1048576,COLUMN(AG13),0),"-")</f>
        <v>7.4</v>
      </c>
      <c r="AH13" s="8">
        <f>IFERROR(VLOOKUP("*Московская*",[2]МСП!$1:$1048576,COLUMN(AH13),0),"-")</f>
        <v>8</v>
      </c>
      <c r="AI13" s="8">
        <f>IFERROR(VLOOKUP("*Московская*",[2]МСП!$1:$1048576,COLUMN(AI13),0),"-")</f>
        <v>8.4</v>
      </c>
      <c r="AJ13" s="8">
        <f>IFERROR(VLOOKUP("*Московская*",[2]МСП!$1:$1048576,COLUMN(AJ13),0),"-")</f>
        <v>7.8</v>
      </c>
      <c r="AK13" s="8">
        <f>IFERROR(VLOOKUP("*Московская*",[2]МСП!$1:$1048576,COLUMN(AK13),0),"-")</f>
        <v>8.1</v>
      </c>
      <c r="AL13" s="8">
        <f>IFERROR(VLOOKUP("*Московская*",[2]МСП!$1:$1048576,COLUMN(AL13),0),"-")</f>
        <v>8.8000000000000007</v>
      </c>
      <c r="AM13" s="8">
        <f>IFERROR(VLOOKUP("*Московская*",[2]МСП!$1:$1048576,COLUMN(AM13),0),"-")</f>
        <v>9.4</v>
      </c>
      <c r="AN13" s="8">
        <f>IFERROR(VLOOKUP("*Московская*",[2]МСП!$1:$1048576,COLUMN(AN13),0),"-")</f>
        <v>9.6999999999999993</v>
      </c>
      <c r="AO13" s="8">
        <f>IFERROR(VLOOKUP("*Московская*",[2]МСП!$1:$1048576,COLUMN(AO13),0),"-")</f>
        <v>10.1</v>
      </c>
      <c r="AP13" s="8">
        <f>IFERROR(VLOOKUP("*Московская*",[2]МСП!$1:$1048576,COLUMN(AP13),0),"-")</f>
        <v>10.199999999999999</v>
      </c>
      <c r="AQ13" s="8">
        <f>IFERROR(VLOOKUP("*Московская*",[2]МСП!$1:$1048576,COLUMN(AQ13),0),"-")</f>
        <v>10.7</v>
      </c>
      <c r="AR13" s="8">
        <f>IFERROR(VLOOKUP("*Московская*",[2]МСП!$1:$1048576,COLUMN(AR13),0),"-")</f>
        <v>9.6999999999999993</v>
      </c>
      <c r="AS13" s="8">
        <f>IFERROR(VLOOKUP("*Московская*",[2]МСП!$1:$1048576,COLUMN(AS13),0),"-")</f>
        <v>3.3</v>
      </c>
      <c r="AT13" s="8">
        <f>IFERROR(VLOOKUP("*Московская*",[2]МСП!$1:$1048576,COLUMN(AT13),0),"-")</f>
        <v>8</v>
      </c>
      <c r="AU13" s="8">
        <f>IFERROR(VLOOKUP("*Московская*",[2]МСП!$1:$1048576,COLUMN(AU13),0),"-")</f>
        <v>8.8000000000000007</v>
      </c>
      <c r="AV13" s="8">
        <f>IFERROR(VLOOKUP("*Московская*",[2]МСП!$1:$1048576,COLUMN(AV13),0),"-")</f>
        <v>9.6999999999999993</v>
      </c>
      <c r="AW13" s="8">
        <f>IFERROR(VLOOKUP("*Московская*",[2]МСП!$1:$1048576,COLUMN(AW13),0),"-")</f>
        <v>10.1</v>
      </c>
      <c r="AX13" s="8">
        <f>IFERROR(VLOOKUP("*Московская*",[2]МСП!$1:$1048576,COLUMN(AX13),0),"-")</f>
        <v>9.9</v>
      </c>
      <c r="AY13" s="8">
        <f>IFERROR(VLOOKUP("*Московская*",[2]МСП!$1:$1048576,COLUMN(AY13),0),"-")</f>
        <v>9.9</v>
      </c>
      <c r="AZ13" s="8">
        <f>IFERROR(VLOOKUP("*Московская*",[2]МСП!$1:$1048576,COLUMN(AZ13),0),"-")</f>
        <v>10.3</v>
      </c>
      <c r="BA13" s="8">
        <f>IFERROR(VLOOKUP("*Московская*",[2]МСП!$1:$1048576,COLUMN(BA13),0),"-")</f>
        <v>12</v>
      </c>
      <c r="BB13" s="8">
        <f>IFERROR(VLOOKUP("*Московская*",[2]МСП!$1:$1048576,COLUMN(BB13),0),"-")</f>
        <v>11.8</v>
      </c>
      <c r="BC13" s="8">
        <f>IFERROR(VLOOKUP("*Московская*",[2]МСП!$1:$1048576,COLUMN(BC13),0),"-")</f>
        <v>12.5</v>
      </c>
      <c r="BD13" s="8">
        <f>IFERROR(VLOOKUP("*Московская*",[2]МСП!$1:$1048576,COLUMN(BD13),0),"-")</f>
        <v>10.5</v>
      </c>
      <c r="BE13" s="8">
        <f>IFERROR(VLOOKUP("*Московская*",[2]МСП!$1:$1048576,COLUMN(BE13),0),"-")</f>
        <v>13.9</v>
      </c>
      <c r="BF13" s="8">
        <f>IFERROR(VLOOKUP("*Московская*",[2]МСП!$1:$1048576,COLUMN(BF13),0),"-")</f>
        <v>13.9</v>
      </c>
      <c r="BG13" s="8">
        <f>IFERROR(VLOOKUP("*Московская*",[2]МСП!$1:$1048576,COLUMN(BG13),0),"-")</f>
        <v>14.5</v>
      </c>
      <c r="BH13" s="8">
        <f>IFERROR(VLOOKUP("*Московская*",[2]МСП!$1:$1048576,COLUMN(BH13),0),"-")</f>
        <v>15.4</v>
      </c>
      <c r="BI13" s="8">
        <f>IFERROR(VLOOKUP("*Московская*",[2]МСП!$1:$1048576,COLUMN(BI13),0),"-")</f>
        <v>9.5</v>
      </c>
      <c r="BJ13" s="8">
        <f>IFERROR(VLOOKUP("*Московская*",[2]МСП!$1:$1048576,COLUMN(BJ13),0),"-")</f>
        <v>14.1</v>
      </c>
      <c r="BK13" s="8">
        <f>IFERROR(VLOOKUP("*Московская*",[2]МСП!$1:$1048576,COLUMN(BK13),0),"-")</f>
        <v>14.9</v>
      </c>
      <c r="BL13" s="8">
        <f>IFERROR(VLOOKUP("*Московская*",[2]МСП!$1:$1048576,COLUMN(BL13),0),"-")</f>
        <v>15.7</v>
      </c>
      <c r="BM13" s="8">
        <f>IFERROR(VLOOKUP("*Московская*",[2]МСП!$1:$1048576,COLUMN(BM13),0),"-")</f>
        <v>15.4</v>
      </c>
      <c r="BN13" s="8">
        <f>IFERROR(VLOOKUP("*Московская*",[2]МСП!$1:$1048576,COLUMN(BN13),0),"-")</f>
        <v>17.3</v>
      </c>
      <c r="BO13" s="8">
        <f>IFERROR(VLOOKUP("*Московская*",[2]МСП!$1:$1048576,COLUMN(BO13),0),"-")</f>
        <v>16.8</v>
      </c>
      <c r="BP13" s="8">
        <f>IFERROR(VLOOKUP("*Московская*",[2]МСП!$1:$1048576,COLUMN(BP13),0),"-")</f>
        <v>15.7</v>
      </c>
      <c r="BQ13" s="8">
        <f>IFERROR(VLOOKUP("*Московская*",[2]МСП!$1:$1048576,COLUMN(BQ13),0),"-")</f>
        <v>15.9</v>
      </c>
      <c r="BR13" s="8">
        <f>IFERROR(VLOOKUP("*Московская*",[2]МСП!$1:$1048576,COLUMN(BR13),0),"-")</f>
        <v>15.9</v>
      </c>
      <c r="BS13" s="8">
        <f>IFERROR(VLOOKUP("*Московская*",[2]МСП!$1:$1048576,COLUMN(BS13),0),"-")</f>
        <v>15.1</v>
      </c>
      <c r="BT13" s="8">
        <f>IFERROR(VLOOKUP("*Московская*",[2]МСП!$1:$1048576,COLUMN(BT13),0),"-")</f>
        <v>14.7</v>
      </c>
      <c r="BU13" s="8">
        <f>IFERROR(VLOOKUP("*Московская*",[2]МСП!$1:$1048576,COLUMN(BU13),0),"-")</f>
        <v>15.3</v>
      </c>
      <c r="BV13" s="8">
        <f>IFERROR(VLOOKUP("*Московская*",[2]МСП!$1:$1048576,COLUMN(BV13),0),"-")</f>
        <v>15.2</v>
      </c>
      <c r="BW13" s="8">
        <f>IFERROR(VLOOKUP("*Московская*",[2]МСП!$1:$1048576,COLUMN(BW13),0),"-")</f>
        <v>15.9</v>
      </c>
      <c r="BX13" s="8">
        <f>IFERROR(VLOOKUP("*Московская*",[2]МСП!$1:$1048576,COLUMN(BX13),0),"-")</f>
        <v>16.100000000000001</v>
      </c>
      <c r="BY13" s="8">
        <f>IFERROR(VLOOKUP("*Московская*",[2]МСП!$1:$1048576,COLUMN(BY13),0),"-")</f>
        <v>16.600000000000001</v>
      </c>
      <c r="BZ13" s="8">
        <f>IFERROR(VLOOKUP("*Московская*",[2]МСП!$1:$1048576,COLUMN(BZ13),0),"-")</f>
        <v>16.899999999999999</v>
      </c>
      <c r="CA13" s="8">
        <f>IFERROR(VLOOKUP("*Московская*",[2]МСП!$1:$1048576,COLUMN(CA13),0),"-")</f>
        <v>17.600000000000001</v>
      </c>
      <c r="CB13" s="8">
        <f>IFERROR(VLOOKUP("*Московская*",[2]МСП!$1:$1048576,COLUMN(CB13),0),"-")</f>
        <v>17.3</v>
      </c>
      <c r="CC13" s="8">
        <f>IFERROR(VLOOKUP("*Московская*",[2]МСП!$1:$1048576,COLUMN(CC13),0),"-")</f>
        <v>17.600000000000001</v>
      </c>
      <c r="CD13" s="8">
        <f>IFERROR(VLOOKUP("*Московская*",[2]МСП!$1:$1048576,COLUMN(CD13),0),"-")</f>
        <v>17.600000000000001</v>
      </c>
      <c r="CE13" s="8">
        <f>IFERROR(VLOOKUP("*Московская*",[2]МСП!$1:$1048576,COLUMN(CE13),0),"-")</f>
        <v>18</v>
      </c>
      <c r="CF13" s="8">
        <f>IFERROR(VLOOKUP("*Московская*",[2]МСП!$1:$1048576,COLUMN(CF13),0),"-")</f>
        <v>17.399999999999999</v>
      </c>
      <c r="CG13" s="8">
        <f>IFERROR(VLOOKUP("*Московская*",[2]МСП!$1:$1048576,COLUMN(CG13),0),"-")</f>
        <v>17.7</v>
      </c>
      <c r="CH13" s="8">
        <f>IFERROR(VLOOKUP("*Московская*",[2]МСП!$1:$1048576,COLUMN(CH13),0),"-")</f>
        <v>17.7</v>
      </c>
      <c r="CI13" s="8">
        <f>IFERROR(VLOOKUP("*Московская*",[2]МСП!$1:$1048576,COLUMN(CI13),0),"-")</f>
        <v>17.600000000000001</v>
      </c>
      <c r="CJ13" s="8">
        <f>IFERROR(VLOOKUP("*Московская*",[2]МСП!$1:$1048576,COLUMN(CJ13),0),"-")</f>
        <v>-9.9</v>
      </c>
      <c r="CK13" s="8">
        <f>IFERROR(VLOOKUP("*Московская*",[2]МСП!$1:$1048576,COLUMN(CK13),0),"-")</f>
        <v>16.899999999999999</v>
      </c>
      <c r="CL13" s="8">
        <f>IFERROR(VLOOKUP("*Московская*",[2]МСП!$1:$1048576,COLUMN(CL13),0),"-")</f>
        <v>18.2</v>
      </c>
      <c r="CM13" s="8">
        <f>IFERROR(VLOOKUP("*Московская*",[2]МСП!$1:$1048576,COLUMN(CM13),0),"-")</f>
        <v>18.600000000000001</v>
      </c>
      <c r="CN13" s="8">
        <f>IFERROR(VLOOKUP("*Московская*",[2]МСП!$1:$1048576,COLUMN(CN13),0),"-")</f>
        <v>18.600000000000001</v>
      </c>
      <c r="CO13" s="8">
        <f>IFERROR(VLOOKUP("*Московская*",[2]МСП!$1:$1048576,COLUMN(CO13),0),"-")</f>
        <v>18.5</v>
      </c>
      <c r="CP13" s="8">
        <f>IFERROR(VLOOKUP("*Московская*",[2]МСП!$1:$1048576,COLUMN(CP13),0),"-")</f>
        <v>18.8</v>
      </c>
      <c r="CQ13" s="8">
        <f>IFERROR(VLOOKUP("*Московская*",[2]МСП!$1:$1048576,COLUMN(CQ13),0),"-")</f>
        <v>19.100000000000001</v>
      </c>
      <c r="CR13" s="8">
        <f>IFERROR(VLOOKUP("*Московская*",[2]МСП!$1:$1048576,COLUMN(CR13),0),"-")</f>
        <v>18.3</v>
      </c>
      <c r="CS13" s="8">
        <f>IFERROR(VLOOKUP("*Московская*",[2]МСП!$1:$1048576,COLUMN(CS13),0),"-")</f>
        <v>9.5</v>
      </c>
      <c r="CT13" s="8">
        <f>IFERROR(VLOOKUP("*Московская*",[2]МСП!$1:$1048576,COLUMN(CT13),0),"-")</f>
        <v>16.399999999999999</v>
      </c>
      <c r="CU13" s="8">
        <f>IFERROR(VLOOKUP("*Московская*",[2]МСП!$1:$1048576,COLUMN(CU13),0),"-")</f>
        <v>17.3</v>
      </c>
      <c r="CV13" s="8">
        <f>IFERROR(VLOOKUP("*Московская*",[2]МСП!$1:$1048576,COLUMN(CV13),0),"-")</f>
        <v>17.399999999999999</v>
      </c>
      <c r="CW13" s="8">
        <f>IFERROR(VLOOKUP("*Московская*",[2]МСП!$1:$1048576,COLUMN(CW13),0),"-")</f>
        <v>17.5</v>
      </c>
      <c r="CX13" s="8">
        <f>IFERROR(VLOOKUP("*Московская*",[2]МСП!$1:$1048576,COLUMN(CX13),0),"-")</f>
        <v>18.7</v>
      </c>
      <c r="CY13" s="8">
        <f>IFERROR(VLOOKUP("*Московская*",[2]МСП!$1:$1048576,COLUMN(CY13),0),"-")</f>
        <v>18.5</v>
      </c>
      <c r="CZ13" s="8">
        <f>IFERROR(VLOOKUP("*Московская*",[2]МСП!$1:$1048576,COLUMN(CZ13),0),"-")</f>
        <v>19.100000000000001</v>
      </c>
      <c r="DA13" s="8">
        <f>IFERROR(VLOOKUP("*Московская*",[2]МСП!$1:$1048576,COLUMN(DA13),0),"-")</f>
        <v>18.5</v>
      </c>
      <c r="DB13" s="8">
        <f>IFERROR(VLOOKUP("*Московская*",[2]МСП!$1:$1048576,COLUMN(DB13),0),"-")</f>
        <v>18.399999999999999</v>
      </c>
      <c r="DC13" s="8">
        <f>IFERROR(VLOOKUP("*Московская*",[2]МСП!$1:$1048576,COLUMN(DC13),0),"-")</f>
        <v>18.3</v>
      </c>
      <c r="DD13" s="8">
        <f>IFERROR(VLOOKUP("*Московская*",[2]МСП!$1:$1048576,COLUMN(DD13),0),"-")</f>
        <v>18</v>
      </c>
      <c r="DE13" s="8">
        <f>IFERROR(VLOOKUP("*Московская*",[2]МСП!$1:$1048576,COLUMN(DE13),0),"-")</f>
        <v>18.2</v>
      </c>
      <c r="DF13" s="8">
        <f>IFERROR(VLOOKUP("*Московская*",[2]МСП!$1:$1048576,COLUMN(DF13),0),"-")</f>
        <v>18.7</v>
      </c>
      <c r="DG13" s="8">
        <f>IFERROR(VLOOKUP("*Московская*",[2]МСП!$1:$1048576,COLUMN(DG13),0),"-")</f>
        <v>19.5</v>
      </c>
      <c r="DH13" s="8">
        <f>IFERROR(VLOOKUP("*Московская*",[2]МСП!$1:$1048576,COLUMN(DH13),0),"-")</f>
        <v>20</v>
      </c>
      <c r="DI13" s="8">
        <f>IFERROR(VLOOKUP("*Московская*",[2]МСП!$1:$1048576,COLUMN(DI13),0),"-")</f>
        <v>19.5</v>
      </c>
      <c r="DJ13" s="8">
        <f>IFERROR(VLOOKUP("*Московская*",[2]МСП!$1:$1048576,COLUMN(DJ13),0),"-")</f>
        <v>19.5</v>
      </c>
      <c r="DK13" s="8">
        <f>IFERROR(VLOOKUP("*Московская*",[2]МСП!$1:$1048576,COLUMN(DK13),0),"-")</f>
        <v>21.1</v>
      </c>
      <c r="DL13" s="8">
        <f>IFERROR(VLOOKUP("*Московская*",[2]МСП!$1:$1048576,COLUMN(DL13),0),"-")</f>
        <v>21.8</v>
      </c>
      <c r="DM13" s="8">
        <f>IFERROR(VLOOKUP("*Московская*",[2]МСП!$1:$1048576,COLUMN(DM13),0),"-")</f>
        <v>22.5</v>
      </c>
      <c r="DN13" s="8">
        <f>IFERROR(VLOOKUP("*Московская*",[2]МСП!$1:$1048576,COLUMN(DN13),0),"-")</f>
        <v>22.2</v>
      </c>
      <c r="DO13" s="8">
        <f>IFERROR(VLOOKUP("*Московская*",[2]МСП!$1:$1048576,COLUMN(DO13),0),"-")</f>
        <v>21.8</v>
      </c>
      <c r="DP13" s="8">
        <f>IFERROR(VLOOKUP("*Московская*",[2]МСП!$1:$1048576,COLUMN(DP13),0),"-")</f>
        <v>22.6</v>
      </c>
      <c r="DQ13" s="8">
        <f>IFERROR(VLOOKUP("*Московская*",[2]МСП!$1:$1048576,COLUMN(DQ13),0),"-")</f>
        <v>23.2</v>
      </c>
      <c r="DR13" s="8">
        <f>IFERROR(VLOOKUP("*Московская*",[2]МСП!$1:$1048576,COLUMN(DR13),0),"-")</f>
        <v>22.1</v>
      </c>
      <c r="DS13" s="8">
        <f>IFERROR(VLOOKUP("*Московская*",[2]МСП!$1:$1048576,COLUMN(DS13),0),"-")</f>
        <v>22.1</v>
      </c>
      <c r="DT13" s="8">
        <f>IFERROR(VLOOKUP("*Московская*",[2]МСП!$1:$1048576,COLUMN(DT13),0),"-")</f>
        <v>22.2</v>
      </c>
      <c r="DU13" s="8">
        <f>IFERROR(VLOOKUP("*Московская*",[2]МСП!$1:$1048576,COLUMN(DU13),0),"-")</f>
        <v>22.6</v>
      </c>
      <c r="DV13" s="8">
        <f>IFERROR(VLOOKUP("*Московская*",[2]МСП!$1:$1048576,COLUMN(DV13),0),"-")</f>
        <v>23.2</v>
      </c>
      <c r="DW13" s="8">
        <f>IFERROR(VLOOKUP("*Московская*",[2]МСП!$1:$1048576,COLUMN(DW13),0),"-")</f>
        <v>23</v>
      </c>
      <c r="DX13" s="8">
        <f>IFERROR(VLOOKUP("*Московская*",[2]МСП!$1:$1048576,COLUMN(DX13),0),"-")</f>
        <v>23.9</v>
      </c>
      <c r="DY13" s="8">
        <f>IFERROR(VLOOKUP("*Московская*",[2]МСП!$1:$1048576,COLUMN(DY13),0),"-")</f>
        <v>24</v>
      </c>
      <c r="DZ13" s="8">
        <f>IFERROR(VLOOKUP("*Московская*",[2]МСП!$1:$1048576,COLUMN(DZ13),0),"-")</f>
        <v>25.2</v>
      </c>
      <c r="EA13" s="8">
        <f>IFERROR(VLOOKUP("*Московская*",[2]МСП!$1:$1048576,COLUMN(EA13),0),"-")</f>
        <v>25.3</v>
      </c>
      <c r="EB13" s="8">
        <f>IFERROR(VLOOKUP("*Московская*",[2]МСП!$1:$1048576,COLUMN(EB13),0),"-")</f>
        <v>26.2</v>
      </c>
      <c r="EC13" s="8">
        <f>IFERROR(VLOOKUP("*Московская*",[2]МСП!$1:$1048576,COLUMN(EC13),0),"-")</f>
        <v>26.3</v>
      </c>
      <c r="ED13" s="8">
        <f>IFERROR(VLOOKUP("*Московская*",[2]МСП!$1:$1048576,COLUMN(ED13),0),"-")</f>
        <v>26.9</v>
      </c>
      <c r="EE13" s="8">
        <f>IFERROR(VLOOKUP("*Московская*",[2]МСП!$1:$1048576,COLUMN(EE13),0),"-")</f>
        <v>26.3</v>
      </c>
      <c r="EF13" s="8">
        <f>IFERROR(VLOOKUP("*Московская*",[2]МСП!$1:$1048576,COLUMN(EF13),0),"-")</f>
        <v>26.8</v>
      </c>
      <c r="EG13" s="8">
        <f>IFERROR(VLOOKUP("*Московская*",[2]МСП!$1:$1048576,COLUMN(EG13),0),"-")</f>
        <v>28.1</v>
      </c>
      <c r="EH13" s="8">
        <f>IFERROR(VLOOKUP("*Московская*",[2]МСП!$1:$1048576,COLUMN(EH13),0),"-")</f>
        <v>29.9</v>
      </c>
      <c r="EI13" s="8">
        <f>IFERROR(VLOOKUP("*Московская*",[2]МСП!$1:$1048576,COLUMN(EI13),0),"-")</f>
        <v>31.3</v>
      </c>
      <c r="EJ13" s="8">
        <f>IFERROR(VLOOKUP("*Московская*",[2]МСП!$1:$1048576,COLUMN(EJ13),0),"-")</f>
        <v>34</v>
      </c>
      <c r="EK13" s="8">
        <f>IFERROR(VLOOKUP("*Московская*",[2]МСП!$1:$1048576,COLUMN(EK13),0),"-")</f>
        <v>35.299999999999997</v>
      </c>
      <c r="EL13" s="8">
        <f>IFERROR(VLOOKUP("*Московская*",[2]МСП!$1:$1048576,COLUMN(EL13),0),"-")</f>
        <v>38.200000000000003</v>
      </c>
      <c r="EM13" s="8">
        <f>IFERROR(VLOOKUP("*Московская*",[2]МСП!$1:$1048576,COLUMN(EM13),0),"-")</f>
        <v>39.200000000000003</v>
      </c>
      <c r="EN13" s="8">
        <f>IFERROR(VLOOKUP("*Московская*",[2]МСП!$1:$1048576,COLUMN(EN13),0),"-")</f>
        <v>40.799999999999997</v>
      </c>
      <c r="EO13" s="8">
        <f>IFERROR(VLOOKUP("*Московская*",[2]МСП!$1:$1048576,COLUMN(EO13),0),"-")</f>
        <v>42.6</v>
      </c>
      <c r="EP13" s="8">
        <f>IFERROR(VLOOKUP("*Московская*",[2]МСП!$1:$1048576,COLUMN(EP13),0),"-")</f>
        <v>44.5</v>
      </c>
      <c r="EQ13" s="8">
        <f>IFERROR(VLOOKUP("*Московская*",[2]МСП!$1:$1048576,COLUMN(EQ13),0),"-")</f>
        <v>32</v>
      </c>
      <c r="ER13" s="8">
        <f>IFERROR(VLOOKUP("*Московская*",[2]МСП!$1:$1048576,COLUMN(ER13),0),"-")</f>
        <v>39.299999999999997</v>
      </c>
      <c r="ES13" s="8">
        <f>IFERROR(VLOOKUP("*Московская*",[2]МСП!$1:$1048576,COLUMN(ES13),0),"-")</f>
        <v>40.799999999999997</v>
      </c>
      <c r="ET13" s="8">
        <f>IFERROR(VLOOKUP("*Московская*",[2]МСП!$1:$1048576,COLUMN(ET13),0),"-")</f>
        <v>42.1</v>
      </c>
      <c r="EU13" s="8">
        <f>IFERROR(VLOOKUP("*Московская*",[2]МСП!$1:$1048576,COLUMN(EU13),0),"-")</f>
        <v>42.8</v>
      </c>
      <c r="EV13" s="8">
        <f>IFERROR(VLOOKUP("*Московская*",[2]МСП!$1:$1048576,COLUMN(EV13),0),"-")</f>
        <v>43.4</v>
      </c>
      <c r="EW13" s="8">
        <f>IFERROR(VLOOKUP("*Московская*",[2]МСП!$1:$1048576,COLUMN(EW13),0),"-")</f>
        <v>44.9</v>
      </c>
      <c r="EX13" s="8">
        <f>IFERROR(VLOOKUP("*Московская*",[2]МСП!$1:$1048576,COLUMN(EX13),0),"-")</f>
        <v>44.3</v>
      </c>
      <c r="EY13" s="8">
        <f>IFERROR(VLOOKUP("*Московская*",[2]МСП!$1:$1048576,COLUMN(EY13),0),"-")</f>
        <v>46.3</v>
      </c>
    </row>
    <row r="14" spans="1:155" x14ac:dyDescent="0.25">
      <c r="A14" s="4" t="s">
        <v>8</v>
      </c>
      <c r="B14" s="8">
        <f>IFERROR(VLOOKUP("*Орловская*",[2]МСП!$1:$1048576,COLUMN(B14),0),"-")</f>
        <v>1.2</v>
      </c>
      <c r="C14" s="8">
        <f>IFERROR(VLOOKUP("*Орловская*",[2]МСП!$1:$1048576,COLUMN(C14),0),"-")</f>
        <v>1.1000000000000001</v>
      </c>
      <c r="D14" s="8">
        <f>IFERROR(VLOOKUP("*Орловская*",[2]МСП!$1:$1048576,COLUMN(D14),0),"-")</f>
        <v>0.2</v>
      </c>
      <c r="E14" s="8">
        <f>IFERROR(VLOOKUP("*Орловская*",[2]МСП!$1:$1048576,COLUMN(E14),0),"-")</f>
        <v>-17.100000000000001</v>
      </c>
      <c r="F14" s="8">
        <f>IFERROR(VLOOKUP("*Орловская*",[2]МСП!$1:$1048576,COLUMN(F14),0),"-")</f>
        <v>-33.299999999999997</v>
      </c>
      <c r="G14" s="8">
        <f>IFERROR(VLOOKUP("*Орловская*",[2]МСП!$1:$1048576,COLUMN(G14),0),"-")</f>
        <v>-30.3</v>
      </c>
      <c r="H14" s="8">
        <f>IFERROR(VLOOKUP("*Орловская*",[2]МСП!$1:$1048576,COLUMN(H14),0),"-")</f>
        <v>-30.7</v>
      </c>
      <c r="I14" s="8">
        <f>IFERROR(VLOOKUP("*Орловская*",[2]МСП!$1:$1048576,COLUMN(I14),0),"-")</f>
        <v>-29.7</v>
      </c>
      <c r="J14" s="8">
        <f>IFERROR(VLOOKUP("*Орловская*",[2]МСП!$1:$1048576,COLUMN(J14),0),"-")</f>
        <v>-30.2</v>
      </c>
      <c r="K14" s="8">
        <f>IFERROR(VLOOKUP("*Орловская*",[2]МСП!$1:$1048576,COLUMN(K14),0),"-")</f>
        <v>-27.2</v>
      </c>
      <c r="L14" s="8">
        <f>IFERROR(VLOOKUP("*Орловская*",[2]МСП!$1:$1048576,COLUMN(L14),0),"-")</f>
        <v>-25.8</v>
      </c>
      <c r="M14" s="8">
        <f>IFERROR(VLOOKUP("*Орловская*",[2]МСП!$1:$1048576,COLUMN(M14),0),"-")</f>
        <v>-24.9</v>
      </c>
      <c r="N14" s="8">
        <f>IFERROR(VLOOKUP("*Орловская*",[2]МСП!$1:$1048576,COLUMN(N14),0),"-")</f>
        <v>-16</v>
      </c>
      <c r="O14" s="8">
        <f>IFERROR(VLOOKUP("*Орловская*",[2]МСП!$1:$1048576,COLUMN(O14),0),"-")</f>
        <v>-14.8</v>
      </c>
      <c r="P14" s="8">
        <f>IFERROR(VLOOKUP("*Орловская*",[2]МСП!$1:$1048576,COLUMN(P14),0),"-")</f>
        <v>-12.9</v>
      </c>
      <c r="Q14" s="8">
        <f>IFERROR(VLOOKUP("*Орловская*",[2]МСП!$1:$1048576,COLUMN(Q14),0),"-")</f>
        <v>-4.4000000000000004</v>
      </c>
      <c r="R14" s="8">
        <f>IFERROR(VLOOKUP("*Орловская*",[2]МСП!$1:$1048576,COLUMN(R14),0),"-")</f>
        <v>-2.5</v>
      </c>
      <c r="S14" s="8">
        <f>IFERROR(VLOOKUP("*Орловская*",[2]МСП!$1:$1048576,COLUMN(S14),0),"-")</f>
        <v>-0.7</v>
      </c>
      <c r="T14" s="8">
        <f>IFERROR(VLOOKUP("*Орловская*",[2]МСП!$1:$1048576,COLUMN(T14),0),"-")</f>
        <v>1</v>
      </c>
      <c r="U14" s="8">
        <f>IFERROR(VLOOKUP("*Орловская*",[2]МСП!$1:$1048576,COLUMN(U14),0),"-")</f>
        <v>0.7</v>
      </c>
      <c r="V14" s="8">
        <f>IFERROR(VLOOKUP("*Орловская*",[2]МСП!$1:$1048576,COLUMN(V14),0),"-")</f>
        <v>-0.6</v>
      </c>
      <c r="W14" s="8">
        <f>IFERROR(VLOOKUP("*Орловская*",[2]МСП!$1:$1048576,COLUMN(W14),0),"-")</f>
        <v>0.9</v>
      </c>
      <c r="X14" s="8">
        <f>IFERROR(VLOOKUP("*Орловская*",[2]МСП!$1:$1048576,COLUMN(X14),0),"-")</f>
        <v>1.4</v>
      </c>
      <c r="Y14" s="8">
        <f>IFERROR(VLOOKUP("*Орловская*",[2]МСП!$1:$1048576,COLUMN(Y14),0),"-")</f>
        <v>2.2999999999999998</v>
      </c>
      <c r="Z14" s="8">
        <f>IFERROR(VLOOKUP("*Орловская*",[2]МСП!$1:$1048576,COLUMN(Z14),0),"-")</f>
        <v>2.4</v>
      </c>
      <c r="AA14" s="8">
        <f>IFERROR(VLOOKUP("*Орловская*",[2]МСП!$1:$1048576,COLUMN(AA14),0),"-")</f>
        <v>2.9</v>
      </c>
      <c r="AB14" s="8">
        <f>IFERROR(VLOOKUP("*Орловская*",[2]МСП!$1:$1048576,COLUMN(AB14),0),"-")</f>
        <v>3.4</v>
      </c>
      <c r="AC14" s="8">
        <f>IFERROR(VLOOKUP("*Орловская*",[2]МСП!$1:$1048576,COLUMN(AC14),0),"-")</f>
        <v>3.2</v>
      </c>
      <c r="AD14" s="8">
        <f>IFERROR(VLOOKUP("*Орловская*",[2]МСП!$1:$1048576,COLUMN(AD14),0),"-")</f>
        <v>3.2</v>
      </c>
      <c r="AE14" s="8">
        <f>IFERROR(VLOOKUP("*Орловская*",[2]МСП!$1:$1048576,COLUMN(AE14),0),"-")</f>
        <v>3.4</v>
      </c>
      <c r="AF14" s="8">
        <f>IFERROR(VLOOKUP("*Орловская*",[2]МСП!$1:$1048576,COLUMN(AF14),0),"-")</f>
        <v>2.4</v>
      </c>
      <c r="AG14" s="8">
        <f>IFERROR(VLOOKUP("*Орловская*",[2]МСП!$1:$1048576,COLUMN(AG14),0),"-")</f>
        <v>3.1</v>
      </c>
      <c r="AH14" s="8">
        <f>IFERROR(VLOOKUP("*Орловская*",[2]МСП!$1:$1048576,COLUMN(AH14),0),"-")</f>
        <v>3</v>
      </c>
      <c r="AI14" s="8">
        <f>IFERROR(VLOOKUP("*Орловская*",[2]МСП!$1:$1048576,COLUMN(AI14),0),"-")</f>
        <v>3.2</v>
      </c>
      <c r="AJ14" s="8">
        <f>IFERROR(VLOOKUP("*Орловская*",[2]МСП!$1:$1048576,COLUMN(AJ14),0),"-")</f>
        <v>2.4</v>
      </c>
      <c r="AK14" s="8">
        <f>IFERROR(VLOOKUP("*Орловская*",[2]МСП!$1:$1048576,COLUMN(AK14),0),"-")</f>
        <v>2.5</v>
      </c>
      <c r="AL14" s="8">
        <f>IFERROR(VLOOKUP("*Орловская*",[2]МСП!$1:$1048576,COLUMN(AL14),0),"-")</f>
        <v>2.8</v>
      </c>
      <c r="AM14" s="8">
        <f>IFERROR(VLOOKUP("*Орловская*",[2]МСП!$1:$1048576,COLUMN(AM14),0),"-")</f>
        <v>2.6</v>
      </c>
      <c r="AN14" s="8">
        <f>IFERROR(VLOOKUP("*Орловская*",[2]МСП!$1:$1048576,COLUMN(AN14),0),"-")</f>
        <v>2.4</v>
      </c>
      <c r="AO14" s="8">
        <f>IFERROR(VLOOKUP("*Орловская*",[2]МСП!$1:$1048576,COLUMN(AO14),0),"-")</f>
        <v>3.1</v>
      </c>
      <c r="AP14" s="8">
        <f>IFERROR(VLOOKUP("*Орловская*",[2]МСП!$1:$1048576,COLUMN(AP14),0),"-")</f>
        <v>3.4</v>
      </c>
      <c r="AQ14" s="8">
        <f>IFERROR(VLOOKUP("*Орловская*",[2]МСП!$1:$1048576,COLUMN(AQ14),0),"-")</f>
        <v>3.5</v>
      </c>
      <c r="AR14" s="8">
        <f>IFERROR(VLOOKUP("*Орловская*",[2]МСП!$1:$1048576,COLUMN(AR14),0),"-")</f>
        <v>2.5</v>
      </c>
      <c r="AS14" s="8">
        <f>IFERROR(VLOOKUP("*Орловская*",[2]МСП!$1:$1048576,COLUMN(AS14),0),"-")</f>
        <v>-3.7</v>
      </c>
      <c r="AT14" s="8">
        <f>IFERROR(VLOOKUP("*Орловская*",[2]МСП!$1:$1048576,COLUMN(AT14),0),"-")</f>
        <v>1.5</v>
      </c>
      <c r="AU14" s="8">
        <f>IFERROR(VLOOKUP("*Орловская*",[2]МСП!$1:$1048576,COLUMN(AU14),0),"-")</f>
        <v>1.6</v>
      </c>
      <c r="AV14" s="8">
        <f>IFERROR(VLOOKUP("*Орловская*",[2]МСП!$1:$1048576,COLUMN(AV14),0),"-")</f>
        <v>2.2999999999999998</v>
      </c>
      <c r="AW14" s="8">
        <f>IFERROR(VLOOKUP("*Орловская*",[2]МСП!$1:$1048576,COLUMN(AW14),0),"-")</f>
        <v>2.4</v>
      </c>
      <c r="AX14" s="8">
        <f>IFERROR(VLOOKUP("*Орловская*",[2]МСП!$1:$1048576,COLUMN(AX14),0),"-")</f>
        <v>2.6</v>
      </c>
      <c r="AY14" s="8">
        <f>IFERROR(VLOOKUP("*Орловская*",[2]МСП!$1:$1048576,COLUMN(AY14),0),"-")</f>
        <v>2.8</v>
      </c>
      <c r="AZ14" s="8">
        <f>IFERROR(VLOOKUP("*Орловская*",[2]МСП!$1:$1048576,COLUMN(AZ14),0),"-")</f>
        <v>2.7</v>
      </c>
      <c r="BA14" s="8">
        <f>IFERROR(VLOOKUP("*Орловская*",[2]МСП!$1:$1048576,COLUMN(BA14),0),"-")</f>
        <v>4</v>
      </c>
      <c r="BB14" s="8">
        <f>IFERROR(VLOOKUP("*Орловская*",[2]МСП!$1:$1048576,COLUMN(BB14),0),"-")</f>
        <v>3.6</v>
      </c>
      <c r="BC14" s="8">
        <f>IFERROR(VLOOKUP("*Орловская*",[2]МСП!$1:$1048576,COLUMN(BC14),0),"-")</f>
        <v>4.5</v>
      </c>
      <c r="BD14" s="8">
        <f>IFERROR(VLOOKUP("*Орловская*",[2]МСП!$1:$1048576,COLUMN(BD14),0),"-")</f>
        <v>3.4</v>
      </c>
      <c r="BE14" s="8">
        <f>IFERROR(VLOOKUP("*Орловская*",[2]МСП!$1:$1048576,COLUMN(BE14),0),"-")</f>
        <v>5.3</v>
      </c>
      <c r="BF14" s="8">
        <f>IFERROR(VLOOKUP("*Орловская*",[2]МСП!$1:$1048576,COLUMN(BF14),0),"-")</f>
        <v>5.5</v>
      </c>
      <c r="BG14" s="8">
        <f>IFERROR(VLOOKUP("*Орловская*",[2]МСП!$1:$1048576,COLUMN(BG14),0),"-")</f>
        <v>5.6</v>
      </c>
      <c r="BH14" s="8">
        <f>IFERROR(VLOOKUP("*Орловская*",[2]МСП!$1:$1048576,COLUMN(BH14),0),"-")</f>
        <v>6.1</v>
      </c>
      <c r="BI14" s="8">
        <f>IFERROR(VLOOKUP("*Орловская*",[2]МСП!$1:$1048576,COLUMN(BI14),0),"-")</f>
        <v>-1.8</v>
      </c>
      <c r="BJ14" s="8">
        <f>IFERROR(VLOOKUP("*Орловская*",[2]МСП!$1:$1048576,COLUMN(BJ14),0),"-")</f>
        <v>4.3</v>
      </c>
      <c r="BK14" s="8">
        <f>IFERROR(VLOOKUP("*Орловская*",[2]МСП!$1:$1048576,COLUMN(BK14),0),"-")</f>
        <v>5.3</v>
      </c>
      <c r="BL14" s="8">
        <f>IFERROR(VLOOKUP("*Орловская*",[2]МСП!$1:$1048576,COLUMN(BL14),0),"-")</f>
        <v>5.8</v>
      </c>
      <c r="BM14" s="8">
        <f>IFERROR(VLOOKUP("*Орловская*",[2]МСП!$1:$1048576,COLUMN(BM14),0),"-")</f>
        <v>5.7</v>
      </c>
      <c r="BN14" s="8">
        <f>IFERROR(VLOOKUP("*Орловская*",[2]МСП!$1:$1048576,COLUMN(BN14),0),"-")</f>
        <v>7.3</v>
      </c>
      <c r="BO14" s="8">
        <f>IFERROR(VLOOKUP("*Орловская*",[2]МСП!$1:$1048576,COLUMN(BO14),0),"-")</f>
        <v>6.6</v>
      </c>
      <c r="BP14" s="8">
        <f>IFERROR(VLOOKUP("*Орловская*",[2]МСП!$1:$1048576,COLUMN(BP14),0),"-")</f>
        <v>6.2</v>
      </c>
      <c r="BQ14" s="8">
        <f>IFERROR(VLOOKUP("*Орловская*",[2]МСП!$1:$1048576,COLUMN(BQ14),0),"-")</f>
        <v>6.1</v>
      </c>
      <c r="BR14" s="8">
        <f>IFERROR(VLOOKUP("*Орловская*",[2]МСП!$1:$1048576,COLUMN(BR14),0),"-")</f>
        <v>6.5</v>
      </c>
      <c r="BS14" s="8">
        <f>IFERROR(VLOOKUP("*Орловская*",[2]МСП!$1:$1048576,COLUMN(BS14),0),"-")</f>
        <v>5.7</v>
      </c>
      <c r="BT14" s="8">
        <f>IFERROR(VLOOKUP("*Орловская*",[2]МСП!$1:$1048576,COLUMN(BT14),0),"-")</f>
        <v>5.5</v>
      </c>
      <c r="BU14" s="8">
        <f>IFERROR(VLOOKUP("*Орловская*",[2]МСП!$1:$1048576,COLUMN(BU14),0),"-")</f>
        <v>5.9</v>
      </c>
      <c r="BV14" s="8">
        <f>IFERROR(VLOOKUP("*Орловская*",[2]МСП!$1:$1048576,COLUMN(BV14),0),"-")</f>
        <v>5.3</v>
      </c>
      <c r="BW14" s="8">
        <f>IFERROR(VLOOKUP("*Орловская*",[2]МСП!$1:$1048576,COLUMN(BW14),0),"-")</f>
        <v>6.3</v>
      </c>
      <c r="BX14" s="8">
        <f>IFERROR(VLOOKUP("*Орловская*",[2]МСП!$1:$1048576,COLUMN(BX14),0),"-")</f>
        <v>6.1</v>
      </c>
      <c r="BY14" s="8">
        <f>IFERROR(VLOOKUP("*Орловская*",[2]МСП!$1:$1048576,COLUMN(BY14),0),"-")</f>
        <v>6.8</v>
      </c>
      <c r="BZ14" s="8">
        <f>IFERROR(VLOOKUP("*Орловская*",[2]МСП!$1:$1048576,COLUMN(BZ14),0),"-")</f>
        <v>6.6</v>
      </c>
      <c r="CA14" s="8">
        <f>IFERROR(VLOOKUP("*Орловская*",[2]МСП!$1:$1048576,COLUMN(CA14),0),"-")</f>
        <v>7</v>
      </c>
      <c r="CB14" s="8">
        <f>IFERROR(VLOOKUP("*Орловская*",[2]МСП!$1:$1048576,COLUMN(CB14),0),"-")</f>
        <v>6.3</v>
      </c>
      <c r="CC14" s="8">
        <f>IFERROR(VLOOKUP("*Орловская*",[2]МСП!$1:$1048576,COLUMN(CC14),0),"-")</f>
        <v>7</v>
      </c>
      <c r="CD14" s="8">
        <f>IFERROR(VLOOKUP("*Орловская*",[2]МСП!$1:$1048576,COLUMN(CD14),0),"-")</f>
        <v>7</v>
      </c>
      <c r="CE14" s="8">
        <f>IFERROR(VLOOKUP("*Орловская*",[2]МСП!$1:$1048576,COLUMN(CE14),0),"-")</f>
        <v>7.4</v>
      </c>
      <c r="CF14" s="8">
        <f>IFERROR(VLOOKUP("*Орловская*",[2]МСП!$1:$1048576,COLUMN(CF14),0),"-")</f>
        <v>6.5</v>
      </c>
      <c r="CG14" s="8">
        <f>IFERROR(VLOOKUP("*Орловская*",[2]МСП!$1:$1048576,COLUMN(CG14),0),"-")</f>
        <v>7.1</v>
      </c>
      <c r="CH14" s="8">
        <f>IFERROR(VLOOKUP("*Орловская*",[2]МСП!$1:$1048576,COLUMN(CH14),0),"-")</f>
        <v>6.6</v>
      </c>
      <c r="CI14" s="8">
        <f>IFERROR(VLOOKUP("*Орловская*",[2]МСП!$1:$1048576,COLUMN(CI14),0),"-")</f>
        <v>5.9</v>
      </c>
      <c r="CJ14" s="8">
        <f>IFERROR(VLOOKUP("*Орловская*",[2]МСП!$1:$1048576,COLUMN(CJ14),0),"-")</f>
        <v>-2.5</v>
      </c>
      <c r="CK14" s="8">
        <f>IFERROR(VLOOKUP("*Орловская*",[2]МСП!$1:$1048576,COLUMN(CK14),0),"-")</f>
        <v>3.8</v>
      </c>
      <c r="CL14" s="8">
        <f>IFERROR(VLOOKUP("*Орловская*",[2]МСП!$1:$1048576,COLUMN(CL14),0),"-")</f>
        <v>5.0999999999999996</v>
      </c>
      <c r="CM14" s="8">
        <f>IFERROR(VLOOKUP("*Орловская*",[2]МСП!$1:$1048576,COLUMN(CM14),0),"-")</f>
        <v>5.6</v>
      </c>
      <c r="CN14" s="8">
        <f>IFERROR(VLOOKUP("*Орловская*",[2]МСП!$1:$1048576,COLUMN(CN14),0),"-")</f>
        <v>5.9</v>
      </c>
      <c r="CO14" s="8">
        <f>IFERROR(VLOOKUP("*Орловская*",[2]МСП!$1:$1048576,COLUMN(CO14),0),"-")</f>
        <v>6.3</v>
      </c>
      <c r="CP14" s="8">
        <f>IFERROR(VLOOKUP("*Орловская*",[2]МСП!$1:$1048576,COLUMN(CP14),0),"-")</f>
        <v>6.4</v>
      </c>
      <c r="CQ14" s="8">
        <f>IFERROR(VLOOKUP("*Орловская*",[2]МСП!$1:$1048576,COLUMN(CQ14),0),"-")</f>
        <v>6.6</v>
      </c>
      <c r="CR14" s="8">
        <f>IFERROR(VLOOKUP("*Орловская*",[2]МСП!$1:$1048576,COLUMN(CR14),0),"-")</f>
        <v>6.1</v>
      </c>
      <c r="CS14" s="8">
        <f>IFERROR(VLOOKUP("*Орловская*",[2]МСП!$1:$1048576,COLUMN(CS14),0),"-")</f>
        <v>-2.1</v>
      </c>
      <c r="CT14" s="8">
        <f>IFERROR(VLOOKUP("*Орловская*",[2]МСП!$1:$1048576,COLUMN(CT14),0),"-")</f>
        <v>5.0999999999999996</v>
      </c>
      <c r="CU14" s="8">
        <f>IFERROR(VLOOKUP("*Орловская*",[2]МСП!$1:$1048576,COLUMN(CU14),0),"-")</f>
        <v>5.2</v>
      </c>
      <c r="CV14" s="8">
        <f>IFERROR(VLOOKUP("*Орловская*",[2]МСП!$1:$1048576,COLUMN(CV14),0),"-")</f>
        <v>4.4000000000000004</v>
      </c>
      <c r="CW14" s="8">
        <f>IFERROR(VLOOKUP("*Орловская*",[2]МСП!$1:$1048576,COLUMN(CW14),0),"-")</f>
        <v>4.5999999999999996</v>
      </c>
      <c r="CX14" s="8">
        <f>IFERROR(VLOOKUP("*Орловская*",[2]МСП!$1:$1048576,COLUMN(CX14),0),"-")</f>
        <v>6</v>
      </c>
      <c r="CY14" s="8">
        <f>IFERROR(VLOOKUP("*Орловская*",[2]МСП!$1:$1048576,COLUMN(CY14),0),"-")</f>
        <v>5.8</v>
      </c>
      <c r="CZ14" s="8">
        <f>IFERROR(VLOOKUP("*Орловская*",[2]МСП!$1:$1048576,COLUMN(CZ14),0),"-")</f>
        <v>6.2</v>
      </c>
      <c r="DA14" s="8">
        <f>IFERROR(VLOOKUP("*Орловская*",[2]МСП!$1:$1048576,COLUMN(DA14),0),"-")</f>
        <v>5.6</v>
      </c>
      <c r="DB14" s="8">
        <f>IFERROR(VLOOKUP("*Орловская*",[2]МСП!$1:$1048576,COLUMN(DB14),0),"-")</f>
        <v>5.9</v>
      </c>
      <c r="DC14" s="8">
        <f>IFERROR(VLOOKUP("*Орловская*",[2]МСП!$1:$1048576,COLUMN(DC14),0),"-")</f>
        <v>5.8</v>
      </c>
      <c r="DD14" s="8">
        <f>IFERROR(VLOOKUP("*Орловская*",[2]МСП!$1:$1048576,COLUMN(DD14),0),"-")</f>
        <v>4.5999999999999996</v>
      </c>
      <c r="DE14" s="8">
        <f>IFERROR(VLOOKUP("*Орловская*",[2]МСП!$1:$1048576,COLUMN(DE14),0),"-")</f>
        <v>4.5999999999999996</v>
      </c>
      <c r="DF14" s="8">
        <f>IFERROR(VLOOKUP("*Орловская*",[2]МСП!$1:$1048576,COLUMN(DF14),0),"-")</f>
        <v>5</v>
      </c>
      <c r="DG14" s="8">
        <f>IFERROR(VLOOKUP("*Орловская*",[2]МСП!$1:$1048576,COLUMN(DG14),0),"-")</f>
        <v>4.7</v>
      </c>
      <c r="DH14" s="8">
        <f>IFERROR(VLOOKUP("*Орловская*",[2]МСП!$1:$1048576,COLUMN(DH14),0),"-")</f>
        <v>4.7</v>
      </c>
      <c r="DI14" s="8">
        <f>IFERROR(VLOOKUP("*Орловская*",[2]МСП!$1:$1048576,COLUMN(DI14),0),"-")</f>
        <v>4.5</v>
      </c>
      <c r="DJ14" s="8">
        <f>IFERROR(VLOOKUP("*Орловская*",[2]МСП!$1:$1048576,COLUMN(DJ14),0),"-")</f>
        <v>3.8</v>
      </c>
      <c r="DK14" s="8">
        <f>IFERROR(VLOOKUP("*Орловская*",[2]МСП!$1:$1048576,COLUMN(DK14),0),"-")</f>
        <v>5.2</v>
      </c>
      <c r="DL14" s="8">
        <f>IFERROR(VLOOKUP("*Орловская*",[2]МСП!$1:$1048576,COLUMN(DL14),0),"-")</f>
        <v>4.9000000000000004</v>
      </c>
      <c r="DM14" s="8">
        <f>IFERROR(VLOOKUP("*Орловская*",[2]МСП!$1:$1048576,COLUMN(DM14),0),"-")</f>
        <v>5.3</v>
      </c>
      <c r="DN14" s="8">
        <f>IFERROR(VLOOKUP("*Орловская*",[2]МСП!$1:$1048576,COLUMN(DN14),0),"-")</f>
        <v>5.3</v>
      </c>
      <c r="DO14" s="8">
        <f>IFERROR(VLOOKUP("*Орловская*",[2]МСП!$1:$1048576,COLUMN(DO14),0),"-")</f>
        <v>5</v>
      </c>
      <c r="DP14" s="8">
        <f>IFERROR(VLOOKUP("*Орловская*",[2]МСП!$1:$1048576,COLUMN(DP14),0),"-")</f>
        <v>4.8</v>
      </c>
      <c r="DQ14" s="8">
        <f>IFERROR(VLOOKUP("*Орловская*",[2]МСП!$1:$1048576,COLUMN(DQ14),0),"-")</f>
        <v>4.7</v>
      </c>
      <c r="DR14" s="8">
        <f>IFERROR(VLOOKUP("*Орловская*",[2]МСП!$1:$1048576,COLUMN(DR14),0),"-")</f>
        <v>4.2</v>
      </c>
      <c r="DS14" s="8">
        <f>IFERROR(VLOOKUP("*Орловская*",[2]МСП!$1:$1048576,COLUMN(DS14),0),"-")</f>
        <v>4.3</v>
      </c>
      <c r="DT14" s="8">
        <f>IFERROR(VLOOKUP("*Орловская*",[2]МСП!$1:$1048576,COLUMN(DT14),0),"-")</f>
        <v>4</v>
      </c>
      <c r="DU14" s="8">
        <f>IFERROR(VLOOKUP("*Орловская*",[2]МСП!$1:$1048576,COLUMN(DU14),0),"-")</f>
        <v>4.5</v>
      </c>
      <c r="DV14" s="8">
        <f>IFERROR(VLOOKUP("*Орловская*",[2]МСП!$1:$1048576,COLUMN(DV14),0),"-")</f>
        <v>5</v>
      </c>
      <c r="DW14" s="8">
        <f>IFERROR(VLOOKUP("*Орловская*",[2]МСП!$1:$1048576,COLUMN(DW14),0),"-")</f>
        <v>4.8</v>
      </c>
      <c r="DX14" s="8">
        <f>IFERROR(VLOOKUP("*Орловская*",[2]МСП!$1:$1048576,COLUMN(DX14),0),"-")</f>
        <v>4.8</v>
      </c>
      <c r="DY14" s="8">
        <f>IFERROR(VLOOKUP("*Орловская*",[2]МСП!$1:$1048576,COLUMN(DY14),0),"-")</f>
        <v>4.7</v>
      </c>
      <c r="DZ14" s="8">
        <f>IFERROR(VLOOKUP("*Орловская*",[2]МСП!$1:$1048576,COLUMN(DZ14),0),"-")</f>
        <v>5.6</v>
      </c>
      <c r="EA14" s="8">
        <f>IFERROR(VLOOKUP("*Орловская*",[2]МСП!$1:$1048576,COLUMN(EA14),0),"-")</f>
        <v>6.1</v>
      </c>
      <c r="EB14" s="8">
        <f>IFERROR(VLOOKUP("*Орловская*",[2]МСП!$1:$1048576,COLUMN(EB14),0),"-")</f>
        <v>6.3</v>
      </c>
      <c r="EC14" s="8">
        <f>IFERROR(VLOOKUP("*Орловская*",[2]МСП!$1:$1048576,COLUMN(EC14),0),"-")</f>
        <v>7.2</v>
      </c>
      <c r="ED14" s="8">
        <f>IFERROR(VLOOKUP("*Орловская*",[2]МСП!$1:$1048576,COLUMN(ED14),0),"-")</f>
        <v>8</v>
      </c>
      <c r="EE14" s="8">
        <f>IFERROR(VLOOKUP("*Орловская*",[2]МСП!$1:$1048576,COLUMN(EE14),0),"-")</f>
        <v>8</v>
      </c>
      <c r="EF14" s="8">
        <f>IFERROR(VLOOKUP("*Орловская*",[2]МСП!$1:$1048576,COLUMN(EF14),0),"-")</f>
        <v>9.4</v>
      </c>
      <c r="EG14" s="8">
        <f>IFERROR(VLOOKUP("*Орловская*",[2]МСП!$1:$1048576,COLUMN(EG14),0),"-")</f>
        <v>8.9</v>
      </c>
      <c r="EH14" s="8">
        <f>IFERROR(VLOOKUP("*Орловская*",[2]МСП!$1:$1048576,COLUMN(EH14),0),"-")</f>
        <v>9.4</v>
      </c>
      <c r="EI14" s="8">
        <f>IFERROR(VLOOKUP("*Орловская*",[2]МСП!$1:$1048576,COLUMN(EI14),0),"-")</f>
        <v>11.1</v>
      </c>
      <c r="EJ14" s="8">
        <f>IFERROR(VLOOKUP("*Орловская*",[2]МСП!$1:$1048576,COLUMN(EJ14),0),"-")</f>
        <v>13</v>
      </c>
      <c r="EK14" s="8">
        <f>IFERROR(VLOOKUP("*Орловская*",[2]МСП!$1:$1048576,COLUMN(EK14),0),"-")</f>
        <v>13.5</v>
      </c>
      <c r="EL14" s="8">
        <f>IFERROR(VLOOKUP("*Орловская*",[2]МСП!$1:$1048576,COLUMN(EL14),0),"-")</f>
        <v>16</v>
      </c>
      <c r="EM14" s="8">
        <f>IFERROR(VLOOKUP("*Орловская*",[2]МСП!$1:$1048576,COLUMN(EM14),0),"-")</f>
        <v>16.899999999999999</v>
      </c>
      <c r="EN14" s="8">
        <f>IFERROR(VLOOKUP("*Орловская*",[2]МСП!$1:$1048576,COLUMN(EN14),0),"-")</f>
        <v>17.899999999999999</v>
      </c>
      <c r="EO14" s="8">
        <f>IFERROR(VLOOKUP("*Орловская*",[2]МСП!$1:$1048576,COLUMN(EO14),0),"-")</f>
        <v>18.7</v>
      </c>
      <c r="EP14" s="8">
        <f>IFERROR(VLOOKUP("*Орловская*",[2]МСП!$1:$1048576,COLUMN(EP14),0),"-")</f>
        <v>18.8</v>
      </c>
      <c r="EQ14" s="8">
        <f>IFERROR(VLOOKUP("*Орловская*",[2]МСП!$1:$1048576,COLUMN(EQ14),0),"-")</f>
        <v>9</v>
      </c>
      <c r="ER14" s="8">
        <f>IFERROR(VLOOKUP("*Орловская*",[2]МСП!$1:$1048576,COLUMN(ER14),0),"-")</f>
        <v>15.5</v>
      </c>
      <c r="ES14" s="8">
        <f>IFERROR(VLOOKUP("*Орловская*",[2]МСП!$1:$1048576,COLUMN(ES14),0),"-")</f>
        <v>16</v>
      </c>
      <c r="ET14" s="8">
        <f>IFERROR(VLOOKUP("*Орловская*",[2]МСП!$1:$1048576,COLUMN(ET14),0),"-")</f>
        <v>17</v>
      </c>
      <c r="EU14" s="8">
        <f>IFERROR(VLOOKUP("*Орловская*",[2]МСП!$1:$1048576,COLUMN(EU14),0),"-")</f>
        <v>18.100000000000001</v>
      </c>
      <c r="EV14" s="8">
        <f>IFERROR(VLOOKUP("*Орловская*",[2]МСП!$1:$1048576,COLUMN(EV14),0),"-")</f>
        <v>18.399999999999999</v>
      </c>
      <c r="EW14" s="8">
        <f>IFERROR(VLOOKUP("*Орловская*",[2]МСП!$1:$1048576,COLUMN(EW14),0),"-")</f>
        <v>18.899999999999999</v>
      </c>
      <c r="EX14" s="8">
        <f>IFERROR(VLOOKUP("*Орловская*",[2]МСП!$1:$1048576,COLUMN(EX14),0),"-")</f>
        <v>18.3</v>
      </c>
      <c r="EY14" s="8">
        <f>IFERROR(VLOOKUP("*Орловская*",[2]МСП!$1:$1048576,COLUMN(EY14),0),"-")</f>
        <v>20.100000000000001</v>
      </c>
    </row>
    <row r="15" spans="1:155" x14ac:dyDescent="0.25">
      <c r="A15" s="4" t="s">
        <v>9</v>
      </c>
      <c r="B15" s="8">
        <f>IFERROR(VLOOKUP("*Рязанская*",[2]МСП!$1:$1048576,COLUMN(B15),0),"-")</f>
        <v>1.4</v>
      </c>
      <c r="C15" s="8">
        <f>IFERROR(VLOOKUP("*Рязанская*",[2]МСП!$1:$1048576,COLUMN(C15),0),"-")</f>
        <v>1.3</v>
      </c>
      <c r="D15" s="8">
        <f>IFERROR(VLOOKUP("*Рязанская*",[2]МСП!$1:$1048576,COLUMN(D15),0),"-")</f>
        <v>0.6</v>
      </c>
      <c r="E15" s="8">
        <f>IFERROR(VLOOKUP("*Рязанская*",[2]МСП!$1:$1048576,COLUMN(E15),0),"-")</f>
        <v>-15.7</v>
      </c>
      <c r="F15" s="8">
        <f>IFERROR(VLOOKUP("*Рязанская*",[2]МСП!$1:$1048576,COLUMN(F15),0),"-")</f>
        <v>-29.2</v>
      </c>
      <c r="G15" s="8">
        <f>IFERROR(VLOOKUP("*Рязанская*",[2]МСП!$1:$1048576,COLUMN(G15),0),"-")</f>
        <v>-25</v>
      </c>
      <c r="H15" s="8">
        <f>IFERROR(VLOOKUP("*Рязанская*",[2]МСП!$1:$1048576,COLUMN(H15),0),"-")</f>
        <v>-24.3</v>
      </c>
      <c r="I15" s="8">
        <f>IFERROR(VLOOKUP("*Рязанская*",[2]МСП!$1:$1048576,COLUMN(I15),0),"-")</f>
        <v>-23.2</v>
      </c>
      <c r="J15" s="8">
        <f>IFERROR(VLOOKUP("*Рязанская*",[2]МСП!$1:$1048576,COLUMN(J15),0),"-")</f>
        <v>-23.2</v>
      </c>
      <c r="K15" s="8">
        <f>IFERROR(VLOOKUP("*Рязанская*",[2]МСП!$1:$1048576,COLUMN(K15),0),"-")</f>
        <v>-19.600000000000001</v>
      </c>
      <c r="L15" s="8">
        <f>IFERROR(VLOOKUP("*Рязанская*",[2]МСП!$1:$1048576,COLUMN(L15),0),"-")</f>
        <v>-18.2</v>
      </c>
      <c r="M15" s="8">
        <f>IFERROR(VLOOKUP("*Рязанская*",[2]МСП!$1:$1048576,COLUMN(M15),0),"-")</f>
        <v>-16.7</v>
      </c>
      <c r="N15" s="8">
        <f>IFERROR(VLOOKUP("*Рязанская*",[2]МСП!$1:$1048576,COLUMN(N15),0),"-")</f>
        <v>-12.4</v>
      </c>
      <c r="O15" s="8">
        <f>IFERROR(VLOOKUP("*Рязанская*",[2]МСП!$1:$1048576,COLUMN(O15),0),"-")</f>
        <v>-10.9</v>
      </c>
      <c r="P15" s="8">
        <f>IFERROR(VLOOKUP("*Рязанская*",[2]МСП!$1:$1048576,COLUMN(P15),0),"-")</f>
        <v>-8.6999999999999993</v>
      </c>
      <c r="Q15" s="8">
        <f>IFERROR(VLOOKUP("*Рязанская*",[2]МСП!$1:$1048576,COLUMN(Q15),0),"-")</f>
        <v>-6.2</v>
      </c>
      <c r="R15" s="8">
        <f>IFERROR(VLOOKUP("*Рязанская*",[2]МСП!$1:$1048576,COLUMN(R15),0),"-")</f>
        <v>-5.2</v>
      </c>
      <c r="S15" s="8">
        <f>IFERROR(VLOOKUP("*Рязанская*",[2]МСП!$1:$1048576,COLUMN(S15),0),"-")</f>
        <v>-0.7</v>
      </c>
      <c r="T15" s="8">
        <f>IFERROR(VLOOKUP("*Рязанская*",[2]МСП!$1:$1048576,COLUMN(T15),0),"-")</f>
        <v>2.2000000000000002</v>
      </c>
      <c r="U15" s="8">
        <f>IFERROR(VLOOKUP("*Рязанская*",[2]МСП!$1:$1048576,COLUMN(U15),0),"-")</f>
        <v>2.6</v>
      </c>
      <c r="V15" s="8">
        <f>IFERROR(VLOOKUP("*Рязанская*",[2]МСП!$1:$1048576,COLUMN(V15),0),"-")</f>
        <v>2</v>
      </c>
      <c r="W15" s="8">
        <f>IFERROR(VLOOKUP("*Рязанская*",[2]МСП!$1:$1048576,COLUMN(W15),0),"-")</f>
        <v>3.5</v>
      </c>
      <c r="X15" s="8">
        <f>IFERROR(VLOOKUP("*Рязанская*",[2]МСП!$1:$1048576,COLUMN(X15),0),"-")</f>
        <v>4.0999999999999996</v>
      </c>
      <c r="Y15" s="8">
        <f>IFERROR(VLOOKUP("*Рязанская*",[2]МСП!$1:$1048576,COLUMN(Y15),0),"-")</f>
        <v>4.8</v>
      </c>
      <c r="Z15" s="8">
        <f>IFERROR(VLOOKUP("*Рязанская*",[2]МСП!$1:$1048576,COLUMN(Z15),0),"-")</f>
        <v>5.3</v>
      </c>
      <c r="AA15" s="8">
        <f>IFERROR(VLOOKUP("*Рязанская*",[2]МСП!$1:$1048576,COLUMN(AA15),0),"-")</f>
        <v>5.0999999999999996</v>
      </c>
      <c r="AB15" s="8">
        <f>IFERROR(VLOOKUP("*Рязанская*",[2]МСП!$1:$1048576,COLUMN(AB15),0),"-")</f>
        <v>5.7</v>
      </c>
      <c r="AC15" s="8">
        <f>IFERROR(VLOOKUP("*Рязанская*",[2]МСП!$1:$1048576,COLUMN(AC15),0),"-")</f>
        <v>5.9</v>
      </c>
      <c r="AD15" s="8">
        <f>IFERROR(VLOOKUP("*Рязанская*",[2]МСП!$1:$1048576,COLUMN(AD15),0),"-")</f>
        <v>6</v>
      </c>
      <c r="AE15" s="8">
        <f>IFERROR(VLOOKUP("*Рязанская*",[2]МСП!$1:$1048576,COLUMN(AE15),0),"-")</f>
        <v>5.9</v>
      </c>
      <c r="AF15" s="8">
        <f>IFERROR(VLOOKUP("*Рязанская*",[2]МСП!$1:$1048576,COLUMN(AF15),0),"-")</f>
        <v>5.9</v>
      </c>
      <c r="AG15" s="8">
        <f>IFERROR(VLOOKUP("*Рязанская*",[2]МСП!$1:$1048576,COLUMN(AG15),0),"-")</f>
        <v>5.5</v>
      </c>
      <c r="AH15" s="8">
        <f>IFERROR(VLOOKUP("*Рязанская*",[2]МСП!$1:$1048576,COLUMN(AH15),0),"-")</f>
        <v>6.5</v>
      </c>
      <c r="AI15" s="8">
        <f>IFERROR(VLOOKUP("*Рязанская*",[2]МСП!$1:$1048576,COLUMN(AI15),0),"-")</f>
        <v>5.9</v>
      </c>
      <c r="AJ15" s="8">
        <f>IFERROR(VLOOKUP("*Рязанская*",[2]МСП!$1:$1048576,COLUMN(AJ15),0),"-")</f>
        <v>5</v>
      </c>
      <c r="AK15" s="8">
        <f>IFERROR(VLOOKUP("*Рязанская*",[2]МСП!$1:$1048576,COLUMN(AK15),0),"-")</f>
        <v>6</v>
      </c>
      <c r="AL15" s="8">
        <f>IFERROR(VLOOKUP("*Рязанская*",[2]МСП!$1:$1048576,COLUMN(AL15),0),"-")</f>
        <v>5.7</v>
      </c>
      <c r="AM15" s="8">
        <f>IFERROR(VLOOKUP("*Рязанская*",[2]МСП!$1:$1048576,COLUMN(AM15),0),"-")</f>
        <v>5.5</v>
      </c>
      <c r="AN15" s="8">
        <f>IFERROR(VLOOKUP("*Рязанская*",[2]МСП!$1:$1048576,COLUMN(AN15),0),"-")</f>
        <v>5.7</v>
      </c>
      <c r="AO15" s="8">
        <f>IFERROR(VLOOKUP("*Рязанская*",[2]МСП!$1:$1048576,COLUMN(AO15),0),"-")</f>
        <v>6.1</v>
      </c>
      <c r="AP15" s="8">
        <f>IFERROR(VLOOKUP("*Рязанская*",[2]МСП!$1:$1048576,COLUMN(AP15),0),"-")</f>
        <v>6.4</v>
      </c>
      <c r="AQ15" s="8">
        <f>IFERROR(VLOOKUP("*Рязанская*",[2]МСП!$1:$1048576,COLUMN(AQ15),0),"-")</f>
        <v>6.6</v>
      </c>
      <c r="AR15" s="8">
        <f>IFERROR(VLOOKUP("*Рязанская*",[2]МСП!$1:$1048576,COLUMN(AR15),0),"-")</f>
        <v>5.6</v>
      </c>
      <c r="AS15" s="8">
        <f>IFERROR(VLOOKUP("*Рязанская*",[2]МСП!$1:$1048576,COLUMN(AS15),0),"-")</f>
        <v>-1.2</v>
      </c>
      <c r="AT15" s="8">
        <f>IFERROR(VLOOKUP("*Рязанская*",[2]МСП!$1:$1048576,COLUMN(AT15),0),"-")</f>
        <v>4.4000000000000004</v>
      </c>
      <c r="AU15" s="8">
        <f>IFERROR(VLOOKUP("*Рязанская*",[2]МСП!$1:$1048576,COLUMN(AU15),0),"-")</f>
        <v>4.8</v>
      </c>
      <c r="AV15" s="8">
        <f>IFERROR(VLOOKUP("*Рязанская*",[2]МСП!$1:$1048576,COLUMN(AV15),0),"-")</f>
        <v>5.4</v>
      </c>
      <c r="AW15" s="8">
        <f>IFERROR(VLOOKUP("*Рязанская*",[2]МСП!$1:$1048576,COLUMN(AW15),0),"-")</f>
        <v>5.9</v>
      </c>
      <c r="AX15" s="8">
        <f>IFERROR(VLOOKUP("*Рязанская*",[2]МСП!$1:$1048576,COLUMN(AX15),0),"-")</f>
        <v>5.8</v>
      </c>
      <c r="AY15" s="8">
        <f>IFERROR(VLOOKUP("*Рязанская*",[2]МСП!$1:$1048576,COLUMN(AY15),0),"-")</f>
        <v>6.4</v>
      </c>
      <c r="AZ15" s="8">
        <f>IFERROR(VLOOKUP("*Рязанская*",[2]МСП!$1:$1048576,COLUMN(AZ15),0),"-")</f>
        <v>6.5</v>
      </c>
      <c r="BA15" s="8">
        <f>IFERROR(VLOOKUP("*Рязанская*",[2]МСП!$1:$1048576,COLUMN(BA15),0),"-")</f>
        <v>7.3</v>
      </c>
      <c r="BB15" s="8">
        <f>IFERROR(VLOOKUP("*Рязанская*",[2]МСП!$1:$1048576,COLUMN(BB15),0),"-")</f>
        <v>6.7</v>
      </c>
      <c r="BC15" s="8">
        <f>IFERROR(VLOOKUP("*Рязанская*",[2]МСП!$1:$1048576,COLUMN(BC15),0),"-")</f>
        <v>7.2</v>
      </c>
      <c r="BD15" s="8">
        <f>IFERROR(VLOOKUP("*Рязанская*",[2]МСП!$1:$1048576,COLUMN(BD15),0),"-")</f>
        <v>6.7</v>
      </c>
      <c r="BE15" s="8">
        <f>IFERROR(VLOOKUP("*Рязанская*",[2]МСП!$1:$1048576,COLUMN(BE15),0),"-")</f>
        <v>8.1999999999999993</v>
      </c>
      <c r="BF15" s="8">
        <f>IFERROR(VLOOKUP("*Рязанская*",[2]МСП!$1:$1048576,COLUMN(BF15),0),"-")</f>
        <v>8.6</v>
      </c>
      <c r="BG15" s="8">
        <f>IFERROR(VLOOKUP("*Рязанская*",[2]МСП!$1:$1048576,COLUMN(BG15),0),"-")</f>
        <v>9.1</v>
      </c>
      <c r="BH15" s="8">
        <f>IFERROR(VLOOKUP("*Рязанская*",[2]МСП!$1:$1048576,COLUMN(BH15),0),"-")</f>
        <v>10</v>
      </c>
      <c r="BI15" s="8">
        <f>IFERROR(VLOOKUP("*Рязанская*",[2]МСП!$1:$1048576,COLUMN(BI15),0),"-")</f>
        <v>3.1</v>
      </c>
      <c r="BJ15" s="8">
        <f>IFERROR(VLOOKUP("*Рязанская*",[2]МСП!$1:$1048576,COLUMN(BJ15),0),"-")</f>
        <v>7.9</v>
      </c>
      <c r="BK15" s="8">
        <f>IFERROR(VLOOKUP("*Рязанская*",[2]МСП!$1:$1048576,COLUMN(BK15),0),"-")</f>
        <v>9.4</v>
      </c>
      <c r="BL15" s="8">
        <f>IFERROR(VLOOKUP("*Рязанская*",[2]МСП!$1:$1048576,COLUMN(BL15),0),"-")</f>
        <v>10.3</v>
      </c>
      <c r="BM15" s="8">
        <f>IFERROR(VLOOKUP("*Рязанская*",[2]МСП!$1:$1048576,COLUMN(BM15),0),"-")</f>
        <v>10.1</v>
      </c>
      <c r="BN15" s="8">
        <f>IFERROR(VLOOKUP("*Рязанская*",[2]МСП!$1:$1048576,COLUMN(BN15),0),"-")</f>
        <v>11</v>
      </c>
      <c r="BO15" s="8">
        <f>IFERROR(VLOOKUP("*Рязанская*",[2]МСП!$1:$1048576,COLUMN(BO15),0),"-")</f>
        <v>10.6</v>
      </c>
      <c r="BP15" s="8">
        <f>IFERROR(VLOOKUP("*Рязанская*",[2]МСП!$1:$1048576,COLUMN(BP15),0),"-")</f>
        <v>10.199999999999999</v>
      </c>
      <c r="BQ15" s="8">
        <f>IFERROR(VLOOKUP("*Рязанская*",[2]МСП!$1:$1048576,COLUMN(BQ15),0),"-")</f>
        <v>9.8000000000000007</v>
      </c>
      <c r="BR15" s="8">
        <f>IFERROR(VLOOKUP("*Рязанская*",[2]МСП!$1:$1048576,COLUMN(BR15),0),"-")</f>
        <v>9.8000000000000007</v>
      </c>
      <c r="BS15" s="8">
        <f>IFERROR(VLOOKUP("*Рязанская*",[2]МСП!$1:$1048576,COLUMN(BS15),0),"-")</f>
        <v>9.3000000000000007</v>
      </c>
      <c r="BT15" s="8">
        <f>IFERROR(VLOOKUP("*Рязанская*",[2]МСП!$1:$1048576,COLUMN(BT15),0),"-")</f>
        <v>9</v>
      </c>
      <c r="BU15" s="8">
        <f>IFERROR(VLOOKUP("*Рязанская*",[2]МСП!$1:$1048576,COLUMN(BU15),0),"-")</f>
        <v>9.4</v>
      </c>
      <c r="BV15" s="8">
        <f>IFERROR(VLOOKUP("*Рязанская*",[2]МСП!$1:$1048576,COLUMN(BV15),0),"-")</f>
        <v>9.8000000000000007</v>
      </c>
      <c r="BW15" s="8">
        <f>IFERROR(VLOOKUP("*Рязанская*",[2]МСП!$1:$1048576,COLUMN(BW15),0),"-")</f>
        <v>9.9</v>
      </c>
      <c r="BX15" s="8">
        <f>IFERROR(VLOOKUP("*Рязанская*",[2]МСП!$1:$1048576,COLUMN(BX15),0),"-")</f>
        <v>9.9</v>
      </c>
      <c r="BY15" s="8">
        <f>IFERROR(VLOOKUP("*Рязанская*",[2]МСП!$1:$1048576,COLUMN(BY15),0),"-")</f>
        <v>10.4</v>
      </c>
      <c r="BZ15" s="8">
        <f>IFERROR(VLOOKUP("*Рязанская*",[2]МСП!$1:$1048576,COLUMN(BZ15),0),"-")</f>
        <v>10.5</v>
      </c>
      <c r="CA15" s="8">
        <f>IFERROR(VLOOKUP("*Рязанская*",[2]МСП!$1:$1048576,COLUMN(CA15),0),"-")</f>
        <v>11</v>
      </c>
      <c r="CB15" s="8">
        <f>IFERROR(VLOOKUP("*Рязанская*",[2]МСП!$1:$1048576,COLUMN(CB15),0),"-")</f>
        <v>10.7</v>
      </c>
      <c r="CC15" s="8">
        <f>IFERROR(VLOOKUP("*Рязанская*",[2]МСП!$1:$1048576,COLUMN(CC15),0),"-")</f>
        <v>10.8</v>
      </c>
      <c r="CD15" s="8">
        <f>IFERROR(VLOOKUP("*Рязанская*",[2]МСП!$1:$1048576,COLUMN(CD15),0),"-")</f>
        <v>10.6</v>
      </c>
      <c r="CE15" s="8">
        <f>IFERROR(VLOOKUP("*Рязанская*",[2]МСП!$1:$1048576,COLUMN(CE15),0),"-")</f>
        <v>11</v>
      </c>
      <c r="CF15" s="8">
        <f>IFERROR(VLOOKUP("*Рязанская*",[2]МСП!$1:$1048576,COLUMN(CF15),0),"-")</f>
        <v>10.7</v>
      </c>
      <c r="CG15" s="8">
        <f>IFERROR(VLOOKUP("*Рязанская*",[2]МСП!$1:$1048576,COLUMN(CG15),0),"-")</f>
        <v>11.1</v>
      </c>
      <c r="CH15" s="8">
        <f>IFERROR(VLOOKUP("*Рязанская*",[2]МСП!$1:$1048576,COLUMN(CH15),0),"-")</f>
        <v>11.7</v>
      </c>
      <c r="CI15" s="8">
        <f>IFERROR(VLOOKUP("*Рязанская*",[2]МСП!$1:$1048576,COLUMN(CI15),0),"-")</f>
        <v>11.1</v>
      </c>
      <c r="CJ15" s="8">
        <f>IFERROR(VLOOKUP("*Рязанская*",[2]МСП!$1:$1048576,COLUMN(CJ15),0),"-")</f>
        <v>8.6999999999999993</v>
      </c>
      <c r="CK15" s="8">
        <f>IFERROR(VLOOKUP("*Рязанская*",[2]МСП!$1:$1048576,COLUMN(CK15),0),"-")</f>
        <v>9.5</v>
      </c>
      <c r="CL15" s="8">
        <f>IFERROR(VLOOKUP("*Рязанская*",[2]МСП!$1:$1048576,COLUMN(CL15),0),"-")</f>
        <v>10.8</v>
      </c>
      <c r="CM15" s="8">
        <f>IFERROR(VLOOKUP("*Рязанская*",[2]МСП!$1:$1048576,COLUMN(CM15),0),"-")</f>
        <v>11.4</v>
      </c>
      <c r="CN15" s="8">
        <f>IFERROR(VLOOKUP("*Рязанская*",[2]МСП!$1:$1048576,COLUMN(CN15),0),"-")</f>
        <v>11.6</v>
      </c>
      <c r="CO15" s="8">
        <f>IFERROR(VLOOKUP("*Рязанская*",[2]МСП!$1:$1048576,COLUMN(CO15),0),"-")</f>
        <v>11.7</v>
      </c>
      <c r="CP15" s="8">
        <f>IFERROR(VLOOKUP("*Рязанская*",[2]МСП!$1:$1048576,COLUMN(CP15),0),"-")</f>
        <v>12.7</v>
      </c>
      <c r="CQ15" s="8">
        <f>IFERROR(VLOOKUP("*Рязанская*",[2]МСП!$1:$1048576,COLUMN(CQ15),0),"-")</f>
        <v>12.6</v>
      </c>
      <c r="CR15" s="8">
        <f>IFERROR(VLOOKUP("*Рязанская*",[2]МСП!$1:$1048576,COLUMN(CR15),0),"-")</f>
        <v>11.4</v>
      </c>
      <c r="CS15" s="8">
        <f>IFERROR(VLOOKUP("*Рязанская*",[2]МСП!$1:$1048576,COLUMN(CS15),0),"-")</f>
        <v>3.1</v>
      </c>
      <c r="CT15" s="8">
        <f>IFERROR(VLOOKUP("*Рязанская*",[2]МСП!$1:$1048576,COLUMN(CT15),0),"-")</f>
        <v>9.9</v>
      </c>
      <c r="CU15" s="8">
        <f>IFERROR(VLOOKUP("*Рязанская*",[2]МСП!$1:$1048576,COLUMN(CU15),0),"-")</f>
        <v>10.199999999999999</v>
      </c>
      <c r="CV15" s="8">
        <f>IFERROR(VLOOKUP("*Рязанская*",[2]МСП!$1:$1048576,COLUMN(CV15),0),"-")</f>
        <v>10.6</v>
      </c>
      <c r="CW15" s="8">
        <f>IFERROR(VLOOKUP("*Рязанская*",[2]МСП!$1:$1048576,COLUMN(CW15),0),"-")</f>
        <v>10.4</v>
      </c>
      <c r="CX15" s="8">
        <f>IFERROR(VLOOKUP("*Рязанская*",[2]МСП!$1:$1048576,COLUMN(CX15),0),"-")</f>
        <v>10.8</v>
      </c>
      <c r="CY15" s="8">
        <f>IFERROR(VLOOKUP("*Рязанская*",[2]МСП!$1:$1048576,COLUMN(CY15),0),"-")</f>
        <v>11.2</v>
      </c>
      <c r="CZ15" s="8">
        <f>IFERROR(VLOOKUP("*Рязанская*",[2]МСП!$1:$1048576,COLUMN(CZ15),0),"-")</f>
        <v>11</v>
      </c>
      <c r="DA15" s="8">
        <f>IFERROR(VLOOKUP("*Рязанская*",[2]МСП!$1:$1048576,COLUMN(DA15),0),"-")</f>
        <v>10.7</v>
      </c>
      <c r="DB15" s="8">
        <f>IFERROR(VLOOKUP("*Рязанская*",[2]МСП!$1:$1048576,COLUMN(DB15),0),"-")</f>
        <v>11</v>
      </c>
      <c r="DC15" s="8">
        <f>IFERROR(VLOOKUP("*Рязанская*",[2]МСП!$1:$1048576,COLUMN(DC15),0),"-")</f>
        <v>10.7</v>
      </c>
      <c r="DD15" s="8">
        <f>IFERROR(VLOOKUP("*Рязанская*",[2]МСП!$1:$1048576,COLUMN(DD15),0),"-")</f>
        <v>10.4</v>
      </c>
      <c r="DE15" s="8">
        <f>IFERROR(VLOOKUP("*Рязанская*",[2]МСП!$1:$1048576,COLUMN(DE15),0),"-")</f>
        <v>10.3</v>
      </c>
      <c r="DF15" s="8">
        <f>IFERROR(VLOOKUP("*Рязанская*",[2]МСП!$1:$1048576,COLUMN(DF15),0),"-")</f>
        <v>10.4</v>
      </c>
      <c r="DG15" s="8">
        <f>IFERROR(VLOOKUP("*Рязанская*",[2]МСП!$1:$1048576,COLUMN(DG15),0),"-")</f>
        <v>10.7</v>
      </c>
      <c r="DH15" s="8">
        <f>IFERROR(VLOOKUP("*Рязанская*",[2]МСП!$1:$1048576,COLUMN(DH15),0),"-")</f>
        <v>11</v>
      </c>
      <c r="DI15" s="8">
        <f>IFERROR(VLOOKUP("*Рязанская*",[2]МСП!$1:$1048576,COLUMN(DI15),0),"-")</f>
        <v>10.199999999999999</v>
      </c>
      <c r="DJ15" s="8">
        <f>IFERROR(VLOOKUP("*Рязанская*",[2]МСП!$1:$1048576,COLUMN(DJ15),0),"-")</f>
        <v>9.8000000000000007</v>
      </c>
      <c r="DK15" s="8">
        <f>IFERROR(VLOOKUP("*Рязанская*",[2]МСП!$1:$1048576,COLUMN(DK15),0),"-")</f>
        <v>10.9</v>
      </c>
      <c r="DL15" s="8">
        <f>IFERROR(VLOOKUP("*Рязанская*",[2]МСП!$1:$1048576,COLUMN(DL15),0),"-")</f>
        <v>11.6</v>
      </c>
      <c r="DM15" s="8">
        <f>IFERROR(VLOOKUP("*Рязанская*",[2]МСП!$1:$1048576,COLUMN(DM15),0),"-")</f>
        <v>12.3</v>
      </c>
      <c r="DN15" s="8">
        <f>IFERROR(VLOOKUP("*Рязанская*",[2]МСП!$1:$1048576,COLUMN(DN15),0),"-")</f>
        <v>12</v>
      </c>
      <c r="DO15" s="8">
        <f>IFERROR(VLOOKUP("*Рязанская*",[2]МСП!$1:$1048576,COLUMN(DO15),0),"-")</f>
        <v>11.4</v>
      </c>
      <c r="DP15" s="8">
        <f>IFERROR(VLOOKUP("*Рязанская*",[2]МСП!$1:$1048576,COLUMN(DP15),0),"-")</f>
        <v>12</v>
      </c>
      <c r="DQ15" s="8">
        <f>IFERROR(VLOOKUP("*Рязанская*",[2]МСП!$1:$1048576,COLUMN(DQ15),0),"-")</f>
        <v>12.1</v>
      </c>
      <c r="DR15" s="8">
        <f>IFERROR(VLOOKUP("*Рязанская*",[2]МСП!$1:$1048576,COLUMN(DR15),0),"-")</f>
        <v>11</v>
      </c>
      <c r="DS15" s="8">
        <f>IFERROR(VLOOKUP("*Рязанская*",[2]МСП!$1:$1048576,COLUMN(DS15),0),"-")</f>
        <v>11.4</v>
      </c>
      <c r="DT15" s="8">
        <f>IFERROR(VLOOKUP("*Рязанская*",[2]МСП!$1:$1048576,COLUMN(DT15),0),"-")</f>
        <v>11.5</v>
      </c>
      <c r="DU15" s="8">
        <f>IFERROR(VLOOKUP("*Рязанская*",[2]МСП!$1:$1048576,COLUMN(DU15),0),"-")</f>
        <v>11.5</v>
      </c>
      <c r="DV15" s="8">
        <f>IFERROR(VLOOKUP("*Рязанская*",[2]МСП!$1:$1048576,COLUMN(DV15),0),"-")</f>
        <v>11.9</v>
      </c>
      <c r="DW15" s="8">
        <f>IFERROR(VLOOKUP("*Рязанская*",[2]МСП!$1:$1048576,COLUMN(DW15),0),"-")</f>
        <v>12.3</v>
      </c>
      <c r="DX15" s="8">
        <f>IFERROR(VLOOKUP("*Рязанская*",[2]МСП!$1:$1048576,COLUMN(DX15),0),"-")</f>
        <v>13</v>
      </c>
      <c r="DY15" s="8">
        <f>IFERROR(VLOOKUP("*Рязанская*",[2]МСП!$1:$1048576,COLUMN(DY15),0),"-")</f>
        <v>12.6</v>
      </c>
      <c r="DZ15" s="8">
        <f>IFERROR(VLOOKUP("*Рязанская*",[2]МСП!$1:$1048576,COLUMN(DZ15),0),"-")</f>
        <v>13.3</v>
      </c>
      <c r="EA15" s="8">
        <f>IFERROR(VLOOKUP("*Рязанская*",[2]МСП!$1:$1048576,COLUMN(EA15),0),"-")</f>
        <v>12.6</v>
      </c>
      <c r="EB15" s="8">
        <f>IFERROR(VLOOKUP("*Рязанская*",[2]МСП!$1:$1048576,COLUMN(EB15),0),"-")</f>
        <v>14.5</v>
      </c>
      <c r="EC15" s="8">
        <f>IFERROR(VLOOKUP("*Рязанская*",[2]МСП!$1:$1048576,COLUMN(EC15),0),"-")</f>
        <v>14.3</v>
      </c>
      <c r="ED15" s="8">
        <f>IFERROR(VLOOKUP("*Рязанская*",[2]МСП!$1:$1048576,COLUMN(ED15),0),"-")</f>
        <v>14.4</v>
      </c>
      <c r="EE15" s="8">
        <f>IFERROR(VLOOKUP("*Рязанская*",[2]МСП!$1:$1048576,COLUMN(EE15),0),"-")</f>
        <v>14.9</v>
      </c>
      <c r="EF15" s="8">
        <f>IFERROR(VLOOKUP("*Рязанская*",[2]МСП!$1:$1048576,COLUMN(EF15),0),"-")</f>
        <v>15.5</v>
      </c>
      <c r="EG15" s="8">
        <f>IFERROR(VLOOKUP("*Рязанская*",[2]МСП!$1:$1048576,COLUMN(EG15),0),"-")</f>
        <v>15.4</v>
      </c>
      <c r="EH15" s="8">
        <f>IFERROR(VLOOKUP("*Рязанская*",[2]МСП!$1:$1048576,COLUMN(EH15),0),"-")</f>
        <v>16.899999999999999</v>
      </c>
      <c r="EI15" s="8">
        <f>IFERROR(VLOOKUP("*Рязанская*",[2]МСП!$1:$1048576,COLUMN(EI15),0),"-")</f>
        <v>17.899999999999999</v>
      </c>
      <c r="EJ15" s="8">
        <f>IFERROR(VLOOKUP("*Рязанская*",[2]МСП!$1:$1048576,COLUMN(EJ15),0),"-")</f>
        <v>21.4</v>
      </c>
      <c r="EK15" s="8">
        <f>IFERROR(VLOOKUP("*Рязанская*",[2]МСП!$1:$1048576,COLUMN(EK15),0),"-")</f>
        <v>23.1</v>
      </c>
      <c r="EL15" s="8">
        <f>IFERROR(VLOOKUP("*Рязанская*",[2]МСП!$1:$1048576,COLUMN(EL15),0),"-")</f>
        <v>25.9</v>
      </c>
      <c r="EM15" s="8">
        <f>IFERROR(VLOOKUP("*Рязанская*",[2]МСП!$1:$1048576,COLUMN(EM15),0),"-")</f>
        <v>27.7</v>
      </c>
      <c r="EN15" s="8">
        <f>IFERROR(VLOOKUP("*Рязанская*",[2]МСП!$1:$1048576,COLUMN(EN15),0),"-")</f>
        <v>28.8</v>
      </c>
      <c r="EO15" s="8">
        <f>IFERROR(VLOOKUP("*Рязанская*",[2]МСП!$1:$1048576,COLUMN(EO15),0),"-")</f>
        <v>30.5</v>
      </c>
      <c r="EP15" s="8">
        <f>IFERROR(VLOOKUP("*Рязанская*",[2]МСП!$1:$1048576,COLUMN(EP15),0),"-")</f>
        <v>32.1</v>
      </c>
      <c r="EQ15" s="8">
        <f>IFERROR(VLOOKUP("*Рязанская*",[2]МСП!$1:$1048576,COLUMN(EQ15),0),"-")</f>
        <v>20.6</v>
      </c>
      <c r="ER15" s="8">
        <f>IFERROR(VLOOKUP("*Рязанская*",[2]МСП!$1:$1048576,COLUMN(ER15),0),"-")</f>
        <v>26.2</v>
      </c>
      <c r="ES15" s="8">
        <f>IFERROR(VLOOKUP("*Рязанская*",[2]МСП!$1:$1048576,COLUMN(ES15),0),"-")</f>
        <v>28.6</v>
      </c>
      <c r="ET15" s="8">
        <f>IFERROR(VLOOKUP("*Рязанская*",[2]МСП!$1:$1048576,COLUMN(ET15),0),"-")</f>
        <v>28.5</v>
      </c>
      <c r="EU15" s="8">
        <f>IFERROR(VLOOKUP("*Рязанская*",[2]МСП!$1:$1048576,COLUMN(EU15),0),"-")</f>
        <v>28.3</v>
      </c>
      <c r="EV15" s="8">
        <f>IFERROR(VLOOKUP("*Рязанская*",[2]МСП!$1:$1048576,COLUMN(EV15),0),"-")</f>
        <v>28.9</v>
      </c>
      <c r="EW15" s="8">
        <f>IFERROR(VLOOKUP("*Рязанская*",[2]МСП!$1:$1048576,COLUMN(EW15),0),"-")</f>
        <v>30.2</v>
      </c>
      <c r="EX15" s="8">
        <f>IFERROR(VLOOKUP("*Рязанская*",[2]МСП!$1:$1048576,COLUMN(EX15),0),"-")</f>
        <v>30.5</v>
      </c>
      <c r="EY15" s="8">
        <f>IFERROR(VLOOKUP("*Рязанская*",[2]МСП!$1:$1048576,COLUMN(EY15),0),"-")</f>
        <v>31.5</v>
      </c>
    </row>
    <row r="16" spans="1:155" x14ac:dyDescent="0.25">
      <c r="A16" s="4" t="s">
        <v>10</v>
      </c>
      <c r="B16" s="8">
        <f>IFERROR(VLOOKUP("*Смоленская*",[2]МСП!$1:$1048576,COLUMN(B16),0),"-")</f>
        <v>1.2</v>
      </c>
      <c r="C16" s="8">
        <f>IFERROR(VLOOKUP("*Смоленская*",[2]МСП!$1:$1048576,COLUMN(C16),0),"-")</f>
        <v>0.9</v>
      </c>
      <c r="D16" s="8">
        <f>IFERROR(VLOOKUP("*Смоленская*",[2]МСП!$1:$1048576,COLUMN(D16),0),"-")</f>
        <v>-0.4</v>
      </c>
      <c r="E16" s="8">
        <f>IFERROR(VLOOKUP("*Смоленская*",[2]МСП!$1:$1048576,COLUMN(E16),0),"-")</f>
        <v>-7.7</v>
      </c>
      <c r="F16" s="8">
        <f>IFERROR(VLOOKUP("*Смоленская*",[2]МСП!$1:$1048576,COLUMN(F16),0),"-")</f>
        <v>-25.8</v>
      </c>
      <c r="G16" s="8">
        <f>IFERROR(VLOOKUP("*Смоленская*",[2]МСП!$1:$1048576,COLUMN(G16),0),"-")</f>
        <v>-20.7</v>
      </c>
      <c r="H16" s="8">
        <f>IFERROR(VLOOKUP("*Смоленская*",[2]МСП!$1:$1048576,COLUMN(H16),0),"-")</f>
        <v>-20.399999999999999</v>
      </c>
      <c r="I16" s="8">
        <f>IFERROR(VLOOKUP("*Смоленская*",[2]МСП!$1:$1048576,COLUMN(I16),0),"-")</f>
        <v>-18.3</v>
      </c>
      <c r="J16" s="8">
        <f>IFERROR(VLOOKUP("*Смоленская*",[2]МСП!$1:$1048576,COLUMN(J16),0),"-")</f>
        <v>-18.5</v>
      </c>
      <c r="K16" s="8">
        <f>IFERROR(VLOOKUP("*Смоленская*",[2]МСП!$1:$1048576,COLUMN(K16),0),"-")</f>
        <v>-10.8</v>
      </c>
      <c r="L16" s="8">
        <f>IFERROR(VLOOKUP("*Смоленская*",[2]МСП!$1:$1048576,COLUMN(L16),0),"-")</f>
        <v>-10.8</v>
      </c>
      <c r="M16" s="8">
        <f>IFERROR(VLOOKUP("*Смоленская*",[2]МСП!$1:$1048576,COLUMN(M16),0),"-")</f>
        <v>-12.2</v>
      </c>
      <c r="N16" s="8">
        <f>IFERROR(VLOOKUP("*Смоленская*",[2]МСП!$1:$1048576,COLUMN(N16),0),"-")</f>
        <v>-11.4</v>
      </c>
      <c r="O16" s="8">
        <f>IFERROR(VLOOKUP("*Смоленская*",[2]МСП!$1:$1048576,COLUMN(O16),0),"-")</f>
        <v>-10.7</v>
      </c>
      <c r="P16" s="8">
        <f>IFERROR(VLOOKUP("*Смоленская*",[2]МСП!$1:$1048576,COLUMN(P16),0),"-")</f>
        <v>-8.8000000000000007</v>
      </c>
      <c r="Q16" s="8">
        <f>IFERROR(VLOOKUP("*Смоленская*",[2]МСП!$1:$1048576,COLUMN(Q16),0),"-")</f>
        <v>-5.8</v>
      </c>
      <c r="R16" s="8">
        <f>IFERROR(VLOOKUP("*Смоленская*",[2]МСП!$1:$1048576,COLUMN(R16),0),"-")</f>
        <v>-5</v>
      </c>
      <c r="S16" s="8">
        <f>IFERROR(VLOOKUP("*Смоленская*",[2]МСП!$1:$1048576,COLUMN(S16),0),"-")</f>
        <v>-3.4</v>
      </c>
      <c r="T16" s="8">
        <f>IFERROR(VLOOKUP("*Смоленская*",[2]МСП!$1:$1048576,COLUMN(T16),0),"-")</f>
        <v>-2.7</v>
      </c>
      <c r="U16" s="8">
        <f>IFERROR(VLOOKUP("*Смоленская*",[2]МСП!$1:$1048576,COLUMN(U16),0),"-")</f>
        <v>-2.2000000000000002</v>
      </c>
      <c r="V16" s="8">
        <f>IFERROR(VLOOKUP("*Смоленская*",[2]МСП!$1:$1048576,COLUMN(V16),0),"-")</f>
        <v>-3.1</v>
      </c>
      <c r="W16" s="8">
        <f>IFERROR(VLOOKUP("*Смоленская*",[2]МСП!$1:$1048576,COLUMN(W16),0),"-")</f>
        <v>-0.8</v>
      </c>
      <c r="X16" s="8">
        <f>IFERROR(VLOOKUP("*Смоленская*",[2]МСП!$1:$1048576,COLUMN(X16),0),"-")</f>
        <v>1.4</v>
      </c>
      <c r="Y16" s="8">
        <f>IFERROR(VLOOKUP("*Смоленская*",[2]МСП!$1:$1048576,COLUMN(Y16),0),"-")</f>
        <v>2.1</v>
      </c>
      <c r="Z16" s="8">
        <f>IFERROR(VLOOKUP("*Смоленская*",[2]МСП!$1:$1048576,COLUMN(Z16),0),"-")</f>
        <v>2.2000000000000002</v>
      </c>
      <c r="AA16" s="8">
        <f>IFERROR(VLOOKUP("*Смоленская*",[2]МСП!$1:$1048576,COLUMN(AA16),0),"-")</f>
        <v>3</v>
      </c>
      <c r="AB16" s="8">
        <f>IFERROR(VLOOKUP("*Смоленская*",[2]МСП!$1:$1048576,COLUMN(AB16),0),"-")</f>
        <v>3.5</v>
      </c>
      <c r="AC16" s="8">
        <f>IFERROR(VLOOKUP("*Смоленская*",[2]МСП!$1:$1048576,COLUMN(AC16),0),"-")</f>
        <v>3.7</v>
      </c>
      <c r="AD16" s="8">
        <f>IFERROR(VLOOKUP("*Смоленская*",[2]МСП!$1:$1048576,COLUMN(AD16),0),"-")</f>
        <v>3.6</v>
      </c>
      <c r="AE16" s="8">
        <f>IFERROR(VLOOKUP("*Смоленская*",[2]МСП!$1:$1048576,COLUMN(AE16),0),"-")</f>
        <v>3.5</v>
      </c>
      <c r="AF16" s="8">
        <f>IFERROR(VLOOKUP("*Смоленская*",[2]МСП!$1:$1048576,COLUMN(AF16),0),"-")</f>
        <v>3.4</v>
      </c>
      <c r="AG16" s="8">
        <f>IFERROR(VLOOKUP("*Смоленская*",[2]МСП!$1:$1048576,COLUMN(AG16),0),"-")</f>
        <v>3.5</v>
      </c>
      <c r="AH16" s="8">
        <f>IFERROR(VLOOKUP("*Смоленская*",[2]МСП!$1:$1048576,COLUMN(AH16),0),"-")</f>
        <v>3.8</v>
      </c>
      <c r="AI16" s="8">
        <f>IFERROR(VLOOKUP("*Смоленская*",[2]МСП!$1:$1048576,COLUMN(AI16),0),"-")</f>
        <v>4.2</v>
      </c>
      <c r="AJ16" s="8">
        <f>IFERROR(VLOOKUP("*Смоленская*",[2]МСП!$1:$1048576,COLUMN(AJ16),0),"-")</f>
        <v>3.4</v>
      </c>
      <c r="AK16" s="8">
        <f>IFERROR(VLOOKUP("*Смоленская*",[2]МСП!$1:$1048576,COLUMN(AK16),0),"-")</f>
        <v>4</v>
      </c>
      <c r="AL16" s="8">
        <f>IFERROR(VLOOKUP("*Смоленская*",[2]МСП!$1:$1048576,COLUMN(AL16),0),"-")</f>
        <v>4</v>
      </c>
      <c r="AM16" s="8">
        <f>IFERROR(VLOOKUP("*Смоленская*",[2]МСП!$1:$1048576,COLUMN(AM16),0),"-")</f>
        <v>4.4000000000000004</v>
      </c>
      <c r="AN16" s="8">
        <f>IFERROR(VLOOKUP("*Смоленская*",[2]МСП!$1:$1048576,COLUMN(AN16),0),"-")</f>
        <v>5</v>
      </c>
      <c r="AO16" s="8">
        <f>IFERROR(VLOOKUP("*Смоленская*",[2]МСП!$1:$1048576,COLUMN(AO16),0),"-")</f>
        <v>4.8</v>
      </c>
      <c r="AP16" s="8">
        <f>IFERROR(VLOOKUP("*Смоленская*",[2]МСП!$1:$1048576,COLUMN(AP16),0),"-")</f>
        <v>5</v>
      </c>
      <c r="AQ16" s="8">
        <f>IFERROR(VLOOKUP("*Смоленская*",[2]МСП!$1:$1048576,COLUMN(AQ16),0),"-")</f>
        <v>5.3</v>
      </c>
      <c r="AR16" s="8">
        <f>IFERROR(VLOOKUP("*Смоленская*",[2]МСП!$1:$1048576,COLUMN(AR16),0),"-")</f>
        <v>4.0999999999999996</v>
      </c>
      <c r="AS16" s="8">
        <f>IFERROR(VLOOKUP("*Смоленская*",[2]МСП!$1:$1048576,COLUMN(AS16),0),"-")</f>
        <v>-2.2000000000000002</v>
      </c>
      <c r="AT16" s="8">
        <f>IFERROR(VLOOKUP("*Смоленская*",[2]МСП!$1:$1048576,COLUMN(AT16),0),"-")</f>
        <v>2.5</v>
      </c>
      <c r="AU16" s="8">
        <f>IFERROR(VLOOKUP("*Смоленская*",[2]МСП!$1:$1048576,COLUMN(AU16),0),"-")</f>
        <v>3.1</v>
      </c>
      <c r="AV16" s="8">
        <f>IFERROR(VLOOKUP("*Смоленская*",[2]МСП!$1:$1048576,COLUMN(AV16),0),"-")</f>
        <v>3.6</v>
      </c>
      <c r="AW16" s="8">
        <f>IFERROR(VLOOKUP("*Смоленская*",[2]МСП!$1:$1048576,COLUMN(AW16),0),"-")</f>
        <v>4.4000000000000004</v>
      </c>
      <c r="AX16" s="8">
        <f>IFERROR(VLOOKUP("*Смоленская*",[2]МСП!$1:$1048576,COLUMN(AX16),0),"-")</f>
        <v>4.0999999999999996</v>
      </c>
      <c r="AY16" s="8">
        <f>IFERROR(VLOOKUP("*Смоленская*",[2]МСП!$1:$1048576,COLUMN(AY16),0),"-")</f>
        <v>4.4000000000000004</v>
      </c>
      <c r="AZ16" s="8">
        <f>IFERROR(VLOOKUP("*Смоленская*",[2]МСП!$1:$1048576,COLUMN(AZ16),0),"-")</f>
        <v>4.2</v>
      </c>
      <c r="BA16" s="8">
        <f>IFERROR(VLOOKUP("*Смоленская*",[2]МСП!$1:$1048576,COLUMN(BA16),0),"-")</f>
        <v>5.6</v>
      </c>
      <c r="BB16" s="8">
        <f>IFERROR(VLOOKUP("*Смоленская*",[2]МСП!$1:$1048576,COLUMN(BB16),0),"-")</f>
        <v>4.9000000000000004</v>
      </c>
      <c r="BC16" s="8">
        <f>IFERROR(VLOOKUP("*Смоленская*",[2]МСП!$1:$1048576,COLUMN(BC16),0),"-")</f>
        <v>5.6</v>
      </c>
      <c r="BD16" s="8">
        <f>IFERROR(VLOOKUP("*Смоленская*",[2]МСП!$1:$1048576,COLUMN(BD16),0),"-")</f>
        <v>4.7</v>
      </c>
      <c r="BE16" s="8">
        <f>IFERROR(VLOOKUP("*Смоленская*",[2]МСП!$1:$1048576,COLUMN(BE16),0),"-")</f>
        <v>5.9</v>
      </c>
      <c r="BF16" s="8">
        <f>IFERROR(VLOOKUP("*Смоленская*",[2]МСП!$1:$1048576,COLUMN(BF16),0),"-")</f>
        <v>6.3</v>
      </c>
      <c r="BG16" s="8">
        <f>IFERROR(VLOOKUP("*Смоленская*",[2]МСП!$1:$1048576,COLUMN(BG16),0),"-")</f>
        <v>6.6</v>
      </c>
      <c r="BH16" s="8">
        <f>IFERROR(VLOOKUP("*Смоленская*",[2]МСП!$1:$1048576,COLUMN(BH16),0),"-")</f>
        <v>6.7</v>
      </c>
      <c r="BI16" s="8">
        <f>IFERROR(VLOOKUP("*Смоленская*",[2]МСП!$1:$1048576,COLUMN(BI16),0),"-")</f>
        <v>0</v>
      </c>
      <c r="BJ16" s="8">
        <f>IFERROR(VLOOKUP("*Смоленская*",[2]МСП!$1:$1048576,COLUMN(BJ16),0),"-")</f>
        <v>5.0999999999999996</v>
      </c>
      <c r="BK16" s="8">
        <f>IFERROR(VLOOKUP("*Смоленская*",[2]МСП!$1:$1048576,COLUMN(BK16),0),"-")</f>
        <v>6.5</v>
      </c>
      <c r="BL16" s="8">
        <f>IFERROR(VLOOKUP("*Смоленская*",[2]МСП!$1:$1048576,COLUMN(BL16),0),"-")</f>
        <v>7.1</v>
      </c>
      <c r="BM16" s="8">
        <f>IFERROR(VLOOKUP("*Смоленская*",[2]МСП!$1:$1048576,COLUMN(BM16),0),"-")</f>
        <v>6.9</v>
      </c>
      <c r="BN16" s="8">
        <f>IFERROR(VLOOKUP("*Смоленская*",[2]МСП!$1:$1048576,COLUMN(BN16),0),"-")</f>
        <v>8.1</v>
      </c>
      <c r="BO16" s="8">
        <f>IFERROR(VLOOKUP("*Смоленская*",[2]МСП!$1:$1048576,COLUMN(BO16),0),"-")</f>
        <v>7.6</v>
      </c>
      <c r="BP16" s="8">
        <f>IFERROR(VLOOKUP("*Смоленская*",[2]МСП!$1:$1048576,COLUMN(BP16),0),"-")</f>
        <v>6.8</v>
      </c>
      <c r="BQ16" s="8">
        <f>IFERROR(VLOOKUP("*Смоленская*",[2]МСП!$1:$1048576,COLUMN(BQ16),0),"-")</f>
        <v>7</v>
      </c>
      <c r="BR16" s="8">
        <f>IFERROR(VLOOKUP("*Смоленская*",[2]МСП!$1:$1048576,COLUMN(BR16),0),"-")</f>
        <v>6.6</v>
      </c>
      <c r="BS16" s="8">
        <f>IFERROR(VLOOKUP("*Смоленская*",[2]МСП!$1:$1048576,COLUMN(BS16),0),"-")</f>
        <v>6.1</v>
      </c>
      <c r="BT16" s="8">
        <f>IFERROR(VLOOKUP("*Смоленская*",[2]МСП!$1:$1048576,COLUMN(BT16),0),"-")</f>
        <v>5.8</v>
      </c>
      <c r="BU16" s="8">
        <f>IFERROR(VLOOKUP("*Смоленская*",[2]МСП!$1:$1048576,COLUMN(BU16),0),"-")</f>
        <v>5.6</v>
      </c>
      <c r="BV16" s="8">
        <f>IFERROR(VLOOKUP("*Смоленская*",[2]МСП!$1:$1048576,COLUMN(BV16),0),"-")</f>
        <v>5.7</v>
      </c>
      <c r="BW16" s="8">
        <f>IFERROR(VLOOKUP("*Смоленская*",[2]МСП!$1:$1048576,COLUMN(BW16),0),"-")</f>
        <v>6.4</v>
      </c>
      <c r="BX16" s="8">
        <f>IFERROR(VLOOKUP("*Смоленская*",[2]МСП!$1:$1048576,COLUMN(BX16),0),"-")</f>
        <v>6.5</v>
      </c>
      <c r="BY16" s="8">
        <f>IFERROR(VLOOKUP("*Смоленская*",[2]МСП!$1:$1048576,COLUMN(BY16),0),"-")</f>
        <v>6.6</v>
      </c>
      <c r="BZ16" s="8">
        <f>IFERROR(VLOOKUP("*Смоленская*",[2]МСП!$1:$1048576,COLUMN(BZ16),0),"-")</f>
        <v>6.9</v>
      </c>
      <c r="CA16" s="8">
        <f>IFERROR(VLOOKUP("*Смоленская*",[2]МСП!$1:$1048576,COLUMN(CA16),0),"-")</f>
        <v>7.6</v>
      </c>
      <c r="CB16" s="8">
        <f>IFERROR(VLOOKUP("*Смоленская*",[2]МСП!$1:$1048576,COLUMN(CB16),0),"-")</f>
        <v>7</v>
      </c>
      <c r="CC16" s="8">
        <f>IFERROR(VLOOKUP("*Смоленская*",[2]МСП!$1:$1048576,COLUMN(CC16),0),"-")</f>
        <v>7.5</v>
      </c>
      <c r="CD16" s="8">
        <f>IFERROR(VLOOKUP("*Смоленская*",[2]МСП!$1:$1048576,COLUMN(CD16),0),"-")</f>
        <v>7.5</v>
      </c>
      <c r="CE16" s="8">
        <f>IFERROR(VLOOKUP("*Смоленская*",[2]МСП!$1:$1048576,COLUMN(CE16),0),"-")</f>
        <v>7.8</v>
      </c>
      <c r="CF16" s="8">
        <f>IFERROR(VLOOKUP("*Смоленская*",[2]МСП!$1:$1048576,COLUMN(CF16),0),"-")</f>
        <v>7.6</v>
      </c>
      <c r="CG16" s="8">
        <f>IFERROR(VLOOKUP("*Смоленская*",[2]МСП!$1:$1048576,COLUMN(CG16),0),"-")</f>
        <v>8.1</v>
      </c>
      <c r="CH16" s="8">
        <f>IFERROR(VLOOKUP("*Смоленская*",[2]МСП!$1:$1048576,COLUMN(CH16),0),"-")</f>
        <v>7.7</v>
      </c>
      <c r="CI16" s="8">
        <f>IFERROR(VLOOKUP("*Смоленская*",[2]МСП!$1:$1048576,COLUMN(CI16),0),"-")</f>
        <v>6.8</v>
      </c>
      <c r="CJ16" s="8">
        <f>IFERROR(VLOOKUP("*Смоленская*",[2]МСП!$1:$1048576,COLUMN(CJ16),0),"-")</f>
        <v>-7.3</v>
      </c>
      <c r="CK16" s="8">
        <f>IFERROR(VLOOKUP("*Смоленская*",[2]МСП!$1:$1048576,COLUMN(CK16),0),"-")</f>
        <v>5.7</v>
      </c>
      <c r="CL16" s="8">
        <f>IFERROR(VLOOKUP("*Смоленская*",[2]МСП!$1:$1048576,COLUMN(CL16),0),"-")</f>
        <v>7.3</v>
      </c>
      <c r="CM16" s="8">
        <f>IFERROR(VLOOKUP("*Смоленская*",[2]МСП!$1:$1048576,COLUMN(CM16),0),"-")</f>
        <v>7.5</v>
      </c>
      <c r="CN16" s="8">
        <f>IFERROR(VLOOKUP("*Смоленская*",[2]МСП!$1:$1048576,COLUMN(CN16),0),"-")</f>
        <v>8</v>
      </c>
      <c r="CO16" s="8">
        <f>IFERROR(VLOOKUP("*Смоленская*",[2]МСП!$1:$1048576,COLUMN(CO16),0),"-")</f>
        <v>7.7</v>
      </c>
      <c r="CP16" s="8">
        <f>IFERROR(VLOOKUP("*Смоленская*",[2]МСП!$1:$1048576,COLUMN(CP16),0),"-")</f>
        <v>8.1</v>
      </c>
      <c r="CQ16" s="8">
        <f>IFERROR(VLOOKUP("*Смоленская*",[2]МСП!$1:$1048576,COLUMN(CQ16),0),"-")</f>
        <v>8</v>
      </c>
      <c r="CR16" s="8">
        <f>IFERROR(VLOOKUP("*Смоленская*",[2]МСП!$1:$1048576,COLUMN(CR16),0),"-")</f>
        <v>7.5</v>
      </c>
      <c r="CS16" s="8">
        <f>IFERROR(VLOOKUP("*Смоленская*",[2]МСП!$1:$1048576,COLUMN(CS16),0),"-")</f>
        <v>0.1</v>
      </c>
      <c r="CT16" s="8">
        <f>IFERROR(VLOOKUP("*Смоленская*",[2]МСП!$1:$1048576,COLUMN(CT16),0),"-")</f>
        <v>5.9</v>
      </c>
      <c r="CU16" s="8">
        <f>IFERROR(VLOOKUP("*Смоленская*",[2]МСП!$1:$1048576,COLUMN(CU16),0),"-")</f>
        <v>6.4</v>
      </c>
      <c r="CV16" s="8">
        <f>IFERROR(VLOOKUP("*Смоленская*",[2]МСП!$1:$1048576,COLUMN(CV16),0),"-")</f>
        <v>5.9</v>
      </c>
      <c r="CW16" s="8">
        <f>IFERROR(VLOOKUP("*Смоленская*",[2]МСП!$1:$1048576,COLUMN(CW16),0),"-")</f>
        <v>6.3</v>
      </c>
      <c r="CX16" s="8">
        <f>IFERROR(VLOOKUP("*Смоленская*",[2]МСП!$1:$1048576,COLUMN(CX16),0),"-")</f>
        <v>7</v>
      </c>
      <c r="CY16" s="8">
        <f>IFERROR(VLOOKUP("*Смоленская*",[2]МСП!$1:$1048576,COLUMN(CY16),0),"-")</f>
        <v>7</v>
      </c>
      <c r="CZ16" s="8">
        <f>IFERROR(VLOOKUP("*Смоленская*",[2]МСП!$1:$1048576,COLUMN(CZ16),0),"-")</f>
        <v>7.7</v>
      </c>
      <c r="DA16" s="8">
        <f>IFERROR(VLOOKUP("*Смоленская*",[2]МСП!$1:$1048576,COLUMN(DA16),0),"-")</f>
        <v>7</v>
      </c>
      <c r="DB16" s="8">
        <f>IFERROR(VLOOKUP("*Смоленская*",[2]МСП!$1:$1048576,COLUMN(DB16),0),"-")</f>
        <v>6.7</v>
      </c>
      <c r="DC16" s="8">
        <f>IFERROR(VLOOKUP("*Смоленская*",[2]МСП!$1:$1048576,COLUMN(DC16),0),"-")</f>
        <v>6.5</v>
      </c>
      <c r="DD16" s="8">
        <f>IFERROR(VLOOKUP("*Смоленская*",[2]МСП!$1:$1048576,COLUMN(DD16),0),"-")</f>
        <v>6.1</v>
      </c>
      <c r="DE16" s="8">
        <f>IFERROR(VLOOKUP("*Смоленская*",[2]МСП!$1:$1048576,COLUMN(DE16),0),"-")</f>
        <v>6</v>
      </c>
      <c r="DF16" s="8">
        <f>IFERROR(VLOOKUP("*Смоленская*",[2]МСП!$1:$1048576,COLUMN(DF16),0),"-")</f>
        <v>6.1</v>
      </c>
      <c r="DG16" s="8">
        <f>IFERROR(VLOOKUP("*Смоленская*",[2]МСП!$1:$1048576,COLUMN(DG16),0),"-")</f>
        <v>6.1</v>
      </c>
      <c r="DH16" s="8">
        <f>IFERROR(VLOOKUP("*Смоленская*",[2]МСП!$1:$1048576,COLUMN(DH16),0),"-")</f>
        <v>6.5</v>
      </c>
      <c r="DI16" s="8">
        <f>IFERROR(VLOOKUP("*Смоленская*",[2]МСП!$1:$1048576,COLUMN(DI16),0),"-")</f>
        <v>6.3</v>
      </c>
      <c r="DJ16" s="8">
        <f>IFERROR(VLOOKUP("*Смоленская*",[2]МСП!$1:$1048576,COLUMN(DJ16),0),"-")</f>
        <v>5.8</v>
      </c>
      <c r="DK16" s="8">
        <f>IFERROR(VLOOKUP("*Смоленская*",[2]МСП!$1:$1048576,COLUMN(DK16),0),"-")</f>
        <v>7</v>
      </c>
      <c r="DL16" s="8">
        <f>IFERROR(VLOOKUP("*Смоленская*",[2]МСП!$1:$1048576,COLUMN(DL16),0),"-")</f>
        <v>6.7</v>
      </c>
      <c r="DM16" s="8">
        <f>IFERROR(VLOOKUP("*Смоленская*",[2]МСП!$1:$1048576,COLUMN(DM16),0),"-")</f>
        <v>6.8</v>
      </c>
      <c r="DN16" s="8">
        <f>IFERROR(VLOOKUP("*Смоленская*",[2]МСП!$1:$1048576,COLUMN(DN16),0),"-")</f>
        <v>7</v>
      </c>
      <c r="DO16" s="8">
        <f>IFERROR(VLOOKUP("*Смоленская*",[2]МСП!$1:$1048576,COLUMN(DO16),0),"-")</f>
        <v>6.7</v>
      </c>
      <c r="DP16" s="8">
        <f>IFERROR(VLOOKUP("*Смоленская*",[2]МСП!$1:$1048576,COLUMN(DP16),0),"-")</f>
        <v>7.3</v>
      </c>
      <c r="DQ16" s="8">
        <f>IFERROR(VLOOKUP("*Смоленская*",[2]МСП!$1:$1048576,COLUMN(DQ16),0),"-")</f>
        <v>7</v>
      </c>
      <c r="DR16" s="8">
        <f>IFERROR(VLOOKUP("*Смоленская*",[2]МСП!$1:$1048576,COLUMN(DR16),0),"-")</f>
        <v>6.2</v>
      </c>
      <c r="DS16" s="8">
        <f>IFERROR(VLOOKUP("*Смоленская*",[2]МСП!$1:$1048576,COLUMN(DS16),0),"-")</f>
        <v>6.1</v>
      </c>
      <c r="DT16" s="8">
        <f>IFERROR(VLOOKUP("*Смоленская*",[2]МСП!$1:$1048576,COLUMN(DT16),0),"-")</f>
        <v>6</v>
      </c>
      <c r="DU16" s="8">
        <f>IFERROR(VLOOKUP("*Смоленская*",[2]МСП!$1:$1048576,COLUMN(DU16),0),"-")</f>
        <v>6</v>
      </c>
      <c r="DV16" s="8">
        <f>IFERROR(VLOOKUP("*Смоленская*",[2]МСП!$1:$1048576,COLUMN(DV16),0),"-")</f>
        <v>6.8</v>
      </c>
      <c r="DW16" s="8">
        <f>IFERROR(VLOOKUP("*Смоленская*",[2]МСП!$1:$1048576,COLUMN(DW16),0),"-")</f>
        <v>7.3</v>
      </c>
      <c r="DX16" s="8">
        <f>IFERROR(VLOOKUP("*Смоленская*",[2]МСП!$1:$1048576,COLUMN(DX16),0),"-")</f>
        <v>7.2</v>
      </c>
      <c r="DY16" s="8">
        <f>IFERROR(VLOOKUP("*Смоленская*",[2]МСП!$1:$1048576,COLUMN(DY16),0),"-")</f>
        <v>7.2</v>
      </c>
      <c r="DZ16" s="8">
        <f>IFERROR(VLOOKUP("*Смоленская*",[2]МСП!$1:$1048576,COLUMN(DZ16),0),"-")</f>
        <v>8</v>
      </c>
      <c r="EA16" s="8">
        <f>IFERROR(VLOOKUP("*Смоленская*",[2]МСП!$1:$1048576,COLUMN(EA16),0),"-")</f>
        <v>8.8000000000000007</v>
      </c>
      <c r="EB16" s="8">
        <f>IFERROR(VLOOKUP("*Смоленская*",[2]МСП!$1:$1048576,COLUMN(EB16),0),"-")</f>
        <v>8.9</v>
      </c>
      <c r="EC16" s="8">
        <f>IFERROR(VLOOKUP("*Смоленская*",[2]МСП!$1:$1048576,COLUMN(EC16),0),"-")</f>
        <v>9</v>
      </c>
      <c r="ED16" s="8">
        <f>IFERROR(VLOOKUP("*Смоленская*",[2]МСП!$1:$1048576,COLUMN(ED16),0),"-")</f>
        <v>9.6999999999999993</v>
      </c>
      <c r="EE16" s="8">
        <f>IFERROR(VLOOKUP("*Смоленская*",[2]МСП!$1:$1048576,COLUMN(EE16),0),"-")</f>
        <v>9.4</v>
      </c>
      <c r="EF16" s="8">
        <f>IFERROR(VLOOKUP("*Смоленская*",[2]МСП!$1:$1048576,COLUMN(EF16),0),"-")</f>
        <v>9.9</v>
      </c>
      <c r="EG16" s="8">
        <f>IFERROR(VLOOKUP("*Смоленская*",[2]МСП!$1:$1048576,COLUMN(EG16),0),"-")</f>
        <v>9.9</v>
      </c>
      <c r="EH16" s="8">
        <f>IFERROR(VLOOKUP("*Смоленская*",[2]МСП!$1:$1048576,COLUMN(EH16),0),"-")</f>
        <v>10.7</v>
      </c>
      <c r="EI16" s="8">
        <f>IFERROR(VLOOKUP("*Смоленская*",[2]МСП!$1:$1048576,COLUMN(EI16),0),"-")</f>
        <v>12.3</v>
      </c>
      <c r="EJ16" s="8">
        <f>IFERROR(VLOOKUP("*Смоленская*",[2]МСП!$1:$1048576,COLUMN(EJ16),0),"-")</f>
        <v>14</v>
      </c>
      <c r="EK16" s="8">
        <f>IFERROR(VLOOKUP("*Смоленская*",[2]МСП!$1:$1048576,COLUMN(EK16),0),"-")</f>
        <v>15.1</v>
      </c>
      <c r="EL16" s="8">
        <f>IFERROR(VLOOKUP("*Смоленская*",[2]МСП!$1:$1048576,COLUMN(EL16),0),"-")</f>
        <v>17.5</v>
      </c>
      <c r="EM16" s="8">
        <f>IFERROR(VLOOKUP("*Смоленская*",[2]МСП!$1:$1048576,COLUMN(EM16),0),"-")</f>
        <v>18</v>
      </c>
      <c r="EN16" s="8">
        <f>IFERROR(VLOOKUP("*Смоленская*",[2]МСП!$1:$1048576,COLUMN(EN16),0),"-")</f>
        <v>18.8</v>
      </c>
      <c r="EO16" s="8">
        <f>IFERROR(VLOOKUP("*Смоленская*",[2]МСП!$1:$1048576,COLUMN(EO16),0),"-")</f>
        <v>20.8</v>
      </c>
      <c r="EP16" s="8">
        <f>IFERROR(VLOOKUP("*Смоленская*",[2]МСП!$1:$1048576,COLUMN(EP16),0),"-")</f>
        <v>21.9</v>
      </c>
      <c r="EQ16" s="8">
        <f>IFERROR(VLOOKUP("*Смоленская*",[2]МСП!$1:$1048576,COLUMN(EQ16),0),"-")</f>
        <v>11.7</v>
      </c>
      <c r="ER16" s="8">
        <f>IFERROR(VLOOKUP("*Смоленская*",[2]МСП!$1:$1048576,COLUMN(ER16),0),"-")</f>
        <v>17.7</v>
      </c>
      <c r="ES16" s="8">
        <f>IFERROR(VLOOKUP("*Смоленская*",[2]МСП!$1:$1048576,COLUMN(ES16),0),"-")</f>
        <v>18.5</v>
      </c>
      <c r="ET16" s="8">
        <f>IFERROR(VLOOKUP("*Смоленская*",[2]МСП!$1:$1048576,COLUMN(ET16),0),"-")</f>
        <v>18.8</v>
      </c>
      <c r="EU16" s="8">
        <f>IFERROR(VLOOKUP("*Смоленская*",[2]МСП!$1:$1048576,COLUMN(EU16),0),"-")</f>
        <v>19</v>
      </c>
      <c r="EV16" s="8">
        <f>IFERROR(VLOOKUP("*Смоленская*",[2]МСП!$1:$1048576,COLUMN(EV16),0),"-")</f>
        <v>19.600000000000001</v>
      </c>
      <c r="EW16" s="8">
        <f>IFERROR(VLOOKUP("*Смоленская*",[2]МСП!$1:$1048576,COLUMN(EW16),0),"-")</f>
        <v>20.2</v>
      </c>
      <c r="EX16" s="8">
        <f>IFERROR(VLOOKUP("*Смоленская*",[2]МСП!$1:$1048576,COLUMN(EX16),0),"-")</f>
        <v>20.100000000000001</v>
      </c>
      <c r="EY16" s="8">
        <f>IFERROR(VLOOKUP("*Смоленская*",[2]МСП!$1:$1048576,COLUMN(EY16),0),"-")</f>
        <v>20.100000000000001</v>
      </c>
    </row>
    <row r="17" spans="1:155" x14ac:dyDescent="0.25">
      <c r="A17" s="4" t="s">
        <v>11</v>
      </c>
      <c r="B17" s="8">
        <f>IFERROR(VLOOKUP("*Тамбовская*",[2]МСП!$1:$1048576,COLUMN(B17),0),"-")</f>
        <v>1.4</v>
      </c>
      <c r="C17" s="8">
        <f>IFERROR(VLOOKUP("*Тамбовская*",[2]МСП!$1:$1048576,COLUMN(C17),0),"-")</f>
        <v>0.6</v>
      </c>
      <c r="D17" s="8">
        <f>IFERROR(VLOOKUP("*Тамбовская*",[2]МСП!$1:$1048576,COLUMN(D17),0),"-")</f>
        <v>0</v>
      </c>
      <c r="E17" s="8">
        <f>IFERROR(VLOOKUP("*Тамбовская*",[2]МСП!$1:$1048576,COLUMN(E17),0),"-")</f>
        <v>-13.1</v>
      </c>
      <c r="F17" s="8">
        <f>IFERROR(VLOOKUP("*Тамбовская*",[2]МСП!$1:$1048576,COLUMN(F17),0),"-")</f>
        <v>-24.5</v>
      </c>
      <c r="G17" s="8">
        <f>IFERROR(VLOOKUP("*Тамбовская*",[2]МСП!$1:$1048576,COLUMN(G17),0),"-")</f>
        <v>-14.6</v>
      </c>
      <c r="H17" s="8">
        <f>IFERROR(VLOOKUP("*Тамбовская*",[2]МСП!$1:$1048576,COLUMN(H17),0),"-")</f>
        <v>-14.3</v>
      </c>
      <c r="I17" s="8">
        <f>IFERROR(VLOOKUP("*Тамбовская*",[2]МСП!$1:$1048576,COLUMN(I17),0),"-")</f>
        <v>-12.5</v>
      </c>
      <c r="J17" s="8">
        <f>IFERROR(VLOOKUP("*Тамбовская*",[2]МСП!$1:$1048576,COLUMN(J17),0),"-")</f>
        <v>-13.1</v>
      </c>
      <c r="K17" s="8">
        <f>IFERROR(VLOOKUP("*Тамбовская*",[2]МСП!$1:$1048576,COLUMN(K17),0),"-")</f>
        <v>-11</v>
      </c>
      <c r="L17" s="8">
        <f>IFERROR(VLOOKUP("*Тамбовская*",[2]МСП!$1:$1048576,COLUMN(L17),0),"-")</f>
        <v>-9.6999999999999993</v>
      </c>
      <c r="M17" s="8">
        <f>IFERROR(VLOOKUP("*Тамбовская*",[2]МСП!$1:$1048576,COLUMN(M17),0),"-")</f>
        <v>-8.8000000000000007</v>
      </c>
      <c r="N17" s="8">
        <f>IFERROR(VLOOKUP("*Тамбовская*",[2]МСП!$1:$1048576,COLUMN(N17),0),"-")</f>
        <v>-7.5</v>
      </c>
      <c r="O17" s="8">
        <f>IFERROR(VLOOKUP("*Тамбовская*",[2]МСП!$1:$1048576,COLUMN(O17),0),"-")</f>
        <v>-6.7</v>
      </c>
      <c r="P17" s="8">
        <f>IFERROR(VLOOKUP("*Тамбовская*",[2]МСП!$1:$1048576,COLUMN(P17),0),"-")</f>
        <v>-5.4</v>
      </c>
      <c r="Q17" s="8">
        <f>IFERROR(VLOOKUP("*Тамбовская*",[2]МСП!$1:$1048576,COLUMN(Q17),0),"-")</f>
        <v>-4.3</v>
      </c>
      <c r="R17" s="8">
        <f>IFERROR(VLOOKUP("*Тамбовская*",[2]МСП!$1:$1048576,COLUMN(R17),0),"-")</f>
        <v>-3.7</v>
      </c>
      <c r="S17" s="8">
        <f>IFERROR(VLOOKUP("*Тамбовская*",[2]МСП!$1:$1048576,COLUMN(S17),0),"-")</f>
        <v>-1.9</v>
      </c>
      <c r="T17" s="8">
        <f>IFERROR(VLOOKUP("*Тамбовская*",[2]МСП!$1:$1048576,COLUMN(T17),0),"-")</f>
        <v>-1.6</v>
      </c>
      <c r="U17" s="8">
        <f>IFERROR(VLOOKUP("*Тамбовская*",[2]МСП!$1:$1048576,COLUMN(U17),0),"-")</f>
        <v>-1.3</v>
      </c>
      <c r="V17" s="8">
        <f>IFERROR(VLOOKUP("*Тамбовская*",[2]МСП!$1:$1048576,COLUMN(V17),0),"-")</f>
        <v>-2.2999999999999998</v>
      </c>
      <c r="W17" s="8">
        <f>IFERROR(VLOOKUP("*Тамбовская*",[2]МСП!$1:$1048576,COLUMN(W17),0),"-")</f>
        <v>0.2</v>
      </c>
      <c r="X17" s="8">
        <f>IFERROR(VLOOKUP("*Тамбовская*",[2]МСП!$1:$1048576,COLUMN(X17),0),"-")</f>
        <v>1.3</v>
      </c>
      <c r="Y17" s="8">
        <f>IFERROR(VLOOKUP("*Тамбовская*",[2]МСП!$1:$1048576,COLUMN(Y17),0),"-")</f>
        <v>1.8</v>
      </c>
      <c r="Z17" s="8">
        <f>IFERROR(VLOOKUP("*Тамбовская*",[2]МСП!$1:$1048576,COLUMN(Z17),0),"-")</f>
        <v>2.5</v>
      </c>
      <c r="AA17" s="8">
        <f>IFERROR(VLOOKUP("*Тамбовская*",[2]МСП!$1:$1048576,COLUMN(AA17),0),"-")</f>
        <v>2.9</v>
      </c>
      <c r="AB17" s="8">
        <f>IFERROR(VLOOKUP("*Тамбовская*",[2]МСП!$1:$1048576,COLUMN(AB17),0),"-")</f>
        <v>3.1</v>
      </c>
      <c r="AC17" s="8">
        <f>IFERROR(VLOOKUP("*Тамбовская*",[2]МСП!$1:$1048576,COLUMN(AC17),0),"-")</f>
        <v>3.9</v>
      </c>
      <c r="AD17" s="8">
        <f>IFERROR(VLOOKUP("*Тамбовская*",[2]МСП!$1:$1048576,COLUMN(AD17),0),"-")</f>
        <v>4</v>
      </c>
      <c r="AE17" s="8">
        <f>IFERROR(VLOOKUP("*Тамбовская*",[2]МСП!$1:$1048576,COLUMN(AE17),0),"-")</f>
        <v>4.0999999999999996</v>
      </c>
      <c r="AF17" s="8">
        <f>IFERROR(VLOOKUP("*Тамбовская*",[2]МСП!$1:$1048576,COLUMN(AF17),0),"-")</f>
        <v>3.7</v>
      </c>
      <c r="AG17" s="8">
        <f>IFERROR(VLOOKUP("*Тамбовская*",[2]МСП!$1:$1048576,COLUMN(AG17),0),"-")</f>
        <v>3.8</v>
      </c>
      <c r="AH17" s="8">
        <f>IFERROR(VLOOKUP("*Тамбовская*",[2]МСП!$1:$1048576,COLUMN(AH17),0),"-")</f>
        <v>4.2</v>
      </c>
      <c r="AI17" s="8">
        <f>IFERROR(VLOOKUP("*Тамбовская*",[2]МСП!$1:$1048576,COLUMN(AI17),0),"-")</f>
        <v>3.7</v>
      </c>
      <c r="AJ17" s="8">
        <f>IFERROR(VLOOKUP("*Тамбовская*",[2]МСП!$1:$1048576,COLUMN(AJ17),0),"-")</f>
        <v>2.9</v>
      </c>
      <c r="AK17" s="8">
        <f>IFERROR(VLOOKUP("*Тамбовская*",[2]МСП!$1:$1048576,COLUMN(AK17),0),"-")</f>
        <v>3.6</v>
      </c>
      <c r="AL17" s="8">
        <f>IFERROR(VLOOKUP("*Тамбовская*",[2]МСП!$1:$1048576,COLUMN(AL17),0),"-")</f>
        <v>3.6</v>
      </c>
      <c r="AM17" s="8">
        <f>IFERROR(VLOOKUP("*Тамбовская*",[2]МСП!$1:$1048576,COLUMN(AM17),0),"-")</f>
        <v>3.8</v>
      </c>
      <c r="AN17" s="8">
        <f>IFERROR(VLOOKUP("*Тамбовская*",[2]МСП!$1:$1048576,COLUMN(AN17),0),"-")</f>
        <v>4</v>
      </c>
      <c r="AO17" s="8">
        <f>IFERROR(VLOOKUP("*Тамбовская*",[2]МСП!$1:$1048576,COLUMN(AO17),0),"-")</f>
        <v>3.5</v>
      </c>
      <c r="AP17" s="8">
        <f>IFERROR(VLOOKUP("*Тамбовская*",[2]МСП!$1:$1048576,COLUMN(AP17),0),"-")</f>
        <v>3.6</v>
      </c>
      <c r="AQ17" s="8">
        <f>IFERROR(VLOOKUP("*Тамбовская*",[2]МСП!$1:$1048576,COLUMN(AQ17),0),"-")</f>
        <v>4.0999999999999996</v>
      </c>
      <c r="AR17" s="8">
        <f>IFERROR(VLOOKUP("*Тамбовская*",[2]МСП!$1:$1048576,COLUMN(AR17),0),"-")</f>
        <v>2.5</v>
      </c>
      <c r="AS17" s="8">
        <f>IFERROR(VLOOKUP("*Тамбовская*",[2]МСП!$1:$1048576,COLUMN(AS17),0),"-")</f>
        <v>-2.8</v>
      </c>
      <c r="AT17" s="8">
        <f>IFERROR(VLOOKUP("*Тамбовская*",[2]МСП!$1:$1048576,COLUMN(AT17),0),"-")</f>
        <v>1.6</v>
      </c>
      <c r="AU17" s="8">
        <f>IFERROR(VLOOKUP("*Тамбовская*",[2]МСП!$1:$1048576,COLUMN(AU17),0),"-")</f>
        <v>2</v>
      </c>
      <c r="AV17" s="8">
        <f>IFERROR(VLOOKUP("*Тамбовская*",[2]МСП!$1:$1048576,COLUMN(AV17),0),"-")</f>
        <v>2.2999999999999998</v>
      </c>
      <c r="AW17" s="8">
        <f>IFERROR(VLOOKUP("*Тамбовская*",[2]МСП!$1:$1048576,COLUMN(AW17),0),"-")</f>
        <v>2</v>
      </c>
      <c r="AX17" s="8">
        <f>IFERROR(VLOOKUP("*Тамбовская*",[2]МСП!$1:$1048576,COLUMN(AX17),0),"-")</f>
        <v>1.9</v>
      </c>
      <c r="AY17" s="8">
        <f>IFERROR(VLOOKUP("*Тамбовская*",[2]МСП!$1:$1048576,COLUMN(AY17),0),"-")</f>
        <v>2.4</v>
      </c>
      <c r="AZ17" s="8">
        <f>IFERROR(VLOOKUP("*Тамбовская*",[2]МСП!$1:$1048576,COLUMN(AZ17),0),"-")</f>
        <v>2.5</v>
      </c>
      <c r="BA17" s="8">
        <f>IFERROR(VLOOKUP("*Тамбовская*",[2]МСП!$1:$1048576,COLUMN(BA17),0),"-")</f>
        <v>3.6</v>
      </c>
      <c r="BB17" s="8">
        <f>IFERROR(VLOOKUP("*Тамбовская*",[2]МСП!$1:$1048576,COLUMN(BB17),0),"-")</f>
        <v>2.8</v>
      </c>
      <c r="BC17" s="8">
        <f>IFERROR(VLOOKUP("*Тамбовская*",[2]МСП!$1:$1048576,COLUMN(BC17),0),"-")</f>
        <v>3.3</v>
      </c>
      <c r="BD17" s="8">
        <f>IFERROR(VLOOKUP("*Тамбовская*",[2]МСП!$1:$1048576,COLUMN(BD17),0),"-")</f>
        <v>2.8</v>
      </c>
      <c r="BE17" s="8">
        <f>IFERROR(VLOOKUP("*Тамбовская*",[2]МСП!$1:$1048576,COLUMN(BE17),0),"-")</f>
        <v>3.5</v>
      </c>
      <c r="BF17" s="8">
        <f>IFERROR(VLOOKUP("*Тамбовская*",[2]МСП!$1:$1048576,COLUMN(BF17),0),"-")</f>
        <v>3.6</v>
      </c>
      <c r="BG17" s="8">
        <f>IFERROR(VLOOKUP("*Тамбовская*",[2]МСП!$1:$1048576,COLUMN(BG17),0),"-")</f>
        <v>4.0999999999999996</v>
      </c>
      <c r="BH17" s="8">
        <f>IFERROR(VLOOKUP("*Тамбовская*",[2]МСП!$1:$1048576,COLUMN(BH17),0),"-")</f>
        <v>3.7</v>
      </c>
      <c r="BI17" s="8">
        <f>IFERROR(VLOOKUP("*Тамбовская*",[2]МСП!$1:$1048576,COLUMN(BI17),0),"-")</f>
        <v>-3.5</v>
      </c>
      <c r="BJ17" s="8">
        <f>IFERROR(VLOOKUP("*Тамбовская*",[2]МСП!$1:$1048576,COLUMN(BJ17),0),"-")</f>
        <v>2.7</v>
      </c>
      <c r="BK17" s="8">
        <f>IFERROR(VLOOKUP("*Тамбовская*",[2]МСП!$1:$1048576,COLUMN(BK17),0),"-")</f>
        <v>3.6</v>
      </c>
      <c r="BL17" s="8">
        <f>IFERROR(VLOOKUP("*Тамбовская*",[2]МСП!$1:$1048576,COLUMN(BL17),0),"-")</f>
        <v>4</v>
      </c>
      <c r="BM17" s="8">
        <f>IFERROR(VLOOKUP("*Тамбовская*",[2]МСП!$1:$1048576,COLUMN(BM17),0),"-")</f>
        <v>4</v>
      </c>
      <c r="BN17" s="8">
        <f>IFERROR(VLOOKUP("*Тамбовская*",[2]МСП!$1:$1048576,COLUMN(BN17),0),"-")</f>
        <v>5.4</v>
      </c>
      <c r="BO17" s="8">
        <f>IFERROR(VLOOKUP("*Тамбовская*",[2]МСП!$1:$1048576,COLUMN(BO17),0),"-")</f>
        <v>5.0999999999999996</v>
      </c>
      <c r="BP17" s="8">
        <f>IFERROR(VLOOKUP("*Тамбовская*",[2]МСП!$1:$1048576,COLUMN(BP17),0),"-")</f>
        <v>4.2</v>
      </c>
      <c r="BQ17" s="8">
        <f>IFERROR(VLOOKUP("*Тамбовская*",[2]МСП!$1:$1048576,COLUMN(BQ17),0),"-")</f>
        <v>4.3</v>
      </c>
      <c r="BR17" s="8">
        <f>IFERROR(VLOOKUP("*Тамбовская*",[2]МСП!$1:$1048576,COLUMN(BR17),0),"-")</f>
        <v>4.8</v>
      </c>
      <c r="BS17" s="8">
        <f>IFERROR(VLOOKUP("*Тамбовская*",[2]МСП!$1:$1048576,COLUMN(BS17),0),"-")</f>
        <v>4.0999999999999996</v>
      </c>
      <c r="BT17" s="8">
        <f>IFERROR(VLOOKUP("*Тамбовская*",[2]МСП!$1:$1048576,COLUMN(BT17),0),"-")</f>
        <v>3.7</v>
      </c>
      <c r="BU17" s="8">
        <f>IFERROR(VLOOKUP("*Тамбовская*",[2]МСП!$1:$1048576,COLUMN(BU17),0),"-")</f>
        <v>4</v>
      </c>
      <c r="BV17" s="8">
        <f>IFERROR(VLOOKUP("*Тамбовская*",[2]МСП!$1:$1048576,COLUMN(BV17),0),"-")</f>
        <v>4.3</v>
      </c>
      <c r="BW17" s="8">
        <f>IFERROR(VLOOKUP("*Тамбовская*",[2]МСП!$1:$1048576,COLUMN(BW17),0),"-")</f>
        <v>4.2</v>
      </c>
      <c r="BX17" s="8">
        <f>IFERROR(VLOOKUP("*Тамбовская*",[2]МСП!$1:$1048576,COLUMN(BX17),0),"-")</f>
        <v>4.7</v>
      </c>
      <c r="BY17" s="8">
        <f>IFERROR(VLOOKUP("*Тамбовская*",[2]МСП!$1:$1048576,COLUMN(BY17),0),"-")</f>
        <v>4.7</v>
      </c>
      <c r="BZ17" s="8">
        <f>IFERROR(VLOOKUP("*Тамбовская*",[2]МСП!$1:$1048576,COLUMN(BZ17),0),"-")</f>
        <v>4.5999999999999996</v>
      </c>
      <c r="CA17" s="8">
        <f>IFERROR(VLOOKUP("*Тамбовская*",[2]МСП!$1:$1048576,COLUMN(CA17),0),"-")</f>
        <v>4.9000000000000004</v>
      </c>
      <c r="CB17" s="8">
        <f>IFERROR(VLOOKUP("*Тамбовская*",[2]МСП!$1:$1048576,COLUMN(CB17),0),"-")</f>
        <v>4.7</v>
      </c>
      <c r="CC17" s="8">
        <f>IFERROR(VLOOKUP("*Тамбовская*",[2]МСП!$1:$1048576,COLUMN(CC17),0),"-")</f>
        <v>5.6</v>
      </c>
      <c r="CD17" s="8">
        <f>IFERROR(VLOOKUP("*Тамбовская*",[2]МСП!$1:$1048576,COLUMN(CD17),0),"-")</f>
        <v>4.9000000000000004</v>
      </c>
      <c r="CE17" s="8">
        <f>IFERROR(VLOOKUP("*Тамбовская*",[2]МСП!$1:$1048576,COLUMN(CE17),0),"-")</f>
        <v>5.2</v>
      </c>
      <c r="CF17" s="8">
        <f>IFERROR(VLOOKUP("*Тамбовская*",[2]МСП!$1:$1048576,COLUMN(CF17),0),"-")</f>
        <v>5.0999999999999996</v>
      </c>
      <c r="CG17" s="8">
        <f>IFERROR(VLOOKUP("*Тамбовская*",[2]МСП!$1:$1048576,COLUMN(CG17),0),"-")</f>
        <v>5.5</v>
      </c>
      <c r="CH17" s="8">
        <f>IFERROR(VLOOKUP("*Тамбовская*",[2]МСП!$1:$1048576,COLUMN(CH17),0),"-")</f>
        <v>5.4</v>
      </c>
      <c r="CI17" s="8">
        <f>IFERROR(VLOOKUP("*Тамбовская*",[2]МСП!$1:$1048576,COLUMN(CI17),0),"-")</f>
        <v>5.4</v>
      </c>
      <c r="CJ17" s="8">
        <f>IFERROR(VLOOKUP("*Тамбовская*",[2]МСП!$1:$1048576,COLUMN(CJ17),0),"-")</f>
        <v>-0.5</v>
      </c>
      <c r="CK17" s="8">
        <f>IFERROR(VLOOKUP("*Тамбовская*",[2]МСП!$1:$1048576,COLUMN(CK17),0),"-")</f>
        <v>4.7</v>
      </c>
      <c r="CL17" s="8">
        <f>IFERROR(VLOOKUP("*Тамбовская*",[2]МСП!$1:$1048576,COLUMN(CL17),0),"-")</f>
        <v>5.8</v>
      </c>
      <c r="CM17" s="8">
        <f>IFERROR(VLOOKUP("*Тамбовская*",[2]МСП!$1:$1048576,COLUMN(CM17),0),"-")</f>
        <v>6.3</v>
      </c>
      <c r="CN17" s="8">
        <f>IFERROR(VLOOKUP("*Тамбовская*",[2]МСП!$1:$1048576,COLUMN(CN17),0),"-")</f>
        <v>6</v>
      </c>
      <c r="CO17" s="8">
        <f>IFERROR(VLOOKUP("*Тамбовская*",[2]МСП!$1:$1048576,COLUMN(CO17),0),"-")</f>
        <v>6</v>
      </c>
      <c r="CP17" s="8">
        <f>IFERROR(VLOOKUP("*Тамбовская*",[2]МСП!$1:$1048576,COLUMN(CP17),0),"-")</f>
        <v>6.5</v>
      </c>
      <c r="CQ17" s="8">
        <f>IFERROR(VLOOKUP("*Тамбовская*",[2]МСП!$1:$1048576,COLUMN(CQ17),0),"-")</f>
        <v>6.6</v>
      </c>
      <c r="CR17" s="8">
        <f>IFERROR(VLOOKUP("*Тамбовская*",[2]МСП!$1:$1048576,COLUMN(CR17),0),"-")</f>
        <v>6.1</v>
      </c>
      <c r="CS17" s="8">
        <f>IFERROR(VLOOKUP("*Тамбовская*",[2]МСП!$1:$1048576,COLUMN(CS17),0),"-")</f>
        <v>-1.5</v>
      </c>
      <c r="CT17" s="8">
        <f>IFERROR(VLOOKUP("*Тамбовская*",[2]МСП!$1:$1048576,COLUMN(CT17),0),"-")</f>
        <v>4.5999999999999996</v>
      </c>
      <c r="CU17" s="8">
        <f>IFERROR(VLOOKUP("*Тамбовская*",[2]МСП!$1:$1048576,COLUMN(CU17),0),"-")</f>
        <v>4.9000000000000004</v>
      </c>
      <c r="CV17" s="8">
        <f>IFERROR(VLOOKUP("*Тамбовская*",[2]МСП!$1:$1048576,COLUMN(CV17),0),"-")</f>
        <v>5.2</v>
      </c>
      <c r="CW17" s="8">
        <f>IFERROR(VLOOKUP("*Тамбовская*",[2]МСП!$1:$1048576,COLUMN(CW17),0),"-")</f>
        <v>4.4000000000000004</v>
      </c>
      <c r="CX17" s="8">
        <f>IFERROR(VLOOKUP("*Тамбовская*",[2]МСП!$1:$1048576,COLUMN(CX17),0),"-")</f>
        <v>5.0999999999999996</v>
      </c>
      <c r="CY17" s="8">
        <f>IFERROR(VLOOKUP("*Тамбовская*",[2]МСП!$1:$1048576,COLUMN(CY17),0),"-")</f>
        <v>5.6</v>
      </c>
      <c r="CZ17" s="8">
        <f>IFERROR(VLOOKUP("*Тамбовская*",[2]МСП!$1:$1048576,COLUMN(CZ17),0),"-")</f>
        <v>5.3</v>
      </c>
      <c r="DA17" s="8">
        <f>IFERROR(VLOOKUP("*Тамбовская*",[2]МСП!$1:$1048576,COLUMN(DA17),0),"-")</f>
        <v>4.8</v>
      </c>
      <c r="DB17" s="8">
        <f>IFERROR(VLOOKUP("*Тамбовская*",[2]МСП!$1:$1048576,COLUMN(DB17),0),"-")</f>
        <v>4.5</v>
      </c>
      <c r="DC17" s="8">
        <f>IFERROR(VLOOKUP("*Тамбовская*",[2]МСП!$1:$1048576,COLUMN(DC17),0),"-")</f>
        <v>4.4000000000000004</v>
      </c>
      <c r="DD17" s="8">
        <f>IFERROR(VLOOKUP("*Тамбовская*",[2]МСП!$1:$1048576,COLUMN(DD17),0),"-")</f>
        <v>5</v>
      </c>
      <c r="DE17" s="8">
        <f>IFERROR(VLOOKUP("*Тамбовская*",[2]МСП!$1:$1048576,COLUMN(DE17),0),"-")</f>
        <v>4.5</v>
      </c>
      <c r="DF17" s="8">
        <f>IFERROR(VLOOKUP("*Тамбовская*",[2]МСП!$1:$1048576,COLUMN(DF17),0),"-")</f>
        <v>5</v>
      </c>
      <c r="DG17" s="8">
        <f>IFERROR(VLOOKUP("*Тамбовская*",[2]МСП!$1:$1048576,COLUMN(DG17),0),"-")</f>
        <v>4.5</v>
      </c>
      <c r="DH17" s="8">
        <f>IFERROR(VLOOKUP("*Тамбовская*",[2]МСП!$1:$1048576,COLUMN(DH17),0),"-")</f>
        <v>5.0999999999999996</v>
      </c>
      <c r="DI17" s="8">
        <f>IFERROR(VLOOKUP("*Тамбовская*",[2]МСП!$1:$1048576,COLUMN(DI17),0),"-")</f>
        <v>4.4000000000000004</v>
      </c>
      <c r="DJ17" s="8">
        <f>IFERROR(VLOOKUP("*Тамбовская*",[2]МСП!$1:$1048576,COLUMN(DJ17),0),"-")</f>
        <v>4.2</v>
      </c>
      <c r="DK17" s="8">
        <f>IFERROR(VLOOKUP("*Тамбовская*",[2]МСП!$1:$1048576,COLUMN(DK17),0),"-")</f>
        <v>4.5999999999999996</v>
      </c>
      <c r="DL17" s="8">
        <f>IFERROR(VLOOKUP("*Тамбовская*",[2]МСП!$1:$1048576,COLUMN(DL17),0),"-")</f>
        <v>4.7</v>
      </c>
      <c r="DM17" s="8">
        <f>IFERROR(VLOOKUP("*Тамбовская*",[2]МСП!$1:$1048576,COLUMN(DM17),0),"-")</f>
        <v>4.7</v>
      </c>
      <c r="DN17" s="8">
        <f>IFERROR(VLOOKUP("*Тамбовская*",[2]МСП!$1:$1048576,COLUMN(DN17),0),"-")</f>
        <v>4.5</v>
      </c>
      <c r="DO17" s="8">
        <f>IFERROR(VLOOKUP("*Тамбовская*",[2]МСП!$1:$1048576,COLUMN(DO17),0),"-")</f>
        <v>5.0999999999999996</v>
      </c>
      <c r="DP17" s="8">
        <f>IFERROR(VLOOKUP("*Тамбовская*",[2]МСП!$1:$1048576,COLUMN(DP17),0),"-")</f>
        <v>4.9000000000000004</v>
      </c>
      <c r="DQ17" s="8">
        <f>IFERROR(VLOOKUP("*Тамбовская*",[2]МСП!$1:$1048576,COLUMN(DQ17),0),"-")</f>
        <v>5.0999999999999996</v>
      </c>
      <c r="DR17" s="8">
        <f>IFERROR(VLOOKUP("*Тамбовская*",[2]МСП!$1:$1048576,COLUMN(DR17),0),"-")</f>
        <v>4.4000000000000004</v>
      </c>
      <c r="DS17" s="8">
        <f>IFERROR(VLOOKUP("*Тамбовская*",[2]МСП!$1:$1048576,COLUMN(DS17),0),"-")</f>
        <v>4.5</v>
      </c>
      <c r="DT17" s="8">
        <f>IFERROR(VLOOKUP("*Тамбовская*",[2]МСП!$1:$1048576,COLUMN(DT17),0),"-")</f>
        <v>4.9000000000000004</v>
      </c>
      <c r="DU17" s="8">
        <f>IFERROR(VLOOKUP("*Тамбовская*",[2]МСП!$1:$1048576,COLUMN(DU17),0),"-")</f>
        <v>4.8</v>
      </c>
      <c r="DV17" s="8">
        <f>IFERROR(VLOOKUP("*Тамбовская*",[2]МСП!$1:$1048576,COLUMN(DV17),0),"-")</f>
        <v>5.3</v>
      </c>
      <c r="DW17" s="8">
        <f>IFERROR(VLOOKUP("*Тамбовская*",[2]МСП!$1:$1048576,COLUMN(DW17),0),"-")</f>
        <v>5.4</v>
      </c>
      <c r="DX17" s="8">
        <f>IFERROR(VLOOKUP("*Тамбовская*",[2]МСП!$1:$1048576,COLUMN(DX17),0),"-")</f>
        <v>5.8</v>
      </c>
      <c r="DY17" s="8">
        <f>IFERROR(VLOOKUP("*Тамбовская*",[2]МСП!$1:$1048576,COLUMN(DY17),0),"-")</f>
        <v>5.8</v>
      </c>
      <c r="DZ17" s="8">
        <f>IFERROR(VLOOKUP("*Тамбовская*",[2]МСП!$1:$1048576,COLUMN(DZ17),0),"-")</f>
        <v>5.9</v>
      </c>
      <c r="EA17" s="8">
        <f>IFERROR(VLOOKUP("*Тамбовская*",[2]МСП!$1:$1048576,COLUMN(EA17),0),"-")</f>
        <v>6.7</v>
      </c>
      <c r="EB17" s="8">
        <f>IFERROR(VLOOKUP("*Тамбовская*",[2]МСП!$1:$1048576,COLUMN(EB17),0),"-")</f>
        <v>7.7</v>
      </c>
      <c r="EC17" s="8">
        <f>IFERROR(VLOOKUP("*Тамбовская*",[2]МСП!$1:$1048576,COLUMN(EC17),0),"-")</f>
        <v>8</v>
      </c>
      <c r="ED17" s="8">
        <f>IFERROR(VLOOKUP("*Тамбовская*",[2]МСП!$1:$1048576,COLUMN(ED17),0),"-")</f>
        <v>9.4</v>
      </c>
      <c r="EE17" s="8">
        <f>IFERROR(VLOOKUP("*Тамбовская*",[2]МСП!$1:$1048576,COLUMN(EE17),0),"-")</f>
        <v>9</v>
      </c>
      <c r="EF17" s="8">
        <f>IFERROR(VLOOKUP("*Тамбовская*",[2]МСП!$1:$1048576,COLUMN(EF17),0),"-")</f>
        <v>9.3000000000000007</v>
      </c>
      <c r="EG17" s="8">
        <f>IFERROR(VLOOKUP("*Тамбовская*",[2]МСП!$1:$1048576,COLUMN(EG17),0),"-")</f>
        <v>10.1</v>
      </c>
      <c r="EH17" s="8">
        <f>IFERROR(VLOOKUP("*Тамбовская*",[2]МСП!$1:$1048576,COLUMN(EH17),0),"-")</f>
        <v>10.6</v>
      </c>
      <c r="EI17" s="8">
        <f>IFERROR(VLOOKUP("*Тамбовская*",[2]МСП!$1:$1048576,COLUMN(EI17),0),"-")</f>
        <v>12.4</v>
      </c>
      <c r="EJ17" s="8">
        <f>IFERROR(VLOOKUP("*Тамбовская*",[2]МСП!$1:$1048576,COLUMN(EJ17),0),"-")</f>
        <v>14.8</v>
      </c>
      <c r="EK17" s="8">
        <f>IFERROR(VLOOKUP("*Тамбовская*",[2]МСП!$1:$1048576,COLUMN(EK17),0),"-")</f>
        <v>16.5</v>
      </c>
      <c r="EL17" s="8">
        <f>IFERROR(VLOOKUP("*Тамбовская*",[2]МСП!$1:$1048576,COLUMN(EL17),0),"-")</f>
        <v>18.8</v>
      </c>
      <c r="EM17" s="8">
        <f>IFERROR(VLOOKUP("*Тамбовская*",[2]МСП!$1:$1048576,COLUMN(EM17),0),"-")</f>
        <v>18.399999999999999</v>
      </c>
      <c r="EN17" s="8">
        <f>IFERROR(VLOOKUP("*Тамбовская*",[2]МСП!$1:$1048576,COLUMN(EN17),0),"-")</f>
        <v>19.899999999999999</v>
      </c>
      <c r="EO17" s="8">
        <f>IFERROR(VLOOKUP("*Тамбовская*",[2]МСП!$1:$1048576,COLUMN(EO17),0),"-")</f>
        <v>22.1</v>
      </c>
      <c r="EP17" s="8">
        <f>IFERROR(VLOOKUP("*Тамбовская*",[2]МСП!$1:$1048576,COLUMN(EP17),0),"-")</f>
        <v>24</v>
      </c>
      <c r="EQ17" s="8">
        <f>IFERROR(VLOOKUP("*Тамбовская*",[2]МСП!$1:$1048576,COLUMN(EQ17),0),"-")</f>
        <v>12.7</v>
      </c>
      <c r="ER17" s="8">
        <f>IFERROR(VLOOKUP("*Тамбовская*",[2]МСП!$1:$1048576,COLUMN(ER17),0),"-")</f>
        <v>18.399999999999999</v>
      </c>
      <c r="ES17" s="8">
        <f>IFERROR(VLOOKUP("*Тамбовская*",[2]МСП!$1:$1048576,COLUMN(ES17),0),"-")</f>
        <v>19.3</v>
      </c>
      <c r="ET17" s="8">
        <f>IFERROR(VLOOKUP("*Тамбовская*",[2]МСП!$1:$1048576,COLUMN(ET17),0),"-")</f>
        <v>20.3</v>
      </c>
      <c r="EU17" s="8">
        <f>IFERROR(VLOOKUP("*Тамбовская*",[2]МСП!$1:$1048576,COLUMN(EU17),0),"-")</f>
        <v>21.3</v>
      </c>
      <c r="EV17" s="8">
        <f>IFERROR(VLOOKUP("*Тамбовская*",[2]МСП!$1:$1048576,COLUMN(EV17),0),"-")</f>
        <v>22.3</v>
      </c>
      <c r="EW17" s="8">
        <f>IFERROR(VLOOKUP("*Тамбовская*",[2]МСП!$1:$1048576,COLUMN(EW17),0),"-")</f>
        <v>22.2</v>
      </c>
      <c r="EX17" s="8">
        <f>IFERROR(VLOOKUP("*Тамбовская*",[2]МСП!$1:$1048576,COLUMN(EX17),0),"-")</f>
        <v>21.9</v>
      </c>
      <c r="EY17" s="8">
        <f>IFERROR(VLOOKUP("*Тамбовская*",[2]МСП!$1:$1048576,COLUMN(EY17),0),"-")</f>
        <v>23.9</v>
      </c>
    </row>
    <row r="18" spans="1:155" x14ac:dyDescent="0.25">
      <c r="A18" s="4" t="s">
        <v>12</v>
      </c>
      <c r="B18" s="8">
        <f>IFERROR(VLOOKUP("*Тверская*",[2]МСП!$1:$1048576,COLUMN(B18),0),"-")</f>
        <v>1.1000000000000001</v>
      </c>
      <c r="C18" s="8">
        <f>IFERROR(VLOOKUP("*Тверская*",[2]МСП!$1:$1048576,COLUMN(C18),0),"-")</f>
        <v>0.6</v>
      </c>
      <c r="D18" s="8">
        <f>IFERROR(VLOOKUP("*Тверская*",[2]МСП!$1:$1048576,COLUMN(D18),0),"-")</f>
        <v>0.7</v>
      </c>
      <c r="E18" s="8">
        <f>IFERROR(VLOOKUP("*Тверская*",[2]МСП!$1:$1048576,COLUMN(E18),0),"-")</f>
        <v>-11.9</v>
      </c>
      <c r="F18" s="8">
        <f>IFERROR(VLOOKUP("*Тверская*",[2]МСП!$1:$1048576,COLUMN(F18),0),"-")</f>
        <v>-27.4</v>
      </c>
      <c r="G18" s="8">
        <f>IFERROR(VLOOKUP("*Тверская*",[2]МСП!$1:$1048576,COLUMN(G18),0),"-")</f>
        <v>-24.2</v>
      </c>
      <c r="H18" s="8">
        <f>IFERROR(VLOOKUP("*Тверская*",[2]МСП!$1:$1048576,COLUMN(H18),0),"-")</f>
        <v>-22.8</v>
      </c>
      <c r="I18" s="8">
        <f>IFERROR(VLOOKUP("*Тверская*",[2]МСП!$1:$1048576,COLUMN(I18),0),"-")</f>
        <v>-16.399999999999999</v>
      </c>
      <c r="J18" s="8">
        <f>IFERROR(VLOOKUP("*Тверская*",[2]МСП!$1:$1048576,COLUMN(J18),0),"-")</f>
        <v>-16.2</v>
      </c>
      <c r="K18" s="8">
        <f>IFERROR(VLOOKUP("*Тверская*",[2]МСП!$1:$1048576,COLUMN(K18),0),"-")</f>
        <v>-13.8</v>
      </c>
      <c r="L18" s="8">
        <f>IFERROR(VLOOKUP("*Тверская*",[2]МСП!$1:$1048576,COLUMN(L18),0),"-")</f>
        <v>-12.7</v>
      </c>
      <c r="M18" s="8">
        <f>IFERROR(VLOOKUP("*Тверская*",[2]МСП!$1:$1048576,COLUMN(M18),0),"-")</f>
        <v>-11.5</v>
      </c>
      <c r="N18" s="8">
        <f>IFERROR(VLOOKUP("*Тверская*",[2]МСП!$1:$1048576,COLUMN(N18),0),"-")</f>
        <v>-11.1</v>
      </c>
      <c r="O18" s="8">
        <f>IFERROR(VLOOKUP("*Тверская*",[2]МСП!$1:$1048576,COLUMN(O18),0),"-")</f>
        <v>-10.199999999999999</v>
      </c>
      <c r="P18" s="8">
        <f>IFERROR(VLOOKUP("*Тверская*",[2]МСП!$1:$1048576,COLUMN(P18),0),"-")</f>
        <v>-8.5</v>
      </c>
      <c r="Q18" s="8">
        <f>IFERROR(VLOOKUP("*Тверская*",[2]МСП!$1:$1048576,COLUMN(Q18),0),"-")</f>
        <v>-2.2000000000000002</v>
      </c>
      <c r="R18" s="8">
        <f>IFERROR(VLOOKUP("*Тверская*",[2]МСП!$1:$1048576,COLUMN(R18),0),"-")</f>
        <v>0.2</v>
      </c>
      <c r="S18" s="8">
        <f>IFERROR(VLOOKUP("*Тверская*",[2]МСП!$1:$1048576,COLUMN(S18),0),"-")</f>
        <v>1.6</v>
      </c>
      <c r="T18" s="8">
        <f>IFERROR(VLOOKUP("*Тверская*",[2]МСП!$1:$1048576,COLUMN(T18),0),"-")</f>
        <v>2.6</v>
      </c>
      <c r="U18" s="8">
        <f>IFERROR(VLOOKUP("*Тверская*",[2]МСП!$1:$1048576,COLUMN(U18),0),"-")</f>
        <v>2.9</v>
      </c>
      <c r="V18" s="8">
        <f>IFERROR(VLOOKUP("*Тверская*",[2]МСП!$1:$1048576,COLUMN(V18),0),"-")</f>
        <v>2</v>
      </c>
      <c r="W18" s="8">
        <f>IFERROR(VLOOKUP("*Тверская*",[2]МСП!$1:$1048576,COLUMN(W18),0),"-")</f>
        <v>3.9</v>
      </c>
      <c r="X18" s="8">
        <f>IFERROR(VLOOKUP("*Тверская*",[2]МСП!$1:$1048576,COLUMN(X18),0),"-")</f>
        <v>4.0999999999999996</v>
      </c>
      <c r="Y18" s="8">
        <f>IFERROR(VLOOKUP("*Тверская*",[2]МСП!$1:$1048576,COLUMN(Y18),0),"-")</f>
        <v>4.9000000000000004</v>
      </c>
      <c r="Z18" s="8">
        <f>IFERROR(VLOOKUP("*Тверская*",[2]МСП!$1:$1048576,COLUMN(Z18),0),"-")</f>
        <v>5</v>
      </c>
      <c r="AA18" s="8">
        <f>IFERROR(VLOOKUP("*Тверская*",[2]МСП!$1:$1048576,COLUMN(AA18),0),"-")</f>
        <v>5.0999999999999996</v>
      </c>
      <c r="AB18" s="8">
        <f>IFERROR(VLOOKUP("*Тверская*",[2]МСП!$1:$1048576,COLUMN(AB18),0),"-")</f>
        <v>6</v>
      </c>
      <c r="AC18" s="8">
        <f>IFERROR(VLOOKUP("*Тверская*",[2]МСП!$1:$1048576,COLUMN(AC18),0),"-")</f>
        <v>5.8</v>
      </c>
      <c r="AD18" s="8">
        <f>IFERROR(VLOOKUP("*Тверская*",[2]МСП!$1:$1048576,COLUMN(AD18),0),"-")</f>
        <v>5.6</v>
      </c>
      <c r="AE18" s="8">
        <f>IFERROR(VLOOKUP("*Тверская*",[2]МСП!$1:$1048576,COLUMN(AE18),0),"-")</f>
        <v>6.2</v>
      </c>
      <c r="AF18" s="8">
        <f>IFERROR(VLOOKUP("*Тверская*",[2]МСП!$1:$1048576,COLUMN(AF18),0),"-")</f>
        <v>5.7</v>
      </c>
      <c r="AG18" s="8">
        <f>IFERROR(VLOOKUP("*Тверская*",[2]МСП!$1:$1048576,COLUMN(AG18),0),"-")</f>
        <v>5.8</v>
      </c>
      <c r="AH18" s="8">
        <f>IFERROR(VLOOKUP("*Тверская*",[2]МСП!$1:$1048576,COLUMN(AH18),0),"-")</f>
        <v>6.3</v>
      </c>
      <c r="AI18" s="8">
        <f>IFERROR(VLOOKUP("*Тверская*",[2]МСП!$1:$1048576,COLUMN(AI18),0),"-")</f>
        <v>6.5</v>
      </c>
      <c r="AJ18" s="8">
        <f>IFERROR(VLOOKUP("*Тверская*",[2]МСП!$1:$1048576,COLUMN(AJ18),0),"-")</f>
        <v>5.5</v>
      </c>
      <c r="AK18" s="8">
        <f>IFERROR(VLOOKUP("*Тверская*",[2]МСП!$1:$1048576,COLUMN(AK18),0),"-")</f>
        <v>5.9</v>
      </c>
      <c r="AL18" s="8">
        <f>IFERROR(VLOOKUP("*Тверская*",[2]МСП!$1:$1048576,COLUMN(AL18),0),"-")</f>
        <v>6</v>
      </c>
      <c r="AM18" s="8">
        <f>IFERROR(VLOOKUP("*Тверская*",[2]МСП!$1:$1048576,COLUMN(AM18),0),"-")</f>
        <v>6.2</v>
      </c>
      <c r="AN18" s="8">
        <f>IFERROR(VLOOKUP("*Тверская*",[2]МСП!$1:$1048576,COLUMN(AN18),0),"-")</f>
        <v>6.5</v>
      </c>
      <c r="AO18" s="8">
        <f>IFERROR(VLOOKUP("*Тверская*",[2]МСП!$1:$1048576,COLUMN(AO18),0),"-")</f>
        <v>6.7</v>
      </c>
      <c r="AP18" s="8">
        <f>IFERROR(VLOOKUP("*Тверская*",[2]МСП!$1:$1048576,COLUMN(AP18),0),"-")</f>
        <v>6.7</v>
      </c>
      <c r="AQ18" s="8">
        <f>IFERROR(VLOOKUP("*Тверская*",[2]МСП!$1:$1048576,COLUMN(AQ18),0),"-")</f>
        <v>7</v>
      </c>
      <c r="AR18" s="8">
        <f>IFERROR(VLOOKUP("*Тверская*",[2]МСП!$1:$1048576,COLUMN(AR18),0),"-")</f>
        <v>6.7</v>
      </c>
      <c r="AS18" s="8">
        <f>IFERROR(VLOOKUP("*Тверская*",[2]МСП!$1:$1048576,COLUMN(AS18),0),"-")</f>
        <v>0.8</v>
      </c>
      <c r="AT18" s="8">
        <f>IFERROR(VLOOKUP("*Тверская*",[2]МСП!$1:$1048576,COLUMN(AT18),0),"-")</f>
        <v>4.4000000000000004</v>
      </c>
      <c r="AU18" s="8">
        <f>IFERROR(VLOOKUP("*Тверская*",[2]МСП!$1:$1048576,COLUMN(AU18),0),"-")</f>
        <v>5.0999999999999996</v>
      </c>
      <c r="AV18" s="8">
        <f>IFERROR(VLOOKUP("*Тверская*",[2]МСП!$1:$1048576,COLUMN(AV18),0),"-")</f>
        <v>5.7</v>
      </c>
      <c r="AW18" s="8">
        <f>IFERROR(VLOOKUP("*Тверская*",[2]МСП!$1:$1048576,COLUMN(AW18),0),"-")</f>
        <v>6</v>
      </c>
      <c r="AX18" s="8">
        <f>IFERROR(VLOOKUP("*Тверская*",[2]МСП!$1:$1048576,COLUMN(AX18),0),"-")</f>
        <v>6.3</v>
      </c>
      <c r="AY18" s="8">
        <f>IFERROR(VLOOKUP("*Тверская*",[2]МСП!$1:$1048576,COLUMN(AY18),0),"-")</f>
        <v>6.7</v>
      </c>
      <c r="AZ18" s="8">
        <f>IFERROR(VLOOKUP("*Тверская*",[2]МСП!$1:$1048576,COLUMN(AZ18),0),"-")</f>
        <v>6.5</v>
      </c>
      <c r="BA18" s="8">
        <f>IFERROR(VLOOKUP("*Тверская*",[2]МСП!$1:$1048576,COLUMN(BA18),0),"-")</f>
        <v>7.5</v>
      </c>
      <c r="BB18" s="8">
        <f>IFERROR(VLOOKUP("*Тверская*",[2]МСП!$1:$1048576,COLUMN(BB18),0),"-")</f>
        <v>7.5</v>
      </c>
      <c r="BC18" s="8">
        <f>IFERROR(VLOOKUP("*Тверская*",[2]МСП!$1:$1048576,COLUMN(BC18),0),"-")</f>
        <v>7.9</v>
      </c>
      <c r="BD18" s="8">
        <f>IFERROR(VLOOKUP("*Тверская*",[2]МСП!$1:$1048576,COLUMN(BD18),0),"-")</f>
        <v>7.1</v>
      </c>
      <c r="BE18" s="8">
        <f>IFERROR(VLOOKUP("*Тверская*",[2]МСП!$1:$1048576,COLUMN(BE18),0),"-")</f>
        <v>8.6</v>
      </c>
      <c r="BF18" s="8">
        <f>IFERROR(VLOOKUP("*Тверская*",[2]МСП!$1:$1048576,COLUMN(BF18),0),"-")</f>
        <v>9</v>
      </c>
      <c r="BG18" s="8">
        <f>IFERROR(VLOOKUP("*Тверская*",[2]МСП!$1:$1048576,COLUMN(BG18),0),"-")</f>
        <v>9.1</v>
      </c>
      <c r="BH18" s="8">
        <f>IFERROR(VLOOKUP("*Тверская*",[2]МСП!$1:$1048576,COLUMN(BH18),0),"-")</f>
        <v>9.6</v>
      </c>
      <c r="BI18" s="8">
        <f>IFERROR(VLOOKUP("*Тверская*",[2]МСП!$1:$1048576,COLUMN(BI18),0),"-")</f>
        <v>2.9</v>
      </c>
      <c r="BJ18" s="8">
        <f>IFERROR(VLOOKUP("*Тверская*",[2]МСП!$1:$1048576,COLUMN(BJ18),0),"-")</f>
        <v>9.5</v>
      </c>
      <c r="BK18" s="8">
        <f>IFERROR(VLOOKUP("*Тверская*",[2]МСП!$1:$1048576,COLUMN(BK18),0),"-")</f>
        <v>9.6999999999999993</v>
      </c>
      <c r="BL18" s="8">
        <f>IFERROR(VLOOKUP("*Тверская*",[2]МСП!$1:$1048576,COLUMN(BL18),0),"-")</f>
        <v>9.9</v>
      </c>
      <c r="BM18" s="8">
        <f>IFERROR(VLOOKUP("*Тверская*",[2]МСП!$1:$1048576,COLUMN(BM18),0),"-")</f>
        <v>10</v>
      </c>
      <c r="BN18" s="8">
        <f>IFERROR(VLOOKUP("*Тверская*",[2]МСП!$1:$1048576,COLUMN(BN18),0),"-")</f>
        <v>11.1</v>
      </c>
      <c r="BO18" s="8">
        <f>IFERROR(VLOOKUP("*Тверская*",[2]МСП!$1:$1048576,COLUMN(BO18),0),"-")</f>
        <v>10.9</v>
      </c>
      <c r="BP18" s="8">
        <f>IFERROR(VLOOKUP("*Тверская*",[2]МСП!$1:$1048576,COLUMN(BP18),0),"-")</f>
        <v>10.3</v>
      </c>
      <c r="BQ18" s="8">
        <f>IFERROR(VLOOKUP("*Тверская*",[2]МСП!$1:$1048576,COLUMN(BQ18),0),"-")</f>
        <v>10.3</v>
      </c>
      <c r="BR18" s="8">
        <f>IFERROR(VLOOKUP("*Тверская*",[2]МСП!$1:$1048576,COLUMN(BR18),0),"-")</f>
        <v>10.8</v>
      </c>
      <c r="BS18" s="8">
        <f>IFERROR(VLOOKUP("*Тверская*",[2]МСП!$1:$1048576,COLUMN(BS18),0),"-")</f>
        <v>10.1</v>
      </c>
      <c r="BT18" s="8">
        <f>IFERROR(VLOOKUP("*Тверская*",[2]МСП!$1:$1048576,COLUMN(BT18),0),"-")</f>
        <v>9.9</v>
      </c>
      <c r="BU18" s="8">
        <f>IFERROR(VLOOKUP("*Тверская*",[2]МСП!$1:$1048576,COLUMN(BU18),0),"-")</f>
        <v>9.8000000000000007</v>
      </c>
      <c r="BV18" s="8">
        <f>IFERROR(VLOOKUP("*Тверская*",[2]МСП!$1:$1048576,COLUMN(BV18),0),"-")</f>
        <v>9.9</v>
      </c>
      <c r="BW18" s="8">
        <f>IFERROR(VLOOKUP("*Тверская*",[2]МСП!$1:$1048576,COLUMN(BW18),0),"-")</f>
        <v>10.5</v>
      </c>
      <c r="BX18" s="8">
        <f>IFERROR(VLOOKUP("*Тверская*",[2]МСП!$1:$1048576,COLUMN(BX18),0),"-")</f>
        <v>10.7</v>
      </c>
      <c r="BY18" s="8">
        <f>IFERROR(VLOOKUP("*Тверская*",[2]МСП!$1:$1048576,COLUMN(BY18),0),"-")</f>
        <v>11.2</v>
      </c>
      <c r="BZ18" s="8">
        <f>IFERROR(VLOOKUP("*Тверская*",[2]МСП!$1:$1048576,COLUMN(BZ18),0),"-")</f>
        <v>10.8</v>
      </c>
      <c r="CA18" s="8">
        <f>IFERROR(VLOOKUP("*Тверская*",[2]МСП!$1:$1048576,COLUMN(CA18),0),"-")</f>
        <v>11.6</v>
      </c>
      <c r="CB18" s="8">
        <f>IFERROR(VLOOKUP("*Тверская*",[2]МСП!$1:$1048576,COLUMN(CB18),0),"-")</f>
        <v>11.5</v>
      </c>
      <c r="CC18" s="8">
        <f>IFERROR(VLOOKUP("*Тверская*",[2]МСП!$1:$1048576,COLUMN(CC18),0),"-")</f>
        <v>11.5</v>
      </c>
      <c r="CD18" s="8">
        <f>IFERROR(VLOOKUP("*Тверская*",[2]МСП!$1:$1048576,COLUMN(CD18),0),"-")</f>
        <v>11.6</v>
      </c>
      <c r="CE18" s="8">
        <f>IFERROR(VLOOKUP("*Тверская*",[2]МСП!$1:$1048576,COLUMN(CE18),0),"-")</f>
        <v>11.9</v>
      </c>
      <c r="CF18" s="8">
        <f>IFERROR(VLOOKUP("*Тверская*",[2]МСП!$1:$1048576,COLUMN(CF18),0),"-")</f>
        <v>11.7</v>
      </c>
      <c r="CG18" s="8">
        <f>IFERROR(VLOOKUP("*Тверская*",[2]МСП!$1:$1048576,COLUMN(CG18),0),"-")</f>
        <v>11.6</v>
      </c>
      <c r="CH18" s="8">
        <f>IFERROR(VLOOKUP("*Тверская*",[2]МСП!$1:$1048576,COLUMN(CH18),0),"-")</f>
        <v>11.5</v>
      </c>
      <c r="CI18" s="8">
        <f>IFERROR(VLOOKUP("*Тверская*",[2]МСП!$1:$1048576,COLUMN(CI18),0),"-")</f>
        <v>11.4</v>
      </c>
      <c r="CJ18" s="8">
        <f>IFERROR(VLOOKUP("*Тверская*",[2]МСП!$1:$1048576,COLUMN(CJ18),0),"-")</f>
        <v>10.3</v>
      </c>
      <c r="CK18" s="8">
        <f>IFERROR(VLOOKUP("*Тверская*",[2]МСП!$1:$1048576,COLUMN(CK18),0),"-")</f>
        <v>11.5</v>
      </c>
      <c r="CL18" s="8">
        <f>IFERROR(VLOOKUP("*Тверская*",[2]МСП!$1:$1048576,COLUMN(CL18),0),"-")</f>
        <v>12.2</v>
      </c>
      <c r="CM18" s="8">
        <f>IFERROR(VLOOKUP("*Тверская*",[2]МСП!$1:$1048576,COLUMN(CM18),0),"-")</f>
        <v>12.4</v>
      </c>
      <c r="CN18" s="8">
        <f>IFERROR(VLOOKUP("*Тверская*",[2]МСП!$1:$1048576,COLUMN(CN18),0),"-")</f>
        <v>12.5</v>
      </c>
      <c r="CO18" s="8">
        <f>IFERROR(VLOOKUP("*Тверская*",[2]МСП!$1:$1048576,COLUMN(CO18),0),"-")</f>
        <v>12.5</v>
      </c>
      <c r="CP18" s="8">
        <f>IFERROR(VLOOKUP("*Тверская*",[2]МСП!$1:$1048576,COLUMN(CP18),0),"-")</f>
        <v>13.1</v>
      </c>
      <c r="CQ18" s="8">
        <f>IFERROR(VLOOKUP("*Тверская*",[2]МСП!$1:$1048576,COLUMN(CQ18),0),"-")</f>
        <v>13.1</v>
      </c>
      <c r="CR18" s="8">
        <f>IFERROR(VLOOKUP("*Тверская*",[2]МСП!$1:$1048576,COLUMN(CR18),0),"-")</f>
        <v>12.9</v>
      </c>
      <c r="CS18" s="8">
        <f>IFERROR(VLOOKUP("*Тверская*",[2]МСП!$1:$1048576,COLUMN(CS18),0),"-")</f>
        <v>5.6</v>
      </c>
      <c r="CT18" s="8">
        <f>IFERROR(VLOOKUP("*Тверская*",[2]МСП!$1:$1048576,COLUMN(CT18),0),"-")</f>
        <v>11.2</v>
      </c>
      <c r="CU18" s="8">
        <f>IFERROR(VLOOKUP("*Тверская*",[2]МСП!$1:$1048576,COLUMN(CU18),0),"-")</f>
        <v>11.5</v>
      </c>
      <c r="CV18" s="8">
        <f>IFERROR(VLOOKUP("*Тверская*",[2]МСП!$1:$1048576,COLUMN(CV18),0),"-")</f>
        <v>11.4</v>
      </c>
      <c r="CW18" s="8">
        <f>IFERROR(VLOOKUP("*Тверская*",[2]МСП!$1:$1048576,COLUMN(CW18),0),"-")</f>
        <v>11.8</v>
      </c>
      <c r="CX18" s="8">
        <f>IFERROR(VLOOKUP("*Тверская*",[2]МСП!$1:$1048576,COLUMN(CX18),0),"-")</f>
        <v>12.9</v>
      </c>
      <c r="CY18" s="8">
        <f>IFERROR(VLOOKUP("*Тверская*",[2]МСП!$1:$1048576,COLUMN(CY18),0),"-")</f>
        <v>12.9</v>
      </c>
      <c r="CZ18" s="8">
        <f>IFERROR(VLOOKUP("*Тверская*",[2]МСП!$1:$1048576,COLUMN(CZ18),0),"-")</f>
        <v>13.3</v>
      </c>
      <c r="DA18" s="8">
        <f>IFERROR(VLOOKUP("*Тверская*",[2]МСП!$1:$1048576,COLUMN(DA18),0),"-")</f>
        <v>12.8</v>
      </c>
      <c r="DB18" s="8">
        <f>IFERROR(VLOOKUP("*Тверская*",[2]МСП!$1:$1048576,COLUMN(DB18),0),"-")</f>
        <v>12.7</v>
      </c>
      <c r="DC18" s="8">
        <f>IFERROR(VLOOKUP("*Тверская*",[2]МСП!$1:$1048576,COLUMN(DC18),0),"-")</f>
        <v>12.8</v>
      </c>
      <c r="DD18" s="8">
        <f>IFERROR(VLOOKUP("*Тверская*",[2]МСП!$1:$1048576,COLUMN(DD18),0),"-")</f>
        <v>12.4</v>
      </c>
      <c r="DE18" s="8">
        <f>IFERROR(VLOOKUP("*Тверская*",[2]МСП!$1:$1048576,COLUMN(DE18),0),"-")</f>
        <v>12.4</v>
      </c>
      <c r="DF18" s="8">
        <f>IFERROR(VLOOKUP("*Тверская*",[2]МСП!$1:$1048576,COLUMN(DF18),0),"-")</f>
        <v>12.6</v>
      </c>
      <c r="DG18" s="8">
        <f>IFERROR(VLOOKUP("*Тверская*",[2]МСП!$1:$1048576,COLUMN(DG18),0),"-")</f>
        <v>13</v>
      </c>
      <c r="DH18" s="8">
        <f>IFERROR(VLOOKUP("*Тверская*",[2]МСП!$1:$1048576,COLUMN(DH18),0),"-")</f>
        <v>13.7</v>
      </c>
      <c r="DI18" s="8">
        <f>IFERROR(VLOOKUP("*Тверская*",[2]МСП!$1:$1048576,COLUMN(DI18),0),"-")</f>
        <v>13.2</v>
      </c>
      <c r="DJ18" s="8">
        <f>IFERROR(VLOOKUP("*Тверская*",[2]МСП!$1:$1048576,COLUMN(DJ18),0),"-")</f>
        <v>12.8</v>
      </c>
      <c r="DK18" s="8">
        <f>IFERROR(VLOOKUP("*Тверская*",[2]МСП!$1:$1048576,COLUMN(DK18),0),"-")</f>
        <v>13.5</v>
      </c>
      <c r="DL18" s="8">
        <f>IFERROR(VLOOKUP("*Тверская*",[2]МСП!$1:$1048576,COLUMN(DL18),0),"-")</f>
        <v>13.6</v>
      </c>
      <c r="DM18" s="8">
        <f>IFERROR(VLOOKUP("*Тверская*",[2]МСП!$1:$1048576,COLUMN(DM18),0),"-")</f>
        <v>13.7</v>
      </c>
      <c r="DN18" s="8">
        <f>IFERROR(VLOOKUP("*Тверская*",[2]МСП!$1:$1048576,COLUMN(DN18),0),"-")</f>
        <v>14.5</v>
      </c>
      <c r="DO18" s="8">
        <f>IFERROR(VLOOKUP("*Тверская*",[2]МСП!$1:$1048576,COLUMN(DO18),0),"-")</f>
        <v>14.2</v>
      </c>
      <c r="DP18" s="8">
        <f>IFERROR(VLOOKUP("*Тверская*",[2]МСП!$1:$1048576,COLUMN(DP18),0),"-")</f>
        <v>14.3</v>
      </c>
      <c r="DQ18" s="8">
        <f>IFERROR(VLOOKUP("*Тверская*",[2]МСП!$1:$1048576,COLUMN(DQ18),0),"-")</f>
        <v>14.2</v>
      </c>
      <c r="DR18" s="8">
        <f>IFERROR(VLOOKUP("*Тверская*",[2]МСП!$1:$1048576,COLUMN(DR18),0),"-")</f>
        <v>14</v>
      </c>
      <c r="DS18" s="8">
        <f>IFERROR(VLOOKUP("*Тверская*",[2]МСП!$1:$1048576,COLUMN(DS18),0),"-")</f>
        <v>14.2</v>
      </c>
      <c r="DT18" s="8">
        <f>IFERROR(VLOOKUP("*Тверская*",[2]МСП!$1:$1048576,COLUMN(DT18),0),"-")</f>
        <v>14.4</v>
      </c>
      <c r="DU18" s="8">
        <f>IFERROR(VLOOKUP("*Тверская*",[2]МСП!$1:$1048576,COLUMN(DU18),0),"-")</f>
        <v>14.5</v>
      </c>
      <c r="DV18" s="8">
        <f>IFERROR(VLOOKUP("*Тверская*",[2]МСП!$1:$1048576,COLUMN(DV18),0),"-")</f>
        <v>14.8</v>
      </c>
      <c r="DW18" s="8">
        <f>IFERROR(VLOOKUP("*Тверская*",[2]МСП!$1:$1048576,COLUMN(DW18),0),"-")</f>
        <v>14.9</v>
      </c>
      <c r="DX18" s="8">
        <f>IFERROR(VLOOKUP("*Тверская*",[2]МСП!$1:$1048576,COLUMN(DX18),0),"-")</f>
        <v>15.3</v>
      </c>
      <c r="DY18" s="8">
        <f>IFERROR(VLOOKUP("*Тверская*",[2]МСП!$1:$1048576,COLUMN(DY18),0),"-")</f>
        <v>15.7</v>
      </c>
      <c r="DZ18" s="8">
        <f>IFERROR(VLOOKUP("*Тверская*",[2]МСП!$1:$1048576,COLUMN(DZ18),0),"-")</f>
        <v>15.8</v>
      </c>
      <c r="EA18" s="8">
        <f>IFERROR(VLOOKUP("*Тверская*",[2]МСП!$1:$1048576,COLUMN(EA18),0),"-")</f>
        <v>16.5</v>
      </c>
      <c r="EB18" s="8">
        <f>IFERROR(VLOOKUP("*Тверская*",[2]МСП!$1:$1048576,COLUMN(EB18),0),"-")</f>
        <v>16.7</v>
      </c>
      <c r="EC18" s="8">
        <f>IFERROR(VLOOKUP("*Тверская*",[2]МСП!$1:$1048576,COLUMN(EC18),0),"-")</f>
        <v>16.7</v>
      </c>
      <c r="ED18" s="8">
        <f>IFERROR(VLOOKUP("*Тверская*",[2]МСП!$1:$1048576,COLUMN(ED18),0),"-")</f>
        <v>17.399999999999999</v>
      </c>
      <c r="EE18" s="8">
        <f>IFERROR(VLOOKUP("*Тверская*",[2]МСП!$1:$1048576,COLUMN(EE18),0),"-")</f>
        <v>17.2</v>
      </c>
      <c r="EF18" s="8">
        <f>IFERROR(VLOOKUP("*Тверская*",[2]МСП!$1:$1048576,COLUMN(EF18),0),"-")</f>
        <v>17.8</v>
      </c>
      <c r="EG18" s="8">
        <f>IFERROR(VLOOKUP("*Тверская*",[2]МСП!$1:$1048576,COLUMN(EG18),0),"-")</f>
        <v>17.7</v>
      </c>
      <c r="EH18" s="8">
        <f>IFERROR(VLOOKUP("*Тверская*",[2]МСП!$1:$1048576,COLUMN(EH18),0),"-")</f>
        <v>19.5</v>
      </c>
      <c r="EI18" s="8">
        <f>IFERROR(VLOOKUP("*Тверская*",[2]МСП!$1:$1048576,COLUMN(EI18),0),"-")</f>
        <v>20.6</v>
      </c>
      <c r="EJ18" s="8">
        <f>IFERROR(VLOOKUP("*Тверская*",[2]МСП!$1:$1048576,COLUMN(EJ18),0),"-")</f>
        <v>22.6</v>
      </c>
      <c r="EK18" s="8">
        <f>IFERROR(VLOOKUP("*Тверская*",[2]МСП!$1:$1048576,COLUMN(EK18),0),"-")</f>
        <v>24.9</v>
      </c>
      <c r="EL18" s="8">
        <f>IFERROR(VLOOKUP("*Тверская*",[2]МСП!$1:$1048576,COLUMN(EL18),0),"-")</f>
        <v>26.5</v>
      </c>
      <c r="EM18" s="8">
        <f>IFERROR(VLOOKUP("*Тверская*",[2]МСП!$1:$1048576,COLUMN(EM18),0),"-")</f>
        <v>27.6</v>
      </c>
      <c r="EN18" s="8">
        <f>IFERROR(VLOOKUP("*Тверская*",[2]МСП!$1:$1048576,COLUMN(EN18),0),"-")</f>
        <v>29.1</v>
      </c>
      <c r="EO18" s="8">
        <f>IFERROR(VLOOKUP("*Тверская*",[2]МСП!$1:$1048576,COLUMN(EO18),0),"-")</f>
        <v>31.3</v>
      </c>
      <c r="EP18" s="8">
        <f>IFERROR(VLOOKUP("*Тверская*",[2]МСП!$1:$1048576,COLUMN(EP18),0),"-")</f>
        <v>33.200000000000003</v>
      </c>
      <c r="EQ18" s="8">
        <f>IFERROR(VLOOKUP("*Тверская*",[2]МСП!$1:$1048576,COLUMN(EQ18),0),"-")</f>
        <v>22.1</v>
      </c>
      <c r="ER18" s="8">
        <f>IFERROR(VLOOKUP("*Тверская*",[2]МСП!$1:$1048576,COLUMN(ER18),0),"-")</f>
        <v>27.5</v>
      </c>
      <c r="ES18" s="8">
        <f>IFERROR(VLOOKUP("*Тверская*",[2]МСП!$1:$1048576,COLUMN(ES18),0),"-")</f>
        <v>28.3</v>
      </c>
      <c r="ET18" s="8">
        <f>IFERROR(VLOOKUP("*Тверская*",[2]МСП!$1:$1048576,COLUMN(ET18),0),"-")</f>
        <v>28.6</v>
      </c>
      <c r="EU18" s="8">
        <f>IFERROR(VLOOKUP("*Тверская*",[2]МСП!$1:$1048576,COLUMN(EU18),0),"-")</f>
        <v>29.7</v>
      </c>
      <c r="EV18" s="8">
        <f>IFERROR(VLOOKUP("*Тверская*",[2]МСП!$1:$1048576,COLUMN(EV18),0),"-")</f>
        <v>30.8</v>
      </c>
      <c r="EW18" s="8">
        <f>IFERROR(VLOOKUP("*Тверская*",[2]МСП!$1:$1048576,COLUMN(EW18),0),"-")</f>
        <v>31.8</v>
      </c>
      <c r="EX18" s="8">
        <f>IFERROR(VLOOKUP("*Тверская*",[2]МСП!$1:$1048576,COLUMN(EX18),0),"-")</f>
        <v>32.200000000000003</v>
      </c>
      <c r="EY18" s="8">
        <f>IFERROR(VLOOKUP("*Тверская*",[2]МСП!$1:$1048576,COLUMN(EY18),0),"-")</f>
        <v>32.299999999999997</v>
      </c>
    </row>
    <row r="19" spans="1:155" x14ac:dyDescent="0.25">
      <c r="A19" s="4" t="s">
        <v>13</v>
      </c>
      <c r="B19" s="8">
        <f>IFERROR(VLOOKUP("*Тульская*",[2]МСП!$1:$1048576,COLUMN(B19),0),"-")</f>
        <v>1.4</v>
      </c>
      <c r="C19" s="8">
        <f>IFERROR(VLOOKUP("*Тульская*",[2]МСП!$1:$1048576,COLUMN(C19),0),"-")</f>
        <v>1.1000000000000001</v>
      </c>
      <c r="D19" s="8">
        <f>IFERROR(VLOOKUP("*Тульская*",[2]МСП!$1:$1048576,COLUMN(D19),0),"-")</f>
        <v>0.3</v>
      </c>
      <c r="E19" s="8">
        <f>IFERROR(VLOOKUP("*Тульская*",[2]МСП!$1:$1048576,COLUMN(E19),0),"-")</f>
        <v>-15.7</v>
      </c>
      <c r="F19" s="8">
        <f>IFERROR(VLOOKUP("*Тульская*",[2]МСП!$1:$1048576,COLUMN(F19),0),"-")</f>
        <v>-28</v>
      </c>
      <c r="G19" s="8">
        <f>IFERROR(VLOOKUP("*Тульская*",[2]МСП!$1:$1048576,COLUMN(G19),0),"-")</f>
        <v>-24.8</v>
      </c>
      <c r="H19" s="8">
        <f>IFERROR(VLOOKUP("*Тульская*",[2]МСП!$1:$1048576,COLUMN(H19),0),"-")</f>
        <v>-29.1</v>
      </c>
      <c r="I19" s="8">
        <f>IFERROR(VLOOKUP("*Тульская*",[2]МСП!$1:$1048576,COLUMN(I19),0),"-")</f>
        <v>-27.7</v>
      </c>
      <c r="J19" s="8">
        <f>IFERROR(VLOOKUP("*Тульская*",[2]МСП!$1:$1048576,COLUMN(J19),0),"-")</f>
        <v>-28.1</v>
      </c>
      <c r="K19" s="8">
        <f>IFERROR(VLOOKUP("*Тульская*",[2]МСП!$1:$1048576,COLUMN(K19),0),"-")</f>
        <v>-18.399999999999999</v>
      </c>
      <c r="L19" s="8">
        <f>IFERROR(VLOOKUP("*Тульская*",[2]МСП!$1:$1048576,COLUMN(L19),0),"-")</f>
        <v>-15.6</v>
      </c>
      <c r="M19" s="8">
        <f>IFERROR(VLOOKUP("*Тульская*",[2]МСП!$1:$1048576,COLUMN(M19),0),"-")</f>
        <v>-14.2</v>
      </c>
      <c r="N19" s="8">
        <f>IFERROR(VLOOKUP("*Тульская*",[2]МСП!$1:$1048576,COLUMN(N19),0),"-")</f>
        <v>-11.1</v>
      </c>
      <c r="O19" s="8">
        <f>IFERROR(VLOOKUP("*Тульская*",[2]МСП!$1:$1048576,COLUMN(O19),0),"-")</f>
        <v>-10.1</v>
      </c>
      <c r="P19" s="8">
        <f>IFERROR(VLOOKUP("*Тульская*",[2]МСП!$1:$1048576,COLUMN(P19),0),"-")</f>
        <v>-8.6999999999999993</v>
      </c>
      <c r="Q19" s="8">
        <f>IFERROR(VLOOKUP("*Тульская*",[2]МСП!$1:$1048576,COLUMN(Q19),0),"-")</f>
        <v>-7.4</v>
      </c>
      <c r="R19" s="8">
        <f>IFERROR(VLOOKUP("*Тульская*",[2]МСП!$1:$1048576,COLUMN(R19),0),"-")</f>
        <v>-5.7</v>
      </c>
      <c r="S19" s="8">
        <f>IFERROR(VLOOKUP("*Тульская*",[2]МСП!$1:$1048576,COLUMN(S19),0),"-")</f>
        <v>-1.1000000000000001</v>
      </c>
      <c r="T19" s="8">
        <f>IFERROR(VLOOKUP("*Тульская*",[2]МСП!$1:$1048576,COLUMN(T19),0),"-")</f>
        <v>1.6</v>
      </c>
      <c r="U19" s="8">
        <f>IFERROR(VLOOKUP("*Тульская*",[2]МСП!$1:$1048576,COLUMN(U19),0),"-")</f>
        <v>1.4</v>
      </c>
      <c r="V19" s="8">
        <f>IFERROR(VLOOKUP("*Тульская*",[2]МСП!$1:$1048576,COLUMN(V19),0),"-")</f>
        <v>0.5</v>
      </c>
      <c r="W19" s="8">
        <f>IFERROR(VLOOKUP("*Тульская*",[2]МСП!$1:$1048576,COLUMN(W19),0),"-")</f>
        <v>2.8</v>
      </c>
      <c r="X19" s="8">
        <f>IFERROR(VLOOKUP("*Тульская*",[2]МСП!$1:$1048576,COLUMN(X19),0),"-")</f>
        <v>2.8</v>
      </c>
      <c r="Y19" s="8">
        <f>IFERROR(VLOOKUP("*Тульская*",[2]МСП!$1:$1048576,COLUMN(Y19),0),"-")</f>
        <v>3.2</v>
      </c>
      <c r="Z19" s="8">
        <f>IFERROR(VLOOKUP("*Тульская*",[2]МСП!$1:$1048576,COLUMN(Z19),0),"-")</f>
        <v>3.5</v>
      </c>
      <c r="AA19" s="8">
        <f>IFERROR(VLOOKUP("*Тульская*",[2]МСП!$1:$1048576,COLUMN(AA19),0),"-")</f>
        <v>3.5</v>
      </c>
      <c r="AB19" s="8">
        <f>IFERROR(VLOOKUP("*Тульская*",[2]МСП!$1:$1048576,COLUMN(AB19),0),"-")</f>
        <v>3.6</v>
      </c>
      <c r="AC19" s="8">
        <f>IFERROR(VLOOKUP("*Тульская*",[2]МСП!$1:$1048576,COLUMN(AC19),0),"-")</f>
        <v>4.0999999999999996</v>
      </c>
      <c r="AD19" s="8">
        <f>IFERROR(VLOOKUP("*Тульская*",[2]МСП!$1:$1048576,COLUMN(AD19),0),"-")</f>
        <v>4.0999999999999996</v>
      </c>
      <c r="AE19" s="8">
        <f>IFERROR(VLOOKUP("*Тульская*",[2]МСП!$1:$1048576,COLUMN(AE19),0),"-")</f>
        <v>4.5999999999999996</v>
      </c>
      <c r="AF19" s="8">
        <f>IFERROR(VLOOKUP("*Тульская*",[2]МСП!$1:$1048576,COLUMN(AF19),0),"-")</f>
        <v>4.0999999999999996</v>
      </c>
      <c r="AG19" s="8">
        <f>IFERROR(VLOOKUP("*Тульская*",[2]МСП!$1:$1048576,COLUMN(AG19),0),"-")</f>
        <v>4.7</v>
      </c>
      <c r="AH19" s="8">
        <f>IFERROR(VLOOKUP("*Тульская*",[2]МСП!$1:$1048576,COLUMN(AH19),0),"-")</f>
        <v>4.8</v>
      </c>
      <c r="AI19" s="8">
        <f>IFERROR(VLOOKUP("*Тульская*",[2]МСП!$1:$1048576,COLUMN(AI19),0),"-")</f>
        <v>5.5</v>
      </c>
      <c r="AJ19" s="8">
        <f>IFERROR(VLOOKUP("*Тульская*",[2]МСП!$1:$1048576,COLUMN(AJ19),0),"-")</f>
        <v>3.8</v>
      </c>
      <c r="AK19" s="8">
        <f>IFERROR(VLOOKUP("*Тульская*",[2]МСП!$1:$1048576,COLUMN(AK19),0),"-")</f>
        <v>4.4000000000000004</v>
      </c>
      <c r="AL19" s="8">
        <f>IFERROR(VLOOKUP("*Тульская*",[2]МСП!$1:$1048576,COLUMN(AL19),0),"-")</f>
        <v>5.2</v>
      </c>
      <c r="AM19" s="8">
        <f>IFERROR(VLOOKUP("*Тульская*",[2]МСП!$1:$1048576,COLUMN(AM19),0),"-")</f>
        <v>5.8</v>
      </c>
      <c r="AN19" s="8">
        <f>IFERROR(VLOOKUP("*Тульская*",[2]МСП!$1:$1048576,COLUMN(AN19),0),"-")</f>
        <v>5.5</v>
      </c>
      <c r="AO19" s="8">
        <f>IFERROR(VLOOKUP("*Тульская*",[2]МСП!$1:$1048576,COLUMN(AO19),0),"-")</f>
        <v>5.6</v>
      </c>
      <c r="AP19" s="8">
        <f>IFERROR(VLOOKUP("*Тульская*",[2]МСП!$1:$1048576,COLUMN(AP19),0),"-")</f>
        <v>5.7</v>
      </c>
      <c r="AQ19" s="8">
        <f>IFERROR(VLOOKUP("*Тульская*",[2]МСП!$1:$1048576,COLUMN(AQ19),0),"-")</f>
        <v>7.2</v>
      </c>
      <c r="AR19" s="8">
        <f>IFERROR(VLOOKUP("*Тульская*",[2]МСП!$1:$1048576,COLUMN(AR19),0),"-")</f>
        <v>5</v>
      </c>
      <c r="AS19" s="8">
        <f>IFERROR(VLOOKUP("*Тульская*",[2]МСП!$1:$1048576,COLUMN(AS19),0),"-")</f>
        <v>-1.7</v>
      </c>
      <c r="AT19" s="8">
        <f>IFERROR(VLOOKUP("*Тульская*",[2]МСП!$1:$1048576,COLUMN(AT19),0),"-")</f>
        <v>3.6</v>
      </c>
      <c r="AU19" s="8">
        <f>IFERROR(VLOOKUP("*Тульская*",[2]МСП!$1:$1048576,COLUMN(AU19),0),"-")</f>
        <v>4.2</v>
      </c>
      <c r="AV19" s="8">
        <f>IFERROR(VLOOKUP("*Тульская*",[2]МСП!$1:$1048576,COLUMN(AV19),0),"-")</f>
        <v>5.5</v>
      </c>
      <c r="AW19" s="8">
        <f>IFERROR(VLOOKUP("*Тульская*",[2]МСП!$1:$1048576,COLUMN(AW19),0),"-")</f>
        <v>5.5</v>
      </c>
      <c r="AX19" s="8">
        <f>IFERROR(VLOOKUP("*Тульская*",[2]МСП!$1:$1048576,COLUMN(AX19),0),"-")</f>
        <v>4.9000000000000004</v>
      </c>
      <c r="AY19" s="8">
        <f>IFERROR(VLOOKUP("*Тульская*",[2]МСП!$1:$1048576,COLUMN(AY19),0),"-")</f>
        <v>5.5</v>
      </c>
      <c r="AZ19" s="8">
        <f>IFERROR(VLOOKUP("*Тульская*",[2]МСП!$1:$1048576,COLUMN(AZ19),0),"-")</f>
        <v>5.9</v>
      </c>
      <c r="BA19" s="8">
        <f>IFERROR(VLOOKUP("*Тульская*",[2]МСП!$1:$1048576,COLUMN(BA19),0),"-")</f>
        <v>7</v>
      </c>
      <c r="BB19" s="8">
        <f>IFERROR(VLOOKUP("*Тульская*",[2]МСП!$1:$1048576,COLUMN(BB19),0),"-")</f>
        <v>6.3</v>
      </c>
      <c r="BC19" s="8">
        <f>IFERROR(VLOOKUP("*Тульская*",[2]МСП!$1:$1048576,COLUMN(BC19),0),"-")</f>
        <v>7.2</v>
      </c>
      <c r="BD19" s="8">
        <f>IFERROR(VLOOKUP("*Тульская*",[2]МСП!$1:$1048576,COLUMN(BD19),0),"-")</f>
        <v>5.9</v>
      </c>
      <c r="BE19" s="8">
        <f>IFERROR(VLOOKUP("*Тульская*",[2]МСП!$1:$1048576,COLUMN(BE19),0),"-")</f>
        <v>7.6</v>
      </c>
      <c r="BF19" s="8">
        <f>IFERROR(VLOOKUP("*Тульская*",[2]МСП!$1:$1048576,COLUMN(BF19),0),"-")</f>
        <v>7.7</v>
      </c>
      <c r="BG19" s="8">
        <f>IFERROR(VLOOKUP("*Тульская*",[2]МСП!$1:$1048576,COLUMN(BG19),0),"-")</f>
        <v>8.4</v>
      </c>
      <c r="BH19" s="8">
        <f>IFERROR(VLOOKUP("*Тульская*",[2]МСП!$1:$1048576,COLUMN(BH19),0),"-")</f>
        <v>8.5</v>
      </c>
      <c r="BI19" s="8">
        <f>IFERROR(VLOOKUP("*Тульская*",[2]МСП!$1:$1048576,COLUMN(BI19),0),"-")</f>
        <v>1.8</v>
      </c>
      <c r="BJ19" s="8">
        <f>IFERROR(VLOOKUP("*Тульская*",[2]МСП!$1:$1048576,COLUMN(BJ19),0),"-")</f>
        <v>7.6</v>
      </c>
      <c r="BK19" s="8">
        <f>IFERROR(VLOOKUP("*Тульская*",[2]МСП!$1:$1048576,COLUMN(BK19),0),"-")</f>
        <v>8.6</v>
      </c>
      <c r="BL19" s="8">
        <f>IFERROR(VLOOKUP("*Тульская*",[2]МСП!$1:$1048576,COLUMN(BL19),0),"-")</f>
        <v>9</v>
      </c>
      <c r="BM19" s="8">
        <f>IFERROR(VLOOKUP("*Тульская*",[2]МСП!$1:$1048576,COLUMN(BM19),0),"-")</f>
        <v>9</v>
      </c>
      <c r="BN19" s="8">
        <f>IFERROR(VLOOKUP("*Тульская*",[2]МСП!$1:$1048576,COLUMN(BN19),0),"-")</f>
        <v>10.3</v>
      </c>
      <c r="BO19" s="8">
        <f>IFERROR(VLOOKUP("*Тульская*",[2]МСП!$1:$1048576,COLUMN(BO19),0),"-")</f>
        <v>9.5</v>
      </c>
      <c r="BP19" s="8">
        <f>IFERROR(VLOOKUP("*Тульская*",[2]МСП!$1:$1048576,COLUMN(BP19),0),"-")</f>
        <v>8.8000000000000007</v>
      </c>
      <c r="BQ19" s="8">
        <f>IFERROR(VLOOKUP("*Тульская*",[2]МСП!$1:$1048576,COLUMN(BQ19),0),"-")</f>
        <v>8.6999999999999993</v>
      </c>
      <c r="BR19" s="8">
        <f>IFERROR(VLOOKUP("*Тульская*",[2]МСП!$1:$1048576,COLUMN(BR19),0),"-")</f>
        <v>9</v>
      </c>
      <c r="BS19" s="8">
        <f>IFERROR(VLOOKUP("*Тульская*",[2]МСП!$1:$1048576,COLUMN(BS19),0),"-")</f>
        <v>8.1999999999999993</v>
      </c>
      <c r="BT19" s="8">
        <f>IFERROR(VLOOKUP("*Тульская*",[2]МСП!$1:$1048576,COLUMN(BT19),0),"-")</f>
        <v>8.4</v>
      </c>
      <c r="BU19" s="8">
        <f>IFERROR(VLOOKUP("*Тульская*",[2]МСП!$1:$1048576,COLUMN(BU19),0),"-")</f>
        <v>8.4</v>
      </c>
      <c r="BV19" s="8">
        <f>IFERROR(VLOOKUP("*Тульская*",[2]МСП!$1:$1048576,COLUMN(BV19),0),"-")</f>
        <v>8.5</v>
      </c>
      <c r="BW19" s="8">
        <f>IFERROR(VLOOKUP("*Тульская*",[2]МСП!$1:$1048576,COLUMN(BW19),0),"-")</f>
        <v>9</v>
      </c>
      <c r="BX19" s="8">
        <f>IFERROR(VLOOKUP("*Тульская*",[2]МСП!$1:$1048576,COLUMN(BX19),0),"-")</f>
        <v>8.9</v>
      </c>
      <c r="BY19" s="8">
        <f>IFERROR(VLOOKUP("*Тульская*",[2]МСП!$1:$1048576,COLUMN(BY19),0),"-")</f>
        <v>9.1</v>
      </c>
      <c r="BZ19" s="8">
        <f>IFERROR(VLOOKUP("*Тульская*",[2]МСП!$1:$1048576,COLUMN(BZ19),0),"-")</f>
        <v>9.1999999999999993</v>
      </c>
      <c r="CA19" s="8">
        <f>IFERROR(VLOOKUP("*Тульская*",[2]МСП!$1:$1048576,COLUMN(CA19),0),"-")</f>
        <v>10</v>
      </c>
      <c r="CB19" s="8">
        <f>IFERROR(VLOOKUP("*Тульская*",[2]МСП!$1:$1048576,COLUMN(CB19),0),"-")</f>
        <v>9.8000000000000007</v>
      </c>
      <c r="CC19" s="8">
        <f>IFERROR(VLOOKUP("*Тульская*",[2]МСП!$1:$1048576,COLUMN(CC19),0),"-")</f>
        <v>10.1</v>
      </c>
      <c r="CD19" s="8">
        <f>IFERROR(VLOOKUP("*Тульская*",[2]МСП!$1:$1048576,COLUMN(CD19),0),"-")</f>
        <v>10.1</v>
      </c>
      <c r="CE19" s="8">
        <f>IFERROR(VLOOKUP("*Тульская*",[2]МСП!$1:$1048576,COLUMN(CE19),0),"-")</f>
        <v>10.3</v>
      </c>
      <c r="CF19" s="8">
        <f>IFERROR(VLOOKUP("*Тульская*",[2]МСП!$1:$1048576,COLUMN(CF19),0),"-")</f>
        <v>10</v>
      </c>
      <c r="CG19" s="8">
        <f>IFERROR(VLOOKUP("*Тульская*",[2]МСП!$1:$1048576,COLUMN(CG19),0),"-")</f>
        <v>10.199999999999999</v>
      </c>
      <c r="CH19" s="8">
        <f>IFERROR(VLOOKUP("*Тульская*",[2]МСП!$1:$1048576,COLUMN(CH19),0),"-")</f>
        <v>10.1</v>
      </c>
      <c r="CI19" s="8">
        <f>IFERROR(VLOOKUP("*Тульская*",[2]МСП!$1:$1048576,COLUMN(CI19),0),"-")</f>
        <v>10.199999999999999</v>
      </c>
      <c r="CJ19" s="8">
        <f>IFERROR(VLOOKUP("*Тульская*",[2]МСП!$1:$1048576,COLUMN(CJ19),0),"-")</f>
        <v>1.8</v>
      </c>
      <c r="CK19" s="8">
        <f>IFERROR(VLOOKUP("*Тульская*",[2]МСП!$1:$1048576,COLUMN(CK19),0),"-")</f>
        <v>9.1</v>
      </c>
      <c r="CL19" s="8">
        <f>IFERROR(VLOOKUP("*Тульская*",[2]МСП!$1:$1048576,COLUMN(CL19),0),"-")</f>
        <v>10</v>
      </c>
      <c r="CM19" s="8">
        <f>IFERROR(VLOOKUP("*Тульская*",[2]МСП!$1:$1048576,COLUMN(CM19),0),"-")</f>
        <v>10.199999999999999</v>
      </c>
      <c r="CN19" s="8">
        <f>IFERROR(VLOOKUP("*Тульская*",[2]МСП!$1:$1048576,COLUMN(CN19),0),"-")</f>
        <v>10.5</v>
      </c>
      <c r="CO19" s="8">
        <f>IFERROR(VLOOKUP("*Тульская*",[2]МСП!$1:$1048576,COLUMN(CO19),0),"-")</f>
        <v>10.199999999999999</v>
      </c>
      <c r="CP19" s="8">
        <f>IFERROR(VLOOKUP("*Тульская*",[2]МСП!$1:$1048576,COLUMN(CP19),0),"-")</f>
        <v>10.5</v>
      </c>
      <c r="CQ19" s="8">
        <f>IFERROR(VLOOKUP("*Тульская*",[2]МСП!$1:$1048576,COLUMN(CQ19),0),"-")</f>
        <v>11.3</v>
      </c>
      <c r="CR19" s="8">
        <f>IFERROR(VLOOKUP("*Тульская*",[2]МСП!$1:$1048576,COLUMN(CR19),0),"-")</f>
        <v>10</v>
      </c>
      <c r="CS19" s="8">
        <f>IFERROR(VLOOKUP("*Тульская*",[2]МСП!$1:$1048576,COLUMN(CS19),0),"-")</f>
        <v>2.1</v>
      </c>
      <c r="CT19" s="8">
        <f>IFERROR(VLOOKUP("*Тульская*",[2]МСП!$1:$1048576,COLUMN(CT19),0),"-")</f>
        <v>9</v>
      </c>
      <c r="CU19" s="8">
        <f>IFERROR(VLOOKUP("*Тульская*",[2]МСП!$1:$1048576,COLUMN(CU19),0),"-")</f>
        <v>9.5</v>
      </c>
      <c r="CV19" s="8">
        <f>IFERROR(VLOOKUP("*Тульская*",[2]МСП!$1:$1048576,COLUMN(CV19),0),"-")</f>
        <v>8.8000000000000007</v>
      </c>
      <c r="CW19" s="8">
        <f>IFERROR(VLOOKUP("*Тульская*",[2]МСП!$1:$1048576,COLUMN(CW19),0),"-")</f>
        <v>8.8000000000000007</v>
      </c>
      <c r="CX19" s="8">
        <f>IFERROR(VLOOKUP("*Тульская*",[2]МСП!$1:$1048576,COLUMN(CX19),0),"-")</f>
        <v>9.6999999999999993</v>
      </c>
      <c r="CY19" s="8">
        <f>IFERROR(VLOOKUP("*Тульская*",[2]МСП!$1:$1048576,COLUMN(CY19),0),"-")</f>
        <v>9.5</v>
      </c>
      <c r="CZ19" s="8">
        <f>IFERROR(VLOOKUP("*Тульская*",[2]МСП!$1:$1048576,COLUMN(CZ19),0),"-")</f>
        <v>9.6999999999999993</v>
      </c>
      <c r="DA19" s="8">
        <f>IFERROR(VLOOKUP("*Тульская*",[2]МСП!$1:$1048576,COLUMN(DA19),0),"-")</f>
        <v>9.3000000000000007</v>
      </c>
      <c r="DB19" s="8">
        <f>IFERROR(VLOOKUP("*Тульская*",[2]МСП!$1:$1048576,COLUMN(DB19),0),"-")</f>
        <v>9.5</v>
      </c>
      <c r="DC19" s="8">
        <f>IFERROR(VLOOKUP("*Тульская*",[2]МСП!$1:$1048576,COLUMN(DC19),0),"-")</f>
        <v>9.8000000000000007</v>
      </c>
      <c r="DD19" s="8">
        <f>IFERROR(VLOOKUP("*Тульская*",[2]МСП!$1:$1048576,COLUMN(DD19),0),"-")</f>
        <v>9.4</v>
      </c>
      <c r="DE19" s="8">
        <f>IFERROR(VLOOKUP("*Тульская*",[2]МСП!$1:$1048576,COLUMN(DE19),0),"-")</f>
        <v>8.6999999999999993</v>
      </c>
      <c r="DF19" s="8">
        <f>IFERROR(VLOOKUP("*Тульская*",[2]МСП!$1:$1048576,COLUMN(DF19),0),"-")</f>
        <v>9.6</v>
      </c>
      <c r="DG19" s="8">
        <f>IFERROR(VLOOKUP("*Тульская*",[2]МСП!$1:$1048576,COLUMN(DG19),0),"-")</f>
        <v>9.5</v>
      </c>
      <c r="DH19" s="8">
        <f>IFERROR(VLOOKUP("*Тульская*",[2]МСП!$1:$1048576,COLUMN(DH19),0),"-")</f>
        <v>9.9</v>
      </c>
      <c r="DI19" s="8">
        <f>IFERROR(VLOOKUP("*Тульская*",[2]МСП!$1:$1048576,COLUMN(DI19),0),"-")</f>
        <v>9.3000000000000007</v>
      </c>
      <c r="DJ19" s="8">
        <f>IFERROR(VLOOKUP("*Тульская*",[2]МСП!$1:$1048576,COLUMN(DJ19),0),"-")</f>
        <v>9.1</v>
      </c>
      <c r="DK19" s="8">
        <f>IFERROR(VLOOKUP("*Тульская*",[2]МСП!$1:$1048576,COLUMN(DK19),0),"-")</f>
        <v>10.3</v>
      </c>
      <c r="DL19" s="8">
        <f>IFERROR(VLOOKUP("*Тульская*",[2]МСП!$1:$1048576,COLUMN(DL19),0),"-")</f>
        <v>10.4</v>
      </c>
      <c r="DM19" s="8">
        <f>IFERROR(VLOOKUP("*Тульская*",[2]МСП!$1:$1048576,COLUMN(DM19),0),"-")</f>
        <v>10.7</v>
      </c>
      <c r="DN19" s="8">
        <f>IFERROR(VLOOKUP("*Тульская*",[2]МСП!$1:$1048576,COLUMN(DN19),0),"-")</f>
        <v>10.6</v>
      </c>
      <c r="DO19" s="8">
        <f>IFERROR(VLOOKUP("*Тульская*",[2]МСП!$1:$1048576,COLUMN(DO19),0),"-")</f>
        <v>10.3</v>
      </c>
      <c r="DP19" s="8">
        <f>IFERROR(VLOOKUP("*Тульская*",[2]МСП!$1:$1048576,COLUMN(DP19),0),"-")</f>
        <v>10.6</v>
      </c>
      <c r="DQ19" s="8">
        <f>IFERROR(VLOOKUP("*Тульская*",[2]МСП!$1:$1048576,COLUMN(DQ19),0),"-")</f>
        <v>10.3</v>
      </c>
      <c r="DR19" s="8">
        <f>IFERROR(VLOOKUP("*Тульская*",[2]МСП!$1:$1048576,COLUMN(DR19),0),"-")</f>
        <v>10.1</v>
      </c>
      <c r="DS19" s="8">
        <f>IFERROR(VLOOKUP("*Тульская*",[2]МСП!$1:$1048576,COLUMN(DS19),0),"-")</f>
        <v>10.1</v>
      </c>
      <c r="DT19" s="8">
        <f>IFERROR(VLOOKUP("*Тульская*",[2]МСП!$1:$1048576,COLUMN(DT19),0),"-")</f>
        <v>10</v>
      </c>
      <c r="DU19" s="8">
        <f>IFERROR(VLOOKUP("*Тульская*",[2]МСП!$1:$1048576,COLUMN(DU19),0),"-")</f>
        <v>10</v>
      </c>
      <c r="DV19" s="8">
        <f>IFERROR(VLOOKUP("*Тульская*",[2]МСП!$1:$1048576,COLUMN(DV19),0),"-")</f>
        <v>10.199999999999999</v>
      </c>
      <c r="DW19" s="8">
        <f>IFERROR(VLOOKUP("*Тульская*",[2]МСП!$1:$1048576,COLUMN(DW19),0),"-")</f>
        <v>10.5</v>
      </c>
      <c r="DX19" s="8">
        <f>IFERROR(VLOOKUP("*Тульская*",[2]МСП!$1:$1048576,COLUMN(DX19),0),"-")</f>
        <v>10.7</v>
      </c>
      <c r="DY19" s="8">
        <f>IFERROR(VLOOKUP("*Тульская*",[2]МСП!$1:$1048576,COLUMN(DY19),0),"-")</f>
        <v>11.1</v>
      </c>
      <c r="DZ19" s="8">
        <f>IFERROR(VLOOKUP("*Тульская*",[2]МСП!$1:$1048576,COLUMN(DZ19),0),"-")</f>
        <v>10.9</v>
      </c>
      <c r="EA19" s="8">
        <f>IFERROR(VLOOKUP("*Тульская*",[2]МСП!$1:$1048576,COLUMN(EA19),0),"-")</f>
        <v>11.5</v>
      </c>
      <c r="EB19" s="8">
        <f>IFERROR(VLOOKUP("*Тульская*",[2]МСП!$1:$1048576,COLUMN(EB19),0),"-")</f>
        <v>12.3</v>
      </c>
      <c r="EC19" s="8">
        <f>IFERROR(VLOOKUP("*Тульская*",[2]МСП!$1:$1048576,COLUMN(EC19),0),"-")</f>
        <v>12.3</v>
      </c>
      <c r="ED19" s="8">
        <f>IFERROR(VLOOKUP("*Тульская*",[2]МСП!$1:$1048576,COLUMN(ED19),0),"-")</f>
        <v>13.1</v>
      </c>
      <c r="EE19" s="8">
        <f>IFERROR(VLOOKUP("*Тульская*",[2]МСП!$1:$1048576,COLUMN(EE19),0),"-")</f>
        <v>13.1</v>
      </c>
      <c r="EF19" s="8">
        <f>IFERROR(VLOOKUP("*Тульская*",[2]МСП!$1:$1048576,COLUMN(EF19),0),"-")</f>
        <v>13.3</v>
      </c>
      <c r="EG19" s="8">
        <f>IFERROR(VLOOKUP("*Тульская*",[2]МСП!$1:$1048576,COLUMN(EG19),0),"-")</f>
        <v>14</v>
      </c>
      <c r="EH19" s="8">
        <f>IFERROR(VLOOKUP("*Тульская*",[2]МСП!$1:$1048576,COLUMN(EH19),0),"-")</f>
        <v>15.3</v>
      </c>
      <c r="EI19" s="8">
        <f>IFERROR(VLOOKUP("*Тульская*",[2]МСП!$1:$1048576,COLUMN(EI19),0),"-")</f>
        <v>17</v>
      </c>
      <c r="EJ19" s="8">
        <f>IFERROR(VLOOKUP("*Тульская*",[2]МСП!$1:$1048576,COLUMN(EJ19),0),"-")</f>
        <v>18.600000000000001</v>
      </c>
      <c r="EK19" s="8">
        <f>IFERROR(VLOOKUP("*Тульская*",[2]МСП!$1:$1048576,COLUMN(EK19),0),"-")</f>
        <v>20</v>
      </c>
      <c r="EL19" s="8">
        <f>IFERROR(VLOOKUP("*Тульская*",[2]МСП!$1:$1048576,COLUMN(EL19),0),"-")</f>
        <v>22.7</v>
      </c>
      <c r="EM19" s="8">
        <f>IFERROR(VLOOKUP("*Тульская*",[2]МСП!$1:$1048576,COLUMN(EM19),0),"-")</f>
        <v>23.1</v>
      </c>
      <c r="EN19" s="8">
        <f>IFERROR(VLOOKUP("*Тульская*",[2]МСП!$1:$1048576,COLUMN(EN19),0),"-")</f>
        <v>24.2</v>
      </c>
      <c r="EO19" s="8">
        <f>IFERROR(VLOOKUP("*Тульская*",[2]МСП!$1:$1048576,COLUMN(EO19),0),"-")</f>
        <v>25.7</v>
      </c>
      <c r="EP19" s="8">
        <f>IFERROR(VLOOKUP("*Тульская*",[2]МСП!$1:$1048576,COLUMN(EP19),0),"-")</f>
        <v>27.5</v>
      </c>
      <c r="EQ19" s="8">
        <f>IFERROR(VLOOKUP("*Тульская*",[2]МСП!$1:$1048576,COLUMN(EQ19),0),"-")</f>
        <v>16.600000000000001</v>
      </c>
      <c r="ER19" s="8">
        <f>IFERROR(VLOOKUP("*Тульская*",[2]МСП!$1:$1048576,COLUMN(ER19),0),"-")</f>
        <v>23.5</v>
      </c>
      <c r="ES19" s="8">
        <f>IFERROR(VLOOKUP("*Тульская*",[2]МСП!$1:$1048576,COLUMN(ES19),0),"-")</f>
        <v>24.2</v>
      </c>
      <c r="ET19" s="8">
        <f>IFERROR(VLOOKUP("*Тульская*",[2]МСП!$1:$1048576,COLUMN(ET19),0),"-")</f>
        <v>24.7</v>
      </c>
      <c r="EU19" s="8">
        <f>IFERROR(VLOOKUP("*Тульская*",[2]МСП!$1:$1048576,COLUMN(EU19),0),"-")</f>
        <v>25.8</v>
      </c>
      <c r="EV19" s="8">
        <f>IFERROR(VLOOKUP("*Тульская*",[2]МСП!$1:$1048576,COLUMN(EV19),0),"-")</f>
        <v>26.1</v>
      </c>
      <c r="EW19" s="8">
        <f>IFERROR(VLOOKUP("*Тульская*",[2]МСП!$1:$1048576,COLUMN(EW19),0),"-")</f>
        <v>26.9</v>
      </c>
      <c r="EX19" s="8">
        <f>IFERROR(VLOOKUP("*Тульская*",[2]МСП!$1:$1048576,COLUMN(EX19),0),"-")</f>
        <v>26.8</v>
      </c>
      <c r="EY19" s="8">
        <f>IFERROR(VLOOKUP("*Тульская*",[2]МСП!$1:$1048576,COLUMN(EY19),0),"-")</f>
        <v>28</v>
      </c>
    </row>
    <row r="20" spans="1:155" x14ac:dyDescent="0.25">
      <c r="A20" s="4" t="s">
        <v>81</v>
      </c>
      <c r="B20" s="8">
        <f>IFERROR(VLOOKUP("*Ярославская*",[2]МСП!$1:$1048576,COLUMN(B20),0),"-")</f>
        <v>1.3</v>
      </c>
      <c r="C20" s="8">
        <f>IFERROR(VLOOKUP("*Ярославская*",[2]МСП!$1:$1048576,COLUMN(C20),0),"-")</f>
        <v>0.9</v>
      </c>
      <c r="D20" s="8">
        <f>IFERROR(VLOOKUP("*Ярославская*",[2]МСП!$1:$1048576,COLUMN(D20),0),"-")</f>
        <v>0.1</v>
      </c>
      <c r="E20" s="8">
        <f>IFERROR(VLOOKUP("*Ярославская*",[2]МСП!$1:$1048576,COLUMN(E20),0),"-")</f>
        <v>-11.2</v>
      </c>
      <c r="F20" s="8">
        <f>IFERROR(VLOOKUP("*Ярославская*",[2]МСП!$1:$1048576,COLUMN(F20),0),"-")</f>
        <v>-33.799999999999997</v>
      </c>
      <c r="G20" s="8">
        <f>IFERROR(VLOOKUP("*Ярославская*",[2]МСП!$1:$1048576,COLUMN(G20),0),"-")</f>
        <v>-29.7</v>
      </c>
      <c r="H20" s="8">
        <f>IFERROR(VLOOKUP("*Ярославская*",[2]МСП!$1:$1048576,COLUMN(H20),0),"-")</f>
        <v>-28.4</v>
      </c>
      <c r="I20" s="8">
        <f>IFERROR(VLOOKUP("*Ярославская*",[2]МСП!$1:$1048576,COLUMN(I20),0),"-")</f>
        <v>-27</v>
      </c>
      <c r="J20" s="8">
        <f>IFERROR(VLOOKUP("*Ярославская*",[2]МСП!$1:$1048576,COLUMN(J20),0),"-")</f>
        <v>-28.1</v>
      </c>
      <c r="K20" s="8">
        <f>IFERROR(VLOOKUP("*Ярославская*",[2]МСП!$1:$1048576,COLUMN(K20),0),"-")</f>
        <v>-25.2</v>
      </c>
      <c r="L20" s="8">
        <f>IFERROR(VLOOKUP("*Ярославская*",[2]МСП!$1:$1048576,COLUMN(L20),0),"-")</f>
        <v>-23.9</v>
      </c>
      <c r="M20" s="8">
        <f>IFERROR(VLOOKUP("*Ярославская*",[2]МСП!$1:$1048576,COLUMN(M20),0),"-")</f>
        <v>-22.1</v>
      </c>
      <c r="N20" s="8">
        <f>IFERROR(VLOOKUP("*Ярославская*",[2]МСП!$1:$1048576,COLUMN(N20),0),"-")</f>
        <v>-21.1</v>
      </c>
      <c r="O20" s="8">
        <f>IFERROR(VLOOKUP("*Ярославская*",[2]МСП!$1:$1048576,COLUMN(O20),0),"-")</f>
        <v>-16.899999999999999</v>
      </c>
      <c r="P20" s="8">
        <f>IFERROR(VLOOKUP("*Ярославская*",[2]МСП!$1:$1048576,COLUMN(P20),0),"-")</f>
        <v>-14.2</v>
      </c>
      <c r="Q20" s="8">
        <f>IFERROR(VLOOKUP("*Ярославская*",[2]МСП!$1:$1048576,COLUMN(Q20),0),"-")</f>
        <v>-10.5</v>
      </c>
      <c r="R20" s="8">
        <f>IFERROR(VLOOKUP("*Ярославская*",[2]МСП!$1:$1048576,COLUMN(R20),0),"-")</f>
        <v>-3.7</v>
      </c>
      <c r="S20" s="8">
        <f>IFERROR(VLOOKUP("*Ярославская*",[2]МСП!$1:$1048576,COLUMN(S20),0),"-")</f>
        <v>-2</v>
      </c>
      <c r="T20" s="8">
        <f>IFERROR(VLOOKUP("*Ярославская*",[2]МСП!$1:$1048576,COLUMN(T20),0),"-")</f>
        <v>-0.1</v>
      </c>
      <c r="U20" s="8">
        <f>IFERROR(VLOOKUP("*Ярославская*",[2]МСП!$1:$1048576,COLUMN(U20),0),"-")</f>
        <v>0.2</v>
      </c>
      <c r="V20" s="8">
        <f>IFERROR(VLOOKUP("*Ярославская*",[2]МСП!$1:$1048576,COLUMN(V20),0),"-")</f>
        <v>-0.4</v>
      </c>
      <c r="W20" s="8">
        <f>IFERROR(VLOOKUP("*Ярославская*",[2]МСП!$1:$1048576,COLUMN(W20),0),"-")</f>
        <v>1.5</v>
      </c>
      <c r="X20" s="8">
        <f>IFERROR(VLOOKUP("*Ярославская*",[2]МСП!$1:$1048576,COLUMN(X20),0),"-")</f>
        <v>2</v>
      </c>
      <c r="Y20" s="8">
        <f>IFERROR(VLOOKUP("*Ярославская*",[2]МСП!$1:$1048576,COLUMN(Y20),0),"-")</f>
        <v>2.2999999999999998</v>
      </c>
      <c r="Z20" s="8">
        <f>IFERROR(VLOOKUP("*Ярославская*",[2]МСП!$1:$1048576,COLUMN(Z20),0),"-")</f>
        <v>3.1</v>
      </c>
      <c r="AA20" s="8">
        <f>IFERROR(VLOOKUP("*Ярославская*",[2]МСП!$1:$1048576,COLUMN(AA20),0),"-")</f>
        <v>3.4</v>
      </c>
      <c r="AB20" s="8">
        <f>IFERROR(VLOOKUP("*Ярославская*",[2]МСП!$1:$1048576,COLUMN(AB20),0),"-")</f>
        <v>3.7</v>
      </c>
      <c r="AC20" s="8">
        <f>IFERROR(VLOOKUP("*Ярославская*",[2]МСП!$1:$1048576,COLUMN(AC20),0),"-")</f>
        <v>4.3</v>
      </c>
      <c r="AD20" s="8">
        <f>IFERROR(VLOOKUP("*Ярославская*",[2]МСП!$1:$1048576,COLUMN(AD20),0),"-")</f>
        <v>4</v>
      </c>
      <c r="AE20" s="8">
        <f>IFERROR(VLOOKUP("*Ярославская*",[2]МСП!$1:$1048576,COLUMN(AE20),0),"-")</f>
        <v>4.2</v>
      </c>
      <c r="AF20" s="8">
        <f>IFERROR(VLOOKUP("*Ярославская*",[2]МСП!$1:$1048576,COLUMN(AF20),0),"-")</f>
        <v>3.8</v>
      </c>
      <c r="AG20" s="8">
        <f>IFERROR(VLOOKUP("*Ярославская*",[2]МСП!$1:$1048576,COLUMN(AG20),0),"-")</f>
        <v>4.2</v>
      </c>
      <c r="AH20" s="8">
        <f>IFERROR(VLOOKUP("*Ярославская*",[2]МСП!$1:$1048576,COLUMN(AH20),0),"-")</f>
        <v>4.0999999999999996</v>
      </c>
      <c r="AI20" s="8">
        <f>IFERROR(VLOOKUP("*Ярославская*",[2]МСП!$1:$1048576,COLUMN(AI20),0),"-")</f>
        <v>4.5</v>
      </c>
      <c r="AJ20" s="8">
        <f>IFERROR(VLOOKUP("*Ярославская*",[2]МСП!$1:$1048576,COLUMN(AJ20),0),"-")</f>
        <v>3.5</v>
      </c>
      <c r="AK20" s="8">
        <f>IFERROR(VLOOKUP("*Ярославская*",[2]МСП!$1:$1048576,COLUMN(AK20),0),"-")</f>
        <v>3.7</v>
      </c>
      <c r="AL20" s="8">
        <f>IFERROR(VLOOKUP("*Ярославская*",[2]МСП!$1:$1048576,COLUMN(AL20),0),"-")</f>
        <v>3.7</v>
      </c>
      <c r="AM20" s="8">
        <f>IFERROR(VLOOKUP("*Ярославская*",[2]МСП!$1:$1048576,COLUMN(AM20),0),"-")</f>
        <v>4.2</v>
      </c>
      <c r="AN20" s="8">
        <f>IFERROR(VLOOKUP("*Ярославская*",[2]МСП!$1:$1048576,COLUMN(AN20),0),"-")</f>
        <v>4.5</v>
      </c>
      <c r="AO20" s="8">
        <f>IFERROR(VLOOKUP("*Ярославская*",[2]МСП!$1:$1048576,COLUMN(AO20),0),"-")</f>
        <v>4.4000000000000004</v>
      </c>
      <c r="AP20" s="8">
        <f>IFERROR(VLOOKUP("*Ярославская*",[2]МСП!$1:$1048576,COLUMN(AP20),0),"-")</f>
        <v>5.0999999999999996</v>
      </c>
      <c r="AQ20" s="8">
        <f>IFERROR(VLOOKUP("*Ярославская*",[2]МСП!$1:$1048576,COLUMN(AQ20),0),"-")</f>
        <v>5.5</v>
      </c>
      <c r="AR20" s="8">
        <f>IFERROR(VLOOKUP("*Ярославская*",[2]МСП!$1:$1048576,COLUMN(AR20),0),"-")</f>
        <v>4.8</v>
      </c>
      <c r="AS20" s="8">
        <f>IFERROR(VLOOKUP("*Ярославская*",[2]МСП!$1:$1048576,COLUMN(AS20),0),"-")</f>
        <v>-1.7</v>
      </c>
      <c r="AT20" s="8">
        <f>IFERROR(VLOOKUP("*Ярославская*",[2]МСП!$1:$1048576,COLUMN(AT20),0),"-")</f>
        <v>2.8</v>
      </c>
      <c r="AU20" s="8">
        <f>IFERROR(VLOOKUP("*Ярославская*",[2]МСП!$1:$1048576,COLUMN(AU20),0),"-")</f>
        <v>3.2</v>
      </c>
      <c r="AV20" s="8">
        <f>IFERROR(VLOOKUP("*Ярославская*",[2]МСП!$1:$1048576,COLUMN(AV20),0),"-")</f>
        <v>4</v>
      </c>
      <c r="AW20" s="8">
        <f>IFERROR(VLOOKUP("*Ярославская*",[2]МСП!$1:$1048576,COLUMN(AW20),0),"-")</f>
        <v>3.9</v>
      </c>
      <c r="AX20" s="8">
        <f>IFERROR(VLOOKUP("*Ярославская*",[2]МСП!$1:$1048576,COLUMN(AX20),0),"-")</f>
        <v>3.7</v>
      </c>
      <c r="AY20" s="8">
        <f>IFERROR(VLOOKUP("*Ярославская*",[2]МСП!$1:$1048576,COLUMN(AY20),0),"-")</f>
        <v>4.5999999999999996</v>
      </c>
      <c r="AZ20" s="8">
        <f>IFERROR(VLOOKUP("*Ярославская*",[2]МСП!$1:$1048576,COLUMN(AZ20),0),"-")</f>
        <v>4.5999999999999996</v>
      </c>
      <c r="BA20" s="8">
        <f>IFERROR(VLOOKUP("*Ярославская*",[2]МСП!$1:$1048576,COLUMN(BA20),0),"-")</f>
        <v>5.8</v>
      </c>
      <c r="BB20" s="8">
        <f>IFERROR(VLOOKUP("*Ярославская*",[2]МСП!$1:$1048576,COLUMN(BB20),0),"-")</f>
        <v>5.7</v>
      </c>
      <c r="BC20" s="8">
        <f>IFERROR(VLOOKUP("*Ярославская*",[2]МСП!$1:$1048576,COLUMN(BC20),0),"-")</f>
        <v>6.6</v>
      </c>
      <c r="BD20" s="8">
        <f>IFERROR(VLOOKUP("*Ярославская*",[2]МСП!$1:$1048576,COLUMN(BD20),0),"-")</f>
        <v>5.3</v>
      </c>
      <c r="BE20" s="8">
        <f>IFERROR(VLOOKUP("*Ярославская*",[2]МСП!$1:$1048576,COLUMN(BE20),0),"-")</f>
        <v>7.1</v>
      </c>
      <c r="BF20" s="8">
        <f>IFERROR(VLOOKUP("*Ярославская*",[2]МСП!$1:$1048576,COLUMN(BF20),0),"-")</f>
        <v>7</v>
      </c>
      <c r="BG20" s="8">
        <f>IFERROR(VLOOKUP("*Ярославская*",[2]МСП!$1:$1048576,COLUMN(BG20),0),"-")</f>
        <v>7</v>
      </c>
      <c r="BH20" s="8">
        <f>IFERROR(VLOOKUP("*Ярославская*",[2]МСП!$1:$1048576,COLUMN(BH20),0),"-")</f>
        <v>7.6</v>
      </c>
      <c r="BI20" s="8">
        <f>IFERROR(VLOOKUP("*Ярославская*",[2]МСП!$1:$1048576,COLUMN(BI20),0),"-")</f>
        <v>0.8</v>
      </c>
      <c r="BJ20" s="8">
        <f>IFERROR(VLOOKUP("*Ярославская*",[2]МСП!$1:$1048576,COLUMN(BJ20),0),"-")</f>
        <v>6.9</v>
      </c>
      <c r="BK20" s="8">
        <f>IFERROR(VLOOKUP("*Ярославская*",[2]МСП!$1:$1048576,COLUMN(BK20),0),"-")</f>
        <v>8</v>
      </c>
      <c r="BL20" s="8">
        <f>IFERROR(VLOOKUP("*Ярославская*",[2]МСП!$1:$1048576,COLUMN(BL20),0),"-")</f>
        <v>8.1</v>
      </c>
      <c r="BM20" s="8">
        <f>IFERROR(VLOOKUP("*Ярославская*",[2]МСП!$1:$1048576,COLUMN(BM20),0),"-")</f>
        <v>8.3000000000000007</v>
      </c>
      <c r="BN20" s="8">
        <f>IFERROR(VLOOKUP("*Ярославская*",[2]МСП!$1:$1048576,COLUMN(BN20),0),"-")</f>
        <v>9.6999999999999993</v>
      </c>
      <c r="BO20" s="8">
        <f>IFERROR(VLOOKUP("*Ярославская*",[2]МСП!$1:$1048576,COLUMN(BO20),0),"-")</f>
        <v>8.9</v>
      </c>
      <c r="BP20" s="8">
        <f>IFERROR(VLOOKUP("*Ярославская*",[2]МСП!$1:$1048576,COLUMN(BP20),0),"-")</f>
        <v>8.6999999999999993</v>
      </c>
      <c r="BQ20" s="8">
        <f>IFERROR(VLOOKUP("*Ярославская*",[2]МСП!$1:$1048576,COLUMN(BQ20),0),"-")</f>
        <v>8.3000000000000007</v>
      </c>
      <c r="BR20" s="8">
        <f>IFERROR(VLOOKUP("*Ярославская*",[2]МСП!$1:$1048576,COLUMN(BR20),0),"-")</f>
        <v>8.6</v>
      </c>
      <c r="BS20" s="8">
        <f>IFERROR(VLOOKUP("*Ярославская*",[2]МСП!$1:$1048576,COLUMN(BS20),0),"-")</f>
        <v>7.4</v>
      </c>
      <c r="BT20" s="8">
        <f>IFERROR(VLOOKUP("*Ярославская*",[2]МСП!$1:$1048576,COLUMN(BT20),0),"-")</f>
        <v>7.4</v>
      </c>
      <c r="BU20" s="8">
        <f>IFERROR(VLOOKUP("*Ярославская*",[2]МСП!$1:$1048576,COLUMN(BU20),0),"-")</f>
        <v>7.7</v>
      </c>
      <c r="BV20" s="8">
        <f>IFERROR(VLOOKUP("*Ярославская*",[2]МСП!$1:$1048576,COLUMN(BV20),0),"-")</f>
        <v>7.8</v>
      </c>
      <c r="BW20" s="8">
        <f>IFERROR(VLOOKUP("*Ярославская*",[2]МСП!$1:$1048576,COLUMN(BW20),0),"-")</f>
        <v>8.3000000000000007</v>
      </c>
      <c r="BX20" s="8">
        <f>IFERROR(VLOOKUP("*Ярославская*",[2]МСП!$1:$1048576,COLUMN(BX20),0),"-")</f>
        <v>8.3000000000000007</v>
      </c>
      <c r="BY20" s="8">
        <f>IFERROR(VLOOKUP("*Ярославская*",[2]МСП!$1:$1048576,COLUMN(BY20),0),"-")</f>
        <v>8.5</v>
      </c>
      <c r="BZ20" s="8">
        <f>IFERROR(VLOOKUP("*Ярославская*",[2]МСП!$1:$1048576,COLUMN(BZ20),0),"-")</f>
        <v>8.6</v>
      </c>
      <c r="CA20" s="8">
        <f>IFERROR(VLOOKUP("*Ярославская*",[2]МСП!$1:$1048576,COLUMN(CA20),0),"-")</f>
        <v>9.4</v>
      </c>
      <c r="CB20" s="8">
        <f>IFERROR(VLOOKUP("*Ярославская*",[2]МСП!$1:$1048576,COLUMN(CB20),0),"-")</f>
        <v>9.1999999999999993</v>
      </c>
      <c r="CC20" s="8">
        <f>IFERROR(VLOOKUP("*Ярославская*",[2]МСП!$1:$1048576,COLUMN(CC20),0),"-")</f>
        <v>9.5</v>
      </c>
      <c r="CD20" s="8">
        <f>IFERROR(VLOOKUP("*Ярославская*",[2]МСП!$1:$1048576,COLUMN(CD20),0),"-")</f>
        <v>9.4</v>
      </c>
      <c r="CE20" s="8">
        <f>IFERROR(VLOOKUP("*Ярославская*",[2]МСП!$1:$1048576,COLUMN(CE20),0),"-")</f>
        <v>9.3000000000000007</v>
      </c>
      <c r="CF20" s="8">
        <f>IFERROR(VLOOKUP("*Ярославская*",[2]МСП!$1:$1048576,COLUMN(CF20),0),"-")</f>
        <v>8.8000000000000007</v>
      </c>
      <c r="CG20" s="8">
        <f>IFERROR(VLOOKUP("*Ярославская*",[2]МСП!$1:$1048576,COLUMN(CG20),0),"-")</f>
        <v>9.1999999999999993</v>
      </c>
      <c r="CH20" s="8">
        <f>IFERROR(VLOOKUP("*Ярославская*",[2]МСП!$1:$1048576,COLUMN(CH20),0),"-")</f>
        <v>9.1</v>
      </c>
      <c r="CI20" s="8">
        <f>IFERROR(VLOOKUP("*Ярославская*",[2]МСП!$1:$1048576,COLUMN(CI20),0),"-")</f>
        <v>9</v>
      </c>
      <c r="CJ20" s="8">
        <f>IFERROR(VLOOKUP("*Ярославская*",[2]МСП!$1:$1048576,COLUMN(CJ20),0),"-")</f>
        <v>7.7</v>
      </c>
      <c r="CK20" s="8">
        <f>IFERROR(VLOOKUP("*Ярославская*",[2]МСП!$1:$1048576,COLUMN(CK20),0),"-")</f>
        <v>8.3000000000000007</v>
      </c>
      <c r="CL20" s="8">
        <f>IFERROR(VLOOKUP("*Ярославская*",[2]МСП!$1:$1048576,COLUMN(CL20),0),"-")</f>
        <v>8.6</v>
      </c>
      <c r="CM20" s="8">
        <f>IFERROR(VLOOKUP("*Ярославская*",[2]МСП!$1:$1048576,COLUMN(CM20),0),"-")</f>
        <v>8.9</v>
      </c>
      <c r="CN20" s="8">
        <f>IFERROR(VLOOKUP("*Ярославская*",[2]МСП!$1:$1048576,COLUMN(CN20),0),"-")</f>
        <v>9.5</v>
      </c>
      <c r="CO20" s="8">
        <f>IFERROR(VLOOKUP("*Ярославская*",[2]МСП!$1:$1048576,COLUMN(CO20),0),"-")</f>
        <v>9.1</v>
      </c>
      <c r="CP20" s="8">
        <f>IFERROR(VLOOKUP("*Ярославская*",[2]МСП!$1:$1048576,COLUMN(CP20),0),"-")</f>
        <v>9.5</v>
      </c>
      <c r="CQ20" s="8">
        <f>IFERROR(VLOOKUP("*Ярославская*",[2]МСП!$1:$1048576,COLUMN(CQ20),0),"-")</f>
        <v>9.6999999999999993</v>
      </c>
      <c r="CR20" s="8">
        <f>IFERROR(VLOOKUP("*Ярославская*",[2]МСП!$1:$1048576,COLUMN(CR20),0),"-")</f>
        <v>9.5</v>
      </c>
      <c r="CS20" s="8">
        <f>IFERROR(VLOOKUP("*Ярославская*",[2]МСП!$1:$1048576,COLUMN(CS20),0),"-")</f>
        <v>0.2</v>
      </c>
      <c r="CT20" s="8">
        <f>IFERROR(VLOOKUP("*Ярославская*",[2]МСП!$1:$1048576,COLUMN(CT20),0),"-")</f>
        <v>7.5</v>
      </c>
      <c r="CU20" s="8">
        <f>IFERROR(VLOOKUP("*Ярославская*",[2]МСП!$1:$1048576,COLUMN(CU20),0),"-")</f>
        <v>7.9</v>
      </c>
      <c r="CV20" s="8">
        <f>IFERROR(VLOOKUP("*Ярославская*",[2]МСП!$1:$1048576,COLUMN(CV20),0),"-")</f>
        <v>8.1</v>
      </c>
      <c r="CW20" s="8">
        <f>IFERROR(VLOOKUP("*Ярославская*",[2]МСП!$1:$1048576,COLUMN(CW20),0),"-")</f>
        <v>7.9</v>
      </c>
      <c r="CX20" s="8">
        <f>IFERROR(VLOOKUP("*Ярославская*",[2]МСП!$1:$1048576,COLUMN(CX20),0),"-")</f>
        <v>9.1</v>
      </c>
      <c r="CY20" s="8">
        <f>IFERROR(VLOOKUP("*Ярославская*",[2]МСП!$1:$1048576,COLUMN(CY20),0),"-")</f>
        <v>9.1</v>
      </c>
      <c r="CZ20" s="8">
        <f>IFERROR(VLOOKUP("*Ярославская*",[2]МСП!$1:$1048576,COLUMN(CZ20),0),"-")</f>
        <v>9.6999999999999993</v>
      </c>
      <c r="DA20" s="8">
        <f>IFERROR(VLOOKUP("*Ярославская*",[2]МСП!$1:$1048576,COLUMN(DA20),0),"-")</f>
        <v>8.6</v>
      </c>
      <c r="DB20" s="8">
        <f>IFERROR(VLOOKUP("*Ярославская*",[2]МСП!$1:$1048576,COLUMN(DB20),0),"-")</f>
        <v>8.8000000000000007</v>
      </c>
      <c r="DC20" s="8">
        <f>IFERROR(VLOOKUP("*Ярославская*",[2]МСП!$1:$1048576,COLUMN(DC20),0),"-")</f>
        <v>8.6</v>
      </c>
      <c r="DD20" s="8">
        <f>IFERROR(VLOOKUP("*Ярославская*",[2]МСП!$1:$1048576,COLUMN(DD20),0),"-")</f>
        <v>8.4</v>
      </c>
      <c r="DE20" s="8">
        <f>IFERROR(VLOOKUP("*Ярославская*",[2]МСП!$1:$1048576,COLUMN(DE20),0),"-")</f>
        <v>8</v>
      </c>
      <c r="DF20" s="8">
        <f>IFERROR(VLOOKUP("*Ярославская*",[2]МСП!$1:$1048576,COLUMN(DF20),0),"-")</f>
        <v>8.6999999999999993</v>
      </c>
      <c r="DG20" s="8">
        <f>IFERROR(VLOOKUP("*Ярославская*",[2]МСП!$1:$1048576,COLUMN(DG20),0),"-")</f>
        <v>8.6</v>
      </c>
      <c r="DH20" s="8">
        <f>IFERROR(VLOOKUP("*Ярославская*",[2]МСП!$1:$1048576,COLUMN(DH20),0),"-")</f>
        <v>9</v>
      </c>
      <c r="DI20" s="8">
        <f>IFERROR(VLOOKUP("*Ярославская*",[2]МСП!$1:$1048576,COLUMN(DI20),0),"-")</f>
        <v>8.4</v>
      </c>
      <c r="DJ20" s="8">
        <f>IFERROR(VLOOKUP("*Ярославская*",[2]МСП!$1:$1048576,COLUMN(DJ20),0),"-")</f>
        <v>8.1999999999999993</v>
      </c>
      <c r="DK20" s="8">
        <f>IFERROR(VLOOKUP("*Ярославская*",[2]МСП!$1:$1048576,COLUMN(DK20),0),"-")</f>
        <v>9.3000000000000007</v>
      </c>
      <c r="DL20" s="8">
        <f>IFERROR(VLOOKUP("*Ярославская*",[2]МСП!$1:$1048576,COLUMN(DL20),0),"-")</f>
        <v>9.3000000000000007</v>
      </c>
      <c r="DM20" s="8">
        <f>IFERROR(VLOOKUP("*Ярославская*",[2]МСП!$1:$1048576,COLUMN(DM20),0),"-")</f>
        <v>10.199999999999999</v>
      </c>
      <c r="DN20" s="8">
        <f>IFERROR(VLOOKUP("*Ярославская*",[2]МСП!$1:$1048576,COLUMN(DN20),0),"-")</f>
        <v>9.3000000000000007</v>
      </c>
      <c r="DO20" s="8">
        <f>IFERROR(VLOOKUP("*Ярославская*",[2]МСП!$1:$1048576,COLUMN(DO20),0),"-")</f>
        <v>9.3000000000000007</v>
      </c>
      <c r="DP20" s="8">
        <f>IFERROR(VLOOKUP("*Ярославская*",[2]МСП!$1:$1048576,COLUMN(DP20),0),"-")</f>
        <v>9.5</v>
      </c>
      <c r="DQ20" s="8">
        <f>IFERROR(VLOOKUP("*Ярославская*",[2]МСП!$1:$1048576,COLUMN(DQ20),0),"-")</f>
        <v>9.6999999999999993</v>
      </c>
      <c r="DR20" s="8">
        <f>IFERROR(VLOOKUP("*Ярославская*",[2]МСП!$1:$1048576,COLUMN(DR20),0),"-")</f>
        <v>8.1999999999999993</v>
      </c>
      <c r="DS20" s="8">
        <f>IFERROR(VLOOKUP("*Ярославская*",[2]МСП!$1:$1048576,COLUMN(DS20),0),"-")</f>
        <v>8.8000000000000007</v>
      </c>
      <c r="DT20" s="8">
        <f>IFERROR(VLOOKUP("*Ярославская*",[2]МСП!$1:$1048576,COLUMN(DT20),0),"-")</f>
        <v>8.6999999999999993</v>
      </c>
      <c r="DU20" s="8">
        <f>IFERROR(VLOOKUP("*Ярославская*",[2]МСП!$1:$1048576,COLUMN(DU20),0),"-")</f>
        <v>9</v>
      </c>
      <c r="DV20" s="8">
        <f>IFERROR(VLOOKUP("*Ярославская*",[2]МСП!$1:$1048576,COLUMN(DV20),0),"-")</f>
        <v>8.8000000000000007</v>
      </c>
      <c r="DW20" s="8">
        <f>IFERROR(VLOOKUP("*Ярославская*",[2]МСП!$1:$1048576,COLUMN(DW20),0),"-")</f>
        <v>8.8000000000000007</v>
      </c>
      <c r="DX20" s="8">
        <f>IFERROR(VLOOKUP("*Ярославская*",[2]МСП!$1:$1048576,COLUMN(DX20),0),"-")</f>
        <v>9.6999999999999993</v>
      </c>
      <c r="DY20" s="8">
        <f>IFERROR(VLOOKUP("*Ярославская*",[2]МСП!$1:$1048576,COLUMN(DY20),0),"-")</f>
        <v>9.1999999999999993</v>
      </c>
      <c r="DZ20" s="8">
        <f>IFERROR(VLOOKUP("*Ярославская*",[2]МСП!$1:$1048576,COLUMN(DZ20),0),"-")</f>
        <v>10.1</v>
      </c>
      <c r="EA20" s="8">
        <f>IFERROR(VLOOKUP("*Ярославская*",[2]МСП!$1:$1048576,COLUMN(EA20),0),"-")</f>
        <v>10.1</v>
      </c>
      <c r="EB20" s="8">
        <f>IFERROR(VLOOKUP("*Ярославская*",[2]МСП!$1:$1048576,COLUMN(EB20),0),"-")</f>
        <v>10.9</v>
      </c>
      <c r="EC20" s="8">
        <f>IFERROR(VLOOKUP("*Ярославская*",[2]МСП!$1:$1048576,COLUMN(EC20),0),"-")</f>
        <v>10</v>
      </c>
      <c r="ED20" s="8">
        <f>IFERROR(VLOOKUP("*Ярославская*",[2]МСП!$1:$1048576,COLUMN(ED20),0),"-")</f>
        <v>10.8</v>
      </c>
      <c r="EE20" s="8">
        <f>IFERROR(VLOOKUP("*Ярославская*",[2]МСП!$1:$1048576,COLUMN(EE20),0),"-")</f>
        <v>10.199999999999999</v>
      </c>
      <c r="EF20" s="8">
        <f>IFERROR(VLOOKUP("*Ярославская*",[2]МСП!$1:$1048576,COLUMN(EF20),0),"-")</f>
        <v>11.3</v>
      </c>
      <c r="EG20" s="8">
        <f>IFERROR(VLOOKUP("*Ярославская*",[2]МСП!$1:$1048576,COLUMN(EG20),0),"-")</f>
        <v>11.4</v>
      </c>
      <c r="EH20" s="8">
        <f>IFERROR(VLOOKUP("*Ярославская*",[2]МСП!$1:$1048576,COLUMN(EH20),0),"-")</f>
        <v>12.3</v>
      </c>
      <c r="EI20" s="8">
        <f>IFERROR(VLOOKUP("*Ярославская*",[2]МСП!$1:$1048576,COLUMN(EI20),0),"-")</f>
        <v>13</v>
      </c>
      <c r="EJ20" s="8">
        <f>IFERROR(VLOOKUP("*Ярославская*",[2]МСП!$1:$1048576,COLUMN(EJ20),0),"-")</f>
        <v>15.5</v>
      </c>
      <c r="EK20" s="8">
        <f>IFERROR(VLOOKUP("*Ярославская*",[2]МСП!$1:$1048576,COLUMN(EK20),0),"-")</f>
        <v>16.8</v>
      </c>
      <c r="EL20" s="8">
        <f>IFERROR(VLOOKUP("*Ярославская*",[2]МСП!$1:$1048576,COLUMN(EL20),0),"-")</f>
        <v>19</v>
      </c>
      <c r="EM20" s="8">
        <f>IFERROR(VLOOKUP("*Ярославская*",[2]МСП!$1:$1048576,COLUMN(EM20),0),"-")</f>
        <v>19.600000000000001</v>
      </c>
      <c r="EN20" s="8">
        <f>IFERROR(VLOOKUP("*Ярославская*",[2]МСП!$1:$1048576,COLUMN(EN20),0),"-")</f>
        <v>21.3</v>
      </c>
      <c r="EO20" s="8">
        <f>IFERROR(VLOOKUP("*Ярославская*",[2]МСП!$1:$1048576,COLUMN(EO20),0),"-")</f>
        <v>22.7</v>
      </c>
      <c r="EP20" s="8">
        <f>IFERROR(VLOOKUP("*Ярославская*",[2]МСП!$1:$1048576,COLUMN(EP20),0),"-")</f>
        <v>24.6</v>
      </c>
      <c r="EQ20" s="8">
        <f>IFERROR(VLOOKUP("*Ярославская*",[2]МСП!$1:$1048576,COLUMN(EQ20),0),"-")</f>
        <v>13.6</v>
      </c>
      <c r="ER20" s="8">
        <f>IFERROR(VLOOKUP("*Ярославская*",[2]МСП!$1:$1048576,COLUMN(ER20),0),"-")</f>
        <v>20.399999999999999</v>
      </c>
      <c r="ES20" s="8">
        <f>IFERROR(VLOOKUP("*Ярославская*",[2]МСП!$1:$1048576,COLUMN(ES20),0),"-")</f>
        <v>22</v>
      </c>
      <c r="ET20" s="8">
        <f>IFERROR(VLOOKUP("*Ярославская*",[2]МСП!$1:$1048576,COLUMN(ET20),0),"-")</f>
        <v>22.8</v>
      </c>
      <c r="EU20" s="8">
        <f>IFERROR(VLOOKUP("*Ярославская*",[2]МСП!$1:$1048576,COLUMN(EU20),0),"-")</f>
        <v>22.6</v>
      </c>
      <c r="EV20" s="8">
        <f>IFERROR(VLOOKUP("*Ярославская*",[2]МСП!$1:$1048576,COLUMN(EV20),0),"-")</f>
        <v>23</v>
      </c>
      <c r="EW20" s="8">
        <f>IFERROR(VLOOKUP("*Ярославская*",[2]МСП!$1:$1048576,COLUMN(EW20),0),"-")</f>
        <v>24.2</v>
      </c>
      <c r="EX20" s="8">
        <f>IFERROR(VLOOKUP("*Ярославская*",[2]МСП!$1:$1048576,COLUMN(EX20),0),"-")</f>
        <v>23.8</v>
      </c>
      <c r="EY20" s="8">
        <f>IFERROR(VLOOKUP("*Ярославская*",[2]МСП!$1:$1048576,COLUMN(EY20),0),"-")</f>
        <v>25.5</v>
      </c>
    </row>
    <row r="21" spans="1:155" x14ac:dyDescent="0.25">
      <c r="A21" s="4" t="s">
        <v>14</v>
      </c>
      <c r="B21" s="8">
        <f>IFERROR(VLOOKUP("*Москва*",[2]МСП!$1:$1048576,COLUMN(B21),0),"-")</f>
        <v>1.3</v>
      </c>
      <c r="C21" s="8">
        <f>IFERROR(VLOOKUP("*Москва*",[2]МСП!$1:$1048576,COLUMN(C21),0),"-")</f>
        <v>0.5</v>
      </c>
      <c r="D21" s="8">
        <f>IFERROR(VLOOKUP("*Москва*",[2]МСП!$1:$1048576,COLUMN(D21),0),"-")</f>
        <v>-2.2000000000000002</v>
      </c>
      <c r="E21" s="8">
        <f>IFERROR(VLOOKUP("*Москва*",[2]МСП!$1:$1048576,COLUMN(E21),0),"-")</f>
        <v>-16.100000000000001</v>
      </c>
      <c r="F21" s="8">
        <f>IFERROR(VLOOKUP("*Москва*",[2]МСП!$1:$1048576,COLUMN(F21),0),"-")</f>
        <v>-45.7</v>
      </c>
      <c r="G21" s="8">
        <f>IFERROR(VLOOKUP("*Москва*",[2]МСП!$1:$1048576,COLUMN(G21),0),"-")</f>
        <v>-45.4</v>
      </c>
      <c r="H21" s="8">
        <f>IFERROR(VLOOKUP("*Москва*",[2]МСП!$1:$1048576,COLUMN(H21),0),"-")</f>
        <v>-46.9</v>
      </c>
      <c r="I21" s="8">
        <f>IFERROR(VLOOKUP("*Москва*",[2]МСП!$1:$1048576,COLUMN(I21),0),"-")</f>
        <v>-46</v>
      </c>
      <c r="J21" s="8">
        <f>IFERROR(VLOOKUP("*Москва*",[2]МСП!$1:$1048576,COLUMN(J21),0),"-")</f>
        <v>-47.2</v>
      </c>
      <c r="K21" s="8">
        <f>IFERROR(VLOOKUP("*Москва*",[2]МСП!$1:$1048576,COLUMN(K21),0),"-")</f>
        <v>-44.3</v>
      </c>
      <c r="L21" s="8">
        <f>IFERROR(VLOOKUP("*Москва*",[2]МСП!$1:$1048576,COLUMN(L21),0),"-")</f>
        <v>-42.5</v>
      </c>
      <c r="M21" s="8">
        <f>IFERROR(VLOOKUP("*Москва*",[2]МСП!$1:$1048576,COLUMN(M21),0),"-")</f>
        <v>-40.6</v>
      </c>
      <c r="N21" s="8">
        <f>IFERROR(VLOOKUP("*Москва*",[2]МСП!$1:$1048576,COLUMN(N21),0),"-")</f>
        <v>-24</v>
      </c>
      <c r="O21" s="8">
        <f>IFERROR(VLOOKUP("*Москва*",[2]МСП!$1:$1048576,COLUMN(O21),0),"-")</f>
        <v>-18.2</v>
      </c>
      <c r="P21" s="8">
        <f>IFERROR(VLOOKUP("*Москва*",[2]МСП!$1:$1048576,COLUMN(P21),0),"-")</f>
        <v>-14.2</v>
      </c>
      <c r="Q21" s="8">
        <f>IFERROR(VLOOKUP("*Москва*",[2]МСП!$1:$1048576,COLUMN(Q21),0),"-")</f>
        <v>-9.1</v>
      </c>
      <c r="R21" s="8">
        <f>IFERROR(VLOOKUP("*Москва*",[2]МСП!$1:$1048576,COLUMN(R21),0),"-")</f>
        <v>-7.4</v>
      </c>
      <c r="S21" s="8">
        <f>IFERROR(VLOOKUP("*Москва*",[2]МСП!$1:$1048576,COLUMN(S21),0),"-")</f>
        <v>-5.9</v>
      </c>
      <c r="T21" s="8">
        <f>IFERROR(VLOOKUP("*Москва*",[2]МСП!$1:$1048576,COLUMN(T21),0),"-")</f>
        <v>-4.4000000000000004</v>
      </c>
      <c r="U21" s="8">
        <f>IFERROR(VLOOKUP("*Москва*",[2]МСП!$1:$1048576,COLUMN(U21),0),"-")</f>
        <v>-3.4</v>
      </c>
      <c r="V21" s="8">
        <f>IFERROR(VLOOKUP("*Москва*",[2]МСП!$1:$1048576,COLUMN(V21),0),"-")</f>
        <v>-5.5</v>
      </c>
      <c r="W21" s="8">
        <f>IFERROR(VLOOKUP("*Москва*",[2]МСП!$1:$1048576,COLUMN(W21),0),"-")</f>
        <v>-1.6</v>
      </c>
      <c r="X21" s="8">
        <f>IFERROR(VLOOKUP("*Москва*",[2]МСП!$1:$1048576,COLUMN(X21),0),"-")</f>
        <v>-1</v>
      </c>
      <c r="Y21" s="8">
        <f>IFERROR(VLOOKUP("*Москва*",[2]МСП!$1:$1048576,COLUMN(Y21),0),"-")</f>
        <v>-0.4</v>
      </c>
      <c r="Z21" s="8">
        <f>IFERROR(VLOOKUP("*Москва*",[2]МСП!$1:$1048576,COLUMN(Z21),0),"-")</f>
        <v>0.6</v>
      </c>
      <c r="AA21" s="8">
        <f>IFERROR(VLOOKUP("*Москва*",[2]МСП!$1:$1048576,COLUMN(AA21),0),"-")</f>
        <v>1.6</v>
      </c>
      <c r="AB21" s="8">
        <f>IFERROR(VLOOKUP("*Москва*",[2]МСП!$1:$1048576,COLUMN(AB21),0),"-")</f>
        <v>3</v>
      </c>
      <c r="AC21" s="8">
        <f>IFERROR(VLOOKUP("*Москва*",[2]МСП!$1:$1048576,COLUMN(AC21),0),"-")</f>
        <v>3.3</v>
      </c>
      <c r="AD21" s="8">
        <f>IFERROR(VLOOKUP("*Москва*",[2]МСП!$1:$1048576,COLUMN(AD21),0),"-")</f>
        <v>3.5</v>
      </c>
      <c r="AE21" s="8">
        <f>IFERROR(VLOOKUP("*Москва*",[2]МСП!$1:$1048576,COLUMN(AE21),0),"-")</f>
        <v>4.5</v>
      </c>
      <c r="AF21" s="8">
        <f>IFERROR(VLOOKUP("*Москва*",[2]МСП!$1:$1048576,COLUMN(AF21),0),"-")</f>
        <v>2.4</v>
      </c>
      <c r="AG21" s="8">
        <f>IFERROR(VLOOKUP("*Москва*",[2]МСП!$1:$1048576,COLUMN(AG21),0),"-")</f>
        <v>3.2</v>
      </c>
      <c r="AH21" s="8">
        <f>IFERROR(VLOOKUP("*Москва*",[2]МСП!$1:$1048576,COLUMN(AH21),0),"-")</f>
        <v>4.5</v>
      </c>
      <c r="AI21" s="8">
        <f>IFERROR(VLOOKUP("*Москва*",[2]МСП!$1:$1048576,COLUMN(AI21),0),"-")</f>
        <v>4.9000000000000004</v>
      </c>
      <c r="AJ21" s="8">
        <f>IFERROR(VLOOKUP("*Москва*",[2]МСП!$1:$1048576,COLUMN(AJ21),0),"-")</f>
        <v>3.5</v>
      </c>
      <c r="AK21" s="8">
        <f>IFERROR(VLOOKUP("*Москва*",[2]МСП!$1:$1048576,COLUMN(AK21),0),"-")</f>
        <v>4.4000000000000004</v>
      </c>
      <c r="AL21" s="8">
        <f>IFERROR(VLOOKUP("*Москва*",[2]МСП!$1:$1048576,COLUMN(AL21),0),"-")</f>
        <v>4.5</v>
      </c>
      <c r="AM21" s="8">
        <f>IFERROR(VLOOKUP("*Москва*",[2]МСП!$1:$1048576,COLUMN(AM21),0),"-")</f>
        <v>5.6</v>
      </c>
      <c r="AN21" s="8">
        <f>IFERROR(VLOOKUP("*Москва*",[2]МСП!$1:$1048576,COLUMN(AN21),0),"-")</f>
        <v>6.5</v>
      </c>
      <c r="AO21" s="8">
        <f>IFERROR(VLOOKUP("*Москва*",[2]МСП!$1:$1048576,COLUMN(AO21),0),"-")</f>
        <v>7</v>
      </c>
      <c r="AP21" s="8">
        <f>IFERROR(VLOOKUP("*Москва*",[2]МСП!$1:$1048576,COLUMN(AP21),0),"-")</f>
        <v>7.4</v>
      </c>
      <c r="AQ21" s="8">
        <f>IFERROR(VLOOKUP("*Москва*",[2]МСП!$1:$1048576,COLUMN(AQ21),0),"-")</f>
        <v>8.6</v>
      </c>
      <c r="AR21" s="8">
        <f>IFERROR(VLOOKUP("*Москва*",[2]МСП!$1:$1048576,COLUMN(AR21),0),"-")</f>
        <v>5.9</v>
      </c>
      <c r="AS21" s="8">
        <f>IFERROR(VLOOKUP("*Москва*",[2]МСП!$1:$1048576,COLUMN(AS21),0),"-")</f>
        <v>-4.5999999999999996</v>
      </c>
      <c r="AT21" s="8">
        <f>IFERROR(VLOOKUP("*Москва*",[2]МСП!$1:$1048576,COLUMN(AT21),0),"-")</f>
        <v>5.6</v>
      </c>
      <c r="AU21" s="8">
        <f>IFERROR(VLOOKUP("*Москва*",[2]МСП!$1:$1048576,COLUMN(AU21),0),"-")</f>
        <v>6.4</v>
      </c>
      <c r="AV21" s="8">
        <f>IFERROR(VLOOKUP("*Москва*",[2]МСП!$1:$1048576,COLUMN(AV21),0),"-")</f>
        <v>7.9</v>
      </c>
      <c r="AW21" s="8">
        <f>IFERROR(VLOOKUP("*Москва*",[2]МСП!$1:$1048576,COLUMN(AW21),0),"-")</f>
        <v>8.9</v>
      </c>
      <c r="AX21" s="8">
        <f>IFERROR(VLOOKUP("*Москва*",[2]МСП!$1:$1048576,COLUMN(AX21),0),"-")</f>
        <v>9.6</v>
      </c>
      <c r="AY21" s="8">
        <f>IFERROR(VLOOKUP("*Москва*",[2]МСП!$1:$1048576,COLUMN(AY21),0),"-")</f>
        <v>10.1</v>
      </c>
      <c r="AZ21" s="8">
        <f>IFERROR(VLOOKUP("*Москва*",[2]МСП!$1:$1048576,COLUMN(AZ21),0),"-")</f>
        <v>10.1</v>
      </c>
      <c r="BA21" s="8">
        <f>IFERROR(VLOOKUP("*Москва*",[2]МСП!$1:$1048576,COLUMN(BA21),0),"-")</f>
        <v>12.7</v>
      </c>
      <c r="BB21" s="8">
        <f>IFERROR(VLOOKUP("*Москва*",[2]МСП!$1:$1048576,COLUMN(BB21),0),"-")</f>
        <v>12.1</v>
      </c>
      <c r="BC21" s="8">
        <f>IFERROR(VLOOKUP("*Москва*",[2]МСП!$1:$1048576,COLUMN(BC21),0),"-")</f>
        <v>13.2</v>
      </c>
      <c r="BD21" s="8">
        <f>IFERROR(VLOOKUP("*Москва*",[2]МСП!$1:$1048576,COLUMN(BD21),0),"-")</f>
        <v>10.3</v>
      </c>
      <c r="BE21" s="8">
        <f>IFERROR(VLOOKUP("*Москва*",[2]МСП!$1:$1048576,COLUMN(BE21),0),"-")</f>
        <v>14.4</v>
      </c>
      <c r="BF21" s="8">
        <f>IFERROR(VLOOKUP("*Москва*",[2]МСП!$1:$1048576,COLUMN(BF21),0),"-")</f>
        <v>14.4</v>
      </c>
      <c r="BG21" s="8">
        <f>IFERROR(VLOOKUP("*Москва*",[2]МСП!$1:$1048576,COLUMN(BG21),0),"-")</f>
        <v>14.1</v>
      </c>
      <c r="BH21" s="8">
        <f>IFERROR(VLOOKUP("*Москва*",[2]МСП!$1:$1048576,COLUMN(BH21),0),"-")</f>
        <v>15.3</v>
      </c>
      <c r="BI21" s="8">
        <f>IFERROR(VLOOKUP("*Москва*",[2]МСП!$1:$1048576,COLUMN(BI21),0),"-")</f>
        <v>-0.5</v>
      </c>
      <c r="BJ21" s="8">
        <f>IFERROR(VLOOKUP("*Москва*",[2]МСП!$1:$1048576,COLUMN(BJ21),0),"-")</f>
        <v>11.8</v>
      </c>
      <c r="BK21" s="8">
        <f>IFERROR(VLOOKUP("*Москва*",[2]МСП!$1:$1048576,COLUMN(BK21),0),"-")</f>
        <v>12.9</v>
      </c>
      <c r="BL21" s="8">
        <f>IFERROR(VLOOKUP("*Москва*",[2]МСП!$1:$1048576,COLUMN(BL21),0),"-")</f>
        <v>13.7</v>
      </c>
      <c r="BM21" s="8">
        <f>IFERROR(VLOOKUP("*Москва*",[2]МСП!$1:$1048576,COLUMN(BM21),0),"-")</f>
        <v>13.3</v>
      </c>
      <c r="BN21" s="8">
        <f>IFERROR(VLOOKUP("*Москва*",[2]МСП!$1:$1048576,COLUMN(BN21),0),"-")</f>
        <v>17.600000000000001</v>
      </c>
      <c r="BO21" s="8">
        <f>IFERROR(VLOOKUP("*Москва*",[2]МСП!$1:$1048576,COLUMN(BO21),0),"-")</f>
        <v>16.2</v>
      </c>
      <c r="BP21" s="8">
        <f>IFERROR(VLOOKUP("*Москва*",[2]МСП!$1:$1048576,COLUMN(BP21),0),"-")</f>
        <v>13.7</v>
      </c>
      <c r="BQ21" s="8">
        <f>IFERROR(VLOOKUP("*Москва*",[2]МСП!$1:$1048576,COLUMN(BQ21),0),"-")</f>
        <v>13.2</v>
      </c>
      <c r="BR21" s="8">
        <f>IFERROR(VLOOKUP("*Москва*",[2]МСП!$1:$1048576,COLUMN(BR21),0),"-")</f>
        <v>14</v>
      </c>
      <c r="BS21" s="8">
        <f>IFERROR(VLOOKUP("*Москва*",[2]МСП!$1:$1048576,COLUMN(BS21),0),"-")</f>
        <v>13</v>
      </c>
      <c r="BT21" s="8">
        <f>IFERROR(VLOOKUP("*Москва*",[2]МСП!$1:$1048576,COLUMN(BT21),0),"-")</f>
        <v>12.3</v>
      </c>
      <c r="BU21" s="8">
        <f>IFERROR(VLOOKUP("*Москва*",[2]МСП!$1:$1048576,COLUMN(BU21),0),"-")</f>
        <v>13.7</v>
      </c>
      <c r="BV21" s="8">
        <f>IFERROR(VLOOKUP("*Москва*",[2]МСП!$1:$1048576,COLUMN(BV21),0),"-")</f>
        <v>14.3</v>
      </c>
      <c r="BW21" s="8">
        <f>IFERROR(VLOOKUP("*Москва*",[2]МСП!$1:$1048576,COLUMN(BW21),0),"-")</f>
        <v>15.4</v>
      </c>
      <c r="BX21" s="8">
        <f>IFERROR(VLOOKUP("*Москва*",[2]МСП!$1:$1048576,COLUMN(BX21),0),"-")</f>
        <v>16.2</v>
      </c>
      <c r="BY21" s="8">
        <f>IFERROR(VLOOKUP("*Москва*",[2]МСП!$1:$1048576,COLUMN(BY21),0),"-")</f>
        <v>18.600000000000001</v>
      </c>
      <c r="BZ21" s="8">
        <f>IFERROR(VLOOKUP("*Москва*",[2]МСП!$1:$1048576,COLUMN(BZ21),0),"-")</f>
        <v>21</v>
      </c>
      <c r="CA21" s="8">
        <f>IFERROR(VLOOKUP("*Москва*",[2]МСП!$1:$1048576,COLUMN(CA21),0),"-")</f>
        <v>23.1</v>
      </c>
      <c r="CB21" s="8">
        <f>IFERROR(VLOOKUP("*Москва*",[2]МСП!$1:$1048576,COLUMN(CB21),0),"-")</f>
        <v>22.9</v>
      </c>
      <c r="CC21" s="8">
        <f>IFERROR(VLOOKUP("*Москва*",[2]МСП!$1:$1048576,COLUMN(CC21),0),"-")</f>
        <v>23.2</v>
      </c>
      <c r="CD21" s="8">
        <f>IFERROR(VLOOKUP("*Москва*",[2]МСП!$1:$1048576,COLUMN(CD21),0),"-")</f>
        <v>24.5</v>
      </c>
      <c r="CE21" s="8">
        <f>IFERROR(VLOOKUP("*Москва*",[2]МСП!$1:$1048576,COLUMN(CE21),0),"-")</f>
        <v>25.8</v>
      </c>
      <c r="CF21" s="8">
        <f>IFERROR(VLOOKUP("*Москва*",[2]МСП!$1:$1048576,COLUMN(CF21),0),"-")</f>
        <v>24.7</v>
      </c>
      <c r="CG21" s="8">
        <f>IFERROR(VLOOKUP("*Москва*",[2]МСП!$1:$1048576,COLUMN(CG21),0),"-")</f>
        <v>25.5</v>
      </c>
      <c r="CH21" s="8">
        <f>IFERROR(VLOOKUP("*Москва*",[2]МСП!$1:$1048576,COLUMN(CH21),0),"-")</f>
        <v>25.7</v>
      </c>
      <c r="CI21" s="8">
        <f>IFERROR(VLOOKUP("*Москва*",[2]МСП!$1:$1048576,COLUMN(CI21),0),"-")</f>
        <v>26.2</v>
      </c>
      <c r="CJ21" s="8">
        <f>IFERROR(VLOOKUP("*Москва*",[2]МСП!$1:$1048576,COLUMN(CJ21),0),"-")</f>
        <v>-4.9000000000000004</v>
      </c>
      <c r="CK21" s="8">
        <f>IFERROR(VLOOKUP("*Москва*",[2]МСП!$1:$1048576,COLUMN(CK21),0),"-")</f>
        <v>25.8</v>
      </c>
      <c r="CL21" s="8">
        <f>IFERROR(VLOOKUP("*Москва*",[2]МСП!$1:$1048576,COLUMN(CL21),0),"-")</f>
        <v>28</v>
      </c>
      <c r="CM21" s="8">
        <f>IFERROR(VLOOKUP("*Москва*",[2]МСП!$1:$1048576,COLUMN(CM21),0),"-")</f>
        <v>30.9</v>
      </c>
      <c r="CN21" s="8">
        <f>IFERROR(VLOOKUP("*Москва*",[2]МСП!$1:$1048576,COLUMN(CN21),0),"-")</f>
        <v>33</v>
      </c>
      <c r="CO21" s="8">
        <f>IFERROR(VLOOKUP("*Москва*",[2]МСП!$1:$1048576,COLUMN(CO21),0),"-")</f>
        <v>34</v>
      </c>
      <c r="CP21" s="8">
        <f>IFERROR(VLOOKUP("*Москва*",[2]МСП!$1:$1048576,COLUMN(CP21),0),"-")</f>
        <v>34.799999999999997</v>
      </c>
      <c r="CQ21" s="8">
        <f>IFERROR(VLOOKUP("*Москва*",[2]МСП!$1:$1048576,COLUMN(CQ21),0),"-")</f>
        <v>35.799999999999997</v>
      </c>
      <c r="CR21" s="8">
        <f>IFERROR(VLOOKUP("*Москва*",[2]МСП!$1:$1048576,COLUMN(CR21),0),"-")</f>
        <v>34.299999999999997</v>
      </c>
      <c r="CS21" s="8">
        <f>IFERROR(VLOOKUP("*Москва*",[2]МСП!$1:$1048576,COLUMN(CS21),0),"-")</f>
        <v>16.600000000000001</v>
      </c>
      <c r="CT21" s="8">
        <f>IFERROR(VLOOKUP("*Москва*",[2]МСП!$1:$1048576,COLUMN(CT21),0),"-")</f>
        <v>33</v>
      </c>
      <c r="CU21" s="8">
        <f>IFERROR(VLOOKUP("*Москва*",[2]МСП!$1:$1048576,COLUMN(CU21),0),"-")</f>
        <v>34</v>
      </c>
      <c r="CV21" s="8">
        <f>IFERROR(VLOOKUP("*Москва*",[2]МСП!$1:$1048576,COLUMN(CV21),0),"-")</f>
        <v>35.4</v>
      </c>
      <c r="CW21" s="8">
        <f>IFERROR(VLOOKUP("*Москва*",[2]МСП!$1:$1048576,COLUMN(CW21),0),"-")</f>
        <v>36.5</v>
      </c>
      <c r="CX21" s="8">
        <f>IFERROR(VLOOKUP("*Москва*",[2]МСП!$1:$1048576,COLUMN(CX21),0),"-")</f>
        <v>38</v>
      </c>
      <c r="CY21" s="8">
        <f>IFERROR(VLOOKUP("*Москва*",[2]МСП!$1:$1048576,COLUMN(CY21),0),"-")</f>
        <v>37.4</v>
      </c>
      <c r="CZ21" s="8">
        <f>IFERROR(VLOOKUP("*Москва*",[2]МСП!$1:$1048576,COLUMN(CZ21),0),"-")</f>
        <v>38.4</v>
      </c>
      <c r="DA21" s="8">
        <f>IFERROR(VLOOKUP("*Москва*",[2]МСП!$1:$1048576,COLUMN(DA21),0),"-")</f>
        <v>37.299999999999997</v>
      </c>
      <c r="DB21" s="8">
        <f>IFERROR(VLOOKUP("*Москва*",[2]МСП!$1:$1048576,COLUMN(DB21),0),"-")</f>
        <v>35.799999999999997</v>
      </c>
      <c r="DC21" s="8">
        <f>IFERROR(VLOOKUP("*Москва*",[2]МСП!$1:$1048576,COLUMN(DC21),0),"-")</f>
        <v>32.9</v>
      </c>
      <c r="DD21" s="8">
        <f>IFERROR(VLOOKUP("*Москва*",[2]МСП!$1:$1048576,COLUMN(DD21),0),"-")</f>
        <v>33.299999999999997</v>
      </c>
      <c r="DE21" s="8">
        <f>IFERROR(VLOOKUP("*Москва*",[2]МСП!$1:$1048576,COLUMN(DE21),0),"-")</f>
        <v>33.5</v>
      </c>
      <c r="DF21" s="8">
        <f>IFERROR(VLOOKUP("*Москва*",[2]МСП!$1:$1048576,COLUMN(DF21),0),"-")</f>
        <v>34.1</v>
      </c>
      <c r="DG21" s="8">
        <f>IFERROR(VLOOKUP("*Москва*",[2]МСП!$1:$1048576,COLUMN(DG21),0),"-")</f>
        <v>36</v>
      </c>
      <c r="DH21" s="8">
        <f>IFERROR(VLOOKUP("*Москва*",[2]МСП!$1:$1048576,COLUMN(DH21),0),"-")</f>
        <v>36</v>
      </c>
      <c r="DI21" s="8">
        <f>IFERROR(VLOOKUP("*Москва*",[2]МСП!$1:$1048576,COLUMN(DI21),0),"-")</f>
        <v>33</v>
      </c>
      <c r="DJ21" s="8">
        <f>IFERROR(VLOOKUP("*Москва*",[2]МСП!$1:$1048576,COLUMN(DJ21),0),"-")</f>
        <v>32.799999999999997</v>
      </c>
      <c r="DK21" s="8">
        <f>IFERROR(VLOOKUP("*Москва*",[2]МСП!$1:$1048576,COLUMN(DK21),0),"-")</f>
        <v>36.4</v>
      </c>
      <c r="DL21" s="8">
        <f>IFERROR(VLOOKUP("*Москва*",[2]МСП!$1:$1048576,COLUMN(DL21),0),"-")</f>
        <v>36.6</v>
      </c>
      <c r="DM21" s="8">
        <f>IFERROR(VLOOKUP("*Москва*",[2]МСП!$1:$1048576,COLUMN(DM21),0),"-")</f>
        <v>37.200000000000003</v>
      </c>
      <c r="DN21" s="8">
        <f>IFERROR(VLOOKUP("*Москва*",[2]МСП!$1:$1048576,COLUMN(DN21),0),"-")</f>
        <v>36.299999999999997</v>
      </c>
      <c r="DO21" s="8">
        <f>IFERROR(VLOOKUP("*Москва*",[2]МСП!$1:$1048576,COLUMN(DO21),0),"-")</f>
        <v>35.4</v>
      </c>
      <c r="DP21" s="8">
        <f>IFERROR(VLOOKUP("*Москва*",[2]МСП!$1:$1048576,COLUMN(DP21),0),"-")</f>
        <v>37.200000000000003</v>
      </c>
      <c r="DQ21" s="8">
        <f>IFERROR(VLOOKUP("*Москва*",[2]МСП!$1:$1048576,COLUMN(DQ21),0),"-")</f>
        <v>38.4</v>
      </c>
      <c r="DR21" s="8">
        <f>IFERROR(VLOOKUP("*Москва*",[2]МСП!$1:$1048576,COLUMN(DR21),0),"-")</f>
        <v>36.700000000000003</v>
      </c>
      <c r="DS21" s="8">
        <f>IFERROR(VLOOKUP("*Москва*",[2]МСП!$1:$1048576,COLUMN(DS21),0),"-")</f>
        <v>36.6</v>
      </c>
      <c r="DT21" s="8">
        <f>IFERROR(VLOOKUP("*Москва*",[2]МСП!$1:$1048576,COLUMN(DT21),0),"-")</f>
        <v>37.200000000000003</v>
      </c>
      <c r="DU21" s="8">
        <f>IFERROR(VLOOKUP("*Москва*",[2]МСП!$1:$1048576,COLUMN(DU21),0),"-")</f>
        <v>38.200000000000003</v>
      </c>
      <c r="DV21" s="8">
        <f>IFERROR(VLOOKUP("*Москва*",[2]МСП!$1:$1048576,COLUMN(DV21),0),"-")</f>
        <v>39.700000000000003</v>
      </c>
      <c r="DW21" s="8">
        <f>IFERROR(VLOOKUP("*Москва*",[2]МСП!$1:$1048576,COLUMN(DW21),0),"-")</f>
        <v>39.299999999999997</v>
      </c>
      <c r="DX21" s="8">
        <f>IFERROR(VLOOKUP("*Москва*",[2]МСП!$1:$1048576,COLUMN(DX21),0),"-")</f>
        <v>41.6</v>
      </c>
      <c r="DY21" s="8">
        <f>IFERROR(VLOOKUP("*Москва*",[2]МСП!$1:$1048576,COLUMN(DY21),0),"-")</f>
        <v>41.9</v>
      </c>
      <c r="DZ21" s="8">
        <f>IFERROR(VLOOKUP("*Москва*",[2]МСП!$1:$1048576,COLUMN(DZ21),0),"-")</f>
        <v>43.3</v>
      </c>
      <c r="EA21" s="8">
        <f>IFERROR(VLOOKUP("*Москва*",[2]МСП!$1:$1048576,COLUMN(EA21),0),"-")</f>
        <v>43.5</v>
      </c>
      <c r="EB21" s="8">
        <f>IFERROR(VLOOKUP("*Москва*",[2]МСП!$1:$1048576,COLUMN(EB21),0),"-")</f>
        <v>45.2</v>
      </c>
      <c r="EC21" s="8">
        <f>IFERROR(VLOOKUP("*Москва*",[2]МСП!$1:$1048576,COLUMN(EC21),0),"-")</f>
        <v>43.6</v>
      </c>
      <c r="ED21" s="8">
        <f>IFERROR(VLOOKUP("*Москва*",[2]МСП!$1:$1048576,COLUMN(ED21),0),"-")</f>
        <v>40.700000000000003</v>
      </c>
      <c r="EE21" s="8">
        <f>IFERROR(VLOOKUP("*Москва*",[2]МСП!$1:$1048576,COLUMN(EE21),0),"-")</f>
        <v>47.7</v>
      </c>
      <c r="EF21" s="8">
        <f>IFERROR(VLOOKUP("*Москва*",[2]МСП!$1:$1048576,COLUMN(EF21),0),"-")</f>
        <v>46.4</v>
      </c>
      <c r="EG21" s="8">
        <f>IFERROR(VLOOKUP("*Москва*",[2]МСП!$1:$1048576,COLUMN(EG21),0),"-")</f>
        <v>48.1</v>
      </c>
      <c r="EH21" s="8">
        <f>IFERROR(VLOOKUP("*Москва*",[2]МСП!$1:$1048576,COLUMN(EH21),0),"-")</f>
        <v>50.5</v>
      </c>
      <c r="EI21" s="8">
        <f>IFERROR(VLOOKUP("*Москва*",[2]МСП!$1:$1048576,COLUMN(EI21),0),"-")</f>
        <v>52.9</v>
      </c>
      <c r="EJ21" s="8">
        <f>IFERROR(VLOOKUP("*Москва*",[2]МСП!$1:$1048576,COLUMN(EJ21),0),"-")</f>
        <v>56.4</v>
      </c>
      <c r="EK21" s="8">
        <f>IFERROR(VLOOKUP("*Москва*",[2]МСП!$1:$1048576,COLUMN(EK21),0),"-")</f>
        <v>59.7</v>
      </c>
      <c r="EL21" s="8">
        <f>IFERROR(VLOOKUP("*Москва*",[2]МСП!$1:$1048576,COLUMN(EL21),0),"-")</f>
        <v>65.599999999999994</v>
      </c>
      <c r="EM21" s="8">
        <f>IFERROR(VLOOKUP("*Москва*",[2]МСП!$1:$1048576,COLUMN(EM21),0),"-")</f>
        <v>65.3</v>
      </c>
      <c r="EN21" s="8">
        <f>IFERROR(VLOOKUP("*Москва*",[2]МСП!$1:$1048576,COLUMN(EN21),0),"-")</f>
        <v>69.099999999999994</v>
      </c>
      <c r="EO21" s="8">
        <f>IFERROR(VLOOKUP("*Москва*",[2]МСП!$1:$1048576,COLUMN(EO21),0),"-")</f>
        <v>78</v>
      </c>
      <c r="EP21" s="8">
        <f>IFERROR(VLOOKUP("*Москва*",[2]МСП!$1:$1048576,COLUMN(EP21),0),"-")</f>
        <v>71.7</v>
      </c>
      <c r="EQ21" s="8">
        <f>IFERROR(VLOOKUP("*Москва*",[2]МСП!$1:$1048576,COLUMN(EQ21),0),"-")</f>
        <v>47.2</v>
      </c>
      <c r="ER21" s="8">
        <f>IFERROR(VLOOKUP("*Москва*",[2]МСП!$1:$1048576,COLUMN(ER21),0),"-")</f>
        <v>66.2</v>
      </c>
      <c r="ES21" s="8">
        <f>IFERROR(VLOOKUP("*Москва*",[2]МСП!$1:$1048576,COLUMN(ES21),0),"-")</f>
        <v>68.400000000000006</v>
      </c>
      <c r="ET21" s="8">
        <f>IFERROR(VLOOKUP("*Москва*",[2]МСП!$1:$1048576,COLUMN(ET21),0),"-")</f>
        <v>69.599999999999994</v>
      </c>
      <c r="EU21" s="8">
        <f>IFERROR(VLOOKUP("*Москва*",[2]МСП!$1:$1048576,COLUMN(EU21),0),"-")</f>
        <v>71</v>
      </c>
      <c r="EV21" s="8">
        <f>IFERROR(VLOOKUP("*Москва*",[2]МСП!$1:$1048576,COLUMN(EV21),0),"-")</f>
        <v>72.900000000000006</v>
      </c>
      <c r="EW21" s="8">
        <f>IFERROR(VLOOKUP("*Москва*",[2]МСП!$1:$1048576,COLUMN(EW21),0),"-")</f>
        <v>73.8</v>
      </c>
      <c r="EX21" s="8">
        <f>IFERROR(VLOOKUP("*Москва*",[2]МСП!$1:$1048576,COLUMN(EX21),0),"-")</f>
        <v>71</v>
      </c>
      <c r="EY21" s="8">
        <f>IFERROR(VLOOKUP("*Москва*",[2]МСП!$1:$1048576,COLUMN(EY21),0),"-")</f>
        <v>76.400000000000006</v>
      </c>
    </row>
    <row r="22" spans="1:155" x14ac:dyDescent="0.25">
      <c r="A22" s="4" t="s">
        <v>15</v>
      </c>
      <c r="B22" s="8">
        <f>IFERROR(VLOOKUP("*Карелия*",[2]МСП!$1:$1048576,COLUMN(B22),0),"-")</f>
        <v>0.5</v>
      </c>
      <c r="C22" s="8">
        <f>IFERROR(VLOOKUP("*Карелия*",[2]МСП!$1:$1048576,COLUMN(C22),0),"-")</f>
        <v>0.3</v>
      </c>
      <c r="D22" s="8">
        <f>IFERROR(VLOOKUP("*Карелия*",[2]МСП!$1:$1048576,COLUMN(D22),0),"-")</f>
        <v>-0.8</v>
      </c>
      <c r="E22" s="8">
        <f>IFERROR(VLOOKUP("*Карелия*",[2]МСП!$1:$1048576,COLUMN(E22),0),"-")</f>
        <v>-16.5</v>
      </c>
      <c r="F22" s="8">
        <f>IFERROR(VLOOKUP("*Карелия*",[2]МСП!$1:$1048576,COLUMN(F22),0),"-")</f>
        <v>-42.3</v>
      </c>
      <c r="G22" s="8">
        <f>IFERROR(VLOOKUP("*Карелия*",[2]МСП!$1:$1048576,COLUMN(G22),0),"-")</f>
        <v>-38.4</v>
      </c>
      <c r="H22" s="8">
        <f>IFERROR(VLOOKUP("*Карелия*",[2]МСП!$1:$1048576,COLUMN(H22),0),"-")</f>
        <v>-36.799999999999997</v>
      </c>
      <c r="I22" s="8">
        <f>IFERROR(VLOOKUP("*Карелия*",[2]МСП!$1:$1048576,COLUMN(I22),0),"-")</f>
        <v>-33.5</v>
      </c>
      <c r="J22" s="8">
        <f>IFERROR(VLOOKUP("*Карелия*",[2]МСП!$1:$1048576,COLUMN(J22),0),"-")</f>
        <v>-34.1</v>
      </c>
      <c r="K22" s="8">
        <f>IFERROR(VLOOKUP("*Карелия*",[2]МСП!$1:$1048576,COLUMN(K22),0),"-")</f>
        <v>-29.5</v>
      </c>
      <c r="L22" s="8">
        <f>IFERROR(VLOOKUP("*Карелия*",[2]МСП!$1:$1048576,COLUMN(L22),0),"-")</f>
        <v>-27.5</v>
      </c>
      <c r="M22" s="8">
        <f>IFERROR(VLOOKUP("*Карелия*",[2]МСП!$1:$1048576,COLUMN(M22),0),"-")</f>
        <v>-13.4</v>
      </c>
      <c r="N22" s="8">
        <f>IFERROR(VLOOKUP("*Карелия*",[2]МСП!$1:$1048576,COLUMN(N22),0),"-")</f>
        <v>-8.5</v>
      </c>
      <c r="O22" s="8">
        <f>IFERROR(VLOOKUP("*Карелия*",[2]МСП!$1:$1048576,COLUMN(O22),0),"-")</f>
        <v>-6.2</v>
      </c>
      <c r="P22" s="8">
        <f>IFERROR(VLOOKUP("*Карелия*",[2]МСП!$1:$1048576,COLUMN(P22),0),"-")</f>
        <v>-3.8</v>
      </c>
      <c r="Q22" s="8">
        <f>IFERROR(VLOOKUP("*Карелия*",[2]МСП!$1:$1048576,COLUMN(Q22),0),"-")</f>
        <v>-2.5</v>
      </c>
      <c r="R22" s="8">
        <f>IFERROR(VLOOKUP("*Карелия*",[2]МСП!$1:$1048576,COLUMN(R22),0),"-")</f>
        <v>-1.3</v>
      </c>
      <c r="S22" s="8">
        <f>IFERROR(VLOOKUP("*Карелия*",[2]МСП!$1:$1048576,COLUMN(S22),0),"-")</f>
        <v>-0.8</v>
      </c>
      <c r="T22" s="8">
        <f>IFERROR(VLOOKUP("*Карелия*",[2]МСП!$1:$1048576,COLUMN(T22),0),"-")</f>
        <v>0</v>
      </c>
      <c r="U22" s="8">
        <f>IFERROR(VLOOKUP("*Карелия*",[2]МСП!$1:$1048576,COLUMN(U22),0),"-")</f>
        <v>-0.8</v>
      </c>
      <c r="V22" s="8">
        <f>IFERROR(VLOOKUP("*Карелия*",[2]МСП!$1:$1048576,COLUMN(V22),0),"-")</f>
        <v>-2</v>
      </c>
      <c r="W22" s="8">
        <f>IFERROR(VLOOKUP("*Карелия*",[2]МСП!$1:$1048576,COLUMN(W22),0),"-")</f>
        <v>1.1000000000000001</v>
      </c>
      <c r="X22" s="8">
        <f>IFERROR(VLOOKUP("*Карелия*",[2]МСП!$1:$1048576,COLUMN(X22),0),"-")</f>
        <v>1.4</v>
      </c>
      <c r="Y22" s="8">
        <f>IFERROR(VLOOKUP("*Карелия*",[2]МСП!$1:$1048576,COLUMN(Y22),0),"-")</f>
        <v>1.4</v>
      </c>
      <c r="Z22" s="8">
        <f>IFERROR(VLOOKUP("*Карелия*",[2]МСП!$1:$1048576,COLUMN(Z22),0),"-")</f>
        <v>1.8</v>
      </c>
      <c r="AA22" s="8">
        <f>IFERROR(VLOOKUP("*Карелия*",[2]МСП!$1:$1048576,COLUMN(AA22),0),"-")</f>
        <v>2.9</v>
      </c>
      <c r="AB22" s="8">
        <f>IFERROR(VLOOKUP("*Карелия*",[2]МСП!$1:$1048576,COLUMN(AB22),0),"-")</f>
        <v>3.4</v>
      </c>
      <c r="AC22" s="8">
        <f>IFERROR(VLOOKUP("*Карелия*",[2]МСП!$1:$1048576,COLUMN(AC22),0),"-")</f>
        <v>3.4</v>
      </c>
      <c r="AD22" s="8">
        <f>IFERROR(VLOOKUP("*Карелия*",[2]МСП!$1:$1048576,COLUMN(AD22),0),"-")</f>
        <v>2.9</v>
      </c>
      <c r="AE22" s="8">
        <f>IFERROR(VLOOKUP("*Карелия*",[2]МСП!$1:$1048576,COLUMN(AE22),0),"-")</f>
        <v>3.4</v>
      </c>
      <c r="AF22" s="8">
        <f>IFERROR(VLOOKUP("*Карелия*",[2]МСП!$1:$1048576,COLUMN(AF22),0),"-")</f>
        <v>3.3</v>
      </c>
      <c r="AG22" s="8">
        <f>IFERROR(VLOOKUP("*Карелия*",[2]МСП!$1:$1048576,COLUMN(AG22),0),"-")</f>
        <v>3.6</v>
      </c>
      <c r="AH22" s="8">
        <f>IFERROR(VLOOKUP("*Карелия*",[2]МСП!$1:$1048576,COLUMN(AH22),0),"-")</f>
        <v>3.7</v>
      </c>
      <c r="AI22" s="8">
        <f>IFERROR(VLOOKUP("*Карелия*",[2]МСП!$1:$1048576,COLUMN(AI22),0),"-")</f>
        <v>3.7</v>
      </c>
      <c r="AJ22" s="8">
        <f>IFERROR(VLOOKUP("*Карелия*",[2]МСП!$1:$1048576,COLUMN(AJ22),0),"-")</f>
        <v>3.1</v>
      </c>
      <c r="AK22" s="8">
        <f>IFERROR(VLOOKUP("*Карелия*",[2]МСП!$1:$1048576,COLUMN(AK22),0),"-")</f>
        <v>3.5</v>
      </c>
      <c r="AL22" s="8">
        <f>IFERROR(VLOOKUP("*Карелия*",[2]МСП!$1:$1048576,COLUMN(AL22),0),"-")</f>
        <v>4.4000000000000004</v>
      </c>
      <c r="AM22" s="8">
        <f>IFERROR(VLOOKUP("*Карелия*",[2]МСП!$1:$1048576,COLUMN(AM22),0),"-")</f>
        <v>4.7</v>
      </c>
      <c r="AN22" s="8">
        <f>IFERROR(VLOOKUP("*Карелия*",[2]МСП!$1:$1048576,COLUMN(AN22),0),"-")</f>
        <v>4.5</v>
      </c>
      <c r="AO22" s="8">
        <f>IFERROR(VLOOKUP("*Карелия*",[2]МСП!$1:$1048576,COLUMN(AO22),0),"-")</f>
        <v>5.4</v>
      </c>
      <c r="AP22" s="8">
        <f>IFERROR(VLOOKUP("*Карелия*",[2]МСП!$1:$1048576,COLUMN(AP22),0),"-")</f>
        <v>5.9</v>
      </c>
      <c r="AQ22" s="8">
        <f>IFERROR(VLOOKUP("*Карелия*",[2]МСП!$1:$1048576,COLUMN(AQ22),0),"-")</f>
        <v>6.1</v>
      </c>
      <c r="AR22" s="8">
        <f>IFERROR(VLOOKUP("*Карелия*",[2]МСП!$1:$1048576,COLUMN(AR22),0),"-")</f>
        <v>4.5999999999999996</v>
      </c>
      <c r="AS22" s="8">
        <f>IFERROR(VLOOKUP("*Карелия*",[2]МСП!$1:$1048576,COLUMN(AS22),0),"-")</f>
        <v>-4.5</v>
      </c>
      <c r="AT22" s="8">
        <f>IFERROR(VLOOKUP("*Карелия*",[2]МСП!$1:$1048576,COLUMN(AT22),0),"-")</f>
        <v>2.4</v>
      </c>
      <c r="AU22" s="8">
        <f>IFERROR(VLOOKUP("*Карелия*",[2]МСП!$1:$1048576,COLUMN(AU22),0),"-")</f>
        <v>3.7</v>
      </c>
      <c r="AV22" s="8">
        <f>IFERROR(VLOOKUP("*Карелия*",[2]МСП!$1:$1048576,COLUMN(AV22),0),"-")</f>
        <v>4.5</v>
      </c>
      <c r="AW22" s="8">
        <f>IFERROR(VLOOKUP("*Карелия*",[2]МСП!$1:$1048576,COLUMN(AW22),0),"-")</f>
        <v>5.3</v>
      </c>
      <c r="AX22" s="8">
        <f>IFERROR(VLOOKUP("*Карелия*",[2]МСП!$1:$1048576,COLUMN(AX22),0),"-")</f>
        <v>5.2</v>
      </c>
      <c r="AY22" s="8">
        <f>IFERROR(VLOOKUP("*Карелия*",[2]МСП!$1:$1048576,COLUMN(AY22),0),"-")</f>
        <v>6.1</v>
      </c>
      <c r="AZ22" s="8">
        <f>IFERROR(VLOOKUP("*Карелия*",[2]МСП!$1:$1048576,COLUMN(AZ22),0),"-")</f>
        <v>5.6</v>
      </c>
      <c r="BA22" s="8">
        <f>IFERROR(VLOOKUP("*Карелия*",[2]МСП!$1:$1048576,COLUMN(BA22),0),"-")</f>
        <v>7.4</v>
      </c>
      <c r="BB22" s="8">
        <f>IFERROR(VLOOKUP("*Карелия*",[2]МСП!$1:$1048576,COLUMN(BB22),0),"-")</f>
        <v>7.4</v>
      </c>
      <c r="BC22" s="8">
        <f>IFERROR(VLOOKUP("*Карелия*",[2]МСП!$1:$1048576,COLUMN(BC22),0),"-")</f>
        <v>8.1</v>
      </c>
      <c r="BD22" s="8">
        <f>IFERROR(VLOOKUP("*Карелия*",[2]МСП!$1:$1048576,COLUMN(BD22),0),"-")</f>
        <v>6.1</v>
      </c>
      <c r="BE22" s="8">
        <f>IFERROR(VLOOKUP("*Карелия*",[2]МСП!$1:$1048576,COLUMN(BE22),0),"-")</f>
        <v>7.8</v>
      </c>
      <c r="BF22" s="8">
        <f>IFERROR(VLOOKUP("*Карелия*",[2]МСП!$1:$1048576,COLUMN(BF22),0),"-")</f>
        <v>7.6</v>
      </c>
      <c r="BG22" s="8">
        <f>IFERROR(VLOOKUP("*Карелия*",[2]МСП!$1:$1048576,COLUMN(BG22),0),"-")</f>
        <v>8.4</v>
      </c>
      <c r="BH22" s="8">
        <f>IFERROR(VLOOKUP("*Карелия*",[2]МСП!$1:$1048576,COLUMN(BH22),0),"-")</f>
        <v>9.1999999999999993</v>
      </c>
      <c r="BI22" s="8">
        <f>IFERROR(VLOOKUP("*Карелия*",[2]МСП!$1:$1048576,COLUMN(BI22),0),"-")</f>
        <v>1.9</v>
      </c>
      <c r="BJ22" s="8">
        <f>IFERROR(VLOOKUP("*Карелия*",[2]МСП!$1:$1048576,COLUMN(BJ22),0),"-")</f>
        <v>8.1999999999999993</v>
      </c>
      <c r="BK22" s="8">
        <f>IFERROR(VLOOKUP("*Карелия*",[2]МСП!$1:$1048576,COLUMN(BK22),0),"-")</f>
        <v>9.4</v>
      </c>
      <c r="BL22" s="8">
        <f>IFERROR(VLOOKUP("*Карелия*",[2]МСП!$1:$1048576,COLUMN(BL22),0),"-")</f>
        <v>9.9</v>
      </c>
      <c r="BM22" s="8">
        <f>IFERROR(VLOOKUP("*Карелия*",[2]МСП!$1:$1048576,COLUMN(BM22),0),"-")</f>
        <v>9.4</v>
      </c>
      <c r="BN22" s="8">
        <f>IFERROR(VLOOKUP("*Карелия*",[2]МСП!$1:$1048576,COLUMN(BN22),0),"-")</f>
        <v>11.4</v>
      </c>
      <c r="BO22" s="8">
        <f>IFERROR(VLOOKUP("*Карелия*",[2]МСП!$1:$1048576,COLUMN(BO22),0),"-")</f>
        <v>11.1</v>
      </c>
      <c r="BP22" s="8">
        <f>IFERROR(VLOOKUP("*Карелия*",[2]МСП!$1:$1048576,COLUMN(BP22),0),"-")</f>
        <v>10.1</v>
      </c>
      <c r="BQ22" s="8">
        <f>IFERROR(VLOOKUP("*Карелия*",[2]МСП!$1:$1048576,COLUMN(BQ22),0),"-")</f>
        <v>9.3000000000000007</v>
      </c>
      <c r="BR22" s="8">
        <f>IFERROR(VLOOKUP("*Карелия*",[2]МСП!$1:$1048576,COLUMN(BR22),0),"-")</f>
        <v>9.1999999999999993</v>
      </c>
      <c r="BS22" s="8">
        <f>IFERROR(VLOOKUP("*Карелия*",[2]МСП!$1:$1048576,COLUMN(BS22),0),"-")</f>
        <v>8.4</v>
      </c>
      <c r="BT22" s="8">
        <f>IFERROR(VLOOKUP("*Карелия*",[2]МСП!$1:$1048576,COLUMN(BT22),0),"-")</f>
        <v>8.4</v>
      </c>
      <c r="BU22" s="8">
        <f>IFERROR(VLOOKUP("*Карелия*",[2]МСП!$1:$1048576,COLUMN(BU22),0),"-")</f>
        <v>8</v>
      </c>
      <c r="BV22" s="8">
        <f>IFERROR(VLOOKUP("*Карелия*",[2]МСП!$1:$1048576,COLUMN(BV22),0),"-")</f>
        <v>8.1999999999999993</v>
      </c>
      <c r="BW22" s="8">
        <f>IFERROR(VLOOKUP("*Карелия*",[2]МСП!$1:$1048576,COLUMN(BW22),0),"-")</f>
        <v>8.6999999999999993</v>
      </c>
      <c r="BX22" s="8">
        <f>IFERROR(VLOOKUP("*Карелия*",[2]МСП!$1:$1048576,COLUMN(BX22),0),"-")</f>
        <v>8.6999999999999993</v>
      </c>
      <c r="BY22" s="8">
        <f>IFERROR(VLOOKUP("*Карелия*",[2]МСП!$1:$1048576,COLUMN(BY22),0),"-")</f>
        <v>9.1999999999999993</v>
      </c>
      <c r="BZ22" s="8">
        <f>IFERROR(VLOOKUP("*Карелия*",[2]МСП!$1:$1048576,COLUMN(BZ22),0),"-")</f>
        <v>9.5</v>
      </c>
      <c r="CA22" s="8">
        <f>IFERROR(VLOOKUP("*Карелия*",[2]МСП!$1:$1048576,COLUMN(CA22),0),"-")</f>
        <v>10.9</v>
      </c>
      <c r="CB22" s="8">
        <f>IFERROR(VLOOKUP("*Карелия*",[2]МСП!$1:$1048576,COLUMN(CB22),0),"-")</f>
        <v>10.7</v>
      </c>
      <c r="CC22" s="8">
        <f>IFERROR(VLOOKUP("*Карелия*",[2]МСП!$1:$1048576,COLUMN(CC22),0),"-")</f>
        <v>11</v>
      </c>
      <c r="CD22" s="8">
        <f>IFERROR(VLOOKUP("*Карелия*",[2]МСП!$1:$1048576,COLUMN(CD22),0),"-")</f>
        <v>10.5</v>
      </c>
      <c r="CE22" s="8">
        <f>IFERROR(VLOOKUP("*Карелия*",[2]МСП!$1:$1048576,COLUMN(CE22),0),"-")</f>
        <v>10.3</v>
      </c>
      <c r="CF22" s="8">
        <f>IFERROR(VLOOKUP("*Карелия*",[2]МСП!$1:$1048576,COLUMN(CF22),0),"-")</f>
        <v>10.1</v>
      </c>
      <c r="CG22" s="8">
        <f>IFERROR(VLOOKUP("*Карелия*",[2]МСП!$1:$1048576,COLUMN(CG22),0),"-")</f>
        <v>10.7</v>
      </c>
      <c r="CH22" s="8">
        <f>IFERROR(VLOOKUP("*Карелия*",[2]МСП!$1:$1048576,COLUMN(CH22),0),"-")</f>
        <v>10.1</v>
      </c>
      <c r="CI22" s="8">
        <f>IFERROR(VLOOKUP("*Карелия*",[2]МСП!$1:$1048576,COLUMN(CI22),0),"-")</f>
        <v>9.6999999999999993</v>
      </c>
      <c r="CJ22" s="8">
        <f>IFERROR(VLOOKUP("*Карелия*",[2]МСП!$1:$1048576,COLUMN(CJ22),0),"-")</f>
        <v>8.3000000000000007</v>
      </c>
      <c r="CK22" s="8">
        <f>IFERROR(VLOOKUP("*Карелия*",[2]МСП!$1:$1048576,COLUMN(CK22),0),"-")</f>
        <v>9.8000000000000007</v>
      </c>
      <c r="CL22" s="8">
        <f>IFERROR(VLOOKUP("*Карелия*",[2]МСП!$1:$1048576,COLUMN(CL22),0),"-")</f>
        <v>9.9</v>
      </c>
      <c r="CM22" s="8">
        <f>IFERROR(VLOOKUP("*Карелия*",[2]МСП!$1:$1048576,COLUMN(CM22),0),"-")</f>
        <v>10.8</v>
      </c>
      <c r="CN22" s="8">
        <f>IFERROR(VLOOKUP("*Карелия*",[2]МСП!$1:$1048576,COLUMN(CN22),0),"-")</f>
        <v>10.4</v>
      </c>
      <c r="CO22" s="8">
        <f>IFERROR(VLOOKUP("*Карелия*",[2]МСП!$1:$1048576,COLUMN(CO22),0),"-")</f>
        <v>10.6</v>
      </c>
      <c r="CP22" s="8">
        <f>IFERROR(VLOOKUP("*Карелия*",[2]МСП!$1:$1048576,COLUMN(CP22),0),"-")</f>
        <v>10.5</v>
      </c>
      <c r="CQ22" s="8">
        <f>IFERROR(VLOOKUP("*Карелия*",[2]МСП!$1:$1048576,COLUMN(CQ22),0),"-")</f>
        <v>11</v>
      </c>
      <c r="CR22" s="8">
        <f>IFERROR(VLOOKUP("*Карелия*",[2]МСП!$1:$1048576,COLUMN(CR22),0),"-")</f>
        <v>10.7</v>
      </c>
      <c r="CS22" s="8">
        <f>IFERROR(VLOOKUP("*Карелия*",[2]МСП!$1:$1048576,COLUMN(CS22),0),"-")</f>
        <v>-1.1000000000000001</v>
      </c>
      <c r="CT22" s="8">
        <f>IFERROR(VLOOKUP("*Карелия*",[2]МСП!$1:$1048576,COLUMN(CT22),0),"-")</f>
        <v>9</v>
      </c>
      <c r="CU22" s="8">
        <f>IFERROR(VLOOKUP("*Карелия*",[2]МСП!$1:$1048576,COLUMN(CU22),0),"-")</f>
        <v>9.5</v>
      </c>
      <c r="CV22" s="8">
        <f>IFERROR(VLOOKUP("*Карелия*",[2]МСП!$1:$1048576,COLUMN(CV22),0),"-")</f>
        <v>9.1</v>
      </c>
      <c r="CW22" s="8">
        <f>IFERROR(VLOOKUP("*Карелия*",[2]МСП!$1:$1048576,COLUMN(CW22),0),"-")</f>
        <v>8.9</v>
      </c>
      <c r="CX22" s="8">
        <f>IFERROR(VLOOKUP("*Карелия*",[2]МСП!$1:$1048576,COLUMN(CX22),0),"-")</f>
        <v>9.8000000000000007</v>
      </c>
      <c r="CY22" s="8">
        <f>IFERROR(VLOOKUP("*Карелия*",[2]МСП!$1:$1048576,COLUMN(CY22),0),"-")</f>
        <v>9.6</v>
      </c>
      <c r="CZ22" s="8">
        <f>IFERROR(VLOOKUP("*Карелия*",[2]МСП!$1:$1048576,COLUMN(CZ22),0),"-")</f>
        <v>10.3</v>
      </c>
      <c r="DA22" s="8">
        <f>IFERROR(VLOOKUP("*Карелия*",[2]МСП!$1:$1048576,COLUMN(DA22),0),"-")</f>
        <v>9.3000000000000007</v>
      </c>
      <c r="DB22" s="8">
        <f>IFERROR(VLOOKUP("*Карелия*",[2]МСП!$1:$1048576,COLUMN(DB22),0),"-")</f>
        <v>9.4</v>
      </c>
      <c r="DC22" s="8">
        <f>IFERROR(VLOOKUP("*Карелия*",[2]МСП!$1:$1048576,COLUMN(DC22),0),"-")</f>
        <v>9.6</v>
      </c>
      <c r="DD22" s="8">
        <f>IFERROR(VLOOKUP("*Карелия*",[2]МСП!$1:$1048576,COLUMN(DD22),0),"-")</f>
        <v>9.1999999999999993</v>
      </c>
      <c r="DE22" s="8">
        <f>IFERROR(VLOOKUP("*Карелия*",[2]МСП!$1:$1048576,COLUMN(DE22),0),"-")</f>
        <v>8.8000000000000007</v>
      </c>
      <c r="DF22" s="8">
        <f>IFERROR(VLOOKUP("*Карелия*",[2]МСП!$1:$1048576,COLUMN(DF22),0),"-")</f>
        <v>8.9</v>
      </c>
      <c r="DG22" s="8">
        <f>IFERROR(VLOOKUP("*Карелия*",[2]МСП!$1:$1048576,COLUMN(DG22),0),"-")</f>
        <v>10.3</v>
      </c>
      <c r="DH22" s="8">
        <f>IFERROR(VLOOKUP("*Карелия*",[2]МСП!$1:$1048576,COLUMN(DH22),0),"-")</f>
        <v>10.1</v>
      </c>
      <c r="DI22" s="8">
        <f>IFERROR(VLOOKUP("*Карелия*",[2]МСП!$1:$1048576,COLUMN(DI22),0),"-")</f>
        <v>9.8000000000000007</v>
      </c>
      <c r="DJ22" s="8">
        <f>IFERROR(VLOOKUP("*Карелия*",[2]МСП!$1:$1048576,COLUMN(DJ22),0),"-")</f>
        <v>9.6</v>
      </c>
      <c r="DK22" s="8">
        <f>IFERROR(VLOOKUP("*Карелия*",[2]МСП!$1:$1048576,COLUMN(DK22),0),"-")</f>
        <v>11.3</v>
      </c>
      <c r="DL22" s="8">
        <f>IFERROR(VLOOKUP("*Карелия*",[2]МСП!$1:$1048576,COLUMN(DL22),0),"-")</f>
        <v>11.7</v>
      </c>
      <c r="DM22" s="8">
        <f>IFERROR(VLOOKUP("*Карелия*",[2]МСП!$1:$1048576,COLUMN(DM22),0),"-")</f>
        <v>11.3</v>
      </c>
      <c r="DN22" s="8">
        <f>IFERROR(VLOOKUP("*Карелия*",[2]МСП!$1:$1048576,COLUMN(DN22),0),"-")</f>
        <v>10.6</v>
      </c>
      <c r="DO22" s="8">
        <f>IFERROR(VLOOKUP("*Карелия*",[2]МСП!$1:$1048576,COLUMN(DO22),0),"-")</f>
        <v>10.5</v>
      </c>
      <c r="DP22" s="8">
        <f>IFERROR(VLOOKUP("*Карелия*",[2]МСП!$1:$1048576,COLUMN(DP22),0),"-")</f>
        <v>10.5</v>
      </c>
      <c r="DQ22" s="8">
        <f>IFERROR(VLOOKUP("*Карелия*",[2]МСП!$1:$1048576,COLUMN(DQ22),0),"-")</f>
        <v>10.5</v>
      </c>
      <c r="DR22" s="8">
        <f>IFERROR(VLOOKUP("*Карелия*",[2]МСП!$1:$1048576,COLUMN(DR22),0),"-")</f>
        <v>9.4</v>
      </c>
      <c r="DS22" s="8">
        <f>IFERROR(VLOOKUP("*Карелия*",[2]МСП!$1:$1048576,COLUMN(DS22),0),"-")</f>
        <v>9.6</v>
      </c>
      <c r="DT22" s="8">
        <f>IFERROR(VLOOKUP("*Карелия*",[2]МСП!$1:$1048576,COLUMN(DT22),0),"-")</f>
        <v>9.1</v>
      </c>
      <c r="DU22" s="8">
        <f>IFERROR(VLOOKUP("*Карелия*",[2]МСП!$1:$1048576,COLUMN(DU22),0),"-")</f>
        <v>9.5</v>
      </c>
      <c r="DV22" s="8">
        <f>IFERROR(VLOOKUP("*Карелия*",[2]МСП!$1:$1048576,COLUMN(DV22),0),"-")</f>
        <v>9.6</v>
      </c>
      <c r="DW22" s="8">
        <f>IFERROR(VLOOKUP("*Карелия*",[2]МСП!$1:$1048576,COLUMN(DW22),0),"-")</f>
        <v>9.1</v>
      </c>
      <c r="DX22" s="8">
        <f>IFERROR(VLOOKUP("*Карелия*",[2]МСП!$1:$1048576,COLUMN(DX22),0),"-")</f>
        <v>9.6999999999999993</v>
      </c>
      <c r="DY22" s="8">
        <f>IFERROR(VLOOKUP("*Карелия*",[2]МСП!$1:$1048576,COLUMN(DY22),0),"-")</f>
        <v>9.8000000000000007</v>
      </c>
      <c r="DZ22" s="8">
        <f>IFERROR(VLOOKUP("*Карелия*",[2]МСП!$1:$1048576,COLUMN(DZ22),0),"-")</f>
        <v>11.1</v>
      </c>
      <c r="EA22" s="8">
        <f>IFERROR(VLOOKUP("*Карелия*",[2]МСП!$1:$1048576,COLUMN(EA22),0),"-")</f>
        <v>11.6</v>
      </c>
      <c r="EB22" s="8">
        <f>IFERROR(VLOOKUP("*Карелия*",[2]МСП!$1:$1048576,COLUMN(EB22),0),"-")</f>
        <v>12.9</v>
      </c>
      <c r="EC22" s="8">
        <f>IFERROR(VLOOKUP("*Карелия*",[2]МСП!$1:$1048576,COLUMN(EC22),0),"-")</f>
        <v>12.7</v>
      </c>
      <c r="ED22" s="8">
        <f>IFERROR(VLOOKUP("*Карелия*",[2]МСП!$1:$1048576,COLUMN(ED22),0),"-")</f>
        <v>12.5</v>
      </c>
      <c r="EE22" s="8">
        <f>IFERROR(VLOOKUP("*Карелия*",[2]МСП!$1:$1048576,COLUMN(EE22),0),"-")</f>
        <v>13.7</v>
      </c>
      <c r="EF22" s="8">
        <f>IFERROR(VLOOKUP("*Карелия*",[2]МСП!$1:$1048576,COLUMN(EF22),0),"-")</f>
        <v>13.5</v>
      </c>
      <c r="EG22" s="8">
        <f>IFERROR(VLOOKUP("*Карелия*",[2]МСП!$1:$1048576,COLUMN(EG22),0),"-")</f>
        <v>15</v>
      </c>
      <c r="EH22" s="8">
        <f>IFERROR(VLOOKUP("*Карелия*",[2]МСП!$1:$1048576,COLUMN(EH22),0),"-")</f>
        <v>16.8</v>
      </c>
      <c r="EI22" s="8">
        <f>IFERROR(VLOOKUP("*Карелия*",[2]МСП!$1:$1048576,COLUMN(EI22),0),"-")</f>
        <v>18.2</v>
      </c>
      <c r="EJ22" s="8">
        <f>IFERROR(VLOOKUP("*Карелия*",[2]МСП!$1:$1048576,COLUMN(EJ22),0),"-")</f>
        <v>20.5</v>
      </c>
      <c r="EK22" s="8">
        <f>IFERROR(VLOOKUP("*Карелия*",[2]МСП!$1:$1048576,COLUMN(EK22),0),"-")</f>
        <v>22</v>
      </c>
      <c r="EL22" s="8">
        <f>IFERROR(VLOOKUP("*Карелия*",[2]МСП!$1:$1048576,COLUMN(EL22),0),"-")</f>
        <v>24.1</v>
      </c>
      <c r="EM22" s="8">
        <f>IFERROR(VLOOKUP("*Карелия*",[2]МСП!$1:$1048576,COLUMN(EM22),0),"-")</f>
        <v>26.1</v>
      </c>
      <c r="EN22" s="8">
        <f>IFERROR(VLOOKUP("*Карелия*",[2]МСП!$1:$1048576,COLUMN(EN22),0),"-")</f>
        <v>27.3</v>
      </c>
      <c r="EO22" s="8">
        <f>IFERROR(VLOOKUP("*Карелия*",[2]МСП!$1:$1048576,COLUMN(EO22),0),"-")</f>
        <v>29.1</v>
      </c>
      <c r="EP22" s="8">
        <f>IFERROR(VLOOKUP("*Карелия*",[2]МСП!$1:$1048576,COLUMN(EP22),0),"-")</f>
        <v>30.8</v>
      </c>
      <c r="EQ22" s="8">
        <f>IFERROR(VLOOKUP("*Карелия*",[2]МСП!$1:$1048576,COLUMN(EQ22),0),"-")</f>
        <v>17.7</v>
      </c>
      <c r="ER22" s="8">
        <f>IFERROR(VLOOKUP("*Карелия*",[2]МСП!$1:$1048576,COLUMN(ER22),0),"-")</f>
        <v>26</v>
      </c>
      <c r="ES22" s="8">
        <f>IFERROR(VLOOKUP("*Карелия*",[2]МСП!$1:$1048576,COLUMN(ES22),0),"-")</f>
        <v>26.1</v>
      </c>
      <c r="ET22" s="8">
        <f>IFERROR(VLOOKUP("*Карелия*",[2]МСП!$1:$1048576,COLUMN(ET22),0),"-")</f>
        <v>27.5</v>
      </c>
      <c r="EU22" s="8">
        <f>IFERROR(VLOOKUP("*Карелия*",[2]МСП!$1:$1048576,COLUMN(EU22),0),"-")</f>
        <v>28</v>
      </c>
      <c r="EV22" s="8">
        <f>IFERROR(VLOOKUP("*Карелия*",[2]МСП!$1:$1048576,COLUMN(EV22),0),"-")</f>
        <v>27.8</v>
      </c>
      <c r="EW22" s="8">
        <f>IFERROR(VLOOKUP("*Карелия*",[2]МСП!$1:$1048576,COLUMN(EW22),0),"-")</f>
        <v>30</v>
      </c>
      <c r="EX22" s="8">
        <f>IFERROR(VLOOKUP("*Карелия*",[2]МСП!$1:$1048576,COLUMN(EX22),0),"-")</f>
        <v>28.4</v>
      </c>
      <c r="EY22" s="8">
        <f>IFERROR(VLOOKUP("*Карелия*",[2]МСП!$1:$1048576,COLUMN(EY22),0),"-")</f>
        <v>31</v>
      </c>
    </row>
    <row r="23" spans="1:155" x14ac:dyDescent="0.25">
      <c r="A23" s="4" t="s">
        <v>16</v>
      </c>
      <c r="B23" s="8">
        <f>IFERROR(VLOOKUP("*Коми*",[2]МСП!$1:$1048576,COLUMN(B23),0),"-")</f>
        <v>0.6</v>
      </c>
      <c r="C23" s="8">
        <f>IFERROR(VLOOKUP("*Коми*",[2]МСП!$1:$1048576,COLUMN(C23),0),"-")</f>
        <v>0.4</v>
      </c>
      <c r="D23" s="8">
        <f>IFERROR(VLOOKUP("*Коми*",[2]МСП!$1:$1048576,COLUMN(D23),0),"-")</f>
        <v>-0.4</v>
      </c>
      <c r="E23" s="8">
        <f>IFERROR(VLOOKUP("*Коми*",[2]МСП!$1:$1048576,COLUMN(E23),0),"-")</f>
        <v>-14.9</v>
      </c>
      <c r="F23" s="8">
        <f>IFERROR(VLOOKUP("*Коми*",[2]МСП!$1:$1048576,COLUMN(F23),0),"-")</f>
        <v>-37.5</v>
      </c>
      <c r="G23" s="8">
        <f>IFERROR(VLOOKUP("*Коми*",[2]МСП!$1:$1048576,COLUMN(G23),0),"-")</f>
        <v>-31.9</v>
      </c>
      <c r="H23" s="8">
        <f>IFERROR(VLOOKUP("*Коми*",[2]МСП!$1:$1048576,COLUMN(H23),0),"-")</f>
        <v>-29.5</v>
      </c>
      <c r="I23" s="8">
        <f>IFERROR(VLOOKUP("*Коми*",[2]МСП!$1:$1048576,COLUMN(I23),0),"-")</f>
        <v>-28</v>
      </c>
      <c r="J23" s="8">
        <f>IFERROR(VLOOKUP("*Коми*",[2]МСП!$1:$1048576,COLUMN(J23),0),"-")</f>
        <v>-27.1</v>
      </c>
      <c r="K23" s="8">
        <f>IFERROR(VLOOKUP("*Коми*",[2]МСП!$1:$1048576,COLUMN(K23),0),"-")</f>
        <v>-23.8</v>
      </c>
      <c r="L23" s="8">
        <f>IFERROR(VLOOKUP("*Коми*",[2]МСП!$1:$1048576,COLUMN(L23),0),"-")</f>
        <v>-21.3</v>
      </c>
      <c r="M23" s="8">
        <f>IFERROR(VLOOKUP("*Коми*",[2]МСП!$1:$1048576,COLUMN(M23),0),"-")</f>
        <v>-17.7</v>
      </c>
      <c r="N23" s="8">
        <f>IFERROR(VLOOKUP("*Коми*",[2]МСП!$1:$1048576,COLUMN(N23),0),"-")</f>
        <v>-12.9</v>
      </c>
      <c r="O23" s="8">
        <f>IFERROR(VLOOKUP("*Коми*",[2]МСП!$1:$1048576,COLUMN(O23),0),"-")</f>
        <v>-12</v>
      </c>
      <c r="P23" s="8">
        <f>IFERROR(VLOOKUP("*Коми*",[2]МСП!$1:$1048576,COLUMN(P23),0),"-")</f>
        <v>-10.9</v>
      </c>
      <c r="Q23" s="8">
        <f>IFERROR(VLOOKUP("*Коми*",[2]МСП!$1:$1048576,COLUMN(Q23),0),"-")</f>
        <v>-9.6999999999999993</v>
      </c>
      <c r="R23" s="8">
        <f>IFERROR(VLOOKUP("*Коми*",[2]МСП!$1:$1048576,COLUMN(R23),0),"-")</f>
        <v>-6.6</v>
      </c>
      <c r="S23" s="8">
        <f>IFERROR(VLOOKUP("*Коми*",[2]МСП!$1:$1048576,COLUMN(S23),0),"-")</f>
        <v>-6</v>
      </c>
      <c r="T23" s="8">
        <f>IFERROR(VLOOKUP("*Коми*",[2]МСП!$1:$1048576,COLUMN(T23),0),"-")</f>
        <v>-4.4000000000000004</v>
      </c>
      <c r="U23" s="8">
        <f>IFERROR(VLOOKUP("*Коми*",[2]МСП!$1:$1048576,COLUMN(U23),0),"-")</f>
        <v>-4.5</v>
      </c>
      <c r="V23" s="8">
        <f>IFERROR(VLOOKUP("*Коми*",[2]МСП!$1:$1048576,COLUMN(V23),0),"-")</f>
        <v>-5.7</v>
      </c>
      <c r="W23" s="8">
        <f>IFERROR(VLOOKUP("*Коми*",[2]МСП!$1:$1048576,COLUMN(W23),0),"-")</f>
        <v>-3.7</v>
      </c>
      <c r="X23" s="8">
        <f>IFERROR(VLOOKUP("*Коми*",[2]МСП!$1:$1048576,COLUMN(X23),0),"-")</f>
        <v>-2.8</v>
      </c>
      <c r="Y23" s="8">
        <f>IFERROR(VLOOKUP("*Коми*",[2]МСП!$1:$1048576,COLUMN(Y23),0),"-")</f>
        <v>-2.2999999999999998</v>
      </c>
      <c r="Z23" s="8">
        <f>IFERROR(VLOOKUP("*Коми*",[2]МСП!$1:$1048576,COLUMN(Z23),0),"-")</f>
        <v>-1.4</v>
      </c>
      <c r="AA23" s="8">
        <f>IFERROR(VLOOKUP("*Коми*",[2]МСП!$1:$1048576,COLUMN(AA23),0),"-")</f>
        <v>-0.2</v>
      </c>
      <c r="AB23" s="8">
        <f>IFERROR(VLOOKUP("*Коми*",[2]МСП!$1:$1048576,COLUMN(AB23),0),"-")</f>
        <v>0.2</v>
      </c>
      <c r="AC23" s="8">
        <f>IFERROR(VLOOKUP("*Коми*",[2]МСП!$1:$1048576,COLUMN(AC23),0),"-")</f>
        <v>0.7</v>
      </c>
      <c r="AD23" s="8">
        <f>IFERROR(VLOOKUP("*Коми*",[2]МСП!$1:$1048576,COLUMN(AD23),0),"-")</f>
        <v>1</v>
      </c>
      <c r="AE23" s="8">
        <f>IFERROR(VLOOKUP("*Коми*",[2]МСП!$1:$1048576,COLUMN(AE23),0),"-")</f>
        <v>1.4</v>
      </c>
      <c r="AF23" s="8">
        <f>IFERROR(VLOOKUP("*Коми*",[2]МСП!$1:$1048576,COLUMN(AF23),0),"-")</f>
        <v>0.8</v>
      </c>
      <c r="AG23" s="8">
        <f>IFERROR(VLOOKUP("*Коми*",[2]МСП!$1:$1048576,COLUMN(AG23),0),"-")</f>
        <v>0.7</v>
      </c>
      <c r="AH23" s="8">
        <f>IFERROR(VLOOKUP("*Коми*",[2]МСП!$1:$1048576,COLUMN(AH23),0),"-")</f>
        <v>1.1000000000000001</v>
      </c>
      <c r="AI23" s="8">
        <f>IFERROR(VLOOKUP("*Коми*",[2]МСП!$1:$1048576,COLUMN(AI23),0),"-")</f>
        <v>1.6</v>
      </c>
      <c r="AJ23" s="8">
        <f>IFERROR(VLOOKUP("*Коми*",[2]МСП!$1:$1048576,COLUMN(AJ23),0),"-")</f>
        <v>0.8</v>
      </c>
      <c r="AK23" s="8">
        <f>IFERROR(VLOOKUP("*Коми*",[2]МСП!$1:$1048576,COLUMN(AK23),0),"-")</f>
        <v>1.1000000000000001</v>
      </c>
      <c r="AL23" s="8">
        <f>IFERROR(VLOOKUP("*Коми*",[2]МСП!$1:$1048576,COLUMN(AL23),0),"-")</f>
        <v>1.5</v>
      </c>
      <c r="AM23" s="8">
        <f>IFERROR(VLOOKUP("*Коми*",[2]МСП!$1:$1048576,COLUMN(AM23),0),"-")</f>
        <v>2.2000000000000002</v>
      </c>
      <c r="AN23" s="8">
        <f>IFERROR(VLOOKUP("*Коми*",[2]МСП!$1:$1048576,COLUMN(AN23),0),"-")</f>
        <v>2.5</v>
      </c>
      <c r="AO23" s="8">
        <f>IFERROR(VLOOKUP("*Коми*",[2]МСП!$1:$1048576,COLUMN(AO23),0),"-")</f>
        <v>3</v>
      </c>
      <c r="AP23" s="8">
        <f>IFERROR(VLOOKUP("*Коми*",[2]МСП!$1:$1048576,COLUMN(AP23),0),"-")</f>
        <v>3.3</v>
      </c>
      <c r="AQ23" s="8">
        <f>IFERROR(VLOOKUP("*Коми*",[2]МСП!$1:$1048576,COLUMN(AQ23),0),"-")</f>
        <v>3.6</v>
      </c>
      <c r="AR23" s="8">
        <f>IFERROR(VLOOKUP("*Коми*",[2]МСП!$1:$1048576,COLUMN(AR23),0),"-")</f>
        <v>2.8</v>
      </c>
      <c r="AS23" s="8">
        <f>IFERROR(VLOOKUP("*Коми*",[2]МСП!$1:$1048576,COLUMN(AS23),0),"-")</f>
        <v>-6.1</v>
      </c>
      <c r="AT23" s="8">
        <f>IFERROR(VLOOKUP("*Коми*",[2]МСП!$1:$1048576,COLUMN(AT23),0),"-")</f>
        <v>1.2</v>
      </c>
      <c r="AU23" s="8">
        <f>IFERROR(VLOOKUP("*Коми*",[2]МСП!$1:$1048576,COLUMN(AU23),0),"-")</f>
        <v>2</v>
      </c>
      <c r="AV23" s="8">
        <f>IFERROR(VLOOKUP("*Коми*",[2]МСП!$1:$1048576,COLUMN(AV23),0),"-")</f>
        <v>2.6</v>
      </c>
      <c r="AW23" s="8">
        <f>IFERROR(VLOOKUP("*Коми*",[2]МСП!$1:$1048576,COLUMN(AW23),0),"-")</f>
        <v>2.8</v>
      </c>
      <c r="AX23" s="8">
        <f>IFERROR(VLOOKUP("*Коми*",[2]МСП!$1:$1048576,COLUMN(AX23),0),"-")</f>
        <v>2.2999999999999998</v>
      </c>
      <c r="AY23" s="8">
        <f>IFERROR(VLOOKUP("*Коми*",[2]МСП!$1:$1048576,COLUMN(AY23),0),"-")</f>
        <v>3</v>
      </c>
      <c r="AZ23" s="8">
        <f>IFERROR(VLOOKUP("*Коми*",[2]МСП!$1:$1048576,COLUMN(AZ23),0),"-")</f>
        <v>2.9</v>
      </c>
      <c r="BA23" s="8">
        <f>IFERROR(VLOOKUP("*Коми*",[2]МСП!$1:$1048576,COLUMN(BA23),0),"-")</f>
        <v>4</v>
      </c>
      <c r="BB23" s="8">
        <f>IFERROR(VLOOKUP("*Коми*",[2]МСП!$1:$1048576,COLUMN(BB23),0),"-")</f>
        <v>3.1</v>
      </c>
      <c r="BC23" s="8">
        <f>IFERROR(VLOOKUP("*Коми*",[2]МСП!$1:$1048576,COLUMN(BC23),0),"-")</f>
        <v>4</v>
      </c>
      <c r="BD23" s="8">
        <f>IFERROR(VLOOKUP("*Коми*",[2]МСП!$1:$1048576,COLUMN(BD23),0),"-")</f>
        <v>2.8</v>
      </c>
      <c r="BE23" s="8">
        <f>IFERROR(VLOOKUP("*Коми*",[2]МСП!$1:$1048576,COLUMN(BE23),0),"-")</f>
        <v>4.4000000000000004</v>
      </c>
      <c r="BF23" s="8">
        <f>IFERROR(VLOOKUP("*Коми*",[2]МСП!$1:$1048576,COLUMN(BF23),0),"-")</f>
        <v>4.2</v>
      </c>
      <c r="BG23" s="8">
        <f>IFERROR(VLOOKUP("*Коми*",[2]МСП!$1:$1048576,COLUMN(BG23),0),"-")</f>
        <v>4.5</v>
      </c>
      <c r="BH23" s="8">
        <f>IFERROR(VLOOKUP("*Коми*",[2]МСП!$1:$1048576,COLUMN(BH23),0),"-")</f>
        <v>4.5</v>
      </c>
      <c r="BI23" s="8">
        <f>IFERROR(VLOOKUP("*Коми*",[2]МСП!$1:$1048576,COLUMN(BI23),0),"-")</f>
        <v>-2.5</v>
      </c>
      <c r="BJ23" s="8">
        <f>IFERROR(VLOOKUP("*Коми*",[2]МСП!$1:$1048576,COLUMN(BJ23),0),"-")</f>
        <v>3</v>
      </c>
      <c r="BK23" s="8">
        <f>IFERROR(VLOOKUP("*Коми*",[2]МСП!$1:$1048576,COLUMN(BK23),0),"-")</f>
        <v>4.3</v>
      </c>
      <c r="BL23" s="8">
        <f>IFERROR(VLOOKUP("*Коми*",[2]МСП!$1:$1048576,COLUMN(BL23),0),"-")</f>
        <v>4.5999999999999996</v>
      </c>
      <c r="BM23" s="8">
        <f>IFERROR(VLOOKUP("*Коми*",[2]МСП!$1:$1048576,COLUMN(BM23),0),"-")</f>
        <v>4.4000000000000004</v>
      </c>
      <c r="BN23" s="8">
        <f>IFERROR(VLOOKUP("*Коми*",[2]МСП!$1:$1048576,COLUMN(BN23),0),"-")</f>
        <v>5.0999999999999996</v>
      </c>
      <c r="BO23" s="8">
        <f>IFERROR(VLOOKUP("*Коми*",[2]МСП!$1:$1048576,COLUMN(BO23),0),"-")</f>
        <v>4.3</v>
      </c>
      <c r="BP23" s="8">
        <f>IFERROR(VLOOKUP("*Коми*",[2]МСП!$1:$1048576,COLUMN(BP23),0),"-")</f>
        <v>3.4</v>
      </c>
      <c r="BQ23" s="8">
        <f>IFERROR(VLOOKUP("*Коми*",[2]МСП!$1:$1048576,COLUMN(BQ23),0),"-")</f>
        <v>3.9</v>
      </c>
      <c r="BR23" s="8">
        <f>IFERROR(VLOOKUP("*Коми*",[2]МСП!$1:$1048576,COLUMN(BR23),0),"-")</f>
        <v>3.4</v>
      </c>
      <c r="BS23" s="8">
        <f>IFERROR(VLOOKUP("*Коми*",[2]МСП!$1:$1048576,COLUMN(BS23),0),"-")</f>
        <v>1.2</v>
      </c>
      <c r="BT23" s="8">
        <f>IFERROR(VLOOKUP("*Коми*",[2]МСП!$1:$1048576,COLUMN(BT23),0),"-")</f>
        <v>0.9</v>
      </c>
      <c r="BU23" s="8">
        <f>IFERROR(VLOOKUP("*Коми*",[2]МСП!$1:$1048576,COLUMN(BU23),0),"-")</f>
        <v>1.1000000000000001</v>
      </c>
      <c r="BV23" s="8">
        <f>IFERROR(VLOOKUP("*Коми*",[2]МСП!$1:$1048576,COLUMN(BV23),0),"-")</f>
        <v>0.9</v>
      </c>
      <c r="BW23" s="8">
        <f>IFERROR(VLOOKUP("*Коми*",[2]МСП!$1:$1048576,COLUMN(BW23),0),"-")</f>
        <v>1.2</v>
      </c>
      <c r="BX23" s="8">
        <f>IFERROR(VLOOKUP("*Коми*",[2]МСП!$1:$1048576,COLUMN(BX23),0),"-")</f>
        <v>1.2</v>
      </c>
      <c r="BY23" s="8">
        <f>IFERROR(VLOOKUP("*Коми*",[2]МСП!$1:$1048576,COLUMN(BY23),0),"-")</f>
        <v>1.9</v>
      </c>
      <c r="BZ23" s="8">
        <f>IFERROR(VLOOKUP("*Коми*",[2]МСП!$1:$1048576,COLUMN(BZ23),0),"-")</f>
        <v>2.2999999999999998</v>
      </c>
      <c r="CA23" s="8">
        <f>IFERROR(VLOOKUP("*Коми*",[2]МСП!$1:$1048576,COLUMN(CA23),0),"-")</f>
        <v>3.8</v>
      </c>
      <c r="CB23" s="8">
        <f>IFERROR(VLOOKUP("*Коми*",[2]МСП!$1:$1048576,COLUMN(CB23),0),"-")</f>
        <v>3.5</v>
      </c>
      <c r="CC23" s="8">
        <f>IFERROR(VLOOKUP("*Коми*",[2]МСП!$1:$1048576,COLUMN(CC23),0),"-")</f>
        <v>3.8</v>
      </c>
      <c r="CD23" s="8">
        <f>IFERROR(VLOOKUP("*Коми*",[2]МСП!$1:$1048576,COLUMN(CD23),0),"-")</f>
        <v>3.9</v>
      </c>
      <c r="CE23" s="8">
        <f>IFERROR(VLOOKUP("*Коми*",[2]МСП!$1:$1048576,COLUMN(CE23),0),"-")</f>
        <v>4.3</v>
      </c>
      <c r="CF23" s="8">
        <f>IFERROR(VLOOKUP("*Коми*",[2]МСП!$1:$1048576,COLUMN(CF23),0),"-")</f>
        <v>4.3</v>
      </c>
      <c r="CG23" s="8">
        <f>IFERROR(VLOOKUP("*Коми*",[2]МСП!$1:$1048576,COLUMN(CG23),0),"-")</f>
        <v>4.3</v>
      </c>
      <c r="CH23" s="8">
        <f>IFERROR(VLOOKUP("*Коми*",[2]МСП!$1:$1048576,COLUMN(CH23),0),"-")</f>
        <v>4.3</v>
      </c>
      <c r="CI23" s="8">
        <f>IFERROR(VLOOKUP("*Коми*",[2]МСП!$1:$1048576,COLUMN(CI23),0),"-")</f>
        <v>4.5</v>
      </c>
      <c r="CJ23" s="8">
        <f>IFERROR(VLOOKUP("*Коми*",[2]МСП!$1:$1048576,COLUMN(CJ23),0),"-")</f>
        <v>1.3</v>
      </c>
      <c r="CK23" s="8">
        <f>IFERROR(VLOOKUP("*Коми*",[2]МСП!$1:$1048576,COLUMN(CK23),0),"-")</f>
        <v>3.4</v>
      </c>
      <c r="CL23" s="8">
        <f>IFERROR(VLOOKUP("*Коми*",[2]МСП!$1:$1048576,COLUMN(CL23),0),"-")</f>
        <v>4.2</v>
      </c>
      <c r="CM23" s="8">
        <f>IFERROR(VLOOKUP("*Коми*",[2]МСП!$1:$1048576,COLUMN(CM23),0),"-")</f>
        <v>4.8</v>
      </c>
      <c r="CN23" s="8">
        <f>IFERROR(VLOOKUP("*Коми*",[2]МСП!$1:$1048576,COLUMN(CN23),0),"-")</f>
        <v>5.3</v>
      </c>
      <c r="CO23" s="8">
        <f>IFERROR(VLOOKUP("*Коми*",[2]МСП!$1:$1048576,COLUMN(CO23),0),"-")</f>
        <v>5</v>
      </c>
      <c r="CP23" s="8">
        <f>IFERROR(VLOOKUP("*Коми*",[2]МСП!$1:$1048576,COLUMN(CP23),0),"-")</f>
        <v>5.8</v>
      </c>
      <c r="CQ23" s="8">
        <f>IFERROR(VLOOKUP("*Коми*",[2]МСП!$1:$1048576,COLUMN(CQ23),0),"-")</f>
        <v>5.5</v>
      </c>
      <c r="CR23" s="8">
        <f>IFERROR(VLOOKUP("*Коми*",[2]МСП!$1:$1048576,COLUMN(CR23),0),"-")</f>
        <v>5</v>
      </c>
      <c r="CS23" s="8">
        <f>IFERROR(VLOOKUP("*Коми*",[2]МСП!$1:$1048576,COLUMN(CS23),0),"-")</f>
        <v>-5.2</v>
      </c>
      <c r="CT23" s="8">
        <f>IFERROR(VLOOKUP("*Коми*",[2]МСП!$1:$1048576,COLUMN(CT23),0),"-")</f>
        <v>3.6</v>
      </c>
      <c r="CU23" s="8">
        <f>IFERROR(VLOOKUP("*Коми*",[2]МСП!$1:$1048576,COLUMN(CU23),0),"-")</f>
        <v>4</v>
      </c>
      <c r="CV23" s="8">
        <f>IFERROR(VLOOKUP("*Коми*",[2]МСП!$1:$1048576,COLUMN(CV23),0),"-")</f>
        <v>3.1</v>
      </c>
      <c r="CW23" s="8">
        <f>IFERROR(VLOOKUP("*Коми*",[2]МСП!$1:$1048576,COLUMN(CW23),0),"-")</f>
        <v>3.2</v>
      </c>
      <c r="CX23" s="8">
        <f>IFERROR(VLOOKUP("*Коми*",[2]МСП!$1:$1048576,COLUMN(CX23),0),"-")</f>
        <v>3.9</v>
      </c>
      <c r="CY23" s="8">
        <f>IFERROR(VLOOKUP("*Коми*",[2]МСП!$1:$1048576,COLUMN(CY23),0),"-")</f>
        <v>4.0999999999999996</v>
      </c>
      <c r="CZ23" s="8">
        <f>IFERROR(VLOOKUP("*Коми*",[2]МСП!$1:$1048576,COLUMN(CZ23),0),"-")</f>
        <v>4.8</v>
      </c>
      <c r="DA23" s="8">
        <f>IFERROR(VLOOKUP("*Коми*",[2]МСП!$1:$1048576,COLUMN(DA23),0),"-")</f>
        <v>3.9</v>
      </c>
      <c r="DB23" s="8">
        <f>IFERROR(VLOOKUP("*Коми*",[2]МСП!$1:$1048576,COLUMN(DB23),0),"-")</f>
        <v>4</v>
      </c>
      <c r="DC23" s="8">
        <f>IFERROR(VLOOKUP("*Коми*",[2]МСП!$1:$1048576,COLUMN(DC23),0),"-")</f>
        <v>4</v>
      </c>
      <c r="DD23" s="8">
        <f>IFERROR(VLOOKUP("*Коми*",[2]МСП!$1:$1048576,COLUMN(DD23),0),"-")</f>
        <v>4.0999999999999996</v>
      </c>
      <c r="DE23" s="8">
        <f>IFERROR(VLOOKUP("*Коми*",[2]МСП!$1:$1048576,COLUMN(DE23),0),"-")</f>
        <v>4</v>
      </c>
      <c r="DF23" s="8">
        <f>IFERROR(VLOOKUP("*Коми*",[2]МСП!$1:$1048576,COLUMN(DF23),0),"-")</f>
        <v>4.2</v>
      </c>
      <c r="DG23" s="8">
        <f>IFERROR(VLOOKUP("*Коми*",[2]МСП!$1:$1048576,COLUMN(DG23),0),"-")</f>
        <v>4.4000000000000004</v>
      </c>
      <c r="DH23" s="8">
        <f>IFERROR(VLOOKUP("*Коми*",[2]МСП!$1:$1048576,COLUMN(DH23),0),"-")</f>
        <v>4.5999999999999996</v>
      </c>
      <c r="DI23" s="8">
        <f>IFERROR(VLOOKUP("*Коми*",[2]МСП!$1:$1048576,COLUMN(DI23),0),"-")</f>
        <v>4.4000000000000004</v>
      </c>
      <c r="DJ23" s="8">
        <f>IFERROR(VLOOKUP("*Коми*",[2]МСП!$1:$1048576,COLUMN(DJ23),0),"-")</f>
        <v>4</v>
      </c>
      <c r="DK23" s="8">
        <f>IFERROR(VLOOKUP("*Коми*",[2]МСП!$1:$1048576,COLUMN(DK23),0),"-")</f>
        <v>4.3</v>
      </c>
      <c r="DL23" s="8">
        <f>IFERROR(VLOOKUP("*Коми*",[2]МСП!$1:$1048576,COLUMN(DL23),0),"-")</f>
        <v>4.5</v>
      </c>
      <c r="DM23" s="8">
        <f>IFERROR(VLOOKUP("*Коми*",[2]МСП!$1:$1048576,COLUMN(DM23),0),"-")</f>
        <v>4.8</v>
      </c>
      <c r="DN23" s="8">
        <f>IFERROR(VLOOKUP("*Коми*",[2]МСП!$1:$1048576,COLUMN(DN23),0),"-")</f>
        <v>3.8</v>
      </c>
      <c r="DO23" s="8">
        <f>IFERROR(VLOOKUP("*Коми*",[2]МСП!$1:$1048576,COLUMN(DO23),0),"-")</f>
        <v>3.5</v>
      </c>
      <c r="DP23" s="8">
        <f>IFERROR(VLOOKUP("*Коми*",[2]МСП!$1:$1048576,COLUMN(DP23),0),"-")</f>
        <v>3.7</v>
      </c>
      <c r="DQ23" s="8">
        <f>IFERROR(VLOOKUP("*Коми*",[2]МСП!$1:$1048576,COLUMN(DQ23),0),"-")</f>
        <v>3.8</v>
      </c>
      <c r="DR23" s="8">
        <f>IFERROR(VLOOKUP("*Коми*",[2]МСП!$1:$1048576,COLUMN(DR23),0),"-")</f>
        <v>2.4</v>
      </c>
      <c r="DS23" s="8">
        <f>IFERROR(VLOOKUP("*Коми*",[2]МСП!$1:$1048576,COLUMN(DS23),0),"-")</f>
        <v>1.8</v>
      </c>
      <c r="DT23" s="8">
        <f>IFERROR(VLOOKUP("*Коми*",[2]МСП!$1:$1048576,COLUMN(DT23),0),"-")</f>
        <v>1.7</v>
      </c>
      <c r="DU23" s="8">
        <f>IFERROR(VLOOKUP("*Коми*",[2]МСП!$1:$1048576,COLUMN(DU23),0),"-")</f>
        <v>1.6</v>
      </c>
      <c r="DV23" s="8">
        <f>IFERROR(VLOOKUP("*Коми*",[2]МСП!$1:$1048576,COLUMN(DV23),0),"-")</f>
        <v>2.2000000000000002</v>
      </c>
      <c r="DW23" s="8">
        <f>IFERROR(VLOOKUP("*Коми*",[2]МСП!$1:$1048576,COLUMN(DW23),0),"-")</f>
        <v>1.9</v>
      </c>
      <c r="DX23" s="8">
        <f>IFERROR(VLOOKUP("*Коми*",[2]МСП!$1:$1048576,COLUMN(DX23),0),"-")</f>
        <v>2.8</v>
      </c>
      <c r="DY23" s="8">
        <f>IFERROR(VLOOKUP("*Коми*",[2]МСП!$1:$1048576,COLUMN(DY23),0),"-")</f>
        <v>3.2</v>
      </c>
      <c r="DZ23" s="8">
        <f>IFERROR(VLOOKUP("*Коми*",[2]МСП!$1:$1048576,COLUMN(DZ23),0),"-")</f>
        <v>4.7</v>
      </c>
      <c r="EA23" s="8">
        <f>IFERROR(VLOOKUP("*Коми*",[2]МСП!$1:$1048576,COLUMN(EA23),0),"-")</f>
        <v>5.3</v>
      </c>
      <c r="EB23" s="8">
        <f>IFERROR(VLOOKUP("*Коми*",[2]МСП!$1:$1048576,COLUMN(EB23),0),"-")</f>
        <v>7.4</v>
      </c>
      <c r="EC23" s="8">
        <f>IFERROR(VLOOKUP("*Коми*",[2]МСП!$1:$1048576,COLUMN(EC23),0),"-")</f>
        <v>8.1</v>
      </c>
      <c r="ED23" s="8">
        <f>IFERROR(VLOOKUP("*Коми*",[2]МСП!$1:$1048576,COLUMN(ED23),0),"-")</f>
        <v>8.3000000000000007</v>
      </c>
      <c r="EE23" s="8">
        <f>IFERROR(VLOOKUP("*Коми*",[2]МСП!$1:$1048576,COLUMN(EE23),0),"-")</f>
        <v>8.4</v>
      </c>
      <c r="EF23" s="8">
        <f>IFERROR(VLOOKUP("*Коми*",[2]МСП!$1:$1048576,COLUMN(EF23),0),"-")</f>
        <v>9.6</v>
      </c>
      <c r="EG23" s="8">
        <f>IFERROR(VLOOKUP("*Коми*",[2]МСП!$1:$1048576,COLUMN(EG23),0),"-")</f>
        <v>10.4</v>
      </c>
      <c r="EH23" s="8">
        <f>IFERROR(VLOOKUP("*Коми*",[2]МСП!$1:$1048576,COLUMN(EH23),0),"-")</f>
        <v>11.5</v>
      </c>
      <c r="EI23" s="8">
        <f>IFERROR(VLOOKUP("*Коми*",[2]МСП!$1:$1048576,COLUMN(EI23),0),"-")</f>
        <v>14.3</v>
      </c>
      <c r="EJ23" s="8">
        <f>IFERROR(VLOOKUP("*Коми*",[2]МСП!$1:$1048576,COLUMN(EJ23),0),"-")</f>
        <v>16.7</v>
      </c>
      <c r="EK23" s="8">
        <f>IFERROR(VLOOKUP("*Коми*",[2]МСП!$1:$1048576,COLUMN(EK23),0),"-")</f>
        <v>19.100000000000001</v>
      </c>
      <c r="EL23" s="8">
        <f>IFERROR(VLOOKUP("*Коми*",[2]МСП!$1:$1048576,COLUMN(EL23),0),"-")</f>
        <v>22.5</v>
      </c>
      <c r="EM23" s="8">
        <f>IFERROR(VLOOKUP("*Коми*",[2]МСП!$1:$1048576,COLUMN(EM23),0),"-")</f>
        <v>23.6</v>
      </c>
      <c r="EN23" s="8">
        <f>IFERROR(VLOOKUP("*Коми*",[2]МСП!$1:$1048576,COLUMN(EN23),0),"-")</f>
        <v>25.3</v>
      </c>
      <c r="EO23" s="8">
        <f>IFERROR(VLOOKUP("*Коми*",[2]МСП!$1:$1048576,COLUMN(EO23),0),"-")</f>
        <v>28.4</v>
      </c>
      <c r="EP23" s="8">
        <f>IFERROR(VLOOKUP("*Коми*",[2]МСП!$1:$1048576,COLUMN(EP23),0),"-")</f>
        <v>30.1</v>
      </c>
      <c r="EQ23" s="8">
        <f>IFERROR(VLOOKUP("*Коми*",[2]МСП!$1:$1048576,COLUMN(EQ23),0),"-")</f>
        <v>14.3</v>
      </c>
      <c r="ER23" s="8">
        <f>IFERROR(VLOOKUP("*Коми*",[2]МСП!$1:$1048576,COLUMN(ER23),0),"-")</f>
        <v>24.8</v>
      </c>
      <c r="ES23" s="8">
        <f>IFERROR(VLOOKUP("*Коми*",[2]МСП!$1:$1048576,COLUMN(ES23),0),"-")</f>
        <v>26.7</v>
      </c>
      <c r="ET23" s="8">
        <f>IFERROR(VLOOKUP("*Коми*",[2]МСП!$1:$1048576,COLUMN(ET23),0),"-")</f>
        <v>27.4</v>
      </c>
      <c r="EU23" s="8">
        <f>IFERROR(VLOOKUP("*Коми*",[2]МСП!$1:$1048576,COLUMN(EU23),0),"-")</f>
        <v>27.6</v>
      </c>
      <c r="EV23" s="8">
        <f>IFERROR(VLOOKUP("*Коми*",[2]МСП!$1:$1048576,COLUMN(EV23),0),"-")</f>
        <v>28.5</v>
      </c>
      <c r="EW23" s="8">
        <f>IFERROR(VLOOKUP("*Коми*",[2]МСП!$1:$1048576,COLUMN(EW23),0),"-")</f>
        <v>29.5</v>
      </c>
      <c r="EX23" s="8">
        <f>IFERROR(VLOOKUP("*Коми*",[2]МСП!$1:$1048576,COLUMN(EX23),0),"-")</f>
        <v>30</v>
      </c>
      <c r="EY23" s="8">
        <f>IFERROR(VLOOKUP("*Коми*",[2]МСП!$1:$1048576,COLUMN(EY23),0),"-")</f>
        <v>31.5</v>
      </c>
    </row>
    <row r="24" spans="1:155" x14ac:dyDescent="0.25">
      <c r="A24" s="4" t="s">
        <v>17</v>
      </c>
      <c r="B24" s="8">
        <f>IFERROR(VLOOKUP("*Архангельская*",[2]МСП!$1:$1048576,COLUMN(B24),0),"-")</f>
        <v>1</v>
      </c>
      <c r="C24" s="8">
        <f>IFERROR(VLOOKUP("*Архангельская*",[2]МСП!$1:$1048576,COLUMN(C24),0),"-")</f>
        <v>0.7</v>
      </c>
      <c r="D24" s="8">
        <f>IFERROR(VLOOKUP("*Архангельская*",[2]МСП!$1:$1048576,COLUMN(D24),0),"-")</f>
        <v>0</v>
      </c>
      <c r="E24" s="8">
        <f>IFERROR(VLOOKUP("*Архангельская*",[2]МСП!$1:$1048576,COLUMN(E24),0),"-")</f>
        <v>-15.7</v>
      </c>
      <c r="F24" s="8">
        <f>IFERROR(VLOOKUP("*Архангельская*",[2]МСП!$1:$1048576,COLUMN(F24),0),"-")</f>
        <v>-31.2</v>
      </c>
      <c r="G24" s="8">
        <f>IFERROR(VLOOKUP("*Архангельская*",[2]МСП!$1:$1048576,COLUMN(G24),0),"-")</f>
        <v>-26.8</v>
      </c>
      <c r="H24" s="8">
        <f>IFERROR(VLOOKUP("*Архангельская*",[2]МСП!$1:$1048576,COLUMN(H24),0),"-")</f>
        <v>-24.9</v>
      </c>
      <c r="I24" s="8">
        <f>IFERROR(VLOOKUP("*Архангельская*",[2]МСП!$1:$1048576,COLUMN(I24),0),"-")</f>
        <v>-21.9</v>
      </c>
      <c r="J24" s="8">
        <f>IFERROR(VLOOKUP("*Архангельская*",[2]МСП!$1:$1048576,COLUMN(J24),0),"-")</f>
        <v>-21</v>
      </c>
      <c r="K24" s="8">
        <f>IFERROR(VLOOKUP("*Архангельская*",[2]МСП!$1:$1048576,COLUMN(K24),0),"-")</f>
        <v>-17.5</v>
      </c>
      <c r="L24" s="8">
        <f>IFERROR(VLOOKUP("*Архангельская*",[2]МСП!$1:$1048576,COLUMN(L24),0),"-")</f>
        <v>-14.7</v>
      </c>
      <c r="M24" s="8">
        <f>IFERROR(VLOOKUP("*Архангельская*",[2]МСП!$1:$1048576,COLUMN(M24),0),"-")</f>
        <v>-13.1</v>
      </c>
      <c r="N24" s="8">
        <f>IFERROR(VLOOKUP("*Архангельская*",[2]МСП!$1:$1048576,COLUMN(N24),0),"-")</f>
        <v>-12.2</v>
      </c>
      <c r="O24" s="8">
        <f>IFERROR(VLOOKUP("*Архангельская*",[2]МСП!$1:$1048576,COLUMN(O24),0),"-")</f>
        <v>-11.4</v>
      </c>
      <c r="P24" s="8">
        <f>IFERROR(VLOOKUP("*Архангельская*",[2]МСП!$1:$1048576,COLUMN(P24),0),"-")</f>
        <v>-7.2</v>
      </c>
      <c r="Q24" s="8">
        <f>IFERROR(VLOOKUP("*Архангельская*",[2]МСП!$1:$1048576,COLUMN(Q24),0),"-")</f>
        <v>-5.6</v>
      </c>
      <c r="R24" s="8">
        <f>IFERROR(VLOOKUP("*Архангельская*",[2]МСП!$1:$1048576,COLUMN(R24),0),"-")</f>
        <v>-4.8</v>
      </c>
      <c r="S24" s="8">
        <f>IFERROR(VLOOKUP("*Архангельская*",[2]МСП!$1:$1048576,COLUMN(S24),0),"-")</f>
        <v>-4</v>
      </c>
      <c r="T24" s="8">
        <f>IFERROR(VLOOKUP("*Архангельская*",[2]МСП!$1:$1048576,COLUMN(T24),0),"-")</f>
        <v>-3.5</v>
      </c>
      <c r="U24" s="8">
        <f>IFERROR(VLOOKUP("*Архангельская*",[2]МСП!$1:$1048576,COLUMN(U24),0),"-")</f>
        <v>-3.1</v>
      </c>
      <c r="V24" s="8">
        <f>IFERROR(VLOOKUP("*Архангельская*",[2]МСП!$1:$1048576,COLUMN(V24),0),"-")</f>
        <v>-4.3</v>
      </c>
      <c r="W24" s="8">
        <f>IFERROR(VLOOKUP("*Архангельская*",[2]МСП!$1:$1048576,COLUMN(W24),0),"-")</f>
        <v>-2.5</v>
      </c>
      <c r="X24" s="8">
        <f>IFERROR(VLOOKUP("*Архангельская*",[2]МСП!$1:$1048576,COLUMN(X24),0),"-")</f>
        <v>-0.9</v>
      </c>
      <c r="Y24" s="8">
        <f>IFERROR(VLOOKUP("*Архангельская*",[2]МСП!$1:$1048576,COLUMN(Y24),0),"-")</f>
        <v>0</v>
      </c>
      <c r="Z24" s="8">
        <f>IFERROR(VLOOKUP("*Архангельская*",[2]МСП!$1:$1048576,COLUMN(Z24),0),"-")</f>
        <v>0.7</v>
      </c>
      <c r="AA24" s="8">
        <f>IFERROR(VLOOKUP("*Архангельская*",[2]МСП!$1:$1048576,COLUMN(AA24),0),"-")</f>
        <v>1.7</v>
      </c>
      <c r="AB24" s="8">
        <f>IFERROR(VLOOKUP("*Архангельская*",[2]МСП!$1:$1048576,COLUMN(AB24),0),"-")</f>
        <v>2.8</v>
      </c>
      <c r="AC24" s="8">
        <f>IFERROR(VLOOKUP("*Архангельская*",[2]МСП!$1:$1048576,COLUMN(AC24),0),"-")</f>
        <v>3.1</v>
      </c>
      <c r="AD24" s="8">
        <f>IFERROR(VLOOKUP("*Архангельская*",[2]МСП!$1:$1048576,COLUMN(AD24),0),"-")</f>
        <v>3.5</v>
      </c>
      <c r="AE24" s="8">
        <f>IFERROR(VLOOKUP("*Архангельская*",[2]МСП!$1:$1048576,COLUMN(AE24),0),"-")</f>
        <v>3.7</v>
      </c>
      <c r="AF24" s="8">
        <f>IFERROR(VLOOKUP("*Архангельская*",[2]МСП!$1:$1048576,COLUMN(AF24),0),"-")</f>
        <v>3.4</v>
      </c>
      <c r="AG24" s="8">
        <f>IFERROR(VLOOKUP("*Архангельская*",[2]МСП!$1:$1048576,COLUMN(AG24),0),"-")</f>
        <v>3.8</v>
      </c>
      <c r="AH24" s="8">
        <f>IFERROR(VLOOKUP("*Архангельская*",[2]МСП!$1:$1048576,COLUMN(AH24),0),"-")</f>
        <v>3.5</v>
      </c>
      <c r="AI24" s="8">
        <f>IFERROR(VLOOKUP("*Архангельская*",[2]МСП!$1:$1048576,COLUMN(AI24),0),"-")</f>
        <v>3.2</v>
      </c>
      <c r="AJ24" s="8">
        <f>IFERROR(VLOOKUP("*Архангельская*",[2]МСП!$1:$1048576,COLUMN(AJ24),0),"-")</f>
        <v>2.7</v>
      </c>
      <c r="AK24" s="8">
        <f>IFERROR(VLOOKUP("*Архангельская*",[2]МСП!$1:$1048576,COLUMN(AK24),0),"-")</f>
        <v>3</v>
      </c>
      <c r="AL24" s="8">
        <f>IFERROR(VLOOKUP("*Архангельская*",[2]МСП!$1:$1048576,COLUMN(AL24),0),"-")</f>
        <v>3.3</v>
      </c>
      <c r="AM24" s="8">
        <f>IFERROR(VLOOKUP("*Архангельская*",[2]МСП!$1:$1048576,COLUMN(AM24),0),"-")</f>
        <v>3.6</v>
      </c>
      <c r="AN24" s="8">
        <f>IFERROR(VLOOKUP("*Архангельская*",[2]МСП!$1:$1048576,COLUMN(AN24),0),"-")</f>
        <v>3.9</v>
      </c>
      <c r="AO24" s="8">
        <f>IFERROR(VLOOKUP("*Архангельская*",[2]МСП!$1:$1048576,COLUMN(AO24),0),"-")</f>
        <v>4.4000000000000004</v>
      </c>
      <c r="AP24" s="8">
        <f>IFERROR(VLOOKUP("*Архангельская*",[2]МСП!$1:$1048576,COLUMN(AP24),0),"-")</f>
        <v>4.5</v>
      </c>
      <c r="AQ24" s="8">
        <f>IFERROR(VLOOKUP("*Архангельская*",[2]МСП!$1:$1048576,COLUMN(AQ24),0),"-")</f>
        <v>5.3</v>
      </c>
      <c r="AR24" s="8">
        <f>IFERROR(VLOOKUP("*Архангельская*",[2]МСП!$1:$1048576,COLUMN(AR24),0),"-")</f>
        <v>4.4000000000000004</v>
      </c>
      <c r="AS24" s="8">
        <f>IFERROR(VLOOKUP("*Архангельская*",[2]МСП!$1:$1048576,COLUMN(AS24),0),"-")</f>
        <v>-3.9</v>
      </c>
      <c r="AT24" s="8">
        <f>IFERROR(VLOOKUP("*Архангельская*",[2]МСП!$1:$1048576,COLUMN(AT24),0),"-")</f>
        <v>1.8</v>
      </c>
      <c r="AU24" s="8">
        <f>IFERROR(VLOOKUP("*Архангельская*",[2]МСП!$1:$1048576,COLUMN(AU24),0),"-")</f>
        <v>3</v>
      </c>
      <c r="AV24" s="8">
        <f>IFERROR(VLOOKUP("*Архангельская*",[2]МСП!$1:$1048576,COLUMN(AV24),0),"-")</f>
        <v>3.2</v>
      </c>
      <c r="AW24" s="8">
        <f>IFERROR(VLOOKUP("*Архангельская*",[2]МСП!$1:$1048576,COLUMN(AW24),0),"-")</f>
        <v>3.6</v>
      </c>
      <c r="AX24" s="8">
        <f>IFERROR(VLOOKUP("*Архангельская*",[2]МСП!$1:$1048576,COLUMN(AX24),0),"-")</f>
        <v>3.7</v>
      </c>
      <c r="AY24" s="8">
        <f>IFERROR(VLOOKUP("*Архангельская*",[2]МСП!$1:$1048576,COLUMN(AY24),0),"-")</f>
        <v>4.2</v>
      </c>
      <c r="AZ24" s="8">
        <f>IFERROR(VLOOKUP("*Архангельская*",[2]МСП!$1:$1048576,COLUMN(AZ24),0),"-")</f>
        <v>3.8</v>
      </c>
      <c r="BA24" s="8">
        <f>IFERROR(VLOOKUP("*Архангельская*",[2]МСП!$1:$1048576,COLUMN(BA24),0),"-")</f>
        <v>5.2</v>
      </c>
      <c r="BB24" s="8">
        <f>IFERROR(VLOOKUP("*Архангельская*",[2]МСП!$1:$1048576,COLUMN(BB24),0),"-")</f>
        <v>4.7</v>
      </c>
      <c r="BC24" s="8">
        <f>IFERROR(VLOOKUP("*Архангельская*",[2]МСП!$1:$1048576,COLUMN(BC24),0),"-")</f>
        <v>5.3</v>
      </c>
      <c r="BD24" s="8">
        <f>IFERROR(VLOOKUP("*Архангельская*",[2]МСП!$1:$1048576,COLUMN(BD24),0),"-")</f>
        <v>4.5</v>
      </c>
      <c r="BE24" s="8">
        <f>IFERROR(VLOOKUP("*Архангельская*",[2]МСП!$1:$1048576,COLUMN(BE24),0),"-")</f>
        <v>6.2</v>
      </c>
      <c r="BF24" s="8">
        <f>IFERROR(VLOOKUP("*Архангельская*",[2]МСП!$1:$1048576,COLUMN(BF24),0),"-")</f>
        <v>6.1</v>
      </c>
      <c r="BG24" s="8">
        <f>IFERROR(VLOOKUP("*Архангельская*",[2]МСП!$1:$1048576,COLUMN(BG24),0),"-")</f>
        <v>6.4</v>
      </c>
      <c r="BH24" s="8">
        <f>IFERROR(VLOOKUP("*Архангельская*",[2]МСП!$1:$1048576,COLUMN(BH24),0),"-")</f>
        <v>6.8</v>
      </c>
      <c r="BI24" s="8">
        <f>IFERROR(VLOOKUP("*Архангельская*",[2]МСП!$1:$1048576,COLUMN(BI24),0),"-")</f>
        <v>-0.6</v>
      </c>
      <c r="BJ24" s="8">
        <f>IFERROR(VLOOKUP("*Архангельская*",[2]МСП!$1:$1048576,COLUMN(BJ24),0),"-")</f>
        <v>5</v>
      </c>
      <c r="BK24" s="8">
        <f>IFERROR(VLOOKUP("*Архангельская*",[2]МСП!$1:$1048576,COLUMN(BK24),0),"-")</f>
        <v>6.7</v>
      </c>
      <c r="BL24" s="8">
        <f>IFERROR(VLOOKUP("*Архангельская*",[2]МСП!$1:$1048576,COLUMN(BL24),0),"-")</f>
        <v>7</v>
      </c>
      <c r="BM24" s="8">
        <f>IFERROR(VLOOKUP("*Архангельская*",[2]МСП!$1:$1048576,COLUMN(BM24),0),"-")</f>
        <v>6.7</v>
      </c>
      <c r="BN24" s="8">
        <f>IFERROR(VLOOKUP("*Архангельская*",[2]МСП!$1:$1048576,COLUMN(BN24),0),"-")</f>
        <v>8.1999999999999993</v>
      </c>
      <c r="BO24" s="8">
        <f>IFERROR(VLOOKUP("*Архангельская*",[2]МСП!$1:$1048576,COLUMN(BO24),0),"-")</f>
        <v>7.6</v>
      </c>
      <c r="BP24" s="8">
        <f>IFERROR(VLOOKUP("*Архангельская*",[2]МСП!$1:$1048576,COLUMN(BP24),0),"-")</f>
        <v>6.8</v>
      </c>
      <c r="BQ24" s="8">
        <f>IFERROR(VLOOKUP("*Архангельская*",[2]МСП!$1:$1048576,COLUMN(BQ24),0),"-")</f>
        <v>6.9</v>
      </c>
      <c r="BR24" s="8">
        <f>IFERROR(VLOOKUP("*Архангельская*",[2]МСП!$1:$1048576,COLUMN(BR24),0),"-")</f>
        <v>6.7</v>
      </c>
      <c r="BS24" s="8">
        <f>IFERROR(VLOOKUP("*Архангельская*",[2]МСП!$1:$1048576,COLUMN(BS24),0),"-")</f>
        <v>5.5</v>
      </c>
      <c r="BT24" s="8">
        <f>IFERROR(VLOOKUP("*Архангельская*",[2]МСП!$1:$1048576,COLUMN(BT24),0),"-")</f>
        <v>5.7</v>
      </c>
      <c r="BU24" s="8">
        <f>IFERROR(VLOOKUP("*Архангельская*",[2]МСП!$1:$1048576,COLUMN(BU24),0),"-")</f>
        <v>5.6</v>
      </c>
      <c r="BV24" s="8">
        <f>IFERROR(VLOOKUP("*Архангельская*",[2]МСП!$1:$1048576,COLUMN(BV24),0),"-")</f>
        <v>5.5</v>
      </c>
      <c r="BW24" s="8">
        <f>IFERROR(VLOOKUP("*Архангельская*",[2]МСП!$1:$1048576,COLUMN(BW24),0),"-")</f>
        <v>6</v>
      </c>
      <c r="BX24" s="8">
        <f>IFERROR(VLOOKUP("*Архангельская*",[2]МСП!$1:$1048576,COLUMN(BX24),0),"-")</f>
        <v>6.1</v>
      </c>
      <c r="BY24" s="8">
        <f>IFERROR(VLOOKUP("*Архангельская*",[2]МСП!$1:$1048576,COLUMN(BY24),0),"-")</f>
        <v>6.4</v>
      </c>
      <c r="BZ24" s="8">
        <f>IFERROR(VLOOKUP("*Архангельская*",[2]МСП!$1:$1048576,COLUMN(BZ24),0),"-")</f>
        <v>6.7</v>
      </c>
      <c r="CA24" s="8">
        <f>IFERROR(VLOOKUP("*Архангельская*",[2]МСП!$1:$1048576,COLUMN(CA24),0),"-")</f>
        <v>7.7</v>
      </c>
      <c r="CB24" s="8">
        <f>IFERROR(VLOOKUP("*Архангельская*",[2]МСП!$1:$1048576,COLUMN(CB24),0),"-")</f>
        <v>7.3</v>
      </c>
      <c r="CC24" s="8">
        <f>IFERROR(VLOOKUP("*Архангельская*",[2]МСП!$1:$1048576,COLUMN(CC24),0),"-")</f>
        <v>7.2</v>
      </c>
      <c r="CD24" s="8">
        <f>IFERROR(VLOOKUP("*Архангельская*",[2]МСП!$1:$1048576,COLUMN(CD24),0),"-")</f>
        <v>7.3</v>
      </c>
      <c r="CE24" s="8">
        <f>IFERROR(VLOOKUP("*Архангельская*",[2]МСП!$1:$1048576,COLUMN(CE24),0),"-")</f>
        <v>7</v>
      </c>
      <c r="CF24" s="8">
        <f>IFERROR(VLOOKUP("*Архангельская*",[2]МСП!$1:$1048576,COLUMN(CF24),0),"-")</f>
        <v>6.5</v>
      </c>
      <c r="CG24" s="8">
        <f>IFERROR(VLOOKUP("*Архангельская*",[2]МСП!$1:$1048576,COLUMN(CG24),0),"-")</f>
        <v>6.2</v>
      </c>
      <c r="CH24" s="8">
        <f>IFERROR(VLOOKUP("*Архангельская*",[2]МСП!$1:$1048576,COLUMN(CH24),0),"-")</f>
        <v>5.9</v>
      </c>
      <c r="CI24" s="8">
        <f>IFERROR(VLOOKUP("*Архангельская*",[2]МСП!$1:$1048576,COLUMN(CI24),0),"-")</f>
        <v>6.2</v>
      </c>
      <c r="CJ24" s="8">
        <f>IFERROR(VLOOKUP("*Архангельская*",[2]МСП!$1:$1048576,COLUMN(CJ24),0),"-")</f>
        <v>4.4000000000000004</v>
      </c>
      <c r="CK24" s="8">
        <f>IFERROR(VLOOKUP("*Архангельская*",[2]МСП!$1:$1048576,COLUMN(CK24),0),"-")</f>
        <v>5.4</v>
      </c>
      <c r="CL24" s="8">
        <f>IFERROR(VLOOKUP("*Архангельская*",[2]МСП!$1:$1048576,COLUMN(CL24),0),"-")</f>
        <v>5.7</v>
      </c>
      <c r="CM24" s="8">
        <f>IFERROR(VLOOKUP("*Архангельская*",[2]МСП!$1:$1048576,COLUMN(CM24),0),"-")</f>
        <v>6</v>
      </c>
      <c r="CN24" s="8">
        <f>IFERROR(VLOOKUP("*Архангельская*",[2]МСП!$1:$1048576,COLUMN(CN24),0),"-")</f>
        <v>6.1</v>
      </c>
      <c r="CO24" s="8">
        <f>IFERROR(VLOOKUP("*Архангельская*",[2]МСП!$1:$1048576,COLUMN(CO24),0),"-")</f>
        <v>6.1</v>
      </c>
      <c r="CP24" s="8">
        <f>IFERROR(VLOOKUP("*Архангельская*",[2]МСП!$1:$1048576,COLUMN(CP24),0),"-")</f>
        <v>6.9</v>
      </c>
      <c r="CQ24" s="8">
        <f>IFERROR(VLOOKUP("*Архангельская*",[2]МСП!$1:$1048576,COLUMN(CQ24),0),"-")</f>
        <v>6.9</v>
      </c>
      <c r="CR24" s="8">
        <f>IFERROR(VLOOKUP("*Архангельская*",[2]МСП!$1:$1048576,COLUMN(CR24),0),"-")</f>
        <v>6.5</v>
      </c>
      <c r="CS24" s="8">
        <f>IFERROR(VLOOKUP("*Архангельская*",[2]МСП!$1:$1048576,COLUMN(CS24),0),"-")</f>
        <v>-3.3</v>
      </c>
      <c r="CT24" s="8">
        <f>IFERROR(VLOOKUP("*Архангельская*",[2]МСП!$1:$1048576,COLUMN(CT24),0),"-")</f>
        <v>5.3</v>
      </c>
      <c r="CU24" s="8">
        <f>IFERROR(VLOOKUP("*Архангельская*",[2]МСП!$1:$1048576,COLUMN(CU24),0),"-")</f>
        <v>5.4</v>
      </c>
      <c r="CV24" s="8">
        <f>IFERROR(VLOOKUP("*Архангельская*",[2]МСП!$1:$1048576,COLUMN(CV24),0),"-")</f>
        <v>5.2</v>
      </c>
      <c r="CW24" s="8">
        <f>IFERROR(VLOOKUP("*Архангельская*",[2]МСП!$1:$1048576,COLUMN(CW24),0),"-")</f>
        <v>4.9000000000000004</v>
      </c>
      <c r="CX24" s="8">
        <f>IFERROR(VLOOKUP("*Архангельская*",[2]МСП!$1:$1048576,COLUMN(CX24),0),"-")</f>
        <v>5.5</v>
      </c>
      <c r="CY24" s="8">
        <f>IFERROR(VLOOKUP("*Архангельская*",[2]МСП!$1:$1048576,COLUMN(CY24),0),"-")</f>
        <v>5.4</v>
      </c>
      <c r="CZ24" s="8">
        <f>IFERROR(VLOOKUP("*Архангельская*",[2]МСП!$1:$1048576,COLUMN(CZ24),0),"-")</f>
        <v>6.2</v>
      </c>
      <c r="DA24" s="8">
        <f>IFERROR(VLOOKUP("*Архангельская*",[2]МСП!$1:$1048576,COLUMN(DA24),0),"-")</f>
        <v>5.6</v>
      </c>
      <c r="DB24" s="8">
        <f>IFERROR(VLOOKUP("*Архангельская*",[2]МСП!$1:$1048576,COLUMN(DB24),0),"-")</f>
        <v>6</v>
      </c>
      <c r="DC24" s="8">
        <f>IFERROR(VLOOKUP("*Архангельская*",[2]МСП!$1:$1048576,COLUMN(DC24),0),"-")</f>
        <v>5.8</v>
      </c>
      <c r="DD24" s="8">
        <f>IFERROR(VLOOKUP("*Архангельская*",[2]МСП!$1:$1048576,COLUMN(DD24),0),"-")</f>
        <v>5.7</v>
      </c>
      <c r="DE24" s="8">
        <f>IFERROR(VLOOKUP("*Архангельская*",[2]МСП!$1:$1048576,COLUMN(DE24),0),"-")</f>
        <v>5.6</v>
      </c>
      <c r="DF24" s="8">
        <f>IFERROR(VLOOKUP("*Архангельская*",[2]МСП!$1:$1048576,COLUMN(DF24),0),"-")</f>
        <v>6.2</v>
      </c>
      <c r="DG24" s="8">
        <f>IFERROR(VLOOKUP("*Архангельская*",[2]МСП!$1:$1048576,COLUMN(DG24),0),"-")</f>
        <v>6.3</v>
      </c>
      <c r="DH24" s="8">
        <f>IFERROR(VLOOKUP("*Архангельская*",[2]МСП!$1:$1048576,COLUMN(DH24),0),"-")</f>
        <v>6.5</v>
      </c>
      <c r="DI24" s="8">
        <f>IFERROR(VLOOKUP("*Архангельская*",[2]МСП!$1:$1048576,COLUMN(DI24),0),"-")</f>
        <v>5.9</v>
      </c>
      <c r="DJ24" s="8">
        <f>IFERROR(VLOOKUP("*Архангельская*",[2]МСП!$1:$1048576,COLUMN(DJ24),0),"-")</f>
        <v>6</v>
      </c>
      <c r="DK24" s="8">
        <f>IFERROR(VLOOKUP("*Архангельская*",[2]МСП!$1:$1048576,COLUMN(DK24),0),"-")</f>
        <v>7</v>
      </c>
      <c r="DL24" s="8">
        <f>IFERROR(VLOOKUP("*Архангельская*",[2]МСП!$1:$1048576,COLUMN(DL24),0),"-")</f>
        <v>7</v>
      </c>
      <c r="DM24" s="8">
        <f>IFERROR(VLOOKUP("*Архангельская*",[2]МСП!$1:$1048576,COLUMN(DM24),0),"-")</f>
        <v>6.7</v>
      </c>
      <c r="DN24" s="8">
        <f>IFERROR(VLOOKUP("*Архангельская*",[2]МСП!$1:$1048576,COLUMN(DN24),0),"-")</f>
        <v>6.4</v>
      </c>
      <c r="DO24" s="8">
        <f>IFERROR(VLOOKUP("*Архангельская*",[2]МСП!$1:$1048576,COLUMN(DO24),0),"-")</f>
        <v>6.3</v>
      </c>
      <c r="DP24" s="8">
        <f>IFERROR(VLOOKUP("*Архангельская*",[2]МСП!$1:$1048576,COLUMN(DP24),0),"-")</f>
        <v>6.5</v>
      </c>
      <c r="DQ24" s="8">
        <f>IFERROR(VLOOKUP("*Архангельская*",[2]МСП!$1:$1048576,COLUMN(DQ24),0),"-")</f>
        <v>6.6</v>
      </c>
      <c r="DR24" s="8">
        <f>IFERROR(VLOOKUP("*Архангельская*",[2]МСП!$1:$1048576,COLUMN(DR24),0),"-")</f>
        <v>5.0999999999999996</v>
      </c>
      <c r="DS24" s="8">
        <f>IFERROR(VLOOKUP("*Архангельская*",[2]МСП!$1:$1048576,COLUMN(DS24),0),"-")</f>
        <v>5.2</v>
      </c>
      <c r="DT24" s="8">
        <f>IFERROR(VLOOKUP("*Архангельская*",[2]МСП!$1:$1048576,COLUMN(DT24),0),"-")</f>
        <v>4.5999999999999996</v>
      </c>
      <c r="DU24" s="8">
        <f>IFERROR(VLOOKUP("*Архангельская*",[2]МСП!$1:$1048576,COLUMN(DU24),0),"-")</f>
        <v>4.7</v>
      </c>
      <c r="DV24" s="8">
        <f>IFERROR(VLOOKUP("*Архангельская*",[2]МСП!$1:$1048576,COLUMN(DV24),0),"-")</f>
        <v>5</v>
      </c>
      <c r="DW24" s="8">
        <f>IFERROR(VLOOKUP("*Архангельская*",[2]МСП!$1:$1048576,COLUMN(DW24),0),"-")</f>
        <v>5</v>
      </c>
      <c r="DX24" s="8">
        <f>IFERROR(VLOOKUP("*Архангельская*",[2]МСП!$1:$1048576,COLUMN(DX24),0),"-")</f>
        <v>5.5</v>
      </c>
      <c r="DY24" s="8">
        <f>IFERROR(VLOOKUP("*Архангельская*",[2]МСП!$1:$1048576,COLUMN(DY24),0),"-")</f>
        <v>6.1</v>
      </c>
      <c r="DZ24" s="8">
        <f>IFERROR(VLOOKUP("*Архангельская*",[2]МСП!$1:$1048576,COLUMN(DZ24),0),"-")</f>
        <v>7</v>
      </c>
      <c r="EA24" s="8">
        <f>IFERROR(VLOOKUP("*Архангельская*",[2]МСП!$1:$1048576,COLUMN(EA24),0),"-")</f>
        <v>6.7</v>
      </c>
      <c r="EB24" s="8">
        <f>IFERROR(VLOOKUP("*Архангельская*",[2]МСП!$1:$1048576,COLUMN(EB24),0),"-")</f>
        <v>7.7</v>
      </c>
      <c r="EC24" s="8">
        <f>IFERROR(VLOOKUP("*Архангельская*",[2]МСП!$1:$1048576,COLUMN(EC24),0),"-")</f>
        <v>7.8</v>
      </c>
      <c r="ED24" s="8">
        <f>IFERROR(VLOOKUP("*Архангельская*",[2]МСП!$1:$1048576,COLUMN(ED24),0),"-")</f>
        <v>8.3000000000000007</v>
      </c>
      <c r="EE24" s="8">
        <f>IFERROR(VLOOKUP("*Архангельская*",[2]МСП!$1:$1048576,COLUMN(EE24),0),"-")</f>
        <v>7.6</v>
      </c>
      <c r="EF24" s="8">
        <f>IFERROR(VLOOKUP("*Архангельская*",[2]МСП!$1:$1048576,COLUMN(EF24),0),"-")</f>
        <v>8</v>
      </c>
      <c r="EG24" s="8">
        <f>IFERROR(VLOOKUP("*Архангельская*",[2]МСП!$1:$1048576,COLUMN(EG24),0),"-")</f>
        <v>8.1999999999999993</v>
      </c>
      <c r="EH24" s="8">
        <f>IFERROR(VLOOKUP("*Архангельская*",[2]МСП!$1:$1048576,COLUMN(EH24),0),"-")</f>
        <v>9.1999999999999993</v>
      </c>
      <c r="EI24" s="8">
        <f>IFERROR(VLOOKUP("*Архангельская*",[2]МСП!$1:$1048576,COLUMN(EI24),0),"-")</f>
        <v>10.4</v>
      </c>
      <c r="EJ24" s="8">
        <f>IFERROR(VLOOKUP("*Архангельская*",[2]МСП!$1:$1048576,COLUMN(EJ24),0),"-")</f>
        <v>12.6</v>
      </c>
      <c r="EK24" s="8">
        <f>IFERROR(VLOOKUP("*Архангельская*",[2]МСП!$1:$1048576,COLUMN(EK24),0),"-")</f>
        <v>15.3</v>
      </c>
      <c r="EL24" s="8">
        <f>IFERROR(VLOOKUP("*Архангельская*",[2]МСП!$1:$1048576,COLUMN(EL24),0),"-")</f>
        <v>17.7</v>
      </c>
      <c r="EM24" s="8">
        <f>IFERROR(VLOOKUP("*Архангельская*",[2]МСП!$1:$1048576,COLUMN(EM24),0),"-")</f>
        <v>18.899999999999999</v>
      </c>
      <c r="EN24" s="8">
        <f>IFERROR(VLOOKUP("*Архангельская*",[2]МСП!$1:$1048576,COLUMN(EN24),0),"-")</f>
        <v>21.3</v>
      </c>
      <c r="EO24" s="8">
        <f>IFERROR(VLOOKUP("*Архангельская*",[2]МСП!$1:$1048576,COLUMN(EO24),0),"-")</f>
        <v>22.7</v>
      </c>
      <c r="EP24" s="8">
        <f>IFERROR(VLOOKUP("*Архангельская*",[2]МСП!$1:$1048576,COLUMN(EP24),0),"-")</f>
        <v>25.1</v>
      </c>
      <c r="EQ24" s="8">
        <f>IFERROR(VLOOKUP("*Архангельская*",[2]МСП!$1:$1048576,COLUMN(EQ24),0),"-")</f>
        <v>12.1</v>
      </c>
      <c r="ER24" s="8">
        <f>IFERROR(VLOOKUP("*Архангельская*",[2]МСП!$1:$1048576,COLUMN(ER24),0),"-")</f>
        <v>19.8</v>
      </c>
      <c r="ES24" s="8">
        <f>IFERROR(VLOOKUP("*Архангельская*",[2]МСП!$1:$1048576,COLUMN(ES24),0),"-")</f>
        <v>21.6</v>
      </c>
      <c r="ET24" s="8">
        <f>IFERROR(VLOOKUP("*Архангельская*",[2]МСП!$1:$1048576,COLUMN(ET24),0),"-")</f>
        <v>22.2</v>
      </c>
      <c r="EU24" s="8">
        <f>IFERROR(VLOOKUP("*Архангельская*",[2]МСП!$1:$1048576,COLUMN(EU24),0),"-")</f>
        <v>23.1</v>
      </c>
      <c r="EV24" s="8">
        <f>IFERROR(VLOOKUP("*Архангельская*",[2]МСП!$1:$1048576,COLUMN(EV24),0),"-")</f>
        <v>23.2</v>
      </c>
      <c r="EW24" s="8">
        <f>IFERROR(VLOOKUP("*Архангельская*",[2]МСП!$1:$1048576,COLUMN(EW24),0),"-")</f>
        <v>24</v>
      </c>
      <c r="EX24" s="8">
        <f>IFERROR(VLOOKUP("*Архангельская*",[2]МСП!$1:$1048576,COLUMN(EX24),0),"-")</f>
        <v>24</v>
      </c>
      <c r="EY24" s="8">
        <f>IFERROR(VLOOKUP("*Архангельская*",[2]МСП!$1:$1048576,COLUMN(EY24),0),"-")</f>
        <v>25</v>
      </c>
    </row>
    <row r="25" spans="1:155" ht="47.25" x14ac:dyDescent="0.25">
      <c r="A25" s="5" t="s">
        <v>18</v>
      </c>
      <c r="B25" s="8" t="str">
        <f>IFERROR(VLOOKUP("Ненецкий*",[2]МСП!$1:$1048576,COLUMN(B25),0),"-")</f>
        <v>-</v>
      </c>
      <c r="C25" s="8" t="str">
        <f>IFERROR(VLOOKUP("Ненецкий*",[2]МСП!$1:$1048576,COLUMN(C25),0),"-")</f>
        <v>-</v>
      </c>
      <c r="D25" s="8" t="str">
        <f>IFERROR(VLOOKUP("Ненецкий*",[2]МСП!$1:$1048576,COLUMN(D25),0),"-")</f>
        <v>-</v>
      </c>
      <c r="E25" s="8" t="str">
        <f>IFERROR(VLOOKUP("Ненецкий*",[2]МСП!$1:$1048576,COLUMN(E25),0),"-")</f>
        <v>-</v>
      </c>
      <c r="F25" s="8" t="str">
        <f>IFERROR(VLOOKUP("Ненецкий*",[2]МСП!$1:$1048576,COLUMN(F25),0),"-")</f>
        <v>-</v>
      </c>
      <c r="G25" s="8" t="str">
        <f>IFERROR(VLOOKUP("Ненецкий*",[2]МСП!$1:$1048576,COLUMN(G25),0),"-")</f>
        <v>-</v>
      </c>
      <c r="H25" s="8" t="str">
        <f>IFERROR(VLOOKUP("Ненецкий*",[2]МСП!$1:$1048576,COLUMN(H25),0),"-")</f>
        <v>-</v>
      </c>
      <c r="I25" s="8" t="str">
        <f>IFERROR(VLOOKUP("Ненецкий*",[2]МСП!$1:$1048576,COLUMN(I25),0),"-")</f>
        <v>-</v>
      </c>
      <c r="J25" s="8" t="str">
        <f>IFERROR(VLOOKUP("Ненецкий*",[2]МСП!$1:$1048576,COLUMN(J25),0),"-")</f>
        <v>-</v>
      </c>
      <c r="K25" s="8" t="str">
        <f>IFERROR(VLOOKUP("Ненецкий*",[2]МСП!$1:$1048576,COLUMN(K25),0),"-")</f>
        <v>-</v>
      </c>
      <c r="L25" s="8" t="str">
        <f>IFERROR(VLOOKUP("Ненецкий*",[2]МСП!$1:$1048576,COLUMN(L25),0),"-")</f>
        <v>-</v>
      </c>
      <c r="M25" s="8" t="str">
        <f>IFERROR(VLOOKUP("Ненецкий*",[2]МСП!$1:$1048576,COLUMN(M25),0),"-")</f>
        <v>-</v>
      </c>
      <c r="N25" s="8" t="str">
        <f>IFERROR(VLOOKUP("Ненецкий*",[2]МСП!$1:$1048576,COLUMN(N25),0),"-")</f>
        <v>-</v>
      </c>
      <c r="O25" s="8" t="str">
        <f>IFERROR(VLOOKUP("Ненецкий*",[2]МСП!$1:$1048576,COLUMN(O25),0),"-")</f>
        <v>-</v>
      </c>
      <c r="P25" s="8" t="str">
        <f>IFERROR(VLOOKUP("Ненецкий*",[2]МСП!$1:$1048576,COLUMN(P25),0),"-")</f>
        <v>-</v>
      </c>
      <c r="Q25" s="8" t="str">
        <f>IFERROR(VLOOKUP("Ненецкий*",[2]МСП!$1:$1048576,COLUMN(Q25),0),"-")</f>
        <v>-</v>
      </c>
      <c r="R25" s="8" t="str">
        <f>IFERROR(VLOOKUP("Ненецкий*",[2]МСП!$1:$1048576,COLUMN(R25),0),"-")</f>
        <v>-</v>
      </c>
      <c r="S25" s="8" t="str">
        <f>IFERROR(VLOOKUP("Ненецкий*",[2]МСП!$1:$1048576,COLUMN(S25),0),"-")</f>
        <v>-</v>
      </c>
      <c r="T25" s="8" t="str">
        <f>IFERROR(VLOOKUP("Ненецкий*",[2]МСП!$1:$1048576,COLUMN(T25),0),"-")</f>
        <v>-</v>
      </c>
      <c r="U25" s="8" t="str">
        <f>IFERROR(VLOOKUP("Ненецкий*",[2]МСП!$1:$1048576,COLUMN(U25),0),"-")</f>
        <v>-</v>
      </c>
      <c r="V25" s="8" t="str">
        <f>IFERROR(VLOOKUP("Ненецкий*",[2]МСП!$1:$1048576,COLUMN(V25),0),"-")</f>
        <v>-</v>
      </c>
      <c r="W25" s="8" t="str">
        <f>IFERROR(VLOOKUP("Ненецкий*",[2]МСП!$1:$1048576,COLUMN(W25),0),"-")</f>
        <v>-</v>
      </c>
      <c r="X25" s="8" t="str">
        <f>IFERROR(VLOOKUP("Ненецкий*",[2]МСП!$1:$1048576,COLUMN(X25),0),"-")</f>
        <v>-</v>
      </c>
      <c r="Y25" s="8" t="str">
        <f>IFERROR(VLOOKUP("Ненецкий*",[2]МСП!$1:$1048576,COLUMN(Y25),0),"-")</f>
        <v>-</v>
      </c>
      <c r="Z25" s="8" t="str">
        <f>IFERROR(VLOOKUP("Ненецкий*",[2]МСП!$1:$1048576,COLUMN(Z25),0),"-")</f>
        <v>-</v>
      </c>
      <c r="AA25" s="8" t="str">
        <f>IFERROR(VLOOKUP("Ненецкий*",[2]МСП!$1:$1048576,COLUMN(AA25),0),"-")</f>
        <v>-</v>
      </c>
      <c r="AB25" s="8" t="str">
        <f>IFERROR(VLOOKUP("Ненецкий*",[2]МСП!$1:$1048576,COLUMN(AB25),0),"-")</f>
        <v>-</v>
      </c>
      <c r="AC25" s="8" t="str">
        <f>IFERROR(VLOOKUP("Ненецкий*",[2]МСП!$1:$1048576,COLUMN(AC25),0),"-")</f>
        <v>-</v>
      </c>
      <c r="AD25" s="8" t="str">
        <f>IFERROR(VLOOKUP("Ненецкий*",[2]МСП!$1:$1048576,COLUMN(AD25),0),"-")</f>
        <v>-</v>
      </c>
      <c r="AE25" s="8" t="str">
        <f>IFERROR(VLOOKUP("Ненецкий*",[2]МСП!$1:$1048576,COLUMN(AE25),0),"-")</f>
        <v>-</v>
      </c>
      <c r="AF25" s="8" t="str">
        <f>IFERROR(VLOOKUP("Ненецкий*",[2]МСП!$1:$1048576,COLUMN(AF25),0),"-")</f>
        <v>-</v>
      </c>
      <c r="AG25" s="8" t="str">
        <f>IFERROR(VLOOKUP("Ненецкий*",[2]МСП!$1:$1048576,COLUMN(AG25),0),"-")</f>
        <v>-</v>
      </c>
      <c r="AH25" s="8" t="str">
        <f>IFERROR(VLOOKUP("Ненецкий*",[2]МСП!$1:$1048576,COLUMN(AH25),0),"-")</f>
        <v>-</v>
      </c>
      <c r="AI25" s="8" t="str">
        <f>IFERROR(VLOOKUP("Ненецкий*",[2]МСП!$1:$1048576,COLUMN(AI25),0),"-")</f>
        <v>-</v>
      </c>
      <c r="AJ25" s="8" t="str">
        <f>IFERROR(VLOOKUP("Ненецкий*",[2]МСП!$1:$1048576,COLUMN(AJ25),0),"-")</f>
        <v>-</v>
      </c>
      <c r="AK25" s="8" t="str">
        <f>IFERROR(VLOOKUP("Ненецкий*",[2]МСП!$1:$1048576,COLUMN(AK25),0),"-")</f>
        <v>-</v>
      </c>
      <c r="AL25" s="8" t="str">
        <f>IFERROR(VLOOKUP("Ненецкий*",[2]МСП!$1:$1048576,COLUMN(AL25),0),"-")</f>
        <v>-</v>
      </c>
      <c r="AM25" s="8" t="str">
        <f>IFERROR(VLOOKUP("Ненецкий*",[2]МСП!$1:$1048576,COLUMN(AM25),0),"-")</f>
        <v>-</v>
      </c>
      <c r="AN25" s="8" t="str">
        <f>IFERROR(VLOOKUP("Ненецкий*",[2]МСП!$1:$1048576,COLUMN(AN25),0),"-")</f>
        <v>-</v>
      </c>
      <c r="AO25" s="8" t="str">
        <f>IFERROR(VLOOKUP("Ненецкий*",[2]МСП!$1:$1048576,COLUMN(AO25),0),"-")</f>
        <v>-</v>
      </c>
      <c r="AP25" s="8" t="str">
        <f>IFERROR(VLOOKUP("Ненецкий*",[2]МСП!$1:$1048576,COLUMN(AP25),0),"-")</f>
        <v>-</v>
      </c>
      <c r="AQ25" s="8" t="str">
        <f>IFERROR(VLOOKUP("Ненецкий*",[2]МСП!$1:$1048576,COLUMN(AQ25),0),"-")</f>
        <v>-</v>
      </c>
      <c r="AR25" s="8" t="str">
        <f>IFERROR(VLOOKUP("Ненецкий*",[2]МСП!$1:$1048576,COLUMN(AR25),0),"-")</f>
        <v>-</v>
      </c>
      <c r="AS25" s="8" t="str">
        <f>IFERROR(VLOOKUP("Ненецкий*",[2]МСП!$1:$1048576,COLUMN(AS25),0),"-")</f>
        <v>-</v>
      </c>
      <c r="AT25" s="8" t="str">
        <f>IFERROR(VLOOKUP("Ненецкий*",[2]МСП!$1:$1048576,COLUMN(AT25),0),"-")</f>
        <v>-</v>
      </c>
      <c r="AU25" s="8" t="str">
        <f>IFERROR(VLOOKUP("Ненецкий*",[2]МСП!$1:$1048576,COLUMN(AU25),0),"-")</f>
        <v>-</v>
      </c>
      <c r="AV25" s="8" t="str">
        <f>IFERROR(VLOOKUP("Ненецкий*",[2]МСП!$1:$1048576,COLUMN(AV25),0),"-")</f>
        <v>-</v>
      </c>
      <c r="AW25" s="8" t="str">
        <f>IFERROR(VLOOKUP("Ненецкий*",[2]МСП!$1:$1048576,COLUMN(AW25),0),"-")</f>
        <v>-</v>
      </c>
      <c r="AX25" s="8" t="str">
        <f>IFERROR(VLOOKUP("Ненецкий*",[2]МСП!$1:$1048576,COLUMN(AX25),0),"-")</f>
        <v>-</v>
      </c>
      <c r="AY25" s="8" t="str">
        <f>IFERROR(VLOOKUP("Ненецкий*",[2]МСП!$1:$1048576,COLUMN(AY25),0),"-")</f>
        <v>-</v>
      </c>
      <c r="AZ25" s="8" t="str">
        <f>IFERROR(VLOOKUP("Ненецкий*",[2]МСП!$1:$1048576,COLUMN(AZ25),0),"-")</f>
        <v>-</v>
      </c>
      <c r="BA25" s="8" t="str">
        <f>IFERROR(VLOOKUP("Ненецкий*",[2]МСП!$1:$1048576,COLUMN(BA25),0),"-")</f>
        <v>-</v>
      </c>
      <c r="BB25" s="8" t="str">
        <f>IFERROR(VLOOKUP("Ненецкий*",[2]МСП!$1:$1048576,COLUMN(BB25),0),"-")</f>
        <v>-</v>
      </c>
      <c r="BC25" s="8" t="str">
        <f>IFERROR(VLOOKUP("Ненецкий*",[2]МСП!$1:$1048576,COLUMN(BC25),0),"-")</f>
        <v>-</v>
      </c>
      <c r="BD25" s="8" t="str">
        <f>IFERROR(VLOOKUP("Ненецкий*",[2]МСП!$1:$1048576,COLUMN(BD25),0),"-")</f>
        <v>-</v>
      </c>
      <c r="BE25" s="8" t="str">
        <f>IFERROR(VLOOKUP("Ненецкий*",[2]МСП!$1:$1048576,COLUMN(BE25),0),"-")</f>
        <v>-</v>
      </c>
      <c r="BF25" s="8" t="str">
        <f>IFERROR(VLOOKUP("Ненецкий*",[2]МСП!$1:$1048576,COLUMN(BF25),0),"-")</f>
        <v>-</v>
      </c>
      <c r="BG25" s="8" t="str">
        <f>IFERROR(VLOOKUP("Ненецкий*",[2]МСП!$1:$1048576,COLUMN(BG25),0),"-")</f>
        <v>-</v>
      </c>
      <c r="BH25" s="8" t="str">
        <f>IFERROR(VLOOKUP("Ненецкий*",[2]МСП!$1:$1048576,COLUMN(BH25),0),"-")</f>
        <v>-</v>
      </c>
      <c r="BI25" s="8" t="str">
        <f>IFERROR(VLOOKUP("Ненецкий*",[2]МСП!$1:$1048576,COLUMN(BI25),0),"-")</f>
        <v>-</v>
      </c>
      <c r="BJ25" s="8" t="str">
        <f>IFERROR(VLOOKUP("Ненецкий*",[2]МСП!$1:$1048576,COLUMN(BJ25),0),"-")</f>
        <v>-</v>
      </c>
      <c r="BK25" s="8" t="str">
        <f>IFERROR(VLOOKUP("Ненецкий*",[2]МСП!$1:$1048576,COLUMN(BK25),0),"-")</f>
        <v>-</v>
      </c>
      <c r="BL25" s="8" t="str">
        <f>IFERROR(VLOOKUP("Ненецкий*",[2]МСП!$1:$1048576,COLUMN(BL25),0),"-")</f>
        <v>-</v>
      </c>
      <c r="BM25" s="8" t="str">
        <f>IFERROR(VLOOKUP("Ненецкий*",[2]МСП!$1:$1048576,COLUMN(BM25),0),"-")</f>
        <v>-</v>
      </c>
      <c r="BN25" s="8" t="str">
        <f>IFERROR(VLOOKUP("Ненецкий*",[2]МСП!$1:$1048576,COLUMN(BN25),0),"-")</f>
        <v>-</v>
      </c>
      <c r="BO25" s="8" t="str">
        <f>IFERROR(VLOOKUP("Ненецкий*",[2]МСП!$1:$1048576,COLUMN(BO25),0),"-")</f>
        <v>-</v>
      </c>
      <c r="BP25" s="8" t="str">
        <f>IFERROR(VLOOKUP("Ненецкий*",[2]МСП!$1:$1048576,COLUMN(BP25),0),"-")</f>
        <v>-</v>
      </c>
      <c r="BQ25" s="8" t="str">
        <f>IFERROR(VLOOKUP("Ненецкий*",[2]МСП!$1:$1048576,COLUMN(BQ25),0),"-")</f>
        <v>-</v>
      </c>
      <c r="BR25" s="8" t="str">
        <f>IFERROR(VLOOKUP("Ненецкий*",[2]МСП!$1:$1048576,COLUMN(BR25),0),"-")</f>
        <v>-</v>
      </c>
      <c r="BS25" s="8" t="str">
        <f>IFERROR(VLOOKUP("Ненецкий*",[2]МСП!$1:$1048576,COLUMN(BS25),0),"-")</f>
        <v>-</v>
      </c>
      <c r="BT25" s="8" t="str">
        <f>IFERROR(VLOOKUP("Ненецкий*",[2]МСП!$1:$1048576,COLUMN(BT25),0),"-")</f>
        <v>-</v>
      </c>
      <c r="BU25" s="8" t="str">
        <f>IFERROR(VLOOKUP("Ненецкий*",[2]МСП!$1:$1048576,COLUMN(BU25),0),"-")</f>
        <v>-</v>
      </c>
      <c r="BV25" s="8" t="str">
        <f>IFERROR(VLOOKUP("Ненецкий*",[2]МСП!$1:$1048576,COLUMN(BV25),0),"-")</f>
        <v>-</v>
      </c>
      <c r="BW25" s="8" t="str">
        <f>IFERROR(VLOOKUP("Ненецкий*",[2]МСП!$1:$1048576,COLUMN(BW25),0),"-")</f>
        <v>-</v>
      </c>
      <c r="BX25" s="8" t="str">
        <f>IFERROR(VLOOKUP("Ненецкий*",[2]МСП!$1:$1048576,COLUMN(BX25),0),"-")</f>
        <v>-</v>
      </c>
      <c r="BY25" s="8" t="str">
        <f>IFERROR(VLOOKUP("Ненецкий*",[2]МСП!$1:$1048576,COLUMN(BY25),0),"-")</f>
        <v>-</v>
      </c>
      <c r="BZ25" s="8" t="str">
        <f>IFERROR(VLOOKUP("Ненецкий*",[2]МСП!$1:$1048576,COLUMN(BZ25),0),"-")</f>
        <v>-</v>
      </c>
      <c r="CA25" s="8" t="str">
        <f>IFERROR(VLOOKUP("Ненецкий*",[2]МСП!$1:$1048576,COLUMN(CA25),0),"-")</f>
        <v>-</v>
      </c>
      <c r="CB25" s="8" t="str">
        <f>IFERROR(VLOOKUP("Ненецкий*",[2]МСП!$1:$1048576,COLUMN(CB25),0),"-")</f>
        <v>-</v>
      </c>
      <c r="CC25" s="8" t="str">
        <f>IFERROR(VLOOKUP("Ненецкий*",[2]МСП!$1:$1048576,COLUMN(CC25),0),"-")</f>
        <v>-</v>
      </c>
      <c r="CD25" s="8" t="str">
        <f>IFERROR(VLOOKUP("Ненецкий*",[2]МСП!$1:$1048576,COLUMN(CD25),0),"-")</f>
        <v>-</v>
      </c>
      <c r="CE25" s="8" t="str">
        <f>IFERROR(VLOOKUP("Ненецкий*",[2]МСП!$1:$1048576,COLUMN(CE25),0),"-")</f>
        <v>-</v>
      </c>
      <c r="CF25" s="8" t="str">
        <f>IFERROR(VLOOKUP("Ненецкий*",[2]МСП!$1:$1048576,COLUMN(CF25),0),"-")</f>
        <v>-</v>
      </c>
      <c r="CG25" s="8" t="str">
        <f>IFERROR(VLOOKUP("Ненецкий*",[2]МСП!$1:$1048576,COLUMN(CG25),0),"-")</f>
        <v>-</v>
      </c>
      <c r="CH25" s="8" t="str">
        <f>IFERROR(VLOOKUP("Ненецкий*",[2]МСП!$1:$1048576,COLUMN(CH25),0),"-")</f>
        <v>-</v>
      </c>
      <c r="CI25" s="8" t="str">
        <f>IFERROR(VLOOKUP("Ненецкий*",[2]МСП!$1:$1048576,COLUMN(CI25),0),"-")</f>
        <v>-</v>
      </c>
      <c r="CJ25" s="8" t="str">
        <f>IFERROR(VLOOKUP("Ненецкий*",[2]МСП!$1:$1048576,COLUMN(CJ25),0),"-")</f>
        <v>-</v>
      </c>
      <c r="CK25" s="8" t="str">
        <f>IFERROR(VLOOKUP("Ненецкий*",[2]МСП!$1:$1048576,COLUMN(CK25),0),"-")</f>
        <v>-</v>
      </c>
      <c r="CL25" s="8" t="str">
        <f>IFERROR(VLOOKUP("Ненецкий*",[2]МСП!$1:$1048576,COLUMN(CL25),0),"-")</f>
        <v>-</v>
      </c>
      <c r="CM25" s="8" t="str">
        <f>IFERROR(VLOOKUP("Ненецкий*",[2]МСП!$1:$1048576,COLUMN(CM25),0),"-")</f>
        <v>-</v>
      </c>
      <c r="CN25" s="8" t="str">
        <f>IFERROR(VLOOKUP("Ненецкий*",[2]МСП!$1:$1048576,COLUMN(CN25),0),"-")</f>
        <v>-</v>
      </c>
      <c r="CO25" s="8" t="str">
        <f>IFERROR(VLOOKUP("Ненецкий*",[2]МСП!$1:$1048576,COLUMN(CO25),0),"-")</f>
        <v>-</v>
      </c>
      <c r="CP25" s="8" t="str">
        <f>IFERROR(VLOOKUP("Ненецкий*",[2]МСП!$1:$1048576,COLUMN(CP25),0),"-")</f>
        <v>-</v>
      </c>
      <c r="CQ25" s="8" t="str">
        <f>IFERROR(VLOOKUP("Ненецкий*",[2]МСП!$1:$1048576,COLUMN(CQ25),0),"-")</f>
        <v>-</v>
      </c>
      <c r="CR25" s="8" t="str">
        <f>IFERROR(VLOOKUP("Ненецкий*",[2]МСП!$1:$1048576,COLUMN(CR25),0),"-")</f>
        <v>-</v>
      </c>
      <c r="CS25" s="8" t="str">
        <f>IFERROR(VLOOKUP("Ненецкий*",[2]МСП!$1:$1048576,COLUMN(CS25),0),"-")</f>
        <v>-</v>
      </c>
      <c r="CT25" s="8" t="str">
        <f>IFERROR(VLOOKUP("Ненецкий*",[2]МСП!$1:$1048576,COLUMN(CT25),0),"-")</f>
        <v>-</v>
      </c>
      <c r="CU25" s="8" t="str">
        <f>IFERROR(VLOOKUP("Ненецкий*",[2]МСП!$1:$1048576,COLUMN(CU25),0),"-")</f>
        <v>-</v>
      </c>
      <c r="CV25" s="8" t="str">
        <f>IFERROR(VLOOKUP("Ненецкий*",[2]МСП!$1:$1048576,COLUMN(CV25),0),"-")</f>
        <v>-</v>
      </c>
      <c r="CW25" s="8" t="str">
        <f>IFERROR(VLOOKUP("Ненецкий*",[2]МСП!$1:$1048576,COLUMN(CW25),0),"-")</f>
        <v>-</v>
      </c>
      <c r="CX25" s="8" t="str">
        <f>IFERROR(VLOOKUP("Ненецкий*",[2]МСП!$1:$1048576,COLUMN(CX25),0),"-")</f>
        <v>-</v>
      </c>
      <c r="CY25" s="8" t="str">
        <f>IFERROR(VLOOKUP("Ненецкий*",[2]МСП!$1:$1048576,COLUMN(CY25),0),"-")</f>
        <v>-</v>
      </c>
      <c r="CZ25" s="8" t="str">
        <f>IFERROR(VLOOKUP("Ненецкий*",[2]МСП!$1:$1048576,COLUMN(CZ25),0),"-")</f>
        <v>-</v>
      </c>
      <c r="DA25" s="8" t="str">
        <f>IFERROR(VLOOKUP("Ненецкий*",[2]МСП!$1:$1048576,COLUMN(DA25),0),"-")</f>
        <v>-</v>
      </c>
      <c r="DB25" s="8" t="str">
        <f>IFERROR(VLOOKUP("Ненецкий*",[2]МСП!$1:$1048576,COLUMN(DB25),0),"-")</f>
        <v>-</v>
      </c>
      <c r="DC25" s="8" t="str">
        <f>IFERROR(VLOOKUP("Ненецкий*",[2]МСП!$1:$1048576,COLUMN(DC25),0),"-")</f>
        <v>-</v>
      </c>
      <c r="DD25" s="8" t="str">
        <f>IFERROR(VLOOKUP("Ненецкий*",[2]МСП!$1:$1048576,COLUMN(DD25),0),"-")</f>
        <v>-</v>
      </c>
      <c r="DE25" s="8" t="str">
        <f>IFERROR(VLOOKUP("Ненецкий*",[2]МСП!$1:$1048576,COLUMN(DE25),0),"-")</f>
        <v>-</v>
      </c>
      <c r="DF25" s="8" t="str">
        <f>IFERROR(VLOOKUP("Ненецкий*",[2]МСП!$1:$1048576,COLUMN(DF25),0),"-")</f>
        <v>-</v>
      </c>
      <c r="DG25" s="8" t="str">
        <f>IFERROR(VLOOKUP("Ненецкий*",[2]МСП!$1:$1048576,COLUMN(DG25),0),"-")</f>
        <v>-</v>
      </c>
      <c r="DH25" s="8" t="str">
        <f>IFERROR(VLOOKUP("Ненецкий*",[2]МСП!$1:$1048576,COLUMN(DH25),0),"-")</f>
        <v>-</v>
      </c>
      <c r="DI25" s="8" t="str">
        <f>IFERROR(VLOOKUP("Ненецкий*",[2]МСП!$1:$1048576,COLUMN(DI25),0),"-")</f>
        <v>-</v>
      </c>
      <c r="DJ25" s="8" t="str">
        <f>IFERROR(VLOOKUP("Ненецкий*",[2]МСП!$1:$1048576,COLUMN(DJ25),0),"-")</f>
        <v>-</v>
      </c>
      <c r="DK25" s="8" t="str">
        <f>IFERROR(VLOOKUP("Ненецкий*",[2]МСП!$1:$1048576,COLUMN(DK25),0),"-")</f>
        <v>-</v>
      </c>
      <c r="DL25" s="8" t="str">
        <f>IFERROR(VLOOKUP("Ненецкий*",[2]МСП!$1:$1048576,COLUMN(DL25),0),"-")</f>
        <v>-</v>
      </c>
      <c r="DM25" s="8" t="str">
        <f>IFERROR(VLOOKUP("Ненецкий*",[2]МСП!$1:$1048576,COLUMN(DM25),0),"-")</f>
        <v>-</v>
      </c>
      <c r="DN25" s="8" t="str">
        <f>IFERROR(VLOOKUP("Ненецкий*",[2]МСП!$1:$1048576,COLUMN(DN25),0),"-")</f>
        <v>-</v>
      </c>
      <c r="DO25" s="8" t="str">
        <f>IFERROR(VLOOKUP("Ненецкий*",[2]МСП!$1:$1048576,COLUMN(DO25),0),"-")</f>
        <v>-</v>
      </c>
      <c r="DP25" s="8" t="str">
        <f>IFERROR(VLOOKUP("Ненецкий*",[2]МСП!$1:$1048576,COLUMN(DP25),0),"-")</f>
        <v>-</v>
      </c>
      <c r="DQ25" s="8" t="str">
        <f>IFERROR(VLOOKUP("Ненецкий*",[2]МСП!$1:$1048576,COLUMN(DQ25),0),"-")</f>
        <v>-</v>
      </c>
      <c r="DR25" s="8" t="str">
        <f>IFERROR(VLOOKUP("Ненецкий*",[2]МСП!$1:$1048576,COLUMN(DR25),0),"-")</f>
        <v>-</v>
      </c>
      <c r="DS25" s="8" t="str">
        <f>IFERROR(VLOOKUP("Ненецкий*",[2]МСП!$1:$1048576,COLUMN(DS25),0),"-")</f>
        <v>-</v>
      </c>
      <c r="DT25" s="8" t="str">
        <f>IFERROR(VLOOKUP("Ненецкий*",[2]МСП!$1:$1048576,COLUMN(DT25),0),"-")</f>
        <v>-</v>
      </c>
      <c r="DU25" s="8" t="str">
        <f>IFERROR(VLOOKUP("Ненецкий*",[2]МСП!$1:$1048576,COLUMN(DU25),0),"-")</f>
        <v>-</v>
      </c>
      <c r="DV25" s="8" t="str">
        <f>IFERROR(VLOOKUP("Ненецкий*",[2]МСП!$1:$1048576,COLUMN(DV25),0),"-")</f>
        <v>-</v>
      </c>
      <c r="DW25" s="8" t="str">
        <f>IFERROR(VLOOKUP("Ненецкий*",[2]МСП!$1:$1048576,COLUMN(DW25),0),"-")</f>
        <v>-</v>
      </c>
      <c r="DX25" s="8" t="str">
        <f>IFERROR(VLOOKUP("Ненецкий*",[2]МСП!$1:$1048576,COLUMN(DX25),0),"-")</f>
        <v>-</v>
      </c>
      <c r="DY25" s="8" t="str">
        <f>IFERROR(VLOOKUP("Ненецкий*",[2]МСП!$1:$1048576,COLUMN(DY25),0),"-")</f>
        <v>-</v>
      </c>
      <c r="DZ25" s="8" t="str">
        <f>IFERROR(VLOOKUP("Ненецкий*",[2]МСП!$1:$1048576,COLUMN(DZ25),0),"-")</f>
        <v>-</v>
      </c>
      <c r="EA25" s="8" t="str">
        <f>IFERROR(VLOOKUP("Ненецкий*",[2]МСП!$1:$1048576,COLUMN(EA25),0),"-")</f>
        <v>-</v>
      </c>
      <c r="EB25" s="8" t="str">
        <f>IFERROR(VLOOKUP("Ненецкий*",[2]МСП!$1:$1048576,COLUMN(EB25),0),"-")</f>
        <v>-</v>
      </c>
      <c r="EC25" s="8" t="str">
        <f>IFERROR(VLOOKUP("Ненецкий*",[2]МСП!$1:$1048576,COLUMN(EC25),0),"-")</f>
        <v>-</v>
      </c>
      <c r="ED25" s="8" t="str">
        <f>IFERROR(VLOOKUP("Ненецкий*",[2]МСП!$1:$1048576,COLUMN(ED25),0),"-")</f>
        <v>-</v>
      </c>
      <c r="EE25" s="8" t="str">
        <f>IFERROR(VLOOKUP("Ненецкий*",[2]МСП!$1:$1048576,COLUMN(EE25),0),"-")</f>
        <v>-</v>
      </c>
      <c r="EF25" s="8" t="str">
        <f>IFERROR(VLOOKUP("Ненецкий*",[2]МСП!$1:$1048576,COLUMN(EF25),0),"-")</f>
        <v>-</v>
      </c>
      <c r="EG25" s="8" t="str">
        <f>IFERROR(VLOOKUP("Ненецкий*",[2]МСП!$1:$1048576,COLUMN(EG25),0),"-")</f>
        <v>-</v>
      </c>
      <c r="EH25" s="8" t="str">
        <f>IFERROR(VLOOKUP("Ненецкий*",[2]МСП!$1:$1048576,COLUMN(EH25),0),"-")</f>
        <v>-</v>
      </c>
      <c r="EI25" s="8" t="str">
        <f>IFERROR(VLOOKUP("Ненецкий*",[2]МСП!$1:$1048576,COLUMN(EI25),0),"-")</f>
        <v>-</v>
      </c>
      <c r="EJ25" s="8" t="str">
        <f>IFERROR(VLOOKUP("Ненецкий*",[2]МСП!$1:$1048576,COLUMN(EJ25),0),"-")</f>
        <v>-</v>
      </c>
      <c r="EK25" s="8" t="str">
        <f>IFERROR(VLOOKUP("Ненецкий*",[2]МСП!$1:$1048576,COLUMN(EK25),0),"-")</f>
        <v>-</v>
      </c>
      <c r="EL25" s="8" t="str">
        <f>IFERROR(VLOOKUP("Ненецкий*",[2]МСП!$1:$1048576,COLUMN(EL25),0),"-")</f>
        <v>-</v>
      </c>
      <c r="EM25" s="8" t="str">
        <f>IFERROR(VLOOKUP("Ненецкий*",[2]МСП!$1:$1048576,COLUMN(EM25),0),"-")</f>
        <v>-</v>
      </c>
      <c r="EN25" s="8" t="str">
        <f>IFERROR(VLOOKUP("Ненецкий*",[2]МСП!$1:$1048576,COLUMN(EN25),0),"-")</f>
        <v>-</v>
      </c>
      <c r="EO25" s="8" t="str">
        <f>IFERROR(VLOOKUP("Ненецкий*",[2]МСП!$1:$1048576,COLUMN(EO25),0),"-")</f>
        <v>-</v>
      </c>
      <c r="EP25" s="8" t="str">
        <f>IFERROR(VLOOKUP("Ненецкий*",[2]МСП!$1:$1048576,COLUMN(EP25),0),"-")</f>
        <v>-</v>
      </c>
      <c r="EQ25" s="8" t="str">
        <f>IFERROR(VLOOKUP("Ненецкий*",[2]МСП!$1:$1048576,COLUMN(EQ25),0),"-")</f>
        <v>-</v>
      </c>
      <c r="ER25" s="8" t="str">
        <f>IFERROR(VLOOKUP("Ненецкий*",[2]МСП!$1:$1048576,COLUMN(ER25),0),"-")</f>
        <v>-</v>
      </c>
      <c r="ES25" s="8" t="str">
        <f>IFERROR(VLOOKUP("Ненецкий*",[2]МСП!$1:$1048576,COLUMN(ES25),0),"-")</f>
        <v>-</v>
      </c>
      <c r="ET25" s="8" t="str">
        <f>IFERROR(VLOOKUP("Ненецкий*",[2]МСП!$1:$1048576,COLUMN(ET25),0),"-")</f>
        <v>-</v>
      </c>
      <c r="EU25" s="8" t="str">
        <f>IFERROR(VLOOKUP("Ненецкий*",[2]МСП!$1:$1048576,COLUMN(EU25),0),"-")</f>
        <v>-</v>
      </c>
      <c r="EV25" s="8" t="str">
        <f>IFERROR(VLOOKUP("Ненецкий*",[2]МСП!$1:$1048576,COLUMN(EV25),0),"-")</f>
        <v>-</v>
      </c>
      <c r="EW25" s="8" t="str">
        <f>IFERROR(VLOOKUP("Ненецкий*",[2]МСП!$1:$1048576,COLUMN(EW25),0),"-")</f>
        <v>-</v>
      </c>
      <c r="EX25" s="8" t="str">
        <f>IFERROR(VLOOKUP("Ненецкий*",[2]МСП!$1:$1048576,COLUMN(EX25),0),"-")</f>
        <v>-</v>
      </c>
      <c r="EY25" s="8" t="str">
        <f>IFERROR(VLOOKUP("Ненецкий*",[2]МСП!$1:$1048576,COLUMN(EY25),0),"-")</f>
        <v>-</v>
      </c>
    </row>
    <row r="26" spans="1:155" ht="31.5" x14ac:dyDescent="0.25">
      <c r="A26" s="5" t="s">
        <v>19</v>
      </c>
      <c r="B26" s="8" t="str">
        <f>IFERROR(VLOOKUP("*Архангельская область без*",[2]МСП!$1:$1048576,COLUMN(B26),0),"-")</f>
        <v>-</v>
      </c>
      <c r="C26" s="8" t="str">
        <f>IFERROR(VLOOKUP("*Архангельская область без*",[2]МСП!$1:$1048576,COLUMN(C26),0),"-")</f>
        <v>-</v>
      </c>
      <c r="D26" s="8" t="str">
        <f>IFERROR(VLOOKUP("*Архангельская область без*",[2]МСП!$1:$1048576,COLUMN(D26),0),"-")</f>
        <v>-</v>
      </c>
      <c r="E26" s="8" t="str">
        <f>IFERROR(VLOOKUP("*Архангельская область без*",[2]МСП!$1:$1048576,COLUMN(E26),0),"-")</f>
        <v>-</v>
      </c>
      <c r="F26" s="8" t="str">
        <f>IFERROR(VLOOKUP("*Архангельская область без*",[2]МСП!$1:$1048576,COLUMN(F26),0),"-")</f>
        <v>-</v>
      </c>
      <c r="G26" s="8" t="str">
        <f>IFERROR(VLOOKUP("*Архангельская область без*",[2]МСП!$1:$1048576,COLUMN(G26),0),"-")</f>
        <v>-</v>
      </c>
      <c r="H26" s="8" t="str">
        <f>IFERROR(VLOOKUP("*Архангельская область без*",[2]МСП!$1:$1048576,COLUMN(H26),0),"-")</f>
        <v>-</v>
      </c>
      <c r="I26" s="8" t="str">
        <f>IFERROR(VLOOKUP("*Архангельская область без*",[2]МСП!$1:$1048576,COLUMN(I26),0),"-")</f>
        <v>-</v>
      </c>
      <c r="J26" s="8" t="str">
        <f>IFERROR(VLOOKUP("*Архангельская область без*",[2]МСП!$1:$1048576,COLUMN(J26),0),"-")</f>
        <v>-</v>
      </c>
      <c r="K26" s="8" t="str">
        <f>IFERROR(VLOOKUP("*Архангельская область без*",[2]МСП!$1:$1048576,COLUMN(K26),0),"-")</f>
        <v>-</v>
      </c>
      <c r="L26" s="8" t="str">
        <f>IFERROR(VLOOKUP("*Архангельская область без*",[2]МСП!$1:$1048576,COLUMN(L26),0),"-")</f>
        <v>-</v>
      </c>
      <c r="M26" s="8" t="str">
        <f>IFERROR(VLOOKUP("*Архангельская область без*",[2]МСП!$1:$1048576,COLUMN(M26),0),"-")</f>
        <v>-</v>
      </c>
      <c r="N26" s="8" t="str">
        <f>IFERROR(VLOOKUP("*Архангельская область без*",[2]МСП!$1:$1048576,COLUMN(N26),0),"-")</f>
        <v>-</v>
      </c>
      <c r="O26" s="8" t="str">
        <f>IFERROR(VLOOKUP("*Архангельская область без*",[2]МСП!$1:$1048576,COLUMN(O26),0),"-")</f>
        <v>-</v>
      </c>
      <c r="P26" s="8" t="str">
        <f>IFERROR(VLOOKUP("*Архангельская область без*",[2]МСП!$1:$1048576,COLUMN(P26),0),"-")</f>
        <v>-</v>
      </c>
      <c r="Q26" s="8" t="str">
        <f>IFERROR(VLOOKUP("*Архангельская область без*",[2]МСП!$1:$1048576,COLUMN(Q26),0),"-")</f>
        <v>-</v>
      </c>
      <c r="R26" s="8" t="str">
        <f>IFERROR(VLOOKUP("*Архангельская область без*",[2]МСП!$1:$1048576,COLUMN(R26),0),"-")</f>
        <v>-</v>
      </c>
      <c r="S26" s="8" t="str">
        <f>IFERROR(VLOOKUP("*Архангельская область без*",[2]МСП!$1:$1048576,COLUMN(S26),0),"-")</f>
        <v>-</v>
      </c>
      <c r="T26" s="8" t="str">
        <f>IFERROR(VLOOKUP("*Архангельская область без*",[2]МСП!$1:$1048576,COLUMN(T26),0),"-")</f>
        <v>-</v>
      </c>
      <c r="U26" s="8" t="str">
        <f>IFERROR(VLOOKUP("*Архангельская область без*",[2]МСП!$1:$1048576,COLUMN(U26),0),"-")</f>
        <v>-</v>
      </c>
      <c r="V26" s="8" t="str">
        <f>IFERROR(VLOOKUP("*Архангельская область без*",[2]МСП!$1:$1048576,COLUMN(V26),0),"-")</f>
        <v>-</v>
      </c>
      <c r="W26" s="8" t="str">
        <f>IFERROR(VLOOKUP("*Архангельская область без*",[2]МСП!$1:$1048576,COLUMN(W26),0),"-")</f>
        <v>-</v>
      </c>
      <c r="X26" s="8" t="str">
        <f>IFERROR(VLOOKUP("*Архангельская область без*",[2]МСП!$1:$1048576,COLUMN(X26),0),"-")</f>
        <v>-</v>
      </c>
      <c r="Y26" s="8" t="str">
        <f>IFERROR(VLOOKUP("*Архангельская область без*",[2]МСП!$1:$1048576,COLUMN(Y26),0),"-")</f>
        <v>-</v>
      </c>
      <c r="Z26" s="8" t="str">
        <f>IFERROR(VLOOKUP("*Архангельская область без*",[2]МСП!$1:$1048576,COLUMN(Z26),0),"-")</f>
        <v>-</v>
      </c>
      <c r="AA26" s="8" t="str">
        <f>IFERROR(VLOOKUP("*Архангельская область без*",[2]МСП!$1:$1048576,COLUMN(AA26),0),"-")</f>
        <v>-</v>
      </c>
      <c r="AB26" s="8" t="str">
        <f>IFERROR(VLOOKUP("*Архангельская область без*",[2]МСП!$1:$1048576,COLUMN(AB26),0),"-")</f>
        <v>-</v>
      </c>
      <c r="AC26" s="8" t="str">
        <f>IFERROR(VLOOKUP("*Архангельская область без*",[2]МСП!$1:$1048576,COLUMN(AC26),0),"-")</f>
        <v>-</v>
      </c>
      <c r="AD26" s="8" t="str">
        <f>IFERROR(VLOOKUP("*Архангельская область без*",[2]МСП!$1:$1048576,COLUMN(AD26),0),"-")</f>
        <v>-</v>
      </c>
      <c r="AE26" s="8" t="str">
        <f>IFERROR(VLOOKUP("*Архангельская область без*",[2]МСП!$1:$1048576,COLUMN(AE26),0),"-")</f>
        <v>-</v>
      </c>
      <c r="AF26" s="8" t="str">
        <f>IFERROR(VLOOKUP("*Архангельская область без*",[2]МСП!$1:$1048576,COLUMN(AF26),0),"-")</f>
        <v>-</v>
      </c>
      <c r="AG26" s="8" t="str">
        <f>IFERROR(VLOOKUP("*Архангельская область без*",[2]МСП!$1:$1048576,COLUMN(AG26),0),"-")</f>
        <v>-</v>
      </c>
      <c r="AH26" s="8" t="str">
        <f>IFERROR(VLOOKUP("*Архангельская область без*",[2]МСП!$1:$1048576,COLUMN(AH26),0),"-")</f>
        <v>-</v>
      </c>
      <c r="AI26" s="8" t="str">
        <f>IFERROR(VLOOKUP("*Архангельская область без*",[2]МСП!$1:$1048576,COLUMN(AI26),0),"-")</f>
        <v>-</v>
      </c>
      <c r="AJ26" s="8" t="str">
        <f>IFERROR(VLOOKUP("*Архангельская область без*",[2]МСП!$1:$1048576,COLUMN(AJ26),0),"-")</f>
        <v>-</v>
      </c>
      <c r="AK26" s="8" t="str">
        <f>IFERROR(VLOOKUP("*Архангельская область без*",[2]МСП!$1:$1048576,COLUMN(AK26),0),"-")</f>
        <v>-</v>
      </c>
      <c r="AL26" s="8" t="str">
        <f>IFERROR(VLOOKUP("*Архангельская область без*",[2]МСП!$1:$1048576,COLUMN(AL26),0),"-")</f>
        <v>-</v>
      </c>
      <c r="AM26" s="8" t="str">
        <f>IFERROR(VLOOKUP("*Архангельская область без*",[2]МСП!$1:$1048576,COLUMN(AM26),0),"-")</f>
        <v>-</v>
      </c>
      <c r="AN26" s="8" t="str">
        <f>IFERROR(VLOOKUP("*Архангельская область без*",[2]МСП!$1:$1048576,COLUMN(AN26),0),"-")</f>
        <v>-</v>
      </c>
      <c r="AO26" s="8" t="str">
        <f>IFERROR(VLOOKUP("*Архангельская область без*",[2]МСП!$1:$1048576,COLUMN(AO26),0),"-")</f>
        <v>-</v>
      </c>
      <c r="AP26" s="8" t="str">
        <f>IFERROR(VLOOKUP("*Архангельская область без*",[2]МСП!$1:$1048576,COLUMN(AP26),0),"-")</f>
        <v>-</v>
      </c>
      <c r="AQ26" s="8" t="str">
        <f>IFERROR(VLOOKUP("*Архангельская область без*",[2]МСП!$1:$1048576,COLUMN(AQ26),0),"-")</f>
        <v>-</v>
      </c>
      <c r="AR26" s="8" t="str">
        <f>IFERROR(VLOOKUP("*Архангельская область без*",[2]МСП!$1:$1048576,COLUMN(AR26),0),"-")</f>
        <v>-</v>
      </c>
      <c r="AS26" s="8" t="str">
        <f>IFERROR(VLOOKUP("*Архангельская область без*",[2]МСП!$1:$1048576,COLUMN(AS26),0),"-")</f>
        <v>-</v>
      </c>
      <c r="AT26" s="8" t="str">
        <f>IFERROR(VLOOKUP("*Архангельская область без*",[2]МСП!$1:$1048576,COLUMN(AT26),0),"-")</f>
        <v>-</v>
      </c>
      <c r="AU26" s="8" t="str">
        <f>IFERROR(VLOOKUP("*Архангельская область без*",[2]МСП!$1:$1048576,COLUMN(AU26),0),"-")</f>
        <v>-</v>
      </c>
      <c r="AV26" s="8" t="str">
        <f>IFERROR(VLOOKUP("*Архангельская область без*",[2]МСП!$1:$1048576,COLUMN(AV26),0),"-")</f>
        <v>-</v>
      </c>
      <c r="AW26" s="8" t="str">
        <f>IFERROR(VLOOKUP("*Архангельская область без*",[2]МСП!$1:$1048576,COLUMN(AW26),0),"-")</f>
        <v>-</v>
      </c>
      <c r="AX26" s="8" t="str">
        <f>IFERROR(VLOOKUP("*Архангельская область без*",[2]МСП!$1:$1048576,COLUMN(AX26),0),"-")</f>
        <v>-</v>
      </c>
      <c r="AY26" s="8" t="str">
        <f>IFERROR(VLOOKUP("*Архангельская область без*",[2]МСП!$1:$1048576,COLUMN(AY26),0),"-")</f>
        <v>-</v>
      </c>
      <c r="AZ26" s="8" t="str">
        <f>IFERROR(VLOOKUP("*Архангельская область без*",[2]МСП!$1:$1048576,COLUMN(AZ26),0),"-")</f>
        <v>-</v>
      </c>
      <c r="BA26" s="8" t="str">
        <f>IFERROR(VLOOKUP("*Архангельская область без*",[2]МСП!$1:$1048576,COLUMN(BA26),0),"-")</f>
        <v>-</v>
      </c>
      <c r="BB26" s="8" t="str">
        <f>IFERROR(VLOOKUP("*Архангельская область без*",[2]МСП!$1:$1048576,COLUMN(BB26),0),"-")</f>
        <v>-</v>
      </c>
      <c r="BC26" s="8" t="str">
        <f>IFERROR(VLOOKUP("*Архангельская область без*",[2]МСП!$1:$1048576,COLUMN(BC26),0),"-")</f>
        <v>-</v>
      </c>
      <c r="BD26" s="8" t="str">
        <f>IFERROR(VLOOKUP("*Архангельская область без*",[2]МСП!$1:$1048576,COLUMN(BD26),0),"-")</f>
        <v>-</v>
      </c>
      <c r="BE26" s="8" t="str">
        <f>IFERROR(VLOOKUP("*Архангельская область без*",[2]МСП!$1:$1048576,COLUMN(BE26),0),"-")</f>
        <v>-</v>
      </c>
      <c r="BF26" s="8" t="str">
        <f>IFERROR(VLOOKUP("*Архангельская область без*",[2]МСП!$1:$1048576,COLUMN(BF26),0),"-")</f>
        <v>-</v>
      </c>
      <c r="BG26" s="8" t="str">
        <f>IFERROR(VLOOKUP("*Архангельская область без*",[2]МСП!$1:$1048576,COLUMN(BG26),0),"-")</f>
        <v>-</v>
      </c>
      <c r="BH26" s="8" t="str">
        <f>IFERROR(VLOOKUP("*Архангельская область без*",[2]МСП!$1:$1048576,COLUMN(BH26),0),"-")</f>
        <v>-</v>
      </c>
      <c r="BI26" s="8" t="str">
        <f>IFERROR(VLOOKUP("*Архангельская область без*",[2]МСП!$1:$1048576,COLUMN(BI26),0),"-")</f>
        <v>-</v>
      </c>
      <c r="BJ26" s="8" t="str">
        <f>IFERROR(VLOOKUP("*Архангельская область без*",[2]МСП!$1:$1048576,COLUMN(BJ26),0),"-")</f>
        <v>-</v>
      </c>
      <c r="BK26" s="8" t="str">
        <f>IFERROR(VLOOKUP("*Архангельская область без*",[2]МСП!$1:$1048576,COLUMN(BK26),0),"-")</f>
        <v>-</v>
      </c>
      <c r="BL26" s="8" t="str">
        <f>IFERROR(VLOOKUP("*Архангельская область без*",[2]МСП!$1:$1048576,COLUMN(BL26),0),"-")</f>
        <v>-</v>
      </c>
      <c r="BM26" s="8" t="str">
        <f>IFERROR(VLOOKUP("*Архангельская область без*",[2]МСП!$1:$1048576,COLUMN(BM26),0),"-")</f>
        <v>-</v>
      </c>
      <c r="BN26" s="8" t="str">
        <f>IFERROR(VLOOKUP("*Архангельская область без*",[2]МСП!$1:$1048576,COLUMN(BN26),0),"-")</f>
        <v>-</v>
      </c>
      <c r="BO26" s="8" t="str">
        <f>IFERROR(VLOOKUP("*Архангельская область без*",[2]МСП!$1:$1048576,COLUMN(BO26),0),"-")</f>
        <v>-</v>
      </c>
      <c r="BP26" s="8" t="str">
        <f>IFERROR(VLOOKUP("*Архангельская область без*",[2]МСП!$1:$1048576,COLUMN(BP26),0),"-")</f>
        <v>-</v>
      </c>
      <c r="BQ26" s="8" t="str">
        <f>IFERROR(VLOOKUP("*Архангельская область без*",[2]МСП!$1:$1048576,COLUMN(BQ26),0),"-")</f>
        <v>-</v>
      </c>
      <c r="BR26" s="8" t="str">
        <f>IFERROR(VLOOKUP("*Архангельская область без*",[2]МСП!$1:$1048576,COLUMN(BR26),0),"-")</f>
        <v>-</v>
      </c>
      <c r="BS26" s="8" t="str">
        <f>IFERROR(VLOOKUP("*Архангельская область без*",[2]МСП!$1:$1048576,COLUMN(BS26),0),"-")</f>
        <v>-</v>
      </c>
      <c r="BT26" s="8" t="str">
        <f>IFERROR(VLOOKUP("*Архангельская область без*",[2]МСП!$1:$1048576,COLUMN(BT26),0),"-")</f>
        <v>-</v>
      </c>
      <c r="BU26" s="8" t="str">
        <f>IFERROR(VLOOKUP("*Архангельская область без*",[2]МСП!$1:$1048576,COLUMN(BU26),0),"-")</f>
        <v>-</v>
      </c>
      <c r="BV26" s="8" t="str">
        <f>IFERROR(VLOOKUP("*Архангельская область без*",[2]МСП!$1:$1048576,COLUMN(BV26),0),"-")</f>
        <v>-</v>
      </c>
      <c r="BW26" s="8" t="str">
        <f>IFERROR(VLOOKUP("*Архангельская область без*",[2]МСП!$1:$1048576,COLUMN(BW26),0),"-")</f>
        <v>-</v>
      </c>
      <c r="BX26" s="8" t="str">
        <f>IFERROR(VLOOKUP("*Архангельская область без*",[2]МСП!$1:$1048576,COLUMN(BX26),0),"-")</f>
        <v>-</v>
      </c>
      <c r="BY26" s="8" t="str">
        <f>IFERROR(VLOOKUP("*Архангельская область без*",[2]МСП!$1:$1048576,COLUMN(BY26),0),"-")</f>
        <v>-</v>
      </c>
      <c r="BZ26" s="8" t="str">
        <f>IFERROR(VLOOKUP("*Архангельская область без*",[2]МСП!$1:$1048576,COLUMN(BZ26),0),"-")</f>
        <v>-</v>
      </c>
      <c r="CA26" s="8" t="str">
        <f>IFERROR(VLOOKUP("*Архангельская область без*",[2]МСП!$1:$1048576,COLUMN(CA26),0),"-")</f>
        <v>-</v>
      </c>
      <c r="CB26" s="8" t="str">
        <f>IFERROR(VLOOKUP("*Архангельская область без*",[2]МСП!$1:$1048576,COLUMN(CB26),0),"-")</f>
        <v>-</v>
      </c>
      <c r="CC26" s="8" t="str">
        <f>IFERROR(VLOOKUP("*Архангельская область без*",[2]МСП!$1:$1048576,COLUMN(CC26),0),"-")</f>
        <v>-</v>
      </c>
      <c r="CD26" s="8" t="str">
        <f>IFERROR(VLOOKUP("*Архангельская область без*",[2]МСП!$1:$1048576,COLUMN(CD26),0),"-")</f>
        <v>-</v>
      </c>
      <c r="CE26" s="8" t="str">
        <f>IFERROR(VLOOKUP("*Архангельская область без*",[2]МСП!$1:$1048576,COLUMN(CE26),0),"-")</f>
        <v>-</v>
      </c>
      <c r="CF26" s="8" t="str">
        <f>IFERROR(VLOOKUP("*Архангельская область без*",[2]МСП!$1:$1048576,COLUMN(CF26),0),"-")</f>
        <v>-</v>
      </c>
      <c r="CG26" s="8" t="str">
        <f>IFERROR(VLOOKUP("*Архангельская область без*",[2]МСП!$1:$1048576,COLUMN(CG26),0),"-")</f>
        <v>-</v>
      </c>
      <c r="CH26" s="8" t="str">
        <f>IFERROR(VLOOKUP("*Архангельская область без*",[2]МСП!$1:$1048576,COLUMN(CH26),0),"-")</f>
        <v>-</v>
      </c>
      <c r="CI26" s="8" t="str">
        <f>IFERROR(VLOOKUP("*Архангельская область без*",[2]МСП!$1:$1048576,COLUMN(CI26),0),"-")</f>
        <v>-</v>
      </c>
      <c r="CJ26" s="8" t="str">
        <f>IFERROR(VLOOKUP("*Архангельская область без*",[2]МСП!$1:$1048576,COLUMN(CJ26),0),"-")</f>
        <v>-</v>
      </c>
      <c r="CK26" s="8" t="str">
        <f>IFERROR(VLOOKUP("*Архангельская область без*",[2]МСП!$1:$1048576,COLUMN(CK26),0),"-")</f>
        <v>-</v>
      </c>
      <c r="CL26" s="8" t="str">
        <f>IFERROR(VLOOKUP("*Архангельская область без*",[2]МСП!$1:$1048576,COLUMN(CL26),0),"-")</f>
        <v>-</v>
      </c>
      <c r="CM26" s="8" t="str">
        <f>IFERROR(VLOOKUP("*Архангельская область без*",[2]МСП!$1:$1048576,COLUMN(CM26),0),"-")</f>
        <v>-</v>
      </c>
      <c r="CN26" s="8" t="str">
        <f>IFERROR(VLOOKUP("*Архангельская область без*",[2]МСП!$1:$1048576,COLUMN(CN26),0),"-")</f>
        <v>-</v>
      </c>
      <c r="CO26" s="8" t="str">
        <f>IFERROR(VLOOKUP("*Архангельская область без*",[2]МСП!$1:$1048576,COLUMN(CO26),0),"-")</f>
        <v>-</v>
      </c>
      <c r="CP26" s="8" t="str">
        <f>IFERROR(VLOOKUP("*Архангельская область без*",[2]МСП!$1:$1048576,COLUMN(CP26),0),"-")</f>
        <v>-</v>
      </c>
      <c r="CQ26" s="8" t="str">
        <f>IFERROR(VLOOKUP("*Архангельская область без*",[2]МСП!$1:$1048576,COLUMN(CQ26),0),"-")</f>
        <v>-</v>
      </c>
      <c r="CR26" s="8" t="str">
        <f>IFERROR(VLOOKUP("*Архангельская область без*",[2]МСП!$1:$1048576,COLUMN(CR26),0),"-")</f>
        <v>-</v>
      </c>
      <c r="CS26" s="8" t="str">
        <f>IFERROR(VLOOKUP("*Архангельская область без*",[2]МСП!$1:$1048576,COLUMN(CS26),0),"-")</f>
        <v>-</v>
      </c>
      <c r="CT26" s="8" t="str">
        <f>IFERROR(VLOOKUP("*Архангельская область без*",[2]МСП!$1:$1048576,COLUMN(CT26),0),"-")</f>
        <v>-</v>
      </c>
      <c r="CU26" s="8" t="str">
        <f>IFERROR(VLOOKUP("*Архангельская область без*",[2]МСП!$1:$1048576,COLUMN(CU26),0),"-")</f>
        <v>-</v>
      </c>
      <c r="CV26" s="8" t="str">
        <f>IFERROR(VLOOKUP("*Архангельская область без*",[2]МСП!$1:$1048576,COLUMN(CV26),0),"-")</f>
        <v>-</v>
      </c>
      <c r="CW26" s="8" t="str">
        <f>IFERROR(VLOOKUP("*Архангельская область без*",[2]МСП!$1:$1048576,COLUMN(CW26),0),"-")</f>
        <v>-</v>
      </c>
      <c r="CX26" s="8" t="str">
        <f>IFERROR(VLOOKUP("*Архангельская область без*",[2]МСП!$1:$1048576,COLUMN(CX26),0),"-")</f>
        <v>-</v>
      </c>
      <c r="CY26" s="8" t="str">
        <f>IFERROR(VLOOKUP("*Архангельская область без*",[2]МСП!$1:$1048576,COLUMN(CY26),0),"-")</f>
        <v>-</v>
      </c>
      <c r="CZ26" s="8" t="str">
        <f>IFERROR(VLOOKUP("*Архангельская область без*",[2]МСП!$1:$1048576,COLUMN(CZ26),0),"-")</f>
        <v>-</v>
      </c>
      <c r="DA26" s="8" t="str">
        <f>IFERROR(VLOOKUP("*Архангельская область без*",[2]МСП!$1:$1048576,COLUMN(DA26),0),"-")</f>
        <v>-</v>
      </c>
      <c r="DB26" s="8" t="str">
        <f>IFERROR(VLOOKUP("*Архангельская область без*",[2]МСП!$1:$1048576,COLUMN(DB26),0),"-")</f>
        <v>-</v>
      </c>
      <c r="DC26" s="8" t="str">
        <f>IFERROR(VLOOKUP("*Архангельская область без*",[2]МСП!$1:$1048576,COLUMN(DC26),0),"-")</f>
        <v>-</v>
      </c>
      <c r="DD26" s="8" t="str">
        <f>IFERROR(VLOOKUP("*Архангельская область без*",[2]МСП!$1:$1048576,COLUMN(DD26),0),"-")</f>
        <v>-</v>
      </c>
      <c r="DE26" s="8" t="str">
        <f>IFERROR(VLOOKUP("*Архангельская область без*",[2]МСП!$1:$1048576,COLUMN(DE26),0),"-")</f>
        <v>-</v>
      </c>
      <c r="DF26" s="8" t="str">
        <f>IFERROR(VLOOKUP("*Архангельская область без*",[2]МСП!$1:$1048576,COLUMN(DF26),0),"-")</f>
        <v>-</v>
      </c>
      <c r="DG26" s="8" t="str">
        <f>IFERROR(VLOOKUP("*Архангельская область без*",[2]МСП!$1:$1048576,COLUMN(DG26),0),"-")</f>
        <v>-</v>
      </c>
      <c r="DH26" s="8" t="str">
        <f>IFERROR(VLOOKUP("*Архангельская область без*",[2]МСП!$1:$1048576,COLUMN(DH26),0),"-")</f>
        <v>-</v>
      </c>
      <c r="DI26" s="8" t="str">
        <f>IFERROR(VLOOKUP("*Архангельская область без*",[2]МСП!$1:$1048576,COLUMN(DI26),0),"-")</f>
        <v>-</v>
      </c>
      <c r="DJ26" s="8" t="str">
        <f>IFERROR(VLOOKUP("*Архангельская область без*",[2]МСП!$1:$1048576,COLUMN(DJ26),0),"-")</f>
        <v>-</v>
      </c>
      <c r="DK26" s="8" t="str">
        <f>IFERROR(VLOOKUP("*Архангельская область без*",[2]МСП!$1:$1048576,COLUMN(DK26),0),"-")</f>
        <v>-</v>
      </c>
      <c r="DL26" s="8" t="str">
        <f>IFERROR(VLOOKUP("*Архангельская область без*",[2]МСП!$1:$1048576,COLUMN(DL26),0),"-")</f>
        <v>-</v>
      </c>
      <c r="DM26" s="8" t="str">
        <f>IFERROR(VLOOKUP("*Архангельская область без*",[2]МСП!$1:$1048576,COLUMN(DM26),0),"-")</f>
        <v>-</v>
      </c>
      <c r="DN26" s="8" t="str">
        <f>IFERROR(VLOOKUP("*Архангельская область без*",[2]МСП!$1:$1048576,COLUMN(DN26),0),"-")</f>
        <v>-</v>
      </c>
      <c r="DO26" s="8" t="str">
        <f>IFERROR(VLOOKUP("*Архангельская область без*",[2]МСП!$1:$1048576,COLUMN(DO26),0),"-")</f>
        <v>-</v>
      </c>
      <c r="DP26" s="8" t="str">
        <f>IFERROR(VLOOKUP("*Архангельская область без*",[2]МСП!$1:$1048576,COLUMN(DP26),0),"-")</f>
        <v>-</v>
      </c>
      <c r="DQ26" s="8" t="str">
        <f>IFERROR(VLOOKUP("*Архангельская область без*",[2]МСП!$1:$1048576,COLUMN(DQ26),0),"-")</f>
        <v>-</v>
      </c>
      <c r="DR26" s="8" t="str">
        <f>IFERROR(VLOOKUP("*Архангельская область без*",[2]МСП!$1:$1048576,COLUMN(DR26),0),"-")</f>
        <v>-</v>
      </c>
      <c r="DS26" s="8" t="str">
        <f>IFERROR(VLOOKUP("*Архангельская область без*",[2]МСП!$1:$1048576,COLUMN(DS26),0),"-")</f>
        <v>-</v>
      </c>
      <c r="DT26" s="8" t="str">
        <f>IFERROR(VLOOKUP("*Архангельская область без*",[2]МСП!$1:$1048576,COLUMN(DT26),0),"-")</f>
        <v>-</v>
      </c>
      <c r="DU26" s="8" t="str">
        <f>IFERROR(VLOOKUP("*Архангельская область без*",[2]МСП!$1:$1048576,COLUMN(DU26),0),"-")</f>
        <v>-</v>
      </c>
      <c r="DV26" s="8" t="str">
        <f>IFERROR(VLOOKUP("*Архангельская область без*",[2]МСП!$1:$1048576,COLUMN(DV26),0),"-")</f>
        <v>-</v>
      </c>
      <c r="DW26" s="8" t="str">
        <f>IFERROR(VLOOKUP("*Архангельская область без*",[2]МСП!$1:$1048576,COLUMN(DW26),0),"-")</f>
        <v>-</v>
      </c>
      <c r="DX26" s="8" t="str">
        <f>IFERROR(VLOOKUP("*Архангельская область без*",[2]МСП!$1:$1048576,COLUMN(DX26),0),"-")</f>
        <v>-</v>
      </c>
      <c r="DY26" s="8" t="str">
        <f>IFERROR(VLOOKUP("*Архангельская область без*",[2]МСП!$1:$1048576,COLUMN(DY26),0),"-")</f>
        <v>-</v>
      </c>
      <c r="DZ26" s="8" t="str">
        <f>IFERROR(VLOOKUP("*Архангельская область без*",[2]МСП!$1:$1048576,COLUMN(DZ26),0),"-")</f>
        <v>-</v>
      </c>
      <c r="EA26" s="8" t="str">
        <f>IFERROR(VLOOKUP("*Архангельская область без*",[2]МСП!$1:$1048576,COLUMN(EA26),0),"-")</f>
        <v>-</v>
      </c>
      <c r="EB26" s="8" t="str">
        <f>IFERROR(VLOOKUP("*Архангельская область без*",[2]МСП!$1:$1048576,COLUMN(EB26),0),"-")</f>
        <v>-</v>
      </c>
      <c r="EC26" s="8" t="str">
        <f>IFERROR(VLOOKUP("*Архангельская область без*",[2]МСП!$1:$1048576,COLUMN(EC26),0),"-")</f>
        <v>-</v>
      </c>
      <c r="ED26" s="8" t="str">
        <f>IFERROR(VLOOKUP("*Архангельская область без*",[2]МСП!$1:$1048576,COLUMN(ED26),0),"-")</f>
        <v>-</v>
      </c>
      <c r="EE26" s="8" t="str">
        <f>IFERROR(VLOOKUP("*Архангельская область без*",[2]МСП!$1:$1048576,COLUMN(EE26),0),"-")</f>
        <v>-</v>
      </c>
      <c r="EF26" s="8" t="str">
        <f>IFERROR(VLOOKUP("*Архангельская область без*",[2]МСП!$1:$1048576,COLUMN(EF26),0),"-")</f>
        <v>-</v>
      </c>
      <c r="EG26" s="8" t="str">
        <f>IFERROR(VLOOKUP("*Архангельская область без*",[2]МСП!$1:$1048576,COLUMN(EG26),0),"-")</f>
        <v>-</v>
      </c>
      <c r="EH26" s="8" t="str">
        <f>IFERROR(VLOOKUP("*Архангельская область без*",[2]МСП!$1:$1048576,COLUMN(EH26),0),"-")</f>
        <v>-</v>
      </c>
      <c r="EI26" s="8" t="str">
        <f>IFERROR(VLOOKUP("*Архангельская область без*",[2]МСП!$1:$1048576,COLUMN(EI26),0),"-")</f>
        <v>-</v>
      </c>
      <c r="EJ26" s="8" t="str">
        <f>IFERROR(VLOOKUP("*Архангельская область без*",[2]МСП!$1:$1048576,COLUMN(EJ26),0),"-")</f>
        <v>-</v>
      </c>
      <c r="EK26" s="8" t="str">
        <f>IFERROR(VLOOKUP("*Архангельская область без*",[2]МСП!$1:$1048576,COLUMN(EK26),0),"-")</f>
        <v>-</v>
      </c>
      <c r="EL26" s="8" t="str">
        <f>IFERROR(VLOOKUP("*Архангельская область без*",[2]МСП!$1:$1048576,COLUMN(EL26),0),"-")</f>
        <v>-</v>
      </c>
      <c r="EM26" s="8" t="str">
        <f>IFERROR(VLOOKUP("*Архангельская область без*",[2]МСП!$1:$1048576,COLUMN(EM26),0),"-")</f>
        <v>-</v>
      </c>
      <c r="EN26" s="8" t="str">
        <f>IFERROR(VLOOKUP("*Архангельская область без*",[2]МСП!$1:$1048576,COLUMN(EN26),0),"-")</f>
        <v>-</v>
      </c>
      <c r="EO26" s="8" t="str">
        <f>IFERROR(VLOOKUP("*Архангельская область без*",[2]МСП!$1:$1048576,COLUMN(EO26),0),"-")</f>
        <v>-</v>
      </c>
      <c r="EP26" s="8" t="str">
        <f>IFERROR(VLOOKUP("*Архангельская область без*",[2]МСП!$1:$1048576,COLUMN(EP26),0),"-")</f>
        <v>-</v>
      </c>
      <c r="EQ26" s="8" t="str">
        <f>IFERROR(VLOOKUP("*Архангельская область без*",[2]МСП!$1:$1048576,COLUMN(EQ26),0),"-")</f>
        <v>-</v>
      </c>
      <c r="ER26" s="8" t="str">
        <f>IFERROR(VLOOKUP("*Архангельская область без*",[2]МСП!$1:$1048576,COLUMN(ER26),0),"-")</f>
        <v>-</v>
      </c>
      <c r="ES26" s="8" t="str">
        <f>IFERROR(VLOOKUP("*Архангельская область без*",[2]МСП!$1:$1048576,COLUMN(ES26),0),"-")</f>
        <v>-</v>
      </c>
      <c r="ET26" s="8" t="str">
        <f>IFERROR(VLOOKUP("*Архангельская область без*",[2]МСП!$1:$1048576,COLUMN(ET26),0),"-")</f>
        <v>-</v>
      </c>
      <c r="EU26" s="8" t="str">
        <f>IFERROR(VLOOKUP("*Архангельская область без*",[2]МСП!$1:$1048576,COLUMN(EU26),0),"-")</f>
        <v>-</v>
      </c>
      <c r="EV26" s="8" t="str">
        <f>IFERROR(VLOOKUP("*Архангельская область без*",[2]МСП!$1:$1048576,COLUMN(EV26),0),"-")</f>
        <v>-</v>
      </c>
      <c r="EW26" s="8" t="str">
        <f>IFERROR(VLOOKUP("*Архангельская область без*",[2]МСП!$1:$1048576,COLUMN(EW26),0),"-")</f>
        <v>-</v>
      </c>
      <c r="EX26" s="8" t="str">
        <f>IFERROR(VLOOKUP("*Архангельская область без*",[2]МСП!$1:$1048576,COLUMN(EX26),0),"-")</f>
        <v>-</v>
      </c>
      <c r="EY26" s="8" t="str">
        <f>IFERROR(VLOOKUP("*Архангельская область без*",[2]МСП!$1:$1048576,COLUMN(EY26),0),"-")</f>
        <v>-</v>
      </c>
    </row>
    <row r="27" spans="1:155" x14ac:dyDescent="0.25">
      <c r="A27" s="4" t="s">
        <v>20</v>
      </c>
      <c r="B27" s="8">
        <f>IFERROR(VLOOKUP("*Вологодская*",[2]МСП!$1:$1048576,COLUMN(B27),0),"-")</f>
        <v>1.3</v>
      </c>
      <c r="C27" s="8">
        <f>IFERROR(VLOOKUP("*Вологодская*",[2]МСП!$1:$1048576,COLUMN(C27),0),"-")</f>
        <v>0.7</v>
      </c>
      <c r="D27" s="8">
        <f>IFERROR(VLOOKUP("*Вологодская*",[2]МСП!$1:$1048576,COLUMN(D27),0),"-")</f>
        <v>-0.9</v>
      </c>
      <c r="E27" s="8">
        <f>IFERROR(VLOOKUP("*Вологодская*",[2]МСП!$1:$1048576,COLUMN(E27),0),"-")</f>
        <v>-15.8</v>
      </c>
      <c r="F27" s="8">
        <f>IFERROR(VLOOKUP("*Вологодская*",[2]МСП!$1:$1048576,COLUMN(F27),0),"-")</f>
        <v>-35.4</v>
      </c>
      <c r="G27" s="8">
        <f>IFERROR(VLOOKUP("*Вологодская*",[2]МСП!$1:$1048576,COLUMN(G27),0),"-")</f>
        <v>-32</v>
      </c>
      <c r="H27" s="8">
        <f>IFERROR(VLOOKUP("*Вологодская*",[2]МСП!$1:$1048576,COLUMN(H27),0),"-")</f>
        <v>-31.3</v>
      </c>
      <c r="I27" s="8">
        <f>IFERROR(VLOOKUP("*Вологодская*",[2]МСП!$1:$1048576,COLUMN(I27),0),"-")</f>
        <v>-29.6</v>
      </c>
      <c r="J27" s="8">
        <f>IFERROR(VLOOKUP("*Вологодская*",[2]МСП!$1:$1048576,COLUMN(J27),0),"-")</f>
        <v>-29.4</v>
      </c>
      <c r="K27" s="8">
        <f>IFERROR(VLOOKUP("*Вологодская*",[2]МСП!$1:$1048576,COLUMN(K27),0),"-")</f>
        <v>-25.6</v>
      </c>
      <c r="L27" s="8">
        <f>IFERROR(VLOOKUP("*Вологодская*",[2]МСП!$1:$1048576,COLUMN(L27),0),"-")</f>
        <v>-24</v>
      </c>
      <c r="M27" s="8">
        <f>IFERROR(VLOOKUP("*Вологодская*",[2]МСП!$1:$1048576,COLUMN(M27),0),"-")</f>
        <v>-22.5</v>
      </c>
      <c r="N27" s="8">
        <f>IFERROR(VLOOKUP("*Вологодская*",[2]МСП!$1:$1048576,COLUMN(N27),0),"-")</f>
        <v>-16.7</v>
      </c>
      <c r="O27" s="8">
        <f>IFERROR(VLOOKUP("*Вологодская*",[2]МСП!$1:$1048576,COLUMN(O27),0),"-")</f>
        <v>-14.7</v>
      </c>
      <c r="P27" s="8">
        <f>IFERROR(VLOOKUP("*Вологодская*",[2]МСП!$1:$1048576,COLUMN(P27),0),"-")</f>
        <v>-12.8</v>
      </c>
      <c r="Q27" s="8">
        <f>IFERROR(VLOOKUP("*Вологодская*",[2]МСП!$1:$1048576,COLUMN(Q27),0),"-")</f>
        <v>-10.6</v>
      </c>
      <c r="R27" s="8">
        <f>IFERROR(VLOOKUP("*Вологодская*",[2]МСП!$1:$1048576,COLUMN(R27),0),"-")</f>
        <v>-8.8000000000000007</v>
      </c>
      <c r="S27" s="8">
        <f>IFERROR(VLOOKUP("*Вологодская*",[2]МСП!$1:$1048576,COLUMN(S27),0),"-")</f>
        <v>-7.6</v>
      </c>
      <c r="T27" s="8">
        <f>IFERROR(VLOOKUP("*Вологодская*",[2]МСП!$1:$1048576,COLUMN(T27),0),"-")</f>
        <v>-4.0999999999999996</v>
      </c>
      <c r="U27" s="8">
        <f>IFERROR(VLOOKUP("*Вологодская*",[2]МСП!$1:$1048576,COLUMN(U27),0),"-")</f>
        <v>-3.3</v>
      </c>
      <c r="V27" s="8">
        <f>IFERROR(VLOOKUP("*Вологодская*",[2]МСП!$1:$1048576,COLUMN(V27),0),"-")</f>
        <v>-4</v>
      </c>
      <c r="W27" s="8">
        <f>IFERROR(VLOOKUP("*Вологодская*",[2]МСП!$1:$1048576,COLUMN(W27),0),"-")</f>
        <v>-1.7</v>
      </c>
      <c r="X27" s="8">
        <f>IFERROR(VLOOKUP("*Вологодская*",[2]МСП!$1:$1048576,COLUMN(X27),0),"-")</f>
        <v>-0.8</v>
      </c>
      <c r="Y27" s="8">
        <f>IFERROR(VLOOKUP("*Вологодская*",[2]МСП!$1:$1048576,COLUMN(Y27),0),"-")</f>
        <v>-0.8</v>
      </c>
      <c r="Z27" s="8">
        <f>IFERROR(VLOOKUP("*Вологодская*",[2]МСП!$1:$1048576,COLUMN(Z27),0),"-")</f>
        <v>-0.3</v>
      </c>
      <c r="AA27" s="8">
        <f>IFERROR(VLOOKUP("*Вологодская*",[2]МСП!$1:$1048576,COLUMN(AA27),0),"-")</f>
        <v>0.3</v>
      </c>
      <c r="AB27" s="8">
        <f>IFERROR(VLOOKUP("*Вологодская*",[2]МСП!$1:$1048576,COLUMN(AB27),0),"-")</f>
        <v>1</v>
      </c>
      <c r="AC27" s="8">
        <f>IFERROR(VLOOKUP("*Вологодская*",[2]МСП!$1:$1048576,COLUMN(AC27),0),"-")</f>
        <v>0.9</v>
      </c>
      <c r="AD27" s="8">
        <f>IFERROR(VLOOKUP("*Вологодская*",[2]МСП!$1:$1048576,COLUMN(AD27),0),"-")</f>
        <v>1.3</v>
      </c>
      <c r="AE27" s="8">
        <f>IFERROR(VLOOKUP("*Вологодская*",[2]МСП!$1:$1048576,COLUMN(AE27),0),"-")</f>
        <v>1.4</v>
      </c>
      <c r="AF27" s="8">
        <f>IFERROR(VLOOKUP("*Вологодская*",[2]МСП!$1:$1048576,COLUMN(AF27),0),"-")</f>
        <v>1</v>
      </c>
      <c r="AG27" s="8">
        <f>IFERROR(VLOOKUP("*Вологодская*",[2]МСП!$1:$1048576,COLUMN(AG27),0),"-")</f>
        <v>1</v>
      </c>
      <c r="AH27" s="8">
        <f>IFERROR(VLOOKUP("*Вологодская*",[2]МСП!$1:$1048576,COLUMN(AH27),0),"-")</f>
        <v>1.4</v>
      </c>
      <c r="AI27" s="8">
        <f>IFERROR(VLOOKUP("*Вологодская*",[2]МСП!$1:$1048576,COLUMN(AI27),0),"-")</f>
        <v>1.4</v>
      </c>
      <c r="AJ27" s="8">
        <f>IFERROR(VLOOKUP("*Вологодская*",[2]МСП!$1:$1048576,COLUMN(AJ27),0),"-")</f>
        <v>1</v>
      </c>
      <c r="AK27" s="8">
        <f>IFERROR(VLOOKUP("*Вологодская*",[2]МСП!$1:$1048576,COLUMN(AK27),0),"-")</f>
        <v>1.4</v>
      </c>
      <c r="AL27" s="8">
        <f>IFERROR(VLOOKUP("*Вологодская*",[2]МСП!$1:$1048576,COLUMN(AL27),0),"-")</f>
        <v>2.1</v>
      </c>
      <c r="AM27" s="8">
        <f>IFERROR(VLOOKUP("*Вологодская*",[2]МСП!$1:$1048576,COLUMN(AM27),0),"-")</f>
        <v>2.4</v>
      </c>
      <c r="AN27" s="8">
        <f>IFERROR(VLOOKUP("*Вологодская*",[2]МСП!$1:$1048576,COLUMN(AN27),0),"-")</f>
        <v>3</v>
      </c>
      <c r="AO27" s="8">
        <f>IFERROR(VLOOKUP("*Вологодская*",[2]МСП!$1:$1048576,COLUMN(AO27),0),"-")</f>
        <v>3.3</v>
      </c>
      <c r="AP27" s="8">
        <f>IFERROR(VLOOKUP("*Вологодская*",[2]МСП!$1:$1048576,COLUMN(AP27),0),"-")</f>
        <v>3.5</v>
      </c>
      <c r="AQ27" s="8">
        <f>IFERROR(VLOOKUP("*Вологодская*",[2]МСП!$1:$1048576,COLUMN(AQ27),0),"-")</f>
        <v>4</v>
      </c>
      <c r="AR27" s="8">
        <f>IFERROR(VLOOKUP("*Вологодская*",[2]МСП!$1:$1048576,COLUMN(AR27),0),"-")</f>
        <v>4</v>
      </c>
      <c r="AS27" s="8">
        <f>IFERROR(VLOOKUP("*Вологодская*",[2]МСП!$1:$1048576,COLUMN(AS27),0),"-")</f>
        <v>-2.8</v>
      </c>
      <c r="AT27" s="8">
        <f>IFERROR(VLOOKUP("*Вологодская*",[2]МСП!$1:$1048576,COLUMN(AT27),0),"-")</f>
        <v>2</v>
      </c>
      <c r="AU27" s="8">
        <f>IFERROR(VLOOKUP("*Вологодская*",[2]МСП!$1:$1048576,COLUMN(AU27),0),"-")</f>
        <v>2.6</v>
      </c>
      <c r="AV27" s="8">
        <f>IFERROR(VLOOKUP("*Вологодская*",[2]МСП!$1:$1048576,COLUMN(AV27),0),"-")</f>
        <v>3.2</v>
      </c>
      <c r="AW27" s="8">
        <f>IFERROR(VLOOKUP("*Вологодская*",[2]МСП!$1:$1048576,COLUMN(AW27),0),"-")</f>
        <v>3.8</v>
      </c>
      <c r="AX27" s="8">
        <f>IFERROR(VLOOKUP("*Вологодская*",[2]МСП!$1:$1048576,COLUMN(AX27),0),"-")</f>
        <v>3.8</v>
      </c>
      <c r="AY27" s="8">
        <f>IFERROR(VLOOKUP("*Вологодская*",[2]МСП!$1:$1048576,COLUMN(AY27),0),"-")</f>
        <v>4.5</v>
      </c>
      <c r="AZ27" s="8">
        <f>IFERROR(VLOOKUP("*Вологодская*",[2]МСП!$1:$1048576,COLUMN(AZ27),0),"-")</f>
        <v>4.3</v>
      </c>
      <c r="BA27" s="8">
        <f>IFERROR(VLOOKUP("*Вологодская*",[2]МСП!$1:$1048576,COLUMN(BA27),0),"-")</f>
        <v>5.2</v>
      </c>
      <c r="BB27" s="8">
        <f>IFERROR(VLOOKUP("*Вологодская*",[2]МСП!$1:$1048576,COLUMN(BB27),0),"-")</f>
        <v>4.7</v>
      </c>
      <c r="BC27" s="8">
        <f>IFERROR(VLOOKUP("*Вологодская*",[2]МСП!$1:$1048576,COLUMN(BC27),0),"-")</f>
        <v>5.3</v>
      </c>
      <c r="BD27" s="8">
        <f>IFERROR(VLOOKUP("*Вологодская*",[2]МСП!$1:$1048576,COLUMN(BD27),0),"-")</f>
        <v>3.9</v>
      </c>
      <c r="BE27" s="8">
        <f>IFERROR(VLOOKUP("*Вологодская*",[2]МСП!$1:$1048576,COLUMN(BE27),0),"-")</f>
        <v>5.9</v>
      </c>
      <c r="BF27" s="8">
        <f>IFERROR(VLOOKUP("*Вологодская*",[2]МСП!$1:$1048576,COLUMN(BF27),0),"-")</f>
        <v>5.6</v>
      </c>
      <c r="BG27" s="8">
        <f>IFERROR(VLOOKUP("*Вологодская*",[2]МСП!$1:$1048576,COLUMN(BG27),0),"-")</f>
        <v>6.2</v>
      </c>
      <c r="BH27" s="8">
        <f>IFERROR(VLOOKUP("*Вологодская*",[2]МСП!$1:$1048576,COLUMN(BH27),0),"-")</f>
        <v>6.7</v>
      </c>
      <c r="BI27" s="8">
        <f>IFERROR(VLOOKUP("*Вологодская*",[2]МСП!$1:$1048576,COLUMN(BI27),0),"-")</f>
        <v>0.4</v>
      </c>
      <c r="BJ27" s="8">
        <f>IFERROR(VLOOKUP("*Вологодская*",[2]МСП!$1:$1048576,COLUMN(BJ27),0),"-")</f>
        <v>5.7</v>
      </c>
      <c r="BK27" s="8">
        <f>IFERROR(VLOOKUP("*Вологодская*",[2]МСП!$1:$1048576,COLUMN(BK27),0),"-")</f>
        <v>6.5</v>
      </c>
      <c r="BL27" s="8">
        <f>IFERROR(VLOOKUP("*Вологодская*",[2]МСП!$1:$1048576,COLUMN(BL27),0),"-")</f>
        <v>7</v>
      </c>
      <c r="BM27" s="8">
        <f>IFERROR(VLOOKUP("*Вологодская*",[2]МСП!$1:$1048576,COLUMN(BM27),0),"-")</f>
        <v>6.8</v>
      </c>
      <c r="BN27" s="8">
        <f>IFERROR(VLOOKUP("*Вологодская*",[2]МСП!$1:$1048576,COLUMN(BN27),0),"-")</f>
        <v>8.1999999999999993</v>
      </c>
      <c r="BO27" s="8">
        <f>IFERROR(VLOOKUP("*Вологодская*",[2]МСП!$1:$1048576,COLUMN(BO27),0),"-")</f>
        <v>7.3</v>
      </c>
      <c r="BP27" s="8">
        <f>IFERROR(VLOOKUP("*Вологодская*",[2]МСП!$1:$1048576,COLUMN(BP27),0),"-")</f>
        <v>7</v>
      </c>
      <c r="BQ27" s="8">
        <f>IFERROR(VLOOKUP("*Вологодская*",[2]МСП!$1:$1048576,COLUMN(BQ27),0),"-")</f>
        <v>6.7</v>
      </c>
      <c r="BR27" s="8">
        <f>IFERROR(VLOOKUP("*Вологодская*",[2]МСП!$1:$1048576,COLUMN(BR27),0),"-")</f>
        <v>6.8</v>
      </c>
      <c r="BS27" s="8">
        <f>IFERROR(VLOOKUP("*Вологодская*",[2]МСП!$1:$1048576,COLUMN(BS27),0),"-")</f>
        <v>5.6</v>
      </c>
      <c r="BT27" s="8">
        <f>IFERROR(VLOOKUP("*Вологодская*",[2]МСП!$1:$1048576,COLUMN(BT27),0),"-")</f>
        <v>5.5</v>
      </c>
      <c r="BU27" s="8">
        <f>IFERROR(VLOOKUP("*Вологодская*",[2]МСП!$1:$1048576,COLUMN(BU27),0),"-")</f>
        <v>5.2</v>
      </c>
      <c r="BV27" s="8">
        <f>IFERROR(VLOOKUP("*Вологодская*",[2]МСП!$1:$1048576,COLUMN(BV27),0),"-")</f>
        <v>5.2</v>
      </c>
      <c r="BW27" s="8">
        <f>IFERROR(VLOOKUP("*Вологодская*",[2]МСП!$1:$1048576,COLUMN(BW27),0),"-")</f>
        <v>5.6</v>
      </c>
      <c r="BX27" s="8">
        <f>IFERROR(VLOOKUP("*Вологодская*",[2]МСП!$1:$1048576,COLUMN(BX27),0),"-")</f>
        <v>5.9</v>
      </c>
      <c r="BY27" s="8">
        <f>IFERROR(VLOOKUP("*Вологодская*",[2]МСП!$1:$1048576,COLUMN(BY27),0),"-")</f>
        <v>6.1</v>
      </c>
      <c r="BZ27" s="8">
        <f>IFERROR(VLOOKUP("*Вологодская*",[2]МСП!$1:$1048576,COLUMN(BZ27),0),"-")</f>
        <v>6.5</v>
      </c>
      <c r="CA27" s="8">
        <f>IFERROR(VLOOKUP("*Вологодская*",[2]МСП!$1:$1048576,COLUMN(CA27),0),"-")</f>
        <v>7.4</v>
      </c>
      <c r="CB27" s="8">
        <f>IFERROR(VLOOKUP("*Вологодская*",[2]МСП!$1:$1048576,COLUMN(CB27),0),"-")</f>
        <v>7.2</v>
      </c>
      <c r="CC27" s="8">
        <f>IFERROR(VLOOKUP("*Вологодская*",[2]МСП!$1:$1048576,COLUMN(CC27),0),"-")</f>
        <v>7.9</v>
      </c>
      <c r="CD27" s="8">
        <f>IFERROR(VLOOKUP("*Вологодская*",[2]МСП!$1:$1048576,COLUMN(CD27),0),"-")</f>
        <v>7.9</v>
      </c>
      <c r="CE27" s="8">
        <f>IFERROR(VLOOKUP("*Вологодская*",[2]МСП!$1:$1048576,COLUMN(CE27),0),"-")</f>
        <v>8.3000000000000007</v>
      </c>
      <c r="CF27" s="8">
        <f>IFERROR(VLOOKUP("*Вологодская*",[2]МСП!$1:$1048576,COLUMN(CF27),0),"-")</f>
        <v>7.4</v>
      </c>
      <c r="CG27" s="8">
        <f>IFERROR(VLOOKUP("*Вологодская*",[2]МСП!$1:$1048576,COLUMN(CG27),0),"-")</f>
        <v>7.5</v>
      </c>
      <c r="CH27" s="8">
        <f>IFERROR(VLOOKUP("*Вологодская*",[2]МСП!$1:$1048576,COLUMN(CH27),0),"-")</f>
        <v>7.5</v>
      </c>
      <c r="CI27" s="8">
        <f>IFERROR(VLOOKUP("*Вологодская*",[2]МСП!$1:$1048576,COLUMN(CI27),0),"-")</f>
        <v>7.2</v>
      </c>
      <c r="CJ27" s="8">
        <f>IFERROR(VLOOKUP("*Вологодская*",[2]МСП!$1:$1048576,COLUMN(CJ27),0),"-")</f>
        <v>6.5</v>
      </c>
      <c r="CK27" s="8">
        <f>IFERROR(VLOOKUP("*Вологодская*",[2]МСП!$1:$1048576,COLUMN(CK27),0),"-")</f>
        <v>7.3</v>
      </c>
      <c r="CL27" s="8">
        <f>IFERROR(VLOOKUP("*Вологодская*",[2]МСП!$1:$1048576,COLUMN(CL27),0),"-")</f>
        <v>8</v>
      </c>
      <c r="CM27" s="8">
        <f>IFERROR(VLOOKUP("*Вологодская*",[2]МСП!$1:$1048576,COLUMN(CM27),0),"-")</f>
        <v>8</v>
      </c>
      <c r="CN27" s="8">
        <f>IFERROR(VLOOKUP("*Вологодская*",[2]МСП!$1:$1048576,COLUMN(CN27),0),"-")</f>
        <v>8.1999999999999993</v>
      </c>
      <c r="CO27" s="8">
        <f>IFERROR(VLOOKUP("*Вологодская*",[2]МСП!$1:$1048576,COLUMN(CO27),0),"-")</f>
        <v>8</v>
      </c>
      <c r="CP27" s="8">
        <f>IFERROR(VLOOKUP("*Вологодская*",[2]МСП!$1:$1048576,COLUMN(CP27),0),"-")</f>
        <v>8.6</v>
      </c>
      <c r="CQ27" s="8">
        <f>IFERROR(VLOOKUP("*Вологодская*",[2]МСП!$1:$1048576,COLUMN(CQ27),0),"-")</f>
        <v>8.6</v>
      </c>
      <c r="CR27" s="8">
        <f>IFERROR(VLOOKUP("*Вологодская*",[2]МСП!$1:$1048576,COLUMN(CR27),0),"-")</f>
        <v>8.3000000000000007</v>
      </c>
      <c r="CS27" s="8">
        <f>IFERROR(VLOOKUP("*Вологодская*",[2]МСП!$1:$1048576,COLUMN(CS27),0),"-")</f>
        <v>-0.4</v>
      </c>
      <c r="CT27" s="8">
        <f>IFERROR(VLOOKUP("*Вологодская*",[2]МСП!$1:$1048576,COLUMN(CT27),0),"-")</f>
        <v>7</v>
      </c>
      <c r="CU27" s="8">
        <f>IFERROR(VLOOKUP("*Вологодская*",[2]МСП!$1:$1048576,COLUMN(CU27),0),"-")</f>
        <v>7.7</v>
      </c>
      <c r="CV27" s="8">
        <f>IFERROR(VLOOKUP("*Вологодская*",[2]МСП!$1:$1048576,COLUMN(CV27),0),"-")</f>
        <v>7</v>
      </c>
      <c r="CW27" s="8">
        <f>IFERROR(VLOOKUP("*Вологодская*",[2]МСП!$1:$1048576,COLUMN(CW27),0),"-")</f>
        <v>7.2</v>
      </c>
      <c r="CX27" s="8">
        <f>IFERROR(VLOOKUP("*Вологодская*",[2]МСП!$1:$1048576,COLUMN(CX27),0),"-")</f>
        <v>8.1</v>
      </c>
      <c r="CY27" s="8">
        <f>IFERROR(VLOOKUP("*Вологодская*",[2]МСП!$1:$1048576,COLUMN(CY27),0),"-")</f>
        <v>8.1</v>
      </c>
      <c r="CZ27" s="8">
        <f>IFERROR(VLOOKUP("*Вологодская*",[2]МСП!$1:$1048576,COLUMN(CZ27),0),"-")</f>
        <v>8.5</v>
      </c>
      <c r="DA27" s="8">
        <f>IFERROR(VLOOKUP("*Вологодская*",[2]МСП!$1:$1048576,COLUMN(DA27),0),"-")</f>
        <v>7.9</v>
      </c>
      <c r="DB27" s="8">
        <f>IFERROR(VLOOKUP("*Вологодская*",[2]МСП!$1:$1048576,COLUMN(DB27),0),"-")</f>
        <v>7.8</v>
      </c>
      <c r="DC27" s="8">
        <f>IFERROR(VLOOKUP("*Вологодская*",[2]МСП!$1:$1048576,COLUMN(DC27),0),"-")</f>
        <v>7.7</v>
      </c>
      <c r="DD27" s="8">
        <f>IFERROR(VLOOKUP("*Вологодская*",[2]МСП!$1:$1048576,COLUMN(DD27),0),"-")</f>
        <v>7.7</v>
      </c>
      <c r="DE27" s="8">
        <f>IFERROR(VLOOKUP("*Вологодская*",[2]МСП!$1:$1048576,COLUMN(DE27),0),"-")</f>
        <v>7.5</v>
      </c>
      <c r="DF27" s="8">
        <f>IFERROR(VLOOKUP("*Вологодская*",[2]МСП!$1:$1048576,COLUMN(DF27),0),"-")</f>
        <v>8.1</v>
      </c>
      <c r="DG27" s="8">
        <f>IFERROR(VLOOKUP("*Вологодская*",[2]МСП!$1:$1048576,COLUMN(DG27),0),"-")</f>
        <v>8.5</v>
      </c>
      <c r="DH27" s="8">
        <f>IFERROR(VLOOKUP("*Вологодская*",[2]МСП!$1:$1048576,COLUMN(DH27),0),"-")</f>
        <v>8.8000000000000007</v>
      </c>
      <c r="DI27" s="8">
        <f>IFERROR(VLOOKUP("*Вологодская*",[2]МСП!$1:$1048576,COLUMN(DI27),0),"-")</f>
        <v>7.9</v>
      </c>
      <c r="DJ27" s="8">
        <f>IFERROR(VLOOKUP("*Вологодская*",[2]МСП!$1:$1048576,COLUMN(DJ27),0),"-")</f>
        <v>8</v>
      </c>
      <c r="DK27" s="8">
        <f>IFERROR(VLOOKUP("*Вологодская*",[2]МСП!$1:$1048576,COLUMN(DK27),0),"-")</f>
        <v>8.8000000000000007</v>
      </c>
      <c r="DL27" s="8">
        <f>IFERROR(VLOOKUP("*Вологодская*",[2]МСП!$1:$1048576,COLUMN(DL27),0),"-")</f>
        <v>8.9</v>
      </c>
      <c r="DM27" s="8">
        <f>IFERROR(VLOOKUP("*Вологодская*",[2]МСП!$1:$1048576,COLUMN(DM27),0),"-")</f>
        <v>8.9</v>
      </c>
      <c r="DN27" s="8">
        <f>IFERROR(VLOOKUP("*Вологодская*",[2]МСП!$1:$1048576,COLUMN(DN27),0),"-")</f>
        <v>8.3000000000000007</v>
      </c>
      <c r="DO27" s="8">
        <f>IFERROR(VLOOKUP("*Вологодская*",[2]МСП!$1:$1048576,COLUMN(DO27),0),"-")</f>
        <v>8.6</v>
      </c>
      <c r="DP27" s="8">
        <f>IFERROR(VLOOKUP("*Вологодская*",[2]МСП!$1:$1048576,COLUMN(DP27),0),"-")</f>
        <v>8.9</v>
      </c>
      <c r="DQ27" s="8">
        <f>IFERROR(VLOOKUP("*Вологодская*",[2]МСП!$1:$1048576,COLUMN(DQ27),0),"-")</f>
        <v>8.9</v>
      </c>
      <c r="DR27" s="8">
        <f>IFERROR(VLOOKUP("*Вологодская*",[2]МСП!$1:$1048576,COLUMN(DR27),0),"-")</f>
        <v>7.8</v>
      </c>
      <c r="DS27" s="8">
        <f>IFERROR(VLOOKUP("*Вологодская*",[2]МСП!$1:$1048576,COLUMN(DS27),0),"-")</f>
        <v>7.6</v>
      </c>
      <c r="DT27" s="8">
        <f>IFERROR(VLOOKUP("*Вологодская*",[2]МСП!$1:$1048576,COLUMN(DT27),0),"-")</f>
        <v>7.9</v>
      </c>
      <c r="DU27" s="8">
        <f>IFERROR(VLOOKUP("*Вологодская*",[2]МСП!$1:$1048576,COLUMN(DU27),0),"-")</f>
        <v>7.5</v>
      </c>
      <c r="DV27" s="8">
        <f>IFERROR(VLOOKUP("*Вологодская*",[2]МСП!$1:$1048576,COLUMN(DV27),0),"-")</f>
        <v>8.1</v>
      </c>
      <c r="DW27" s="8">
        <f>IFERROR(VLOOKUP("*Вологодская*",[2]МСП!$1:$1048576,COLUMN(DW27),0),"-")</f>
        <v>7.9</v>
      </c>
      <c r="DX27" s="8">
        <f>IFERROR(VLOOKUP("*Вологодская*",[2]МСП!$1:$1048576,COLUMN(DX27),0),"-")</f>
        <v>8.6999999999999993</v>
      </c>
      <c r="DY27" s="8">
        <f>IFERROR(VLOOKUP("*Вологодская*",[2]МСП!$1:$1048576,COLUMN(DY27),0),"-")</f>
        <v>8.6999999999999993</v>
      </c>
      <c r="DZ27" s="8">
        <f>IFERROR(VLOOKUP("*Вологодская*",[2]МСП!$1:$1048576,COLUMN(DZ27),0),"-")</f>
        <v>9.9</v>
      </c>
      <c r="EA27" s="8">
        <f>IFERROR(VLOOKUP("*Вологодская*",[2]МСП!$1:$1048576,COLUMN(EA27),0),"-")</f>
        <v>10.1</v>
      </c>
      <c r="EB27" s="8">
        <f>IFERROR(VLOOKUP("*Вологодская*",[2]МСП!$1:$1048576,COLUMN(EB27),0),"-")</f>
        <v>10.1</v>
      </c>
      <c r="EC27" s="8">
        <f>IFERROR(VLOOKUP("*Вологодская*",[2]МСП!$1:$1048576,COLUMN(EC27),0),"-")</f>
        <v>10.199999999999999</v>
      </c>
      <c r="ED27" s="8">
        <f>IFERROR(VLOOKUP("*Вологодская*",[2]МСП!$1:$1048576,COLUMN(ED27),0),"-")</f>
        <v>10.4</v>
      </c>
      <c r="EE27" s="8">
        <f>IFERROR(VLOOKUP("*Вологодская*",[2]МСП!$1:$1048576,COLUMN(EE27),0),"-")</f>
        <v>10.7</v>
      </c>
      <c r="EF27" s="8">
        <f>IFERROR(VLOOKUP("*Вологодская*",[2]МСП!$1:$1048576,COLUMN(EF27),0),"-")</f>
        <v>10.9</v>
      </c>
      <c r="EG27" s="8">
        <f>IFERROR(VLOOKUP("*Вологодская*",[2]МСП!$1:$1048576,COLUMN(EG27),0),"-")</f>
        <v>11.9</v>
      </c>
      <c r="EH27" s="8">
        <f>IFERROR(VLOOKUP("*Вологодская*",[2]МСП!$1:$1048576,COLUMN(EH27),0),"-")</f>
        <v>12.9</v>
      </c>
      <c r="EI27" s="8">
        <f>IFERROR(VLOOKUP("*Вологодская*",[2]МСП!$1:$1048576,COLUMN(EI27),0),"-")</f>
        <v>14.4</v>
      </c>
      <c r="EJ27" s="8">
        <f>IFERROR(VLOOKUP("*Вологодская*",[2]МСП!$1:$1048576,COLUMN(EJ27),0),"-")</f>
        <v>16.100000000000001</v>
      </c>
      <c r="EK27" s="8">
        <f>IFERROR(VLOOKUP("*Вологодская*",[2]МСП!$1:$1048576,COLUMN(EK27),0),"-")</f>
        <v>17.7</v>
      </c>
      <c r="EL27" s="8">
        <f>IFERROR(VLOOKUP("*Вологодская*",[2]МСП!$1:$1048576,COLUMN(EL27),0),"-")</f>
        <v>19.7</v>
      </c>
      <c r="EM27" s="8">
        <f>IFERROR(VLOOKUP("*Вологодская*",[2]МСП!$1:$1048576,COLUMN(EM27),0),"-")</f>
        <v>21</v>
      </c>
      <c r="EN27" s="8">
        <f>IFERROR(VLOOKUP("*Вологодская*",[2]МСП!$1:$1048576,COLUMN(EN27),0),"-")</f>
        <v>22.1</v>
      </c>
      <c r="EO27" s="8">
        <f>IFERROR(VLOOKUP("*Вологодская*",[2]МСП!$1:$1048576,COLUMN(EO27),0),"-")</f>
        <v>23.6</v>
      </c>
      <c r="EP27" s="8">
        <f>IFERROR(VLOOKUP("*Вологодская*",[2]МСП!$1:$1048576,COLUMN(EP27),0),"-")</f>
        <v>25.1</v>
      </c>
      <c r="EQ27" s="8">
        <f>IFERROR(VLOOKUP("*Вологодская*",[2]МСП!$1:$1048576,COLUMN(EQ27),0),"-")</f>
        <v>13.1</v>
      </c>
      <c r="ER27" s="8">
        <f>IFERROR(VLOOKUP("*Вологодская*",[2]МСП!$1:$1048576,COLUMN(ER27),0),"-")</f>
        <v>20</v>
      </c>
      <c r="ES27" s="8">
        <f>IFERROR(VLOOKUP("*Вологодская*",[2]МСП!$1:$1048576,COLUMN(ES27),0),"-")</f>
        <v>22.1</v>
      </c>
      <c r="ET27" s="8">
        <f>IFERROR(VLOOKUP("*Вологодская*",[2]МСП!$1:$1048576,COLUMN(ET27),0),"-")</f>
        <v>22.1</v>
      </c>
      <c r="EU27" s="8">
        <f>IFERROR(VLOOKUP("*Вологодская*",[2]МСП!$1:$1048576,COLUMN(EU27),0),"-")</f>
        <v>22.7</v>
      </c>
      <c r="EV27" s="8">
        <f>IFERROR(VLOOKUP("*Вологодская*",[2]МСП!$1:$1048576,COLUMN(EV27),0),"-")</f>
        <v>22.5</v>
      </c>
      <c r="EW27" s="8">
        <f>IFERROR(VLOOKUP("*Вологодская*",[2]МСП!$1:$1048576,COLUMN(EW27),0),"-")</f>
        <v>24</v>
      </c>
      <c r="EX27" s="8">
        <f>IFERROR(VLOOKUP("*Вологодская*",[2]МСП!$1:$1048576,COLUMN(EX27),0),"-")</f>
        <v>23.5</v>
      </c>
      <c r="EY27" s="8">
        <f>IFERROR(VLOOKUP("*Вологодская*",[2]МСП!$1:$1048576,COLUMN(EY27),0),"-")</f>
        <v>25.8</v>
      </c>
    </row>
    <row r="28" spans="1:155" x14ac:dyDescent="0.25">
      <c r="A28" s="4" t="s">
        <v>21</v>
      </c>
      <c r="B28" s="8">
        <f>IFERROR(VLOOKUP("*Калининградская*",[2]МСП!$1:$1048576,COLUMN(B28),0),"-")</f>
        <v>1.1000000000000001</v>
      </c>
      <c r="C28" s="8">
        <f>IFERROR(VLOOKUP("*Калининградская*",[2]МСП!$1:$1048576,COLUMN(C28),0),"-")</f>
        <v>0.5</v>
      </c>
      <c r="D28" s="8">
        <f>IFERROR(VLOOKUP("*Калининградская*",[2]МСП!$1:$1048576,COLUMN(D28),0),"-")</f>
        <v>-0.4</v>
      </c>
      <c r="E28" s="8">
        <f>IFERROR(VLOOKUP("*Калининградская*",[2]МСП!$1:$1048576,COLUMN(E28),0),"-")</f>
        <v>-14.1</v>
      </c>
      <c r="F28" s="8">
        <f>IFERROR(VLOOKUP("*Калининградская*",[2]МСП!$1:$1048576,COLUMN(F28),0),"-")</f>
        <v>-40.1</v>
      </c>
      <c r="G28" s="8">
        <f>IFERROR(VLOOKUP("*Калининградская*",[2]МСП!$1:$1048576,COLUMN(G28),0),"-")</f>
        <v>-36.9</v>
      </c>
      <c r="H28" s="8">
        <f>IFERROR(VLOOKUP("*Калининградская*",[2]МСП!$1:$1048576,COLUMN(H28),0),"-")</f>
        <v>-34.9</v>
      </c>
      <c r="I28" s="8">
        <f>IFERROR(VLOOKUP("*Калининградская*",[2]МСП!$1:$1048576,COLUMN(I28),0),"-")</f>
        <v>-25.4</v>
      </c>
      <c r="J28" s="8">
        <f>IFERROR(VLOOKUP("*Калининградская*",[2]МСП!$1:$1048576,COLUMN(J28),0),"-")</f>
        <v>-23.4</v>
      </c>
      <c r="K28" s="8">
        <f>IFERROR(VLOOKUP("*Калининградская*",[2]МСП!$1:$1048576,COLUMN(K28),0),"-")</f>
        <v>-11</v>
      </c>
      <c r="L28" s="8">
        <f>IFERROR(VLOOKUP("*Калининградская*",[2]МСП!$1:$1048576,COLUMN(L28),0),"-")</f>
        <v>-8.6999999999999993</v>
      </c>
      <c r="M28" s="8">
        <f>IFERROR(VLOOKUP("*Калининградская*",[2]МСП!$1:$1048576,COLUMN(M28),0),"-")</f>
        <v>-8</v>
      </c>
      <c r="N28" s="8">
        <f>IFERROR(VLOOKUP("*Калининградская*",[2]МСП!$1:$1048576,COLUMN(N28),0),"-")</f>
        <v>-6.7</v>
      </c>
      <c r="O28" s="8">
        <f>IFERROR(VLOOKUP("*Калининградская*",[2]МСП!$1:$1048576,COLUMN(O28),0),"-")</f>
        <v>-4.5999999999999996</v>
      </c>
      <c r="P28" s="8">
        <f>IFERROR(VLOOKUP("*Калининградская*",[2]МСП!$1:$1048576,COLUMN(P28),0),"-")</f>
        <v>-3.7</v>
      </c>
      <c r="Q28" s="8">
        <f>IFERROR(VLOOKUP("*Калининградская*",[2]МСП!$1:$1048576,COLUMN(Q28),0),"-")</f>
        <v>-1.6</v>
      </c>
      <c r="R28" s="8">
        <f>IFERROR(VLOOKUP("*Калининградская*",[2]МСП!$1:$1048576,COLUMN(R28),0),"-")</f>
        <v>-0.1</v>
      </c>
      <c r="S28" s="8">
        <f>IFERROR(VLOOKUP("*Калининградская*",[2]МСП!$1:$1048576,COLUMN(S28),0),"-")</f>
        <v>0.6</v>
      </c>
      <c r="T28" s="8">
        <f>IFERROR(VLOOKUP("*Калининградская*",[2]МСП!$1:$1048576,COLUMN(T28),0),"-")</f>
        <v>1</v>
      </c>
      <c r="U28" s="8">
        <f>IFERROR(VLOOKUP("*Калининградская*",[2]МСП!$1:$1048576,COLUMN(U28),0),"-")</f>
        <v>1.6</v>
      </c>
      <c r="V28" s="8">
        <f>IFERROR(VLOOKUP("*Калининградская*",[2]МСП!$1:$1048576,COLUMN(V28),0),"-")</f>
        <v>1.3</v>
      </c>
      <c r="W28" s="8">
        <f>IFERROR(VLOOKUP("*Калининградская*",[2]МСП!$1:$1048576,COLUMN(W28),0),"-")</f>
        <v>2.2999999999999998</v>
      </c>
      <c r="X28" s="8">
        <f>IFERROR(VLOOKUP("*Калининградская*",[2]МСП!$1:$1048576,COLUMN(X28),0),"-")</f>
        <v>3.5</v>
      </c>
      <c r="Y28" s="8">
        <f>IFERROR(VLOOKUP("*Калининградская*",[2]МСП!$1:$1048576,COLUMN(Y28),0),"-")</f>
        <v>3.8</v>
      </c>
      <c r="Z28" s="8">
        <f>IFERROR(VLOOKUP("*Калининградская*",[2]МСП!$1:$1048576,COLUMN(Z28),0),"-")</f>
        <v>4.5</v>
      </c>
      <c r="AA28" s="8">
        <f>IFERROR(VLOOKUP("*Калининградская*",[2]МСП!$1:$1048576,COLUMN(AA28),0),"-")</f>
        <v>4.4000000000000004</v>
      </c>
      <c r="AB28" s="8">
        <f>IFERROR(VLOOKUP("*Калининградская*",[2]МСП!$1:$1048576,COLUMN(AB28),0),"-")</f>
        <v>5.0999999999999996</v>
      </c>
      <c r="AC28" s="8">
        <f>IFERROR(VLOOKUP("*Калининградская*",[2]МСП!$1:$1048576,COLUMN(AC28),0),"-")</f>
        <v>5.7</v>
      </c>
      <c r="AD28" s="8">
        <f>IFERROR(VLOOKUP("*Калининградская*",[2]МСП!$1:$1048576,COLUMN(AD28),0),"-")</f>
        <v>5.3</v>
      </c>
      <c r="AE28" s="8">
        <f>IFERROR(VLOOKUP("*Калининградская*",[2]МСП!$1:$1048576,COLUMN(AE28),0),"-")</f>
        <v>5.3</v>
      </c>
      <c r="AF28" s="8">
        <f>IFERROR(VLOOKUP("*Калининградская*",[2]МСП!$1:$1048576,COLUMN(AF28),0),"-")</f>
        <v>5.2</v>
      </c>
      <c r="AG28" s="8">
        <f>IFERROR(VLOOKUP("*Калининградская*",[2]МСП!$1:$1048576,COLUMN(AG28),0),"-")</f>
        <v>5.3</v>
      </c>
      <c r="AH28" s="8">
        <f>IFERROR(VLOOKUP("*Калининградская*",[2]МСП!$1:$1048576,COLUMN(AH28),0),"-")</f>
        <v>5.8</v>
      </c>
      <c r="AI28" s="8">
        <f>IFERROR(VLOOKUP("*Калининградская*",[2]МСП!$1:$1048576,COLUMN(AI28),0),"-")</f>
        <v>6.4</v>
      </c>
      <c r="AJ28" s="8">
        <f>IFERROR(VLOOKUP("*Калининградская*",[2]МСП!$1:$1048576,COLUMN(AJ28),0),"-")</f>
        <v>5.8</v>
      </c>
      <c r="AK28" s="8">
        <f>IFERROR(VLOOKUP("*Калининградская*",[2]МСП!$1:$1048576,COLUMN(AK28),0),"-")</f>
        <v>5.9</v>
      </c>
      <c r="AL28" s="8">
        <f>IFERROR(VLOOKUP("*Калининградская*",[2]МСП!$1:$1048576,COLUMN(AL28),0),"-")</f>
        <v>5.7</v>
      </c>
      <c r="AM28" s="8">
        <f>IFERROR(VLOOKUP("*Калининградская*",[2]МСП!$1:$1048576,COLUMN(AM28),0),"-")</f>
        <v>6.2</v>
      </c>
      <c r="AN28" s="8">
        <f>IFERROR(VLOOKUP("*Калининградская*",[2]МСП!$1:$1048576,COLUMN(AN28),0),"-")</f>
        <v>6.4</v>
      </c>
      <c r="AO28" s="8">
        <f>IFERROR(VLOOKUP("*Калининградская*",[2]МСП!$1:$1048576,COLUMN(AO28),0),"-")</f>
        <v>7.2</v>
      </c>
      <c r="AP28" s="8">
        <f>IFERROR(VLOOKUP("*Калининградская*",[2]МСП!$1:$1048576,COLUMN(AP28),0),"-")</f>
        <v>7.7</v>
      </c>
      <c r="AQ28" s="8">
        <f>IFERROR(VLOOKUP("*Калининградская*",[2]МСП!$1:$1048576,COLUMN(AQ28),0),"-")</f>
        <v>8.1</v>
      </c>
      <c r="AR28" s="8">
        <f>IFERROR(VLOOKUP("*Калининградская*",[2]МСП!$1:$1048576,COLUMN(AR28),0),"-")</f>
        <v>7.3</v>
      </c>
      <c r="AS28" s="8">
        <f>IFERROR(VLOOKUP("*Калининградская*",[2]МСП!$1:$1048576,COLUMN(AS28),0),"-")</f>
        <v>1.1000000000000001</v>
      </c>
      <c r="AT28" s="8">
        <f>IFERROR(VLOOKUP("*Калининградская*",[2]МСП!$1:$1048576,COLUMN(AT28),0),"-")</f>
        <v>5.8</v>
      </c>
      <c r="AU28" s="8">
        <f>IFERROR(VLOOKUP("*Калининградская*",[2]МСП!$1:$1048576,COLUMN(AU28),0),"-")</f>
        <v>6.1</v>
      </c>
      <c r="AV28" s="8">
        <f>IFERROR(VLOOKUP("*Калининградская*",[2]МСП!$1:$1048576,COLUMN(AV28),0),"-")</f>
        <v>6.4</v>
      </c>
      <c r="AW28" s="8">
        <f>IFERROR(VLOOKUP("*Калининградская*",[2]МСП!$1:$1048576,COLUMN(AW28),0),"-")</f>
        <v>6.9</v>
      </c>
      <c r="AX28" s="8">
        <f>IFERROR(VLOOKUP("*Калининградская*",[2]МСП!$1:$1048576,COLUMN(AX28),0),"-")</f>
        <v>7.1</v>
      </c>
      <c r="AY28" s="8">
        <f>IFERROR(VLOOKUP("*Калининградская*",[2]МСП!$1:$1048576,COLUMN(AY28),0),"-")</f>
        <v>7.5</v>
      </c>
      <c r="AZ28" s="8">
        <f>IFERROR(VLOOKUP("*Калининградская*",[2]МСП!$1:$1048576,COLUMN(AZ28),0),"-")</f>
        <v>7.5</v>
      </c>
      <c r="BA28" s="8">
        <f>IFERROR(VLOOKUP("*Калининградская*",[2]МСП!$1:$1048576,COLUMN(BA28),0),"-")</f>
        <v>8.5</v>
      </c>
      <c r="BB28" s="8">
        <f>IFERROR(VLOOKUP("*Калининградская*",[2]МСП!$1:$1048576,COLUMN(BB28),0),"-")</f>
        <v>7.8</v>
      </c>
      <c r="BC28" s="8">
        <f>IFERROR(VLOOKUP("*Калининградская*",[2]МСП!$1:$1048576,COLUMN(BC28),0),"-")</f>
        <v>8.6</v>
      </c>
      <c r="BD28" s="8">
        <f>IFERROR(VLOOKUP("*Калининградская*",[2]МСП!$1:$1048576,COLUMN(BD28),0),"-")</f>
        <v>7.1</v>
      </c>
      <c r="BE28" s="8">
        <f>IFERROR(VLOOKUP("*Калининградская*",[2]МСП!$1:$1048576,COLUMN(BE28),0),"-")</f>
        <v>9.6</v>
      </c>
      <c r="BF28" s="8">
        <f>IFERROR(VLOOKUP("*Калининградская*",[2]МСП!$1:$1048576,COLUMN(BF28),0),"-")</f>
        <v>9.9</v>
      </c>
      <c r="BG28" s="8">
        <f>IFERROR(VLOOKUP("*Калининградская*",[2]МСП!$1:$1048576,COLUMN(BG28),0),"-")</f>
        <v>10.4</v>
      </c>
      <c r="BH28" s="8">
        <f>IFERROR(VLOOKUP("*Калининградская*",[2]МСП!$1:$1048576,COLUMN(BH28),0),"-")</f>
        <v>11.4</v>
      </c>
      <c r="BI28" s="8">
        <f>IFERROR(VLOOKUP("*Калининградская*",[2]МСП!$1:$1048576,COLUMN(BI28),0),"-")</f>
        <v>6.1</v>
      </c>
      <c r="BJ28" s="8">
        <f>IFERROR(VLOOKUP("*Калининградская*",[2]МСП!$1:$1048576,COLUMN(BJ28),0),"-")</f>
        <v>11</v>
      </c>
      <c r="BK28" s="8">
        <f>IFERROR(VLOOKUP("*Калининградская*",[2]МСП!$1:$1048576,COLUMN(BK28),0),"-")</f>
        <v>11.1</v>
      </c>
      <c r="BL28" s="8">
        <f>IFERROR(VLOOKUP("*Калининградская*",[2]МСП!$1:$1048576,COLUMN(BL28),0),"-")</f>
        <v>11.9</v>
      </c>
      <c r="BM28" s="8">
        <f>IFERROR(VLOOKUP("*Калининградская*",[2]МСП!$1:$1048576,COLUMN(BM28),0),"-")</f>
        <v>11.7</v>
      </c>
      <c r="BN28" s="8">
        <f>IFERROR(VLOOKUP("*Калининградская*",[2]МСП!$1:$1048576,COLUMN(BN28),0),"-")</f>
        <v>14.1</v>
      </c>
      <c r="BO28" s="8">
        <f>IFERROR(VLOOKUP("*Калининградская*",[2]МСП!$1:$1048576,COLUMN(BO28),0),"-")</f>
        <v>13.5</v>
      </c>
      <c r="BP28" s="8">
        <f>IFERROR(VLOOKUP("*Калининградская*",[2]МСП!$1:$1048576,COLUMN(BP28),0),"-")</f>
        <v>12.2</v>
      </c>
      <c r="BQ28" s="8">
        <f>IFERROR(VLOOKUP("*Калининградская*",[2]МСП!$1:$1048576,COLUMN(BQ28),0),"-")</f>
        <v>12.2</v>
      </c>
      <c r="BR28" s="8">
        <f>IFERROR(VLOOKUP("*Калининградская*",[2]МСП!$1:$1048576,COLUMN(BR28),0),"-")</f>
        <v>13</v>
      </c>
      <c r="BS28" s="8">
        <f>IFERROR(VLOOKUP("*Калининградская*",[2]МСП!$1:$1048576,COLUMN(BS28),0),"-")</f>
        <v>12.5</v>
      </c>
      <c r="BT28" s="8">
        <f>IFERROR(VLOOKUP("*Калининградская*",[2]МСП!$1:$1048576,COLUMN(BT28),0),"-")</f>
        <v>12.4</v>
      </c>
      <c r="BU28" s="8">
        <f>IFERROR(VLOOKUP("*Калининградская*",[2]МСП!$1:$1048576,COLUMN(BU28),0),"-")</f>
        <v>13.3</v>
      </c>
      <c r="BV28" s="8">
        <f>IFERROR(VLOOKUP("*Калининградская*",[2]МСП!$1:$1048576,COLUMN(BV28),0),"-")</f>
        <v>12.7</v>
      </c>
      <c r="BW28" s="8">
        <f>IFERROR(VLOOKUP("*Калининградская*",[2]МСП!$1:$1048576,COLUMN(BW28),0),"-")</f>
        <v>13.2</v>
      </c>
      <c r="BX28" s="8">
        <f>IFERROR(VLOOKUP("*Калининградская*",[2]МСП!$1:$1048576,COLUMN(BX28),0),"-")</f>
        <v>13.3</v>
      </c>
      <c r="BY28" s="8">
        <f>IFERROR(VLOOKUP("*Калининградская*",[2]МСП!$1:$1048576,COLUMN(BY28),0),"-")</f>
        <v>13.9</v>
      </c>
      <c r="BZ28" s="8">
        <f>IFERROR(VLOOKUP("*Калининградская*",[2]МСП!$1:$1048576,COLUMN(BZ28),0),"-")</f>
        <v>13.9</v>
      </c>
      <c r="CA28" s="8">
        <f>IFERROR(VLOOKUP("*Калининградская*",[2]МСП!$1:$1048576,COLUMN(CA28),0),"-")</f>
        <v>14.1</v>
      </c>
      <c r="CB28" s="8">
        <f>IFERROR(VLOOKUP("*Калининградская*",[2]МСП!$1:$1048576,COLUMN(CB28),0),"-")</f>
        <v>13.6</v>
      </c>
      <c r="CC28" s="8">
        <f>IFERROR(VLOOKUP("*Калининградская*",[2]МСП!$1:$1048576,COLUMN(CC28),0),"-")</f>
        <v>14.3</v>
      </c>
      <c r="CD28" s="8">
        <f>IFERROR(VLOOKUP("*Калининградская*",[2]МСП!$1:$1048576,COLUMN(CD28),0),"-")</f>
        <v>14.2</v>
      </c>
      <c r="CE28" s="8">
        <f>IFERROR(VLOOKUP("*Калининградская*",[2]МСП!$1:$1048576,COLUMN(CE28),0),"-")</f>
        <v>14.7</v>
      </c>
      <c r="CF28" s="8">
        <f>IFERROR(VLOOKUP("*Калининградская*",[2]МСП!$1:$1048576,COLUMN(CF28),0),"-")</f>
        <v>13.8</v>
      </c>
      <c r="CG28" s="8">
        <f>IFERROR(VLOOKUP("*Калининградская*",[2]МСП!$1:$1048576,COLUMN(CG28),0),"-")</f>
        <v>14.1</v>
      </c>
      <c r="CH28" s="8">
        <f>IFERROR(VLOOKUP("*Калининградская*",[2]МСП!$1:$1048576,COLUMN(CH28),0),"-")</f>
        <v>14</v>
      </c>
      <c r="CI28" s="8">
        <f>IFERROR(VLOOKUP("*Калининградская*",[2]МСП!$1:$1048576,COLUMN(CI28),0),"-")</f>
        <v>14.3</v>
      </c>
      <c r="CJ28" s="8">
        <f>IFERROR(VLOOKUP("*Калининградская*",[2]МСП!$1:$1048576,COLUMN(CJ28),0),"-")</f>
        <v>-11.1</v>
      </c>
      <c r="CK28" s="8">
        <f>IFERROR(VLOOKUP("*Калининградская*",[2]МСП!$1:$1048576,COLUMN(CK28),0),"-")</f>
        <v>13.3</v>
      </c>
      <c r="CL28" s="8">
        <f>IFERROR(VLOOKUP("*Калининградская*",[2]МСП!$1:$1048576,COLUMN(CL28),0),"-")</f>
        <v>14.7</v>
      </c>
      <c r="CM28" s="8">
        <f>IFERROR(VLOOKUP("*Калининградская*",[2]МСП!$1:$1048576,COLUMN(CM28),0),"-")</f>
        <v>14.9</v>
      </c>
      <c r="CN28" s="8">
        <f>IFERROR(VLOOKUP("*Калининградская*",[2]МСП!$1:$1048576,COLUMN(CN28),0),"-")</f>
        <v>15.5</v>
      </c>
      <c r="CO28" s="8">
        <f>IFERROR(VLOOKUP("*Калининградская*",[2]МСП!$1:$1048576,COLUMN(CO28),0),"-")</f>
        <v>15.9</v>
      </c>
      <c r="CP28" s="8">
        <f>IFERROR(VLOOKUP("*Калининградская*",[2]МСП!$1:$1048576,COLUMN(CP28),0),"-")</f>
        <v>16.5</v>
      </c>
      <c r="CQ28" s="8">
        <f>IFERROR(VLOOKUP("*Калининградская*",[2]МСП!$1:$1048576,COLUMN(CQ28),0),"-")</f>
        <v>16.899999999999999</v>
      </c>
      <c r="CR28" s="8">
        <f>IFERROR(VLOOKUP("*Калининградская*",[2]МСП!$1:$1048576,COLUMN(CR28),0),"-")</f>
        <v>16.5</v>
      </c>
      <c r="CS28" s="8">
        <f>IFERROR(VLOOKUP("*Калининградская*",[2]МСП!$1:$1048576,COLUMN(CS28),0),"-")</f>
        <v>8.4</v>
      </c>
      <c r="CT28" s="8">
        <f>IFERROR(VLOOKUP("*Калининградская*",[2]МСП!$1:$1048576,COLUMN(CT28),0),"-")</f>
        <v>15.6</v>
      </c>
      <c r="CU28" s="8">
        <f>IFERROR(VLOOKUP("*Калининградская*",[2]МСП!$1:$1048576,COLUMN(CU28),0),"-")</f>
        <v>14.6</v>
      </c>
      <c r="CV28" s="8">
        <f>IFERROR(VLOOKUP("*Калининградская*",[2]МСП!$1:$1048576,COLUMN(CV28),0),"-")</f>
        <v>15</v>
      </c>
      <c r="CW28" s="8">
        <f>IFERROR(VLOOKUP("*Калининградская*",[2]МСП!$1:$1048576,COLUMN(CW28),0),"-")</f>
        <v>15.5</v>
      </c>
      <c r="CX28" s="8">
        <f>IFERROR(VLOOKUP("*Калининградская*",[2]МСП!$1:$1048576,COLUMN(CX28),0),"-")</f>
        <v>15.8</v>
      </c>
      <c r="CY28" s="8">
        <f>IFERROR(VLOOKUP("*Калининградская*",[2]МСП!$1:$1048576,COLUMN(CY28),0),"-")</f>
        <v>15.4</v>
      </c>
      <c r="CZ28" s="8">
        <f>IFERROR(VLOOKUP("*Калининградская*",[2]МСП!$1:$1048576,COLUMN(CZ28),0),"-")</f>
        <v>15.5</v>
      </c>
      <c r="DA28" s="8">
        <f>IFERROR(VLOOKUP("*Калининградская*",[2]МСП!$1:$1048576,COLUMN(DA28),0),"-")</f>
        <v>14.9</v>
      </c>
      <c r="DB28" s="8">
        <f>IFERROR(VLOOKUP("*Калининградская*",[2]МСП!$1:$1048576,COLUMN(DB28),0),"-")</f>
        <v>14.9</v>
      </c>
      <c r="DC28" s="8">
        <f>IFERROR(VLOOKUP("*Калининградская*",[2]МСП!$1:$1048576,COLUMN(DC28),0),"-")</f>
        <v>14.8</v>
      </c>
      <c r="DD28" s="8">
        <f>IFERROR(VLOOKUP("*Калининградская*",[2]МСП!$1:$1048576,COLUMN(DD28),0),"-")</f>
        <v>15.6</v>
      </c>
      <c r="DE28" s="8">
        <f>IFERROR(VLOOKUP("*Калининградская*",[2]МСП!$1:$1048576,COLUMN(DE28),0),"-")</f>
        <v>15.4</v>
      </c>
      <c r="DF28" s="8">
        <f>IFERROR(VLOOKUP("*Калининградская*",[2]МСП!$1:$1048576,COLUMN(DF28),0),"-")</f>
        <v>15.5</v>
      </c>
      <c r="DG28" s="8">
        <f>IFERROR(VLOOKUP("*Калининградская*",[2]МСП!$1:$1048576,COLUMN(DG28),0),"-")</f>
        <v>16.399999999999999</v>
      </c>
      <c r="DH28" s="8">
        <f>IFERROR(VLOOKUP("*Калининградская*",[2]МСП!$1:$1048576,COLUMN(DH28),0),"-")</f>
        <v>16.899999999999999</v>
      </c>
      <c r="DI28" s="8">
        <f>IFERROR(VLOOKUP("*Калининградская*",[2]МСП!$1:$1048576,COLUMN(DI28),0),"-")</f>
        <v>16.5</v>
      </c>
      <c r="DJ28" s="8">
        <f>IFERROR(VLOOKUP("*Калининградская*",[2]МСП!$1:$1048576,COLUMN(DJ28),0),"-")</f>
        <v>16.100000000000001</v>
      </c>
      <c r="DK28" s="8">
        <f>IFERROR(VLOOKUP("*Калининградская*",[2]МСП!$1:$1048576,COLUMN(DK28),0),"-")</f>
        <v>17.399999999999999</v>
      </c>
      <c r="DL28" s="8">
        <f>IFERROR(VLOOKUP("*Калининградская*",[2]МСП!$1:$1048576,COLUMN(DL28),0),"-")</f>
        <v>17.3</v>
      </c>
      <c r="DM28" s="8">
        <f>IFERROR(VLOOKUP("*Калининградская*",[2]МСП!$1:$1048576,COLUMN(DM28),0),"-")</f>
        <v>17.399999999999999</v>
      </c>
      <c r="DN28" s="8">
        <f>IFERROR(VLOOKUP("*Калининградская*",[2]МСП!$1:$1048576,COLUMN(DN28),0),"-")</f>
        <v>17.5</v>
      </c>
      <c r="DO28" s="8">
        <f>IFERROR(VLOOKUP("*Калининградская*",[2]МСП!$1:$1048576,COLUMN(DO28),0),"-")</f>
        <v>16.8</v>
      </c>
      <c r="DP28" s="8">
        <f>IFERROR(VLOOKUP("*Калининградская*",[2]МСП!$1:$1048576,COLUMN(DP28),0),"-")</f>
        <v>17.600000000000001</v>
      </c>
      <c r="DQ28" s="8">
        <f>IFERROR(VLOOKUP("*Калининградская*",[2]МСП!$1:$1048576,COLUMN(DQ28),0),"-")</f>
        <v>17.399999999999999</v>
      </c>
      <c r="DR28" s="8">
        <f>IFERROR(VLOOKUP("*Калининградская*",[2]МСП!$1:$1048576,COLUMN(DR28),0),"-")</f>
        <v>16.600000000000001</v>
      </c>
      <c r="DS28" s="8">
        <f>IFERROR(VLOOKUP("*Калининградская*",[2]МСП!$1:$1048576,COLUMN(DS28),0),"-")</f>
        <v>16.5</v>
      </c>
      <c r="DT28" s="8">
        <f>IFERROR(VLOOKUP("*Калининградская*",[2]МСП!$1:$1048576,COLUMN(DT28),0),"-")</f>
        <v>16.600000000000001</v>
      </c>
      <c r="DU28" s="8">
        <f>IFERROR(VLOOKUP("*Калининградская*",[2]МСП!$1:$1048576,COLUMN(DU28),0),"-")</f>
        <v>16.8</v>
      </c>
      <c r="DV28" s="8">
        <f>IFERROR(VLOOKUP("*Калининградская*",[2]МСП!$1:$1048576,COLUMN(DV28),0),"-")</f>
        <v>17.100000000000001</v>
      </c>
      <c r="DW28" s="8">
        <f>IFERROR(VLOOKUP("*Калининградская*",[2]МСП!$1:$1048576,COLUMN(DW28),0),"-")</f>
        <v>16.7</v>
      </c>
      <c r="DX28" s="8">
        <f>IFERROR(VLOOKUP("*Калининградская*",[2]МСП!$1:$1048576,COLUMN(DX28),0),"-")</f>
        <v>17.600000000000001</v>
      </c>
      <c r="DY28" s="8">
        <f>IFERROR(VLOOKUP("*Калининградская*",[2]МСП!$1:$1048576,COLUMN(DY28),0),"-")</f>
        <v>17.399999999999999</v>
      </c>
      <c r="DZ28" s="8">
        <f>IFERROR(VLOOKUP("*Калининградская*",[2]МСП!$1:$1048576,COLUMN(DZ28),0),"-")</f>
        <v>17.8</v>
      </c>
      <c r="EA28" s="8">
        <f>IFERROR(VLOOKUP("*Калининградская*",[2]МСП!$1:$1048576,COLUMN(EA28),0),"-")</f>
        <v>17.8</v>
      </c>
      <c r="EB28" s="8">
        <f>IFERROR(VLOOKUP("*Калининградская*",[2]МСП!$1:$1048576,COLUMN(EB28),0),"-")</f>
        <v>18.3</v>
      </c>
      <c r="EC28" s="8">
        <f>IFERROR(VLOOKUP("*Калининградская*",[2]МСП!$1:$1048576,COLUMN(EC28),0),"-")</f>
        <v>17.8</v>
      </c>
      <c r="ED28" s="8">
        <f>IFERROR(VLOOKUP("*Калининградская*",[2]МСП!$1:$1048576,COLUMN(ED28),0),"-")</f>
        <v>17.7</v>
      </c>
      <c r="EE28" s="8">
        <f>IFERROR(VLOOKUP("*Калининградская*",[2]МСП!$1:$1048576,COLUMN(EE28),0),"-")</f>
        <v>17.3</v>
      </c>
      <c r="EF28" s="8">
        <f>IFERROR(VLOOKUP("*Калининградская*",[2]МСП!$1:$1048576,COLUMN(EF28),0),"-")</f>
        <v>18</v>
      </c>
      <c r="EG28" s="8">
        <f>IFERROR(VLOOKUP("*Калининградская*",[2]МСП!$1:$1048576,COLUMN(EG28),0),"-")</f>
        <v>19.5</v>
      </c>
      <c r="EH28" s="8">
        <f>IFERROR(VLOOKUP("*Калининградская*",[2]МСП!$1:$1048576,COLUMN(EH28),0),"-")</f>
        <v>21.8</v>
      </c>
      <c r="EI28" s="8">
        <f>IFERROR(VLOOKUP("*Калининградская*",[2]МСП!$1:$1048576,COLUMN(EI28),0),"-")</f>
        <v>24.5</v>
      </c>
      <c r="EJ28" s="8">
        <f>IFERROR(VLOOKUP("*Калининградская*",[2]МСП!$1:$1048576,COLUMN(EJ28),0),"-")</f>
        <v>27</v>
      </c>
      <c r="EK28" s="8">
        <f>IFERROR(VLOOKUP("*Калининградская*",[2]МСП!$1:$1048576,COLUMN(EK28),0),"-")</f>
        <v>29.2</v>
      </c>
      <c r="EL28" s="8">
        <f>IFERROR(VLOOKUP("*Калининградская*",[2]МСП!$1:$1048576,COLUMN(EL28),0),"-")</f>
        <v>31.4</v>
      </c>
      <c r="EM28" s="8">
        <f>IFERROR(VLOOKUP("*Калининградская*",[2]МСП!$1:$1048576,COLUMN(EM28),0),"-")</f>
        <v>33.4</v>
      </c>
      <c r="EN28" s="8">
        <f>IFERROR(VLOOKUP("*Калининградская*",[2]МСП!$1:$1048576,COLUMN(EN28),0),"-")</f>
        <v>34.9</v>
      </c>
      <c r="EO28" s="8">
        <f>IFERROR(VLOOKUP("*Калининградская*",[2]МСП!$1:$1048576,COLUMN(EO28),0),"-")</f>
        <v>37.5</v>
      </c>
      <c r="EP28" s="8">
        <f>IFERROR(VLOOKUP("*Калининградская*",[2]МСП!$1:$1048576,COLUMN(EP28),0),"-")</f>
        <v>38.200000000000003</v>
      </c>
      <c r="EQ28" s="8">
        <f>IFERROR(VLOOKUP("*Калининградская*",[2]МСП!$1:$1048576,COLUMN(EQ28),0),"-")</f>
        <v>26.9</v>
      </c>
      <c r="ER28" s="8">
        <f>IFERROR(VLOOKUP("*Калининградская*",[2]МСП!$1:$1048576,COLUMN(ER28),0),"-")</f>
        <v>34.700000000000003</v>
      </c>
      <c r="ES28" s="8">
        <f>IFERROR(VLOOKUP("*Калининградская*",[2]МСП!$1:$1048576,COLUMN(ES28),0),"-")</f>
        <v>34.5</v>
      </c>
      <c r="ET28" s="8">
        <f>IFERROR(VLOOKUP("*Калининградская*",[2]МСП!$1:$1048576,COLUMN(ET28),0),"-")</f>
        <v>34.200000000000003</v>
      </c>
      <c r="EU28" s="8">
        <f>IFERROR(VLOOKUP("*Калининградская*",[2]МСП!$1:$1048576,COLUMN(EU28),0),"-")</f>
        <v>34</v>
      </c>
      <c r="EV28" s="8">
        <f>IFERROR(VLOOKUP("*Калининградская*",[2]МСП!$1:$1048576,COLUMN(EV28),0),"-")</f>
        <v>34.799999999999997</v>
      </c>
      <c r="EW28" s="8">
        <f>IFERROR(VLOOKUP("*Калининградская*",[2]МСП!$1:$1048576,COLUMN(EW28),0),"-")</f>
        <v>35.9</v>
      </c>
      <c r="EX28" s="8">
        <f>IFERROR(VLOOKUP("*Калининградская*",[2]МСП!$1:$1048576,COLUMN(EX28),0),"-")</f>
        <v>35.799999999999997</v>
      </c>
      <c r="EY28" s="8">
        <f>IFERROR(VLOOKUP("*Калининградская*",[2]МСП!$1:$1048576,COLUMN(EY28),0),"-")</f>
        <v>37.9</v>
      </c>
    </row>
    <row r="29" spans="1:155" x14ac:dyDescent="0.25">
      <c r="A29" s="4" t="s">
        <v>22</v>
      </c>
      <c r="B29" s="8" t="str">
        <f>IFERROR(VLOOKUP("*Ленинградская*",[2]МСП!$1:$1048576,COLUMN(B29),0),"-")</f>
        <v>-</v>
      </c>
      <c r="C29" s="8" t="str">
        <f>IFERROR(VLOOKUP("*Ленинградская*",[2]МСП!$1:$1048576,COLUMN(C29),0),"-")</f>
        <v>-</v>
      </c>
      <c r="D29" s="8" t="str">
        <f>IFERROR(VLOOKUP("*Ленинградская*",[2]МСП!$1:$1048576,COLUMN(D29),0),"-")</f>
        <v>-</v>
      </c>
      <c r="E29" s="8" t="str">
        <f>IFERROR(VLOOKUP("*Ленинградская*",[2]МСП!$1:$1048576,COLUMN(E29),0),"-")</f>
        <v>-</v>
      </c>
      <c r="F29" s="8" t="str">
        <f>IFERROR(VLOOKUP("*Ленинградская*",[2]МСП!$1:$1048576,COLUMN(F29),0),"-")</f>
        <v>-</v>
      </c>
      <c r="G29" s="8" t="str">
        <f>IFERROR(VLOOKUP("*Ленинградская*",[2]МСП!$1:$1048576,COLUMN(G29),0),"-")</f>
        <v>-</v>
      </c>
      <c r="H29" s="8" t="str">
        <f>IFERROR(VLOOKUP("*Ленинградская*",[2]МСП!$1:$1048576,COLUMN(H29),0),"-")</f>
        <v>-</v>
      </c>
      <c r="I29" s="8" t="str">
        <f>IFERROR(VLOOKUP("*Ленинградская*",[2]МСП!$1:$1048576,COLUMN(I29),0),"-")</f>
        <v>-</v>
      </c>
      <c r="J29" s="8" t="str">
        <f>IFERROR(VLOOKUP("*Ленинградская*",[2]МСП!$1:$1048576,COLUMN(J29),0),"-")</f>
        <v>-</v>
      </c>
      <c r="K29" s="8" t="str">
        <f>IFERROR(VLOOKUP("*Ленинградская*",[2]МСП!$1:$1048576,COLUMN(K29),0),"-")</f>
        <v>-</v>
      </c>
      <c r="L29" s="8" t="str">
        <f>IFERROR(VLOOKUP("*Ленинградская*",[2]МСП!$1:$1048576,COLUMN(L29),0),"-")</f>
        <v>-</v>
      </c>
      <c r="M29" s="8" t="str">
        <f>IFERROR(VLOOKUP("*Ленинградская*",[2]МСП!$1:$1048576,COLUMN(M29),0),"-")</f>
        <v>-</v>
      </c>
      <c r="N29" s="8" t="str">
        <f>IFERROR(VLOOKUP("*Ленинградская*",[2]МСП!$1:$1048576,COLUMN(N29),0),"-")</f>
        <v>-</v>
      </c>
      <c r="O29" s="8" t="str">
        <f>IFERROR(VLOOKUP("*Ленинградская*",[2]МСП!$1:$1048576,COLUMN(O29),0),"-")</f>
        <v>-</v>
      </c>
      <c r="P29" s="8" t="str">
        <f>IFERROR(VLOOKUP("*Ленинградская*",[2]МСП!$1:$1048576,COLUMN(P29),0),"-")</f>
        <v>-</v>
      </c>
      <c r="Q29" s="8" t="str">
        <f>IFERROR(VLOOKUP("*Ленинградская*",[2]МСП!$1:$1048576,COLUMN(Q29),0),"-")</f>
        <v>-</v>
      </c>
      <c r="R29" s="8" t="str">
        <f>IFERROR(VLOOKUP("*Ленинградская*",[2]МСП!$1:$1048576,COLUMN(R29),0),"-")</f>
        <v>-</v>
      </c>
      <c r="S29" s="8" t="str">
        <f>IFERROR(VLOOKUP("*Ленинградская*",[2]МСП!$1:$1048576,COLUMN(S29),0),"-")</f>
        <v>-</v>
      </c>
      <c r="T29" s="8" t="str">
        <f>IFERROR(VLOOKUP("*Ленинградская*",[2]МСП!$1:$1048576,COLUMN(T29),0),"-")</f>
        <v>-</v>
      </c>
      <c r="U29" s="8" t="str">
        <f>IFERROR(VLOOKUP("*Ленинградская*",[2]МСП!$1:$1048576,COLUMN(U29),0),"-")</f>
        <v>-</v>
      </c>
      <c r="V29" s="8" t="str">
        <f>IFERROR(VLOOKUP("*Ленинградская*",[2]МСП!$1:$1048576,COLUMN(V29),0),"-")</f>
        <v>-</v>
      </c>
      <c r="W29" s="8" t="str">
        <f>IFERROR(VLOOKUP("*Ленинградская*",[2]МСП!$1:$1048576,COLUMN(W29),0),"-")</f>
        <v>-</v>
      </c>
      <c r="X29" s="8" t="str">
        <f>IFERROR(VLOOKUP("*Ленинградская*",[2]МСП!$1:$1048576,COLUMN(X29),0),"-")</f>
        <v>-</v>
      </c>
      <c r="Y29" s="8" t="str">
        <f>IFERROR(VLOOKUP("*Ленинградская*",[2]МСП!$1:$1048576,COLUMN(Y29),0),"-")</f>
        <v>-</v>
      </c>
      <c r="Z29" s="8" t="str">
        <f>IFERROR(VLOOKUP("*Ленинградская*",[2]МСП!$1:$1048576,COLUMN(Z29),0),"-")</f>
        <v>-</v>
      </c>
      <c r="AA29" s="8" t="str">
        <f>IFERROR(VLOOKUP("*Ленинградская*",[2]МСП!$1:$1048576,COLUMN(AA29),0),"-")</f>
        <v>-</v>
      </c>
      <c r="AB29" s="8" t="str">
        <f>IFERROR(VLOOKUP("*Ленинградская*",[2]МСП!$1:$1048576,COLUMN(AB29),0),"-")</f>
        <v>-</v>
      </c>
      <c r="AC29" s="8" t="str">
        <f>IFERROR(VLOOKUP("*Ленинградская*",[2]МСП!$1:$1048576,COLUMN(AC29),0),"-")</f>
        <v>-</v>
      </c>
      <c r="AD29" s="8" t="str">
        <f>IFERROR(VLOOKUP("*Ленинградская*",[2]МСП!$1:$1048576,COLUMN(AD29),0),"-")</f>
        <v>-</v>
      </c>
      <c r="AE29" s="8" t="str">
        <f>IFERROR(VLOOKUP("*Ленинградская*",[2]МСП!$1:$1048576,COLUMN(AE29),0),"-")</f>
        <v>-</v>
      </c>
      <c r="AF29" s="8" t="str">
        <f>IFERROR(VLOOKUP("*Ленинградская*",[2]МСП!$1:$1048576,COLUMN(AF29),0),"-")</f>
        <v>-</v>
      </c>
      <c r="AG29" s="8" t="str">
        <f>IFERROR(VLOOKUP("*Ленинградская*",[2]МСП!$1:$1048576,COLUMN(AG29),0),"-")</f>
        <v>-</v>
      </c>
      <c r="AH29" s="8" t="str">
        <f>IFERROR(VLOOKUP("*Ленинградская*",[2]МСП!$1:$1048576,COLUMN(AH29),0),"-")</f>
        <v>-</v>
      </c>
      <c r="AI29" s="8" t="str">
        <f>IFERROR(VLOOKUP("*Ленинградская*",[2]МСП!$1:$1048576,COLUMN(AI29),0),"-")</f>
        <v>-</v>
      </c>
      <c r="AJ29" s="8" t="str">
        <f>IFERROR(VLOOKUP("*Ленинградская*",[2]МСП!$1:$1048576,COLUMN(AJ29),0),"-")</f>
        <v>-</v>
      </c>
      <c r="AK29" s="8" t="str">
        <f>IFERROR(VLOOKUP("*Ленинградская*",[2]МСП!$1:$1048576,COLUMN(AK29),0),"-")</f>
        <v>-</v>
      </c>
      <c r="AL29" s="8" t="str">
        <f>IFERROR(VLOOKUP("*Ленинградская*",[2]МСП!$1:$1048576,COLUMN(AL29),0),"-")</f>
        <v>-</v>
      </c>
      <c r="AM29" s="8" t="str">
        <f>IFERROR(VLOOKUP("*Ленинградская*",[2]МСП!$1:$1048576,COLUMN(AM29),0),"-")</f>
        <v>-</v>
      </c>
      <c r="AN29" s="8" t="str">
        <f>IFERROR(VLOOKUP("*Ленинградская*",[2]МСП!$1:$1048576,COLUMN(AN29),0),"-")</f>
        <v>-</v>
      </c>
      <c r="AO29" s="8" t="str">
        <f>IFERROR(VLOOKUP("*Ленинградская*",[2]МСП!$1:$1048576,COLUMN(AO29),0),"-")</f>
        <v>-</v>
      </c>
      <c r="AP29" s="8" t="str">
        <f>IFERROR(VLOOKUP("*Ленинградская*",[2]МСП!$1:$1048576,COLUMN(AP29),0),"-")</f>
        <v>-</v>
      </c>
      <c r="AQ29" s="8" t="str">
        <f>IFERROR(VLOOKUP("*Ленинградская*",[2]МСП!$1:$1048576,COLUMN(AQ29),0),"-")</f>
        <v>-</v>
      </c>
      <c r="AR29" s="8" t="str">
        <f>IFERROR(VLOOKUP("*Ленинградская*",[2]МСП!$1:$1048576,COLUMN(AR29),0),"-")</f>
        <v>-</v>
      </c>
      <c r="AS29" s="8" t="str">
        <f>IFERROR(VLOOKUP("*Ленинградская*",[2]МСП!$1:$1048576,COLUMN(AS29),0),"-")</f>
        <v>-</v>
      </c>
      <c r="AT29" s="8" t="str">
        <f>IFERROR(VLOOKUP("*Ленинградская*",[2]МСП!$1:$1048576,COLUMN(AT29),0),"-")</f>
        <v>-</v>
      </c>
      <c r="AU29" s="8" t="str">
        <f>IFERROR(VLOOKUP("*Ленинградская*",[2]МСП!$1:$1048576,COLUMN(AU29),0),"-")</f>
        <v>-</v>
      </c>
      <c r="AV29" s="8" t="str">
        <f>IFERROR(VLOOKUP("*Ленинградская*",[2]МСП!$1:$1048576,COLUMN(AV29),0),"-")</f>
        <v>-</v>
      </c>
      <c r="AW29" s="8" t="str">
        <f>IFERROR(VLOOKUP("*Ленинградская*",[2]МСП!$1:$1048576,COLUMN(AW29),0),"-")</f>
        <v>-</v>
      </c>
      <c r="AX29" s="8" t="str">
        <f>IFERROR(VLOOKUP("*Ленинградская*",[2]МСП!$1:$1048576,COLUMN(AX29),0),"-")</f>
        <v>-</v>
      </c>
      <c r="AY29" s="8" t="str">
        <f>IFERROR(VLOOKUP("*Ленинградская*",[2]МСП!$1:$1048576,COLUMN(AY29),0),"-")</f>
        <v>-</v>
      </c>
      <c r="AZ29" s="8" t="str">
        <f>IFERROR(VLOOKUP("*Ленинградская*",[2]МСП!$1:$1048576,COLUMN(AZ29),0),"-")</f>
        <v>-</v>
      </c>
      <c r="BA29" s="8" t="str">
        <f>IFERROR(VLOOKUP("*Ленинградская*",[2]МСП!$1:$1048576,COLUMN(BA29),0),"-")</f>
        <v>-</v>
      </c>
      <c r="BB29" s="8" t="str">
        <f>IFERROR(VLOOKUP("*Ленинградская*",[2]МСП!$1:$1048576,COLUMN(BB29),0),"-")</f>
        <v>-</v>
      </c>
      <c r="BC29" s="8" t="str">
        <f>IFERROR(VLOOKUP("*Ленинградская*",[2]МСП!$1:$1048576,COLUMN(BC29),0),"-")</f>
        <v>-</v>
      </c>
      <c r="BD29" s="8" t="str">
        <f>IFERROR(VLOOKUP("*Ленинградская*",[2]МСП!$1:$1048576,COLUMN(BD29),0),"-")</f>
        <v>-</v>
      </c>
      <c r="BE29" s="8" t="str">
        <f>IFERROR(VLOOKUP("*Ленинградская*",[2]МСП!$1:$1048576,COLUMN(BE29),0),"-")</f>
        <v>-</v>
      </c>
      <c r="BF29" s="8" t="str">
        <f>IFERROR(VLOOKUP("*Ленинградская*",[2]МСП!$1:$1048576,COLUMN(BF29),0),"-")</f>
        <v>-</v>
      </c>
      <c r="BG29" s="8" t="str">
        <f>IFERROR(VLOOKUP("*Ленинградская*",[2]МСП!$1:$1048576,COLUMN(BG29),0),"-")</f>
        <v>-</v>
      </c>
      <c r="BH29" s="8" t="str">
        <f>IFERROR(VLOOKUP("*Ленинградская*",[2]МСП!$1:$1048576,COLUMN(BH29),0),"-")</f>
        <v>-</v>
      </c>
      <c r="BI29" s="8" t="str">
        <f>IFERROR(VLOOKUP("*Ленинградская*",[2]МСП!$1:$1048576,COLUMN(BI29),0),"-")</f>
        <v>-</v>
      </c>
      <c r="BJ29" s="8" t="str">
        <f>IFERROR(VLOOKUP("*Ленинградская*",[2]МСП!$1:$1048576,COLUMN(BJ29),0),"-")</f>
        <v>-</v>
      </c>
      <c r="BK29" s="8" t="str">
        <f>IFERROR(VLOOKUP("*Ленинградская*",[2]МСП!$1:$1048576,COLUMN(BK29),0),"-")</f>
        <v>-</v>
      </c>
      <c r="BL29" s="8" t="str">
        <f>IFERROR(VLOOKUP("*Ленинградская*",[2]МСП!$1:$1048576,COLUMN(BL29),0),"-")</f>
        <v>-</v>
      </c>
      <c r="BM29" s="8" t="str">
        <f>IFERROR(VLOOKUP("*Ленинградская*",[2]МСП!$1:$1048576,COLUMN(BM29),0),"-")</f>
        <v>-</v>
      </c>
      <c r="BN29" s="8" t="str">
        <f>IFERROR(VLOOKUP("*Ленинградская*",[2]МСП!$1:$1048576,COLUMN(BN29),0),"-")</f>
        <v>-</v>
      </c>
      <c r="BO29" s="8" t="str">
        <f>IFERROR(VLOOKUP("*Ленинградская*",[2]МСП!$1:$1048576,COLUMN(BO29),0),"-")</f>
        <v>-</v>
      </c>
      <c r="BP29" s="8" t="str">
        <f>IFERROR(VLOOKUP("*Ленинградская*",[2]МСП!$1:$1048576,COLUMN(BP29),0),"-")</f>
        <v>-</v>
      </c>
      <c r="BQ29" s="8" t="str">
        <f>IFERROR(VLOOKUP("*Ленинградская*",[2]МСП!$1:$1048576,COLUMN(BQ29),0),"-")</f>
        <v>-</v>
      </c>
      <c r="BR29" s="8" t="str">
        <f>IFERROR(VLOOKUP("*Ленинградская*",[2]МСП!$1:$1048576,COLUMN(BR29),0),"-")</f>
        <v>-</v>
      </c>
      <c r="BS29" s="8" t="str">
        <f>IFERROR(VLOOKUP("*Ленинградская*",[2]МСП!$1:$1048576,COLUMN(BS29),0),"-")</f>
        <v>-</v>
      </c>
      <c r="BT29" s="8" t="str">
        <f>IFERROR(VLOOKUP("*Ленинградская*",[2]МСП!$1:$1048576,COLUMN(BT29),0),"-")</f>
        <v>-</v>
      </c>
      <c r="BU29" s="8" t="str">
        <f>IFERROR(VLOOKUP("*Ленинградская*",[2]МСП!$1:$1048576,COLUMN(BU29),0),"-")</f>
        <v>-</v>
      </c>
      <c r="BV29" s="8" t="str">
        <f>IFERROR(VLOOKUP("*Ленинградская*",[2]МСП!$1:$1048576,COLUMN(BV29),0),"-")</f>
        <v>-</v>
      </c>
      <c r="BW29" s="8" t="str">
        <f>IFERROR(VLOOKUP("*Ленинградская*",[2]МСП!$1:$1048576,COLUMN(BW29),0),"-")</f>
        <v>-</v>
      </c>
      <c r="BX29" s="8" t="str">
        <f>IFERROR(VLOOKUP("*Ленинградская*",[2]МСП!$1:$1048576,COLUMN(BX29),0),"-")</f>
        <v>-</v>
      </c>
      <c r="BY29" s="8" t="str">
        <f>IFERROR(VLOOKUP("*Ленинградская*",[2]МСП!$1:$1048576,COLUMN(BY29),0),"-")</f>
        <v>-</v>
      </c>
      <c r="BZ29" s="8" t="str">
        <f>IFERROR(VLOOKUP("*Ленинградская*",[2]МСП!$1:$1048576,COLUMN(BZ29),0),"-")</f>
        <v>-</v>
      </c>
      <c r="CA29" s="8" t="str">
        <f>IFERROR(VLOOKUP("*Ленинградская*",[2]МСП!$1:$1048576,COLUMN(CA29),0),"-")</f>
        <v>-</v>
      </c>
      <c r="CB29" s="8" t="str">
        <f>IFERROR(VLOOKUP("*Ленинградская*",[2]МСП!$1:$1048576,COLUMN(CB29),0),"-")</f>
        <v>-</v>
      </c>
      <c r="CC29" s="8" t="str">
        <f>IFERROR(VLOOKUP("*Ленинградская*",[2]МСП!$1:$1048576,COLUMN(CC29),0),"-")</f>
        <v>-</v>
      </c>
      <c r="CD29" s="8" t="str">
        <f>IFERROR(VLOOKUP("*Ленинградская*",[2]МСП!$1:$1048576,COLUMN(CD29),0),"-")</f>
        <v>-</v>
      </c>
      <c r="CE29" s="8" t="str">
        <f>IFERROR(VLOOKUP("*Ленинградская*",[2]МСП!$1:$1048576,COLUMN(CE29),0),"-")</f>
        <v>-</v>
      </c>
      <c r="CF29" s="8" t="str">
        <f>IFERROR(VLOOKUP("*Ленинградская*",[2]МСП!$1:$1048576,COLUMN(CF29),0),"-")</f>
        <v>-</v>
      </c>
      <c r="CG29" s="8" t="str">
        <f>IFERROR(VLOOKUP("*Ленинградская*",[2]МСП!$1:$1048576,COLUMN(CG29),0),"-")</f>
        <v>-</v>
      </c>
      <c r="CH29" s="8" t="str">
        <f>IFERROR(VLOOKUP("*Ленинградская*",[2]МСП!$1:$1048576,COLUMN(CH29),0),"-")</f>
        <v>-</v>
      </c>
      <c r="CI29" s="8" t="str">
        <f>IFERROR(VLOOKUP("*Ленинградская*",[2]МСП!$1:$1048576,COLUMN(CI29),0),"-")</f>
        <v>-</v>
      </c>
      <c r="CJ29" s="8" t="str">
        <f>IFERROR(VLOOKUP("*Ленинградская*",[2]МСП!$1:$1048576,COLUMN(CJ29),0),"-")</f>
        <v>-</v>
      </c>
      <c r="CK29" s="8" t="str">
        <f>IFERROR(VLOOKUP("*Ленинградская*",[2]МСП!$1:$1048576,COLUMN(CK29),0),"-")</f>
        <v>-</v>
      </c>
      <c r="CL29" s="8" t="str">
        <f>IFERROR(VLOOKUP("*Ленинградская*",[2]МСП!$1:$1048576,COLUMN(CL29),0),"-")</f>
        <v>-</v>
      </c>
      <c r="CM29" s="8" t="str">
        <f>IFERROR(VLOOKUP("*Ленинградская*",[2]МСП!$1:$1048576,COLUMN(CM29),0),"-")</f>
        <v>-</v>
      </c>
      <c r="CN29" s="8" t="str">
        <f>IFERROR(VLOOKUP("*Ленинградская*",[2]МСП!$1:$1048576,COLUMN(CN29),0),"-")</f>
        <v>-</v>
      </c>
      <c r="CO29" s="8" t="str">
        <f>IFERROR(VLOOKUP("*Ленинградская*",[2]МСП!$1:$1048576,COLUMN(CO29),0),"-")</f>
        <v>-</v>
      </c>
      <c r="CP29" s="8" t="str">
        <f>IFERROR(VLOOKUP("*Ленинградская*",[2]МСП!$1:$1048576,COLUMN(CP29),0),"-")</f>
        <v>-</v>
      </c>
      <c r="CQ29" s="8" t="str">
        <f>IFERROR(VLOOKUP("*Ленинградская*",[2]МСП!$1:$1048576,COLUMN(CQ29),0),"-")</f>
        <v>-</v>
      </c>
      <c r="CR29" s="8" t="str">
        <f>IFERROR(VLOOKUP("*Ленинградская*",[2]МСП!$1:$1048576,COLUMN(CR29),0),"-")</f>
        <v>-</v>
      </c>
      <c r="CS29" s="8" t="str">
        <f>IFERROR(VLOOKUP("*Ленинградская*",[2]МСП!$1:$1048576,COLUMN(CS29),0),"-")</f>
        <v>-</v>
      </c>
      <c r="CT29" s="8" t="str">
        <f>IFERROR(VLOOKUP("*Ленинградская*",[2]МСП!$1:$1048576,COLUMN(CT29),0),"-")</f>
        <v>-</v>
      </c>
      <c r="CU29" s="8" t="str">
        <f>IFERROR(VLOOKUP("*Ленинградская*",[2]МСП!$1:$1048576,COLUMN(CU29),0),"-")</f>
        <v>-</v>
      </c>
      <c r="CV29" s="8" t="str">
        <f>IFERROR(VLOOKUP("*Ленинградская*",[2]МСП!$1:$1048576,COLUMN(CV29),0),"-")</f>
        <v>-</v>
      </c>
      <c r="CW29" s="8" t="str">
        <f>IFERROR(VLOOKUP("*Ленинградская*",[2]МСП!$1:$1048576,COLUMN(CW29),0),"-")</f>
        <v>-</v>
      </c>
      <c r="CX29" s="8" t="str">
        <f>IFERROR(VLOOKUP("*Ленинградская*",[2]МСП!$1:$1048576,COLUMN(CX29),0),"-")</f>
        <v>-</v>
      </c>
      <c r="CY29" s="8" t="str">
        <f>IFERROR(VLOOKUP("*Ленинградская*",[2]МСП!$1:$1048576,COLUMN(CY29),0),"-")</f>
        <v>-</v>
      </c>
      <c r="CZ29" s="8" t="str">
        <f>IFERROR(VLOOKUP("*Ленинградская*",[2]МСП!$1:$1048576,COLUMN(CZ29),0),"-")</f>
        <v>-</v>
      </c>
      <c r="DA29" s="8" t="str">
        <f>IFERROR(VLOOKUP("*Ленинградская*",[2]МСП!$1:$1048576,COLUMN(DA29),0),"-")</f>
        <v>-</v>
      </c>
      <c r="DB29" s="8" t="str">
        <f>IFERROR(VLOOKUP("*Ленинградская*",[2]МСП!$1:$1048576,COLUMN(DB29),0),"-")</f>
        <v>-</v>
      </c>
      <c r="DC29" s="8" t="str">
        <f>IFERROR(VLOOKUP("*Ленинградская*",[2]МСП!$1:$1048576,COLUMN(DC29),0),"-")</f>
        <v>-</v>
      </c>
      <c r="DD29" s="8" t="str">
        <f>IFERROR(VLOOKUP("*Ленинградская*",[2]МСП!$1:$1048576,COLUMN(DD29),0),"-")</f>
        <v>-</v>
      </c>
      <c r="DE29" s="8" t="str">
        <f>IFERROR(VLOOKUP("*Ленинградская*",[2]МСП!$1:$1048576,COLUMN(DE29),0),"-")</f>
        <v>-</v>
      </c>
      <c r="DF29" s="8" t="str">
        <f>IFERROR(VLOOKUP("*Ленинградская*",[2]МСП!$1:$1048576,COLUMN(DF29),0),"-")</f>
        <v>-</v>
      </c>
      <c r="DG29" s="8" t="str">
        <f>IFERROR(VLOOKUP("*Ленинградская*",[2]МСП!$1:$1048576,COLUMN(DG29),0),"-")</f>
        <v>-</v>
      </c>
      <c r="DH29" s="8" t="str">
        <f>IFERROR(VLOOKUP("*Ленинградская*",[2]МСП!$1:$1048576,COLUMN(DH29),0),"-")</f>
        <v>-</v>
      </c>
      <c r="DI29" s="8" t="str">
        <f>IFERROR(VLOOKUP("*Ленинградская*",[2]МСП!$1:$1048576,COLUMN(DI29),0),"-")</f>
        <v>-</v>
      </c>
      <c r="DJ29" s="8" t="str">
        <f>IFERROR(VLOOKUP("*Ленинградская*",[2]МСП!$1:$1048576,COLUMN(DJ29),0),"-")</f>
        <v>-</v>
      </c>
      <c r="DK29" s="8" t="str">
        <f>IFERROR(VLOOKUP("*Ленинградская*",[2]МСП!$1:$1048576,COLUMN(DK29),0),"-")</f>
        <v>-</v>
      </c>
      <c r="DL29" s="8" t="str">
        <f>IFERROR(VLOOKUP("*Ленинградская*",[2]МСП!$1:$1048576,COLUMN(DL29),0),"-")</f>
        <v>-</v>
      </c>
      <c r="DM29" s="8" t="str">
        <f>IFERROR(VLOOKUP("*Ленинградская*",[2]МСП!$1:$1048576,COLUMN(DM29),0),"-")</f>
        <v>-</v>
      </c>
      <c r="DN29" s="8" t="str">
        <f>IFERROR(VLOOKUP("*Ленинградская*",[2]МСП!$1:$1048576,COLUMN(DN29),0),"-")</f>
        <v>-</v>
      </c>
      <c r="DO29" s="8" t="str">
        <f>IFERROR(VLOOKUP("*Ленинградская*",[2]МСП!$1:$1048576,COLUMN(DO29),0),"-")</f>
        <v>-</v>
      </c>
      <c r="DP29" s="8" t="str">
        <f>IFERROR(VLOOKUP("*Ленинградская*",[2]МСП!$1:$1048576,COLUMN(DP29),0),"-")</f>
        <v>-</v>
      </c>
      <c r="DQ29" s="8" t="str">
        <f>IFERROR(VLOOKUP("*Ленинградская*",[2]МСП!$1:$1048576,COLUMN(DQ29),0),"-")</f>
        <v>-</v>
      </c>
      <c r="DR29" s="8" t="str">
        <f>IFERROR(VLOOKUP("*Ленинградская*",[2]МСП!$1:$1048576,COLUMN(DR29),0),"-")</f>
        <v>-</v>
      </c>
      <c r="DS29" s="8" t="str">
        <f>IFERROR(VLOOKUP("*Ленинградская*",[2]МСП!$1:$1048576,COLUMN(DS29),0),"-")</f>
        <v>-</v>
      </c>
      <c r="DT29" s="8" t="str">
        <f>IFERROR(VLOOKUP("*Ленинградская*",[2]МСП!$1:$1048576,COLUMN(DT29),0),"-")</f>
        <v>-</v>
      </c>
      <c r="DU29" s="8" t="str">
        <f>IFERROR(VLOOKUP("*Ленинградская*",[2]МСП!$1:$1048576,COLUMN(DU29),0),"-")</f>
        <v>-</v>
      </c>
      <c r="DV29" s="8" t="str">
        <f>IFERROR(VLOOKUP("*Ленинградская*",[2]МСП!$1:$1048576,COLUMN(DV29),0),"-")</f>
        <v>-</v>
      </c>
      <c r="DW29" s="8" t="str">
        <f>IFERROR(VLOOKUP("*Ленинградская*",[2]МСП!$1:$1048576,COLUMN(DW29),0),"-")</f>
        <v>-</v>
      </c>
      <c r="DX29" s="8" t="str">
        <f>IFERROR(VLOOKUP("*Ленинградская*",[2]МСП!$1:$1048576,COLUMN(DX29),0),"-")</f>
        <v>-</v>
      </c>
      <c r="DY29" s="8" t="str">
        <f>IFERROR(VLOOKUP("*Ленинградская*",[2]МСП!$1:$1048576,COLUMN(DY29),0),"-")</f>
        <v>-</v>
      </c>
      <c r="DZ29" s="8" t="str">
        <f>IFERROR(VLOOKUP("*Ленинградская*",[2]МСП!$1:$1048576,COLUMN(DZ29),0),"-")</f>
        <v>-</v>
      </c>
      <c r="EA29" s="8" t="str">
        <f>IFERROR(VLOOKUP("*Ленинградская*",[2]МСП!$1:$1048576,COLUMN(EA29),0),"-")</f>
        <v>-</v>
      </c>
      <c r="EB29" s="8" t="str">
        <f>IFERROR(VLOOKUP("*Ленинградская*",[2]МСП!$1:$1048576,COLUMN(EB29),0),"-")</f>
        <v>-</v>
      </c>
      <c r="EC29" s="8" t="str">
        <f>IFERROR(VLOOKUP("*Ленинградская*",[2]МСП!$1:$1048576,COLUMN(EC29),0),"-")</f>
        <v>-</v>
      </c>
      <c r="ED29" s="8" t="str">
        <f>IFERROR(VLOOKUP("*Ленинградская*",[2]МСП!$1:$1048576,COLUMN(ED29),0),"-")</f>
        <v>-</v>
      </c>
      <c r="EE29" s="8" t="str">
        <f>IFERROR(VLOOKUP("*Ленинградская*",[2]МСП!$1:$1048576,COLUMN(EE29),0),"-")</f>
        <v>-</v>
      </c>
      <c r="EF29" s="8" t="str">
        <f>IFERROR(VLOOKUP("*Ленинградская*",[2]МСП!$1:$1048576,COLUMN(EF29),0),"-")</f>
        <v>-</v>
      </c>
      <c r="EG29" s="8" t="str">
        <f>IFERROR(VLOOKUP("*Ленинградская*",[2]МСП!$1:$1048576,COLUMN(EG29),0),"-")</f>
        <v>-</v>
      </c>
      <c r="EH29" s="8" t="str">
        <f>IFERROR(VLOOKUP("*Ленинградская*",[2]МСП!$1:$1048576,COLUMN(EH29),0),"-")</f>
        <v>-</v>
      </c>
      <c r="EI29" s="8" t="str">
        <f>IFERROR(VLOOKUP("*Ленинградская*",[2]МСП!$1:$1048576,COLUMN(EI29),0),"-")</f>
        <v>-</v>
      </c>
      <c r="EJ29" s="8" t="str">
        <f>IFERROR(VLOOKUP("*Ленинградская*",[2]МСП!$1:$1048576,COLUMN(EJ29),0),"-")</f>
        <v>-</v>
      </c>
      <c r="EK29" s="8" t="str">
        <f>IFERROR(VLOOKUP("*Ленинградская*",[2]МСП!$1:$1048576,COLUMN(EK29),0),"-")</f>
        <v>-</v>
      </c>
      <c r="EL29" s="8" t="str">
        <f>IFERROR(VLOOKUP("*Ленинградская*",[2]МСП!$1:$1048576,COLUMN(EL29),0),"-")</f>
        <v>-</v>
      </c>
      <c r="EM29" s="8" t="str">
        <f>IFERROR(VLOOKUP("*Ленинградская*",[2]МСП!$1:$1048576,COLUMN(EM29),0),"-")</f>
        <v>-</v>
      </c>
      <c r="EN29" s="8" t="str">
        <f>IFERROR(VLOOKUP("*Ленинградская*",[2]МСП!$1:$1048576,COLUMN(EN29),0),"-")</f>
        <v>-</v>
      </c>
      <c r="EO29" s="8" t="str">
        <f>IFERROR(VLOOKUP("*Ленинградская*",[2]МСП!$1:$1048576,COLUMN(EO29),0),"-")</f>
        <v>-</v>
      </c>
      <c r="EP29" s="8" t="str">
        <f>IFERROR(VLOOKUP("*Ленинградская*",[2]МСП!$1:$1048576,COLUMN(EP29),0),"-")</f>
        <v>-</v>
      </c>
      <c r="EQ29" s="8" t="str">
        <f>IFERROR(VLOOKUP("*Ленинградская*",[2]МСП!$1:$1048576,COLUMN(EQ29),0),"-")</f>
        <v>-</v>
      </c>
      <c r="ER29" s="8" t="str">
        <f>IFERROR(VLOOKUP("*Ленинградская*",[2]МСП!$1:$1048576,COLUMN(ER29),0),"-")</f>
        <v>-</v>
      </c>
      <c r="ES29" s="8" t="str">
        <f>IFERROR(VLOOKUP("*Ленинградская*",[2]МСП!$1:$1048576,COLUMN(ES29),0),"-")</f>
        <v>-</v>
      </c>
      <c r="ET29" s="8" t="str">
        <f>IFERROR(VLOOKUP("*Ленинградская*",[2]МСП!$1:$1048576,COLUMN(ET29),0),"-")</f>
        <v>-</v>
      </c>
      <c r="EU29" s="8" t="str">
        <f>IFERROR(VLOOKUP("*Ленинградская*",[2]МСП!$1:$1048576,COLUMN(EU29),0),"-")</f>
        <v>-</v>
      </c>
      <c r="EV29" s="8" t="str">
        <f>IFERROR(VLOOKUP("*Ленинградская*",[2]МСП!$1:$1048576,COLUMN(EV29),0),"-")</f>
        <v>-</v>
      </c>
      <c r="EW29" s="8" t="str">
        <f>IFERROR(VLOOKUP("*Ленинградская*",[2]МСП!$1:$1048576,COLUMN(EW29),0),"-")</f>
        <v>-</v>
      </c>
      <c r="EX29" s="8" t="str">
        <f>IFERROR(VLOOKUP("*Ленинградская*",[2]МСП!$1:$1048576,COLUMN(EX29),0),"-")</f>
        <v>-</v>
      </c>
      <c r="EY29" s="8" t="str">
        <f>IFERROR(VLOOKUP("*Ленинградская*",[2]МСП!$1:$1048576,COLUMN(EY29),0),"-")</f>
        <v>-</v>
      </c>
    </row>
    <row r="30" spans="1:155" x14ac:dyDescent="0.25">
      <c r="A30" s="4" t="s">
        <v>23</v>
      </c>
      <c r="B30" s="8">
        <f>IFERROR(VLOOKUP("*Мурманская*",[2]МСП!$1:$1048576,COLUMN(B30),0),"-")</f>
        <v>0.8</v>
      </c>
      <c r="C30" s="8">
        <f>IFERROR(VLOOKUP("*Мурманская*",[2]МСП!$1:$1048576,COLUMN(C30),0),"-")</f>
        <v>-0.2</v>
      </c>
      <c r="D30" s="8">
        <f>IFERROR(VLOOKUP("*Мурманская*",[2]МСП!$1:$1048576,COLUMN(D30),0),"-")</f>
        <v>-0.7</v>
      </c>
      <c r="E30" s="8">
        <f>IFERROR(VLOOKUP("*Мурманская*",[2]МСП!$1:$1048576,COLUMN(E30),0),"-")</f>
        <v>-28.4</v>
      </c>
      <c r="F30" s="8">
        <f>IFERROR(VLOOKUP("*Мурманская*",[2]МСП!$1:$1048576,COLUMN(F30),0),"-")</f>
        <v>-35.6</v>
      </c>
      <c r="G30" s="8">
        <f>IFERROR(VLOOKUP("*Мурманская*",[2]МСП!$1:$1048576,COLUMN(G30),0),"-")</f>
        <v>-33.5</v>
      </c>
      <c r="H30" s="8">
        <f>IFERROR(VLOOKUP("*Мурманская*",[2]МСП!$1:$1048576,COLUMN(H30),0),"-")</f>
        <v>-33</v>
      </c>
      <c r="I30" s="8">
        <f>IFERROR(VLOOKUP("*Мурманская*",[2]МСП!$1:$1048576,COLUMN(I30),0),"-")</f>
        <v>-32.1</v>
      </c>
      <c r="J30" s="8">
        <f>IFERROR(VLOOKUP("*Мурманская*",[2]МСП!$1:$1048576,COLUMN(J30),0),"-")</f>
        <v>-29.6</v>
      </c>
      <c r="K30" s="8">
        <f>IFERROR(VLOOKUP("*Мурманская*",[2]МСП!$1:$1048576,COLUMN(K30),0),"-")</f>
        <v>-24.6</v>
      </c>
      <c r="L30" s="8">
        <f>IFERROR(VLOOKUP("*Мурманская*",[2]МСП!$1:$1048576,COLUMN(L30),0),"-")</f>
        <v>-22.5</v>
      </c>
      <c r="M30" s="8">
        <f>IFERROR(VLOOKUP("*Мурманская*",[2]МСП!$1:$1048576,COLUMN(M30),0),"-")</f>
        <v>-20.100000000000001</v>
      </c>
      <c r="N30" s="8">
        <f>IFERROR(VLOOKUP("*Мурманская*",[2]МСП!$1:$1048576,COLUMN(N30),0),"-")</f>
        <v>-19.5</v>
      </c>
      <c r="O30" s="8">
        <f>IFERROR(VLOOKUP("*Мурманская*",[2]МСП!$1:$1048576,COLUMN(O30),0),"-")</f>
        <v>-18.5</v>
      </c>
      <c r="P30" s="8">
        <f>IFERROR(VLOOKUP("*Мурманская*",[2]МСП!$1:$1048576,COLUMN(P30),0),"-")</f>
        <v>-16.899999999999999</v>
      </c>
      <c r="Q30" s="8">
        <f>IFERROR(VLOOKUP("*Мурманская*",[2]МСП!$1:$1048576,COLUMN(Q30),0),"-")</f>
        <v>-14.4</v>
      </c>
      <c r="R30" s="8">
        <f>IFERROR(VLOOKUP("*Мурманская*",[2]МСП!$1:$1048576,COLUMN(R30),0),"-")</f>
        <v>-13.1</v>
      </c>
      <c r="S30" s="8">
        <f>IFERROR(VLOOKUP("*Мурманская*",[2]МСП!$1:$1048576,COLUMN(S30),0),"-")</f>
        <v>-12.9</v>
      </c>
      <c r="T30" s="8">
        <f>IFERROR(VLOOKUP("*Мурманская*",[2]МСП!$1:$1048576,COLUMN(T30),0),"-")</f>
        <v>-12.7</v>
      </c>
      <c r="U30" s="8">
        <f>IFERROR(VLOOKUP("*Мурманская*",[2]МСП!$1:$1048576,COLUMN(U30),0),"-")</f>
        <v>-13</v>
      </c>
      <c r="V30" s="8">
        <f>IFERROR(VLOOKUP("*Мурманская*",[2]МСП!$1:$1048576,COLUMN(V30),0),"-")</f>
        <v>-14.2</v>
      </c>
      <c r="W30" s="8">
        <f>IFERROR(VLOOKUP("*Мурманская*",[2]МСП!$1:$1048576,COLUMN(W30),0),"-")</f>
        <v>-12.7</v>
      </c>
      <c r="X30" s="8">
        <f>IFERROR(VLOOKUP("*Мурманская*",[2]МСП!$1:$1048576,COLUMN(X30),0),"-")</f>
        <v>-11.6</v>
      </c>
      <c r="Y30" s="8">
        <f>IFERROR(VLOOKUP("*Мурманская*",[2]МСП!$1:$1048576,COLUMN(Y30),0),"-")</f>
        <v>-8.4</v>
      </c>
      <c r="Z30" s="8">
        <f>IFERROR(VLOOKUP("*Мурманская*",[2]МСП!$1:$1048576,COLUMN(Z30),0),"-")</f>
        <v>-6.9</v>
      </c>
      <c r="AA30" s="8">
        <f>IFERROR(VLOOKUP("*Мурманская*",[2]МСП!$1:$1048576,COLUMN(AA30),0),"-")</f>
        <v>-6.3</v>
      </c>
      <c r="AB30" s="8">
        <f>IFERROR(VLOOKUP("*Мурманская*",[2]МСП!$1:$1048576,COLUMN(AB30),0),"-")</f>
        <v>-4.9000000000000004</v>
      </c>
      <c r="AC30" s="8">
        <f>IFERROR(VLOOKUP("*Мурманская*",[2]МСП!$1:$1048576,COLUMN(AC30),0),"-")</f>
        <v>-4.3</v>
      </c>
      <c r="AD30" s="8">
        <f>IFERROR(VLOOKUP("*Мурманская*",[2]МСП!$1:$1048576,COLUMN(AD30),0),"-")</f>
        <v>-3.7</v>
      </c>
      <c r="AE30" s="8">
        <f>IFERROR(VLOOKUP("*Мурманская*",[2]МСП!$1:$1048576,COLUMN(AE30),0),"-")</f>
        <v>-4</v>
      </c>
      <c r="AF30" s="8">
        <f>IFERROR(VLOOKUP("*Мурманская*",[2]МСП!$1:$1048576,COLUMN(AF30),0),"-")</f>
        <v>-3.6</v>
      </c>
      <c r="AG30" s="8">
        <f>IFERROR(VLOOKUP("*Мурманская*",[2]МСП!$1:$1048576,COLUMN(AG30),0),"-")</f>
        <v>-3.5</v>
      </c>
      <c r="AH30" s="8">
        <f>IFERROR(VLOOKUP("*Мурманская*",[2]МСП!$1:$1048576,COLUMN(AH30),0),"-")</f>
        <v>-3.1</v>
      </c>
      <c r="AI30" s="8">
        <f>IFERROR(VLOOKUP("*Мурманская*",[2]МСП!$1:$1048576,COLUMN(AI30),0),"-")</f>
        <v>-3.5</v>
      </c>
      <c r="AJ30" s="8">
        <f>IFERROR(VLOOKUP("*Мурманская*",[2]МСП!$1:$1048576,COLUMN(AJ30),0),"-")</f>
        <v>-3.5</v>
      </c>
      <c r="AK30" s="8">
        <f>IFERROR(VLOOKUP("*Мурманская*",[2]МСП!$1:$1048576,COLUMN(AK30),0),"-")</f>
        <v>-3.3</v>
      </c>
      <c r="AL30" s="8">
        <f>IFERROR(VLOOKUP("*Мурманская*",[2]МСП!$1:$1048576,COLUMN(AL30),0),"-")</f>
        <v>-2.8</v>
      </c>
      <c r="AM30" s="8">
        <f>IFERROR(VLOOKUP("*Мурманская*",[2]МСП!$1:$1048576,COLUMN(AM30),0),"-")</f>
        <v>-1.4</v>
      </c>
      <c r="AN30" s="8">
        <f>IFERROR(VLOOKUP("*Мурманская*",[2]МСП!$1:$1048576,COLUMN(AN30),0),"-")</f>
        <v>-1</v>
      </c>
      <c r="AO30" s="8">
        <f>IFERROR(VLOOKUP("*Мурманская*",[2]МСП!$1:$1048576,COLUMN(AO30),0),"-")</f>
        <v>-0.1</v>
      </c>
      <c r="AP30" s="8">
        <f>IFERROR(VLOOKUP("*Мурманская*",[2]МСП!$1:$1048576,COLUMN(AP30),0),"-")</f>
        <v>0.2</v>
      </c>
      <c r="AQ30" s="8">
        <f>IFERROR(VLOOKUP("*Мурманская*",[2]МСП!$1:$1048576,COLUMN(AQ30),0),"-")</f>
        <v>0.9</v>
      </c>
      <c r="AR30" s="8">
        <f>IFERROR(VLOOKUP("*Мурманская*",[2]МСП!$1:$1048576,COLUMN(AR30),0),"-")</f>
        <v>-0.2</v>
      </c>
      <c r="AS30" s="8">
        <f>IFERROR(VLOOKUP("*Мурманская*",[2]МСП!$1:$1048576,COLUMN(AS30),0),"-")</f>
        <v>-7.4</v>
      </c>
      <c r="AT30" s="8">
        <f>IFERROR(VLOOKUP("*Мурманская*",[2]МСП!$1:$1048576,COLUMN(AT30),0),"-")</f>
        <v>-1.7</v>
      </c>
      <c r="AU30" s="8">
        <f>IFERROR(VLOOKUP("*Мурманская*",[2]МСП!$1:$1048576,COLUMN(AU30),0),"-")</f>
        <v>-0.7</v>
      </c>
      <c r="AV30" s="8">
        <f>IFERROR(VLOOKUP("*Мурманская*",[2]МСП!$1:$1048576,COLUMN(AV30),0),"-")</f>
        <v>-0.6</v>
      </c>
      <c r="AW30" s="8">
        <f>IFERROR(VLOOKUP("*Мурманская*",[2]МСП!$1:$1048576,COLUMN(AW30),0),"-")</f>
        <v>-0.3</v>
      </c>
      <c r="AX30" s="8">
        <f>IFERROR(VLOOKUP("*Мурманская*",[2]МСП!$1:$1048576,COLUMN(AX30),0),"-")</f>
        <v>0.2</v>
      </c>
      <c r="AY30" s="8">
        <f>IFERROR(VLOOKUP("*Мурманская*",[2]МСП!$1:$1048576,COLUMN(AY30),0),"-")</f>
        <v>0.9</v>
      </c>
      <c r="AZ30" s="8">
        <f>IFERROR(VLOOKUP("*Мурманская*",[2]МСП!$1:$1048576,COLUMN(AZ30),0),"-")</f>
        <v>0.8</v>
      </c>
      <c r="BA30" s="8">
        <f>IFERROR(VLOOKUP("*Мурманская*",[2]МСП!$1:$1048576,COLUMN(BA30),0),"-")</f>
        <v>1.9</v>
      </c>
      <c r="BB30" s="8">
        <f>IFERROR(VLOOKUP("*Мурманская*",[2]МСП!$1:$1048576,COLUMN(BB30),0),"-")</f>
        <v>1.2</v>
      </c>
      <c r="BC30" s="8">
        <f>IFERROR(VLOOKUP("*Мурманская*",[2]МСП!$1:$1048576,COLUMN(BC30),0),"-")</f>
        <v>1.8</v>
      </c>
      <c r="BD30" s="8">
        <f>IFERROR(VLOOKUP("*Мурманская*",[2]МСП!$1:$1048576,COLUMN(BD30),0),"-")</f>
        <v>0.5</v>
      </c>
      <c r="BE30" s="8">
        <f>IFERROR(VLOOKUP("*Мурманская*",[2]МСП!$1:$1048576,COLUMN(BE30),0),"-")</f>
        <v>2.2999999999999998</v>
      </c>
      <c r="BF30" s="8">
        <f>IFERROR(VLOOKUP("*Мурманская*",[2]МСП!$1:$1048576,COLUMN(BF30),0),"-")</f>
        <v>2</v>
      </c>
      <c r="BG30" s="8">
        <f>IFERROR(VLOOKUP("*Мурманская*",[2]МСП!$1:$1048576,COLUMN(BG30),0),"-")</f>
        <v>1.9</v>
      </c>
      <c r="BH30" s="8">
        <f>IFERROR(VLOOKUP("*Мурманская*",[2]МСП!$1:$1048576,COLUMN(BH30),0),"-")</f>
        <v>2.7</v>
      </c>
      <c r="BI30" s="8">
        <f>IFERROR(VLOOKUP("*Мурманская*",[2]МСП!$1:$1048576,COLUMN(BI30),0),"-")</f>
        <v>-3.8</v>
      </c>
      <c r="BJ30" s="8">
        <f>IFERROR(VLOOKUP("*Мурманская*",[2]МСП!$1:$1048576,COLUMN(BJ30),0),"-")</f>
        <v>0.6</v>
      </c>
      <c r="BK30" s="8">
        <f>IFERROR(VLOOKUP("*Мурманская*",[2]МСП!$1:$1048576,COLUMN(BK30),0),"-")</f>
        <v>1.7</v>
      </c>
      <c r="BL30" s="8">
        <f>IFERROR(VLOOKUP("*Мурманская*",[2]МСП!$1:$1048576,COLUMN(BL30),0),"-")</f>
        <v>1.7</v>
      </c>
      <c r="BM30" s="8">
        <f>IFERROR(VLOOKUP("*Мурманская*",[2]МСП!$1:$1048576,COLUMN(BM30),0),"-")</f>
        <v>1.3</v>
      </c>
      <c r="BN30" s="8">
        <f>IFERROR(VLOOKUP("*Мурманская*",[2]МСП!$1:$1048576,COLUMN(BN30),0),"-")</f>
        <v>2.9</v>
      </c>
      <c r="BO30" s="8">
        <f>IFERROR(VLOOKUP("*Мурманская*",[2]МСП!$1:$1048576,COLUMN(BO30),0),"-")</f>
        <v>1.5</v>
      </c>
      <c r="BP30" s="8">
        <f>IFERROR(VLOOKUP("*Мурманская*",[2]МСП!$1:$1048576,COLUMN(BP30),0),"-")</f>
        <v>0.3</v>
      </c>
      <c r="BQ30" s="8">
        <f>IFERROR(VLOOKUP("*Мурманская*",[2]МСП!$1:$1048576,COLUMN(BQ30),0),"-")</f>
        <v>0.1</v>
      </c>
      <c r="BR30" s="8">
        <f>IFERROR(VLOOKUP("*Мурманская*",[2]МСП!$1:$1048576,COLUMN(BR30),0),"-")</f>
        <v>-0.8</v>
      </c>
      <c r="BS30" s="8">
        <f>IFERROR(VLOOKUP("*Мурманская*",[2]МСП!$1:$1048576,COLUMN(BS30),0),"-")</f>
        <v>-2.2000000000000002</v>
      </c>
      <c r="BT30" s="8">
        <f>IFERROR(VLOOKUP("*Мурманская*",[2]МСП!$1:$1048576,COLUMN(BT30),0),"-")</f>
        <v>-3</v>
      </c>
      <c r="BU30" s="8">
        <f>IFERROR(VLOOKUP("*Мурманская*",[2]МСП!$1:$1048576,COLUMN(BU30),0),"-")</f>
        <v>-3</v>
      </c>
      <c r="BV30" s="8">
        <f>IFERROR(VLOOKUP("*Мурманская*",[2]МСП!$1:$1048576,COLUMN(BV30),0),"-")</f>
        <v>-3</v>
      </c>
      <c r="BW30" s="8">
        <f>IFERROR(VLOOKUP("*Мурманская*",[2]МСП!$1:$1048576,COLUMN(BW30),0),"-")</f>
        <v>-3.1</v>
      </c>
      <c r="BX30" s="8">
        <f>IFERROR(VLOOKUP("*Мурманская*",[2]МСП!$1:$1048576,COLUMN(BX30),0),"-")</f>
        <v>-3</v>
      </c>
      <c r="BY30" s="8">
        <f>IFERROR(VLOOKUP("*Мурманская*",[2]МСП!$1:$1048576,COLUMN(BY30),0),"-")</f>
        <v>-2.2999999999999998</v>
      </c>
      <c r="BZ30" s="8">
        <f>IFERROR(VLOOKUP("*Мурманская*",[2]МСП!$1:$1048576,COLUMN(BZ30),0),"-")</f>
        <v>-0.9</v>
      </c>
      <c r="CA30" s="8">
        <f>IFERROR(VLOOKUP("*Мурманская*",[2]МСП!$1:$1048576,COLUMN(CA30),0),"-")</f>
        <v>0.9</v>
      </c>
      <c r="CB30" s="8">
        <f>IFERROR(VLOOKUP("*Мурманская*",[2]МСП!$1:$1048576,COLUMN(CB30),0),"-")</f>
        <v>0.9</v>
      </c>
      <c r="CC30" s="8">
        <f>IFERROR(VLOOKUP("*Мурманская*",[2]МСП!$1:$1048576,COLUMN(CC30),0),"-")</f>
        <v>2</v>
      </c>
      <c r="CD30" s="8">
        <f>IFERROR(VLOOKUP("*Мурманская*",[2]МСП!$1:$1048576,COLUMN(CD30),0),"-")</f>
        <v>2.4</v>
      </c>
      <c r="CE30" s="8">
        <f>IFERROR(VLOOKUP("*Мурманская*",[2]МСП!$1:$1048576,COLUMN(CE30),0),"-")</f>
        <v>2.7</v>
      </c>
      <c r="CF30" s="8">
        <f>IFERROR(VLOOKUP("*Мурманская*",[2]МСП!$1:$1048576,COLUMN(CF30),0),"-")</f>
        <v>2.4</v>
      </c>
      <c r="CG30" s="8">
        <f>IFERROR(VLOOKUP("*Мурманская*",[2]МСП!$1:$1048576,COLUMN(CG30),0),"-")</f>
        <v>2.7</v>
      </c>
      <c r="CH30" s="8">
        <f>IFERROR(VLOOKUP("*Мурманская*",[2]МСП!$1:$1048576,COLUMN(CH30),0),"-")</f>
        <v>3.2</v>
      </c>
      <c r="CI30" s="8">
        <f>IFERROR(VLOOKUP("*Мурманская*",[2]МСП!$1:$1048576,COLUMN(CI30),0),"-")</f>
        <v>3.2</v>
      </c>
      <c r="CJ30" s="8">
        <f>IFERROR(VLOOKUP("*Мурманская*",[2]МСП!$1:$1048576,COLUMN(CJ30),0),"-")</f>
        <v>1.7</v>
      </c>
      <c r="CK30" s="8">
        <f>IFERROR(VLOOKUP("*Мурманская*",[2]МСП!$1:$1048576,COLUMN(CK30),0),"-")</f>
        <v>2.7</v>
      </c>
      <c r="CL30" s="8">
        <f>IFERROR(VLOOKUP("*Мурманская*",[2]МСП!$1:$1048576,COLUMN(CL30),0),"-")</f>
        <v>3.4</v>
      </c>
      <c r="CM30" s="8">
        <f>IFERROR(VLOOKUP("*Мурманская*",[2]МСП!$1:$1048576,COLUMN(CM30),0),"-")</f>
        <v>3.9</v>
      </c>
      <c r="CN30" s="8">
        <f>IFERROR(VLOOKUP("*Мурманская*",[2]МСП!$1:$1048576,COLUMN(CN30),0),"-")</f>
        <v>4.2</v>
      </c>
      <c r="CO30" s="8">
        <f>IFERROR(VLOOKUP("*Мурманская*",[2]МСП!$1:$1048576,COLUMN(CO30),0),"-")</f>
        <v>4</v>
      </c>
      <c r="CP30" s="8">
        <f>IFERROR(VLOOKUP("*Мурманская*",[2]МСП!$1:$1048576,COLUMN(CP30),0),"-")</f>
        <v>4.5</v>
      </c>
      <c r="CQ30" s="8">
        <f>IFERROR(VLOOKUP("*Мурманская*",[2]МСП!$1:$1048576,COLUMN(CQ30),0),"-")</f>
        <v>5</v>
      </c>
      <c r="CR30" s="8">
        <f>IFERROR(VLOOKUP("*Мурманская*",[2]МСП!$1:$1048576,COLUMN(CR30),0),"-")</f>
        <v>4.2</v>
      </c>
      <c r="CS30" s="8">
        <f>IFERROR(VLOOKUP("*Мурманская*",[2]МСП!$1:$1048576,COLUMN(CS30),0),"-")</f>
        <v>-4.5999999999999996</v>
      </c>
      <c r="CT30" s="8">
        <f>IFERROR(VLOOKUP("*Мурманская*",[2]МСП!$1:$1048576,COLUMN(CT30),0),"-")</f>
        <v>2.8</v>
      </c>
      <c r="CU30" s="8">
        <f>IFERROR(VLOOKUP("*Мурманская*",[2]МСП!$1:$1048576,COLUMN(CU30),0),"-")</f>
        <v>2.9</v>
      </c>
      <c r="CV30" s="8">
        <f>IFERROR(VLOOKUP("*Мурманская*",[2]МСП!$1:$1048576,COLUMN(CV30),0),"-")</f>
        <v>3.1</v>
      </c>
      <c r="CW30" s="8">
        <f>IFERROR(VLOOKUP("*Мурманская*",[2]МСП!$1:$1048576,COLUMN(CW30),0),"-")</f>
        <v>3</v>
      </c>
      <c r="CX30" s="8">
        <f>IFERROR(VLOOKUP("*Мурманская*",[2]МСП!$1:$1048576,COLUMN(CX30),0),"-")</f>
        <v>3.7</v>
      </c>
      <c r="CY30" s="8">
        <f>IFERROR(VLOOKUP("*Мурманская*",[2]МСП!$1:$1048576,COLUMN(CY30),0),"-")</f>
        <v>3.8</v>
      </c>
      <c r="CZ30" s="8">
        <f>IFERROR(VLOOKUP("*Мурманская*",[2]МСП!$1:$1048576,COLUMN(CZ30),0),"-")</f>
        <v>4.3</v>
      </c>
      <c r="DA30" s="8">
        <f>IFERROR(VLOOKUP("*Мурманская*",[2]МСП!$1:$1048576,COLUMN(DA30),0),"-")</f>
        <v>3.8</v>
      </c>
      <c r="DB30" s="8">
        <f>IFERROR(VLOOKUP("*Мурманская*",[2]МСП!$1:$1048576,COLUMN(DB30),0),"-")</f>
        <v>3.4</v>
      </c>
      <c r="DC30" s="8">
        <f>IFERROR(VLOOKUP("*Мурманская*",[2]МСП!$1:$1048576,COLUMN(DC30),0),"-")</f>
        <v>3.3</v>
      </c>
      <c r="DD30" s="8">
        <f>IFERROR(VLOOKUP("*Мурманская*",[2]МСП!$1:$1048576,COLUMN(DD30),0),"-")</f>
        <v>3.5</v>
      </c>
      <c r="DE30" s="8">
        <f>IFERROR(VLOOKUP("*Мурманская*",[2]МСП!$1:$1048576,COLUMN(DE30),0),"-")</f>
        <v>3.5</v>
      </c>
      <c r="DF30" s="8">
        <f>IFERROR(VLOOKUP("*Мурманская*",[2]МСП!$1:$1048576,COLUMN(DF30),0),"-")</f>
        <v>4</v>
      </c>
      <c r="DG30" s="8">
        <f>IFERROR(VLOOKUP("*Мурманская*",[2]МСП!$1:$1048576,COLUMN(DG30),0),"-")</f>
        <v>4.0999999999999996</v>
      </c>
      <c r="DH30" s="8">
        <f>IFERROR(VLOOKUP("*Мурманская*",[2]МСП!$1:$1048576,COLUMN(DH30),0),"-")</f>
        <v>3.6</v>
      </c>
      <c r="DI30" s="8">
        <f>IFERROR(VLOOKUP("*Мурманская*",[2]МСП!$1:$1048576,COLUMN(DI30),0),"-")</f>
        <v>2.7</v>
      </c>
      <c r="DJ30" s="8">
        <f>IFERROR(VLOOKUP("*Мурманская*",[2]МСП!$1:$1048576,COLUMN(DJ30),0),"-")</f>
        <v>3.1</v>
      </c>
      <c r="DK30" s="8">
        <f>IFERROR(VLOOKUP("*Мурманская*",[2]МСП!$1:$1048576,COLUMN(DK30),0),"-")</f>
        <v>2.9</v>
      </c>
      <c r="DL30" s="8">
        <f>IFERROR(VLOOKUP("*Мурманская*",[2]МСП!$1:$1048576,COLUMN(DL30),0),"-")</f>
        <v>3</v>
      </c>
      <c r="DM30" s="8">
        <f>IFERROR(VLOOKUP("*Мурманская*",[2]МСП!$1:$1048576,COLUMN(DM30),0),"-")</f>
        <v>2.7</v>
      </c>
      <c r="DN30" s="8">
        <f>IFERROR(VLOOKUP("*Мурманская*",[2]МСП!$1:$1048576,COLUMN(DN30),0),"-")</f>
        <v>1.7</v>
      </c>
      <c r="DO30" s="8">
        <f>IFERROR(VLOOKUP("*Мурманская*",[2]МСП!$1:$1048576,COLUMN(DO30),0),"-")</f>
        <v>1.4</v>
      </c>
      <c r="DP30" s="8">
        <f>IFERROR(VLOOKUP("*Мурманская*",[2]МСП!$1:$1048576,COLUMN(DP30),0),"-")</f>
        <v>1.2</v>
      </c>
      <c r="DQ30" s="8">
        <f>IFERROR(VLOOKUP("*Мурманская*",[2]МСП!$1:$1048576,COLUMN(DQ30),0),"-")</f>
        <v>1.1000000000000001</v>
      </c>
      <c r="DR30" s="8">
        <f>IFERROR(VLOOKUP("*Мурманская*",[2]МСП!$1:$1048576,COLUMN(DR30),0),"-")</f>
        <v>-0.1</v>
      </c>
      <c r="DS30" s="8">
        <f>IFERROR(VLOOKUP("*Мурманская*",[2]МСП!$1:$1048576,COLUMN(DS30),0),"-")</f>
        <v>-0.8</v>
      </c>
      <c r="DT30" s="8">
        <f>IFERROR(VLOOKUP("*Мурманская*",[2]МСП!$1:$1048576,COLUMN(DT30),0),"-")</f>
        <v>-1.4</v>
      </c>
      <c r="DU30" s="8">
        <f>IFERROR(VLOOKUP("*Мурманская*",[2]МСП!$1:$1048576,COLUMN(DU30),0),"-")</f>
        <v>-1.7</v>
      </c>
      <c r="DV30" s="8">
        <f>IFERROR(VLOOKUP("*Мурманская*",[2]МСП!$1:$1048576,COLUMN(DV30),0),"-")</f>
        <v>-1</v>
      </c>
      <c r="DW30" s="8">
        <f>IFERROR(VLOOKUP("*Мурманская*",[2]МСП!$1:$1048576,COLUMN(DW30),0),"-")</f>
        <v>-1</v>
      </c>
      <c r="DX30" s="8">
        <f>IFERROR(VLOOKUP("*Мурманская*",[2]МСП!$1:$1048576,COLUMN(DX30),0),"-")</f>
        <v>0</v>
      </c>
      <c r="DY30" s="8">
        <f>IFERROR(VLOOKUP("*Мурманская*",[2]МСП!$1:$1048576,COLUMN(DY30),0),"-")</f>
        <v>1</v>
      </c>
      <c r="DZ30" s="8">
        <f>IFERROR(VLOOKUP("*Мурманская*",[2]МСП!$1:$1048576,COLUMN(DZ30),0),"-")</f>
        <v>2.2000000000000002</v>
      </c>
      <c r="EA30" s="8">
        <f>IFERROR(VLOOKUP("*Мурманская*",[2]МСП!$1:$1048576,COLUMN(EA30),0),"-")</f>
        <v>3.1</v>
      </c>
      <c r="EB30" s="8">
        <f>IFERROR(VLOOKUP("*Мурманская*",[2]МСП!$1:$1048576,COLUMN(EB30),0),"-")</f>
        <v>4.2</v>
      </c>
      <c r="EC30" s="8">
        <f>IFERROR(VLOOKUP("*Мурманская*",[2]МСП!$1:$1048576,COLUMN(EC30),0),"-")</f>
        <v>4.7</v>
      </c>
      <c r="ED30" s="8">
        <f>IFERROR(VLOOKUP("*Мурманская*",[2]МСП!$1:$1048576,COLUMN(ED30),0),"-")</f>
        <v>6.6</v>
      </c>
      <c r="EE30" s="8">
        <f>IFERROR(VLOOKUP("*Мурманская*",[2]МСП!$1:$1048576,COLUMN(EE30),0),"-")</f>
        <v>5.9</v>
      </c>
      <c r="EF30" s="8">
        <f>IFERROR(VLOOKUP("*Мурманская*",[2]МСП!$1:$1048576,COLUMN(EF30),0),"-")</f>
        <v>7.1</v>
      </c>
      <c r="EG30" s="8">
        <f>IFERROR(VLOOKUP("*Мурманская*",[2]МСП!$1:$1048576,COLUMN(EG30),0),"-")</f>
        <v>7.8</v>
      </c>
      <c r="EH30" s="8">
        <f>IFERROR(VLOOKUP("*Мурманская*",[2]МСП!$1:$1048576,COLUMN(EH30),0),"-")</f>
        <v>8.6999999999999993</v>
      </c>
      <c r="EI30" s="8">
        <f>IFERROR(VLOOKUP("*Мурманская*",[2]МСП!$1:$1048576,COLUMN(EI30),0),"-")</f>
        <v>10.199999999999999</v>
      </c>
      <c r="EJ30" s="8">
        <f>IFERROR(VLOOKUP("*Мурманская*",[2]МСП!$1:$1048576,COLUMN(EJ30),0),"-")</f>
        <v>12</v>
      </c>
      <c r="EK30" s="8">
        <f>IFERROR(VLOOKUP("*Мурманская*",[2]МСП!$1:$1048576,COLUMN(EK30),0),"-")</f>
        <v>14.1</v>
      </c>
      <c r="EL30" s="8">
        <f>IFERROR(VLOOKUP("*Мурманская*",[2]МСП!$1:$1048576,COLUMN(EL30),0),"-")</f>
        <v>16.5</v>
      </c>
      <c r="EM30" s="8">
        <f>IFERROR(VLOOKUP("*Мурманская*",[2]МСП!$1:$1048576,COLUMN(EM30),0),"-")</f>
        <v>17.600000000000001</v>
      </c>
      <c r="EN30" s="8">
        <f>IFERROR(VLOOKUP("*Мурманская*",[2]МСП!$1:$1048576,COLUMN(EN30),0),"-")</f>
        <v>19.2</v>
      </c>
      <c r="EO30" s="8">
        <f>IFERROR(VLOOKUP("*Мурманская*",[2]МСП!$1:$1048576,COLUMN(EO30),0),"-")</f>
        <v>21.9</v>
      </c>
      <c r="EP30" s="8">
        <f>IFERROR(VLOOKUP("*Мурманская*",[2]МСП!$1:$1048576,COLUMN(EP30),0),"-")</f>
        <v>23.3</v>
      </c>
      <c r="EQ30" s="8">
        <f>IFERROR(VLOOKUP("*Мурманская*",[2]МСП!$1:$1048576,COLUMN(EQ30),0),"-")</f>
        <v>11.5</v>
      </c>
      <c r="ER30" s="8">
        <f>IFERROR(VLOOKUP("*Мурманская*",[2]МСП!$1:$1048576,COLUMN(ER30),0),"-")</f>
        <v>19.100000000000001</v>
      </c>
      <c r="ES30" s="8">
        <f>IFERROR(VLOOKUP("*Мурманская*",[2]МСП!$1:$1048576,COLUMN(ES30),0),"-")</f>
        <v>19.600000000000001</v>
      </c>
      <c r="ET30" s="8">
        <f>IFERROR(VLOOKUP("*Мурманская*",[2]МСП!$1:$1048576,COLUMN(ET30),0),"-")</f>
        <v>21.2</v>
      </c>
      <c r="EU30" s="8">
        <f>IFERROR(VLOOKUP("*Мурманская*",[2]МСП!$1:$1048576,COLUMN(EU30),0),"-")</f>
        <v>20.399999999999999</v>
      </c>
      <c r="EV30" s="8">
        <f>IFERROR(VLOOKUP("*Мурманская*",[2]МСП!$1:$1048576,COLUMN(EV30),0),"-")</f>
        <v>22.1</v>
      </c>
      <c r="EW30" s="8">
        <f>IFERROR(VLOOKUP("*Мурманская*",[2]МСП!$1:$1048576,COLUMN(EW30),0),"-")</f>
        <v>24.4</v>
      </c>
      <c r="EX30" s="8">
        <f>IFERROR(VLOOKUP("*Мурманская*",[2]МСП!$1:$1048576,COLUMN(EX30),0),"-")</f>
        <v>23.3</v>
      </c>
      <c r="EY30" s="8">
        <f>IFERROR(VLOOKUP("*Мурманская*",[2]МСП!$1:$1048576,COLUMN(EY30),0),"-")</f>
        <v>23.8</v>
      </c>
    </row>
    <row r="31" spans="1:155" x14ac:dyDescent="0.25">
      <c r="A31" s="4" t="s">
        <v>24</v>
      </c>
      <c r="B31" s="8">
        <f>IFERROR(VLOOKUP("*Новгородская*",[2]МСП!$1:$1048576,COLUMN(B31),0),"-")</f>
        <v>1.1000000000000001</v>
      </c>
      <c r="C31" s="8">
        <f>IFERROR(VLOOKUP("*Новгородская*",[2]МСП!$1:$1048576,COLUMN(C31),0),"-")</f>
        <v>1</v>
      </c>
      <c r="D31" s="8">
        <f>IFERROR(VLOOKUP("*Новгородская*",[2]МСП!$1:$1048576,COLUMN(D31),0),"-")</f>
        <v>0.2</v>
      </c>
      <c r="E31" s="8">
        <f>IFERROR(VLOOKUP("*Новгородская*",[2]МСП!$1:$1048576,COLUMN(E31),0),"-")</f>
        <v>-12.6</v>
      </c>
      <c r="F31" s="8">
        <f>IFERROR(VLOOKUP("*Новгородская*",[2]МСП!$1:$1048576,COLUMN(F31),0),"-")</f>
        <v>-26.8</v>
      </c>
      <c r="G31" s="8">
        <f>IFERROR(VLOOKUP("*Новгородская*",[2]МСП!$1:$1048576,COLUMN(G31),0),"-")</f>
        <v>-23.5</v>
      </c>
      <c r="H31" s="8">
        <f>IFERROR(VLOOKUP("*Новгородская*",[2]МСП!$1:$1048576,COLUMN(H31),0),"-")</f>
        <v>-22.7</v>
      </c>
      <c r="I31" s="8">
        <f>IFERROR(VLOOKUP("*Новгородская*",[2]МСП!$1:$1048576,COLUMN(I31),0),"-")</f>
        <v>-21.5</v>
      </c>
      <c r="J31" s="8">
        <f>IFERROR(VLOOKUP("*Новгородская*",[2]МСП!$1:$1048576,COLUMN(J31),0),"-")</f>
        <v>-21.9</v>
      </c>
      <c r="K31" s="8">
        <f>IFERROR(VLOOKUP("*Новгородская*",[2]МСП!$1:$1048576,COLUMN(K31),0),"-")</f>
        <v>-14.4</v>
      </c>
      <c r="L31" s="8">
        <f>IFERROR(VLOOKUP("*Новгородская*",[2]МСП!$1:$1048576,COLUMN(L31),0),"-")</f>
        <v>-12.1</v>
      </c>
      <c r="M31" s="8">
        <f>IFERROR(VLOOKUP("*Новгородская*",[2]МСП!$1:$1048576,COLUMN(M31),0),"-")</f>
        <v>-10.8</v>
      </c>
      <c r="N31" s="8">
        <f>IFERROR(VLOOKUP("*Новгородская*",[2]МСП!$1:$1048576,COLUMN(N31),0),"-")</f>
        <v>-9.3000000000000007</v>
      </c>
      <c r="O31" s="8">
        <f>IFERROR(VLOOKUP("*Новгородская*",[2]МСП!$1:$1048576,COLUMN(O31),0),"-")</f>
        <v>-8.5</v>
      </c>
      <c r="P31" s="8">
        <f>IFERROR(VLOOKUP("*Новгородская*",[2]МСП!$1:$1048576,COLUMN(P31),0),"-")</f>
        <v>-7.1</v>
      </c>
      <c r="Q31" s="8">
        <f>IFERROR(VLOOKUP("*Новгородская*",[2]МСП!$1:$1048576,COLUMN(Q31),0),"-")</f>
        <v>-5.9</v>
      </c>
      <c r="R31" s="8">
        <f>IFERROR(VLOOKUP("*Новгородская*",[2]МСП!$1:$1048576,COLUMN(R31),0),"-")</f>
        <v>-4.7</v>
      </c>
      <c r="S31" s="8">
        <f>IFERROR(VLOOKUP("*Новгородская*",[2]МСП!$1:$1048576,COLUMN(S31),0),"-")</f>
        <v>-0.4</v>
      </c>
      <c r="T31" s="8">
        <f>IFERROR(VLOOKUP("*Новгородская*",[2]МСП!$1:$1048576,COLUMN(T31),0),"-")</f>
        <v>0.9</v>
      </c>
      <c r="U31" s="8">
        <f>IFERROR(VLOOKUP("*Новгородская*",[2]МСП!$1:$1048576,COLUMN(U31),0),"-")</f>
        <v>1.5</v>
      </c>
      <c r="V31" s="8">
        <f>IFERROR(VLOOKUP("*Новгородская*",[2]МСП!$1:$1048576,COLUMN(V31),0),"-")</f>
        <v>0.6</v>
      </c>
      <c r="W31" s="8">
        <f>IFERROR(VLOOKUP("*Новгородская*",[2]МСП!$1:$1048576,COLUMN(W31),0),"-")</f>
        <v>2.5</v>
      </c>
      <c r="X31" s="8">
        <f>IFERROR(VLOOKUP("*Новгородская*",[2]МСП!$1:$1048576,COLUMN(X31),0),"-")</f>
        <v>2.7</v>
      </c>
      <c r="Y31" s="8">
        <f>IFERROR(VLOOKUP("*Новгородская*",[2]МСП!$1:$1048576,COLUMN(Y31),0),"-")</f>
        <v>3.4</v>
      </c>
      <c r="Z31" s="8">
        <f>IFERROR(VLOOKUP("*Новгородская*",[2]МСП!$1:$1048576,COLUMN(Z31),0),"-")</f>
        <v>3.6</v>
      </c>
      <c r="AA31" s="8">
        <f>IFERROR(VLOOKUP("*Новгородская*",[2]МСП!$1:$1048576,COLUMN(AA31),0),"-")</f>
        <v>3.8</v>
      </c>
      <c r="AB31" s="8">
        <f>IFERROR(VLOOKUP("*Новгородская*",[2]МСП!$1:$1048576,COLUMN(AB31),0),"-")</f>
        <v>4.5</v>
      </c>
      <c r="AC31" s="8">
        <f>IFERROR(VLOOKUP("*Новгородская*",[2]МСП!$1:$1048576,COLUMN(AC31),0),"-")</f>
        <v>4.2</v>
      </c>
      <c r="AD31" s="8">
        <f>IFERROR(VLOOKUP("*Новгородская*",[2]МСП!$1:$1048576,COLUMN(AD31),0),"-")</f>
        <v>4.7</v>
      </c>
      <c r="AE31" s="8">
        <f>IFERROR(VLOOKUP("*Новгородская*",[2]МСП!$1:$1048576,COLUMN(AE31),0),"-")</f>
        <v>4.8</v>
      </c>
      <c r="AF31" s="8">
        <f>IFERROR(VLOOKUP("*Новгородская*",[2]МСП!$1:$1048576,COLUMN(AF31),0),"-")</f>
        <v>4.0999999999999996</v>
      </c>
      <c r="AG31" s="8">
        <f>IFERROR(VLOOKUP("*Новгородская*",[2]МСП!$1:$1048576,COLUMN(AG31),0),"-")</f>
        <v>4.0999999999999996</v>
      </c>
      <c r="AH31" s="8">
        <f>IFERROR(VLOOKUP("*Новгородская*",[2]МСП!$1:$1048576,COLUMN(AH31),0),"-")</f>
        <v>4.5999999999999996</v>
      </c>
      <c r="AI31" s="8">
        <f>IFERROR(VLOOKUP("*Новгородская*",[2]МСП!$1:$1048576,COLUMN(AI31),0),"-")</f>
        <v>4.4000000000000004</v>
      </c>
      <c r="AJ31" s="8">
        <f>IFERROR(VLOOKUP("*Новгородская*",[2]МСП!$1:$1048576,COLUMN(AJ31),0),"-")</f>
        <v>3.5</v>
      </c>
      <c r="AK31" s="8">
        <f>IFERROR(VLOOKUP("*Новгородская*",[2]МСП!$1:$1048576,COLUMN(AK31),0),"-")</f>
        <v>4.2</v>
      </c>
      <c r="AL31" s="8">
        <f>IFERROR(VLOOKUP("*Новгородская*",[2]МСП!$1:$1048576,COLUMN(AL31),0),"-")</f>
        <v>3.8</v>
      </c>
      <c r="AM31" s="8">
        <f>IFERROR(VLOOKUP("*Новгородская*",[2]МСП!$1:$1048576,COLUMN(AM31),0),"-")</f>
        <v>4.3</v>
      </c>
      <c r="AN31" s="8">
        <f>IFERROR(VLOOKUP("*Новгородская*",[2]МСП!$1:$1048576,COLUMN(AN31),0),"-")</f>
        <v>4.3</v>
      </c>
      <c r="AO31" s="8">
        <f>IFERROR(VLOOKUP("*Новгородская*",[2]МСП!$1:$1048576,COLUMN(AO31),0),"-")</f>
        <v>4.7</v>
      </c>
      <c r="AP31" s="8">
        <f>IFERROR(VLOOKUP("*Новгородская*",[2]МСП!$1:$1048576,COLUMN(AP31),0),"-")</f>
        <v>4.0999999999999996</v>
      </c>
      <c r="AQ31" s="8">
        <f>IFERROR(VLOOKUP("*Новгородская*",[2]МСП!$1:$1048576,COLUMN(AQ31),0),"-")</f>
        <v>4.4000000000000004</v>
      </c>
      <c r="AR31" s="8">
        <f>IFERROR(VLOOKUP("*Новгородская*",[2]МСП!$1:$1048576,COLUMN(AR31),0),"-")</f>
        <v>3.1</v>
      </c>
      <c r="AS31" s="8">
        <f>IFERROR(VLOOKUP("*Новгородская*",[2]МСП!$1:$1048576,COLUMN(AS31),0),"-")</f>
        <v>-4.9000000000000004</v>
      </c>
      <c r="AT31" s="8">
        <f>IFERROR(VLOOKUP("*Новгородская*",[2]МСП!$1:$1048576,COLUMN(AT31),0),"-")</f>
        <v>2.5</v>
      </c>
      <c r="AU31" s="8">
        <f>IFERROR(VLOOKUP("*Новгородская*",[2]МСП!$1:$1048576,COLUMN(AU31),0),"-")</f>
        <v>2.7</v>
      </c>
      <c r="AV31" s="8">
        <f>IFERROR(VLOOKUP("*Новгородская*",[2]МСП!$1:$1048576,COLUMN(AV31),0),"-")</f>
        <v>3.3</v>
      </c>
      <c r="AW31" s="8">
        <f>IFERROR(VLOOKUP("*Новгородская*",[2]МСП!$1:$1048576,COLUMN(AW31),0),"-")</f>
        <v>3.6</v>
      </c>
      <c r="AX31" s="8">
        <f>IFERROR(VLOOKUP("*Новгородская*",[2]МСП!$1:$1048576,COLUMN(AX31),0),"-")</f>
        <v>3.6</v>
      </c>
      <c r="AY31" s="8">
        <f>IFERROR(VLOOKUP("*Новгородская*",[2]МСП!$1:$1048576,COLUMN(AY31),0),"-")</f>
        <v>4.4000000000000004</v>
      </c>
      <c r="AZ31" s="8">
        <f>IFERROR(VLOOKUP("*Новгородская*",[2]МСП!$1:$1048576,COLUMN(AZ31),0),"-")</f>
        <v>4.5999999999999996</v>
      </c>
      <c r="BA31" s="8">
        <f>IFERROR(VLOOKUP("*Новгородская*",[2]МСП!$1:$1048576,COLUMN(BA31),0),"-")</f>
        <v>6.2</v>
      </c>
      <c r="BB31" s="8">
        <f>IFERROR(VLOOKUP("*Новгородская*",[2]МСП!$1:$1048576,COLUMN(BB31),0),"-")</f>
        <v>6.4</v>
      </c>
      <c r="BC31" s="8">
        <f>IFERROR(VLOOKUP("*Новгородская*",[2]МСП!$1:$1048576,COLUMN(BC31),0),"-")</f>
        <v>6.3</v>
      </c>
      <c r="BD31" s="8">
        <f>IFERROR(VLOOKUP("*Новгородская*",[2]МСП!$1:$1048576,COLUMN(BD31),0),"-")</f>
        <v>4.8</v>
      </c>
      <c r="BE31" s="8">
        <f>IFERROR(VLOOKUP("*Новгородская*",[2]МСП!$1:$1048576,COLUMN(BE31),0),"-")</f>
        <v>6.7</v>
      </c>
      <c r="BF31" s="8">
        <f>IFERROR(VLOOKUP("*Новгородская*",[2]МСП!$1:$1048576,COLUMN(BF31),0),"-")</f>
        <v>6.2</v>
      </c>
      <c r="BG31" s="8">
        <f>IFERROR(VLOOKUP("*Новгородская*",[2]МСП!$1:$1048576,COLUMN(BG31),0),"-")</f>
        <v>6.9</v>
      </c>
      <c r="BH31" s="8">
        <f>IFERROR(VLOOKUP("*Новгородская*",[2]МСП!$1:$1048576,COLUMN(BH31),0),"-")</f>
        <v>7.2</v>
      </c>
      <c r="BI31" s="8">
        <f>IFERROR(VLOOKUP("*Новгородская*",[2]МСП!$1:$1048576,COLUMN(BI31),0),"-")</f>
        <v>0.1</v>
      </c>
      <c r="BJ31" s="8">
        <f>IFERROR(VLOOKUP("*Новгородская*",[2]МСП!$1:$1048576,COLUMN(BJ31),0),"-")</f>
        <v>6</v>
      </c>
      <c r="BK31" s="8">
        <f>IFERROR(VLOOKUP("*Новгородская*",[2]МСП!$1:$1048576,COLUMN(BK31),0),"-")</f>
        <v>7.4</v>
      </c>
      <c r="BL31" s="8">
        <f>IFERROR(VLOOKUP("*Новгородская*",[2]МСП!$1:$1048576,COLUMN(BL31),0),"-")</f>
        <v>7.4</v>
      </c>
      <c r="BM31" s="8">
        <f>IFERROR(VLOOKUP("*Новгородская*",[2]МСП!$1:$1048576,COLUMN(BM31),0),"-")</f>
        <v>7.2</v>
      </c>
      <c r="BN31" s="8">
        <f>IFERROR(VLOOKUP("*Новгородская*",[2]МСП!$1:$1048576,COLUMN(BN31),0),"-")</f>
        <v>9.3000000000000007</v>
      </c>
      <c r="BO31" s="8">
        <f>IFERROR(VLOOKUP("*Новгородская*",[2]МСП!$1:$1048576,COLUMN(BO31),0),"-")</f>
        <v>8.6</v>
      </c>
      <c r="BP31" s="8">
        <f>IFERROR(VLOOKUP("*Новгородская*",[2]МСП!$1:$1048576,COLUMN(BP31),0),"-")</f>
        <v>7.7</v>
      </c>
      <c r="BQ31" s="8">
        <f>IFERROR(VLOOKUP("*Новгородская*",[2]МСП!$1:$1048576,COLUMN(BQ31),0),"-")</f>
        <v>7.6</v>
      </c>
      <c r="BR31" s="8">
        <f>IFERROR(VLOOKUP("*Новгородская*",[2]МСП!$1:$1048576,COLUMN(BR31),0),"-")</f>
        <v>7.4</v>
      </c>
      <c r="BS31" s="8">
        <f>IFERROR(VLOOKUP("*Новгородская*",[2]МСП!$1:$1048576,COLUMN(BS31),0),"-")</f>
        <v>7.2</v>
      </c>
      <c r="BT31" s="8">
        <f>IFERROR(VLOOKUP("*Новгородская*",[2]МСП!$1:$1048576,COLUMN(BT31),0),"-")</f>
        <v>6.5</v>
      </c>
      <c r="BU31" s="8">
        <f>IFERROR(VLOOKUP("*Новгородская*",[2]МСП!$1:$1048576,COLUMN(BU31),0),"-")</f>
        <v>7.2</v>
      </c>
      <c r="BV31" s="8">
        <f>IFERROR(VLOOKUP("*Новгородская*",[2]МСП!$1:$1048576,COLUMN(BV31),0),"-")</f>
        <v>6.9</v>
      </c>
      <c r="BW31" s="8">
        <f>IFERROR(VLOOKUP("*Новгородская*",[2]МСП!$1:$1048576,COLUMN(BW31),0),"-")</f>
        <v>7.8</v>
      </c>
      <c r="BX31" s="8">
        <f>IFERROR(VLOOKUP("*Новгородская*",[2]МСП!$1:$1048576,COLUMN(BX31),0),"-")</f>
        <v>8.1</v>
      </c>
      <c r="BY31" s="8">
        <f>IFERROR(VLOOKUP("*Новгородская*",[2]МСП!$1:$1048576,COLUMN(BY31),0),"-")</f>
        <v>7.9</v>
      </c>
      <c r="BZ31" s="8">
        <f>IFERROR(VLOOKUP("*Новгородская*",[2]МСП!$1:$1048576,COLUMN(BZ31),0),"-")</f>
        <v>7.9</v>
      </c>
      <c r="CA31" s="8">
        <f>IFERROR(VLOOKUP("*Новгородская*",[2]МСП!$1:$1048576,COLUMN(CA31),0),"-")</f>
        <v>8.9</v>
      </c>
      <c r="CB31" s="8">
        <f>IFERROR(VLOOKUP("*Новгородская*",[2]МСП!$1:$1048576,COLUMN(CB31),0),"-")</f>
        <v>9.4</v>
      </c>
      <c r="CC31" s="8">
        <f>IFERROR(VLOOKUP("*Новгородская*",[2]МСП!$1:$1048576,COLUMN(CC31),0),"-")</f>
        <v>9.1999999999999993</v>
      </c>
      <c r="CD31" s="8">
        <f>IFERROR(VLOOKUP("*Новгородская*",[2]МСП!$1:$1048576,COLUMN(CD31),0),"-")</f>
        <v>8.8000000000000007</v>
      </c>
      <c r="CE31" s="8">
        <f>IFERROR(VLOOKUP("*Новгородская*",[2]МСП!$1:$1048576,COLUMN(CE31),0),"-")</f>
        <v>9.6999999999999993</v>
      </c>
      <c r="CF31" s="8">
        <f>IFERROR(VLOOKUP("*Новгородская*",[2]МСП!$1:$1048576,COLUMN(CF31),0),"-")</f>
        <v>9.5</v>
      </c>
      <c r="CG31" s="8">
        <f>IFERROR(VLOOKUP("*Новгородская*",[2]МСП!$1:$1048576,COLUMN(CG31),0),"-")</f>
        <v>9.1</v>
      </c>
      <c r="CH31" s="8">
        <f>IFERROR(VLOOKUP("*Новгородская*",[2]МСП!$1:$1048576,COLUMN(CH31),0),"-")</f>
        <v>9.4</v>
      </c>
      <c r="CI31" s="8">
        <f>IFERROR(VLOOKUP("*Новгородская*",[2]МСП!$1:$1048576,COLUMN(CI31),0),"-")</f>
        <v>8.4</v>
      </c>
      <c r="CJ31" s="8">
        <f>IFERROR(VLOOKUP("*Новгородская*",[2]МСП!$1:$1048576,COLUMN(CJ31),0),"-")</f>
        <v>3.2</v>
      </c>
      <c r="CK31" s="8">
        <f>IFERROR(VLOOKUP("*Новгородская*",[2]МСП!$1:$1048576,COLUMN(CK31),0),"-")</f>
        <v>0.9</v>
      </c>
      <c r="CL31" s="8">
        <f>IFERROR(VLOOKUP("*Новгородская*",[2]МСП!$1:$1048576,COLUMN(CL31),0),"-")</f>
        <v>7.8</v>
      </c>
      <c r="CM31" s="8">
        <f>IFERROR(VLOOKUP("*Новгородская*",[2]МСП!$1:$1048576,COLUMN(CM31),0),"-")</f>
        <v>8.5</v>
      </c>
      <c r="CN31" s="8">
        <f>IFERROR(VLOOKUP("*Новгородская*",[2]МСП!$1:$1048576,COLUMN(CN31),0),"-")</f>
        <v>8.9</v>
      </c>
      <c r="CO31" s="8">
        <f>IFERROR(VLOOKUP("*Новгородская*",[2]МСП!$1:$1048576,COLUMN(CO31),0),"-")</f>
        <v>8.1999999999999993</v>
      </c>
      <c r="CP31" s="8">
        <f>IFERROR(VLOOKUP("*Новгородская*",[2]МСП!$1:$1048576,COLUMN(CP31),0),"-")</f>
        <v>9.5</v>
      </c>
      <c r="CQ31" s="8">
        <f>IFERROR(VLOOKUP("*Новгородская*",[2]МСП!$1:$1048576,COLUMN(CQ31),0),"-")</f>
        <v>10</v>
      </c>
      <c r="CR31" s="8">
        <f>IFERROR(VLOOKUP("*Новгородская*",[2]МСП!$1:$1048576,COLUMN(CR31),0),"-")</f>
        <v>8.8000000000000007</v>
      </c>
      <c r="CS31" s="8">
        <f>IFERROR(VLOOKUP("*Новгородская*",[2]МСП!$1:$1048576,COLUMN(CS31),0),"-")</f>
        <v>-1</v>
      </c>
      <c r="CT31" s="8">
        <f>IFERROR(VLOOKUP("*Новгородская*",[2]МСП!$1:$1048576,COLUMN(CT31),0),"-")</f>
        <v>8</v>
      </c>
      <c r="CU31" s="8">
        <f>IFERROR(VLOOKUP("*Новгородская*",[2]МСП!$1:$1048576,COLUMN(CU31),0),"-")</f>
        <v>9.1</v>
      </c>
      <c r="CV31" s="8">
        <f>IFERROR(VLOOKUP("*Новгородская*",[2]МСП!$1:$1048576,COLUMN(CV31),0),"-")</f>
        <v>7</v>
      </c>
      <c r="CW31" s="8">
        <f>IFERROR(VLOOKUP("*Новгородская*",[2]МСП!$1:$1048576,COLUMN(CW31),0),"-")</f>
        <v>8.3000000000000007</v>
      </c>
      <c r="CX31" s="8">
        <f>IFERROR(VLOOKUP("*Новгородская*",[2]МСП!$1:$1048576,COLUMN(CX31),0),"-")</f>
        <v>8.6999999999999993</v>
      </c>
      <c r="CY31" s="8">
        <f>IFERROR(VLOOKUP("*Новгородская*",[2]МСП!$1:$1048576,COLUMN(CY31),0),"-")</f>
        <v>8.8000000000000007</v>
      </c>
      <c r="CZ31" s="8">
        <f>IFERROR(VLOOKUP("*Новгородская*",[2]МСП!$1:$1048576,COLUMN(CZ31),0),"-")</f>
        <v>9.6999999999999993</v>
      </c>
      <c r="DA31" s="8">
        <f>IFERROR(VLOOKUP("*Новгородская*",[2]МСП!$1:$1048576,COLUMN(DA31),0),"-")</f>
        <v>8.5</v>
      </c>
      <c r="DB31" s="8">
        <f>IFERROR(VLOOKUP("*Новгородская*",[2]МСП!$1:$1048576,COLUMN(DB31),0),"-")</f>
        <v>9.3000000000000007</v>
      </c>
      <c r="DC31" s="8">
        <f>IFERROR(VLOOKUP("*Новгородская*",[2]МСП!$1:$1048576,COLUMN(DC31),0),"-")</f>
        <v>9.1999999999999993</v>
      </c>
      <c r="DD31" s="8">
        <f>IFERROR(VLOOKUP("*Новгородская*",[2]МСП!$1:$1048576,COLUMN(DD31),0),"-")</f>
        <v>9</v>
      </c>
      <c r="DE31" s="8">
        <f>IFERROR(VLOOKUP("*Новгородская*",[2]МСП!$1:$1048576,COLUMN(DE31),0),"-")</f>
        <v>8.6999999999999993</v>
      </c>
      <c r="DF31" s="8">
        <f>IFERROR(VLOOKUP("*Новгородская*",[2]МСП!$1:$1048576,COLUMN(DF31),0),"-")</f>
        <v>9.6999999999999993</v>
      </c>
      <c r="DG31" s="8">
        <f>IFERROR(VLOOKUP("*Новгородская*",[2]МСП!$1:$1048576,COLUMN(DG31),0),"-")</f>
        <v>9.8000000000000007</v>
      </c>
      <c r="DH31" s="8">
        <f>IFERROR(VLOOKUP("*Новгородская*",[2]МСП!$1:$1048576,COLUMN(DH31),0),"-")</f>
        <v>10.4</v>
      </c>
      <c r="DI31" s="8">
        <f>IFERROR(VLOOKUP("*Новгородская*",[2]МСП!$1:$1048576,COLUMN(DI31),0),"-")</f>
        <v>9.6999999999999993</v>
      </c>
      <c r="DJ31" s="8">
        <f>IFERROR(VLOOKUP("*Новгородская*",[2]МСП!$1:$1048576,COLUMN(DJ31),0),"-")</f>
        <v>10.199999999999999</v>
      </c>
      <c r="DK31" s="8">
        <f>IFERROR(VLOOKUP("*Новгородская*",[2]МСП!$1:$1048576,COLUMN(DK31),0),"-")</f>
        <v>10.5</v>
      </c>
      <c r="DL31" s="8">
        <f>IFERROR(VLOOKUP("*Новгородская*",[2]МСП!$1:$1048576,COLUMN(DL31),0),"-")</f>
        <v>10.9</v>
      </c>
      <c r="DM31" s="8">
        <f>IFERROR(VLOOKUP("*Новгородская*",[2]МСП!$1:$1048576,COLUMN(DM31),0),"-")</f>
        <v>10.8</v>
      </c>
      <c r="DN31" s="8">
        <f>IFERROR(VLOOKUP("*Новгородская*",[2]МСП!$1:$1048576,COLUMN(DN31),0),"-")</f>
        <v>11</v>
      </c>
      <c r="DO31" s="8">
        <f>IFERROR(VLOOKUP("*Новгородская*",[2]МСП!$1:$1048576,COLUMN(DO31),0),"-")</f>
        <v>11.1</v>
      </c>
      <c r="DP31" s="8">
        <f>IFERROR(VLOOKUP("*Новгородская*",[2]МСП!$1:$1048576,COLUMN(DP31),0),"-")</f>
        <v>10.5</v>
      </c>
      <c r="DQ31" s="8">
        <f>IFERROR(VLOOKUP("*Новгородская*",[2]МСП!$1:$1048576,COLUMN(DQ31),0),"-")</f>
        <v>10.3</v>
      </c>
      <c r="DR31" s="8">
        <f>IFERROR(VLOOKUP("*Новгородская*",[2]МСП!$1:$1048576,COLUMN(DR31),0),"-")</f>
        <v>10.1</v>
      </c>
      <c r="DS31" s="8">
        <f>IFERROR(VLOOKUP("*Новгородская*",[2]МСП!$1:$1048576,COLUMN(DS31),0),"-")</f>
        <v>11.2</v>
      </c>
      <c r="DT31" s="8">
        <f>IFERROR(VLOOKUP("*Новгородская*",[2]МСП!$1:$1048576,COLUMN(DT31),0),"-")</f>
        <v>10.8</v>
      </c>
      <c r="DU31" s="8">
        <f>IFERROR(VLOOKUP("*Новгородская*",[2]МСП!$1:$1048576,COLUMN(DU31),0),"-")</f>
        <v>10.7</v>
      </c>
      <c r="DV31" s="8">
        <f>IFERROR(VLOOKUP("*Новгородская*",[2]МСП!$1:$1048576,COLUMN(DV31),0),"-")</f>
        <v>11.5</v>
      </c>
      <c r="DW31" s="8">
        <f>IFERROR(VLOOKUP("*Новгородская*",[2]МСП!$1:$1048576,COLUMN(DW31),0),"-")</f>
        <v>12.2</v>
      </c>
      <c r="DX31" s="8">
        <f>IFERROR(VLOOKUP("*Новгородская*",[2]МСП!$1:$1048576,COLUMN(DX31),0),"-")</f>
        <v>13.1</v>
      </c>
      <c r="DY31" s="8">
        <f>IFERROR(VLOOKUP("*Новгородская*",[2]МСП!$1:$1048576,COLUMN(DY31),0),"-")</f>
        <v>12.8</v>
      </c>
      <c r="DZ31" s="8">
        <f>IFERROR(VLOOKUP("*Новгородская*",[2]МСП!$1:$1048576,COLUMN(DZ31),0),"-")</f>
        <v>13.5</v>
      </c>
      <c r="EA31" s="8">
        <f>IFERROR(VLOOKUP("*Новгородская*",[2]МСП!$1:$1048576,COLUMN(EA31),0),"-")</f>
        <v>13.5</v>
      </c>
      <c r="EB31" s="8">
        <f>IFERROR(VLOOKUP("*Новгородская*",[2]МСП!$1:$1048576,COLUMN(EB31),0),"-")</f>
        <v>14</v>
      </c>
      <c r="EC31" s="8">
        <f>IFERROR(VLOOKUP("*Новгородская*",[2]МСП!$1:$1048576,COLUMN(EC31),0),"-")</f>
        <v>14.5</v>
      </c>
      <c r="ED31" s="8">
        <f>IFERROR(VLOOKUP("*Новгородская*",[2]МСП!$1:$1048576,COLUMN(ED31),0),"-")</f>
        <v>14</v>
      </c>
      <c r="EE31" s="8">
        <f>IFERROR(VLOOKUP("*Новгородская*",[2]МСП!$1:$1048576,COLUMN(EE31),0),"-")</f>
        <v>13.4</v>
      </c>
      <c r="EF31" s="8">
        <f>IFERROR(VLOOKUP("*Новгородская*",[2]МСП!$1:$1048576,COLUMN(EF31),0),"-")</f>
        <v>14.1</v>
      </c>
      <c r="EG31" s="8">
        <f>IFERROR(VLOOKUP("*Новгородская*",[2]МСП!$1:$1048576,COLUMN(EG31),0),"-")</f>
        <v>14.2</v>
      </c>
      <c r="EH31" s="8">
        <f>IFERROR(VLOOKUP("*Новгородская*",[2]МСП!$1:$1048576,COLUMN(EH31),0),"-")</f>
        <v>15.7</v>
      </c>
      <c r="EI31" s="8">
        <f>IFERROR(VLOOKUP("*Новгородская*",[2]МСП!$1:$1048576,COLUMN(EI31),0),"-")</f>
        <v>17</v>
      </c>
      <c r="EJ31" s="8">
        <f>IFERROR(VLOOKUP("*Новгородская*",[2]МСП!$1:$1048576,COLUMN(EJ31),0),"-")</f>
        <v>17.5</v>
      </c>
      <c r="EK31" s="8">
        <f>IFERROR(VLOOKUP("*Новгородская*",[2]МСП!$1:$1048576,COLUMN(EK31),0),"-")</f>
        <v>21</v>
      </c>
      <c r="EL31" s="8">
        <f>IFERROR(VLOOKUP("*Новгородская*",[2]МСП!$1:$1048576,COLUMN(EL31),0),"-")</f>
        <v>22.3</v>
      </c>
      <c r="EM31" s="8">
        <f>IFERROR(VLOOKUP("*Новгородская*",[2]МСП!$1:$1048576,COLUMN(EM31),0),"-")</f>
        <v>23.4</v>
      </c>
      <c r="EN31" s="8">
        <f>IFERROR(VLOOKUP("*Новгородская*",[2]МСП!$1:$1048576,COLUMN(EN31),0),"-")</f>
        <v>24.5</v>
      </c>
      <c r="EO31" s="8">
        <f>IFERROR(VLOOKUP("*Новгородская*",[2]МСП!$1:$1048576,COLUMN(EO31),0),"-")</f>
        <v>25.9</v>
      </c>
      <c r="EP31" s="8">
        <f>IFERROR(VLOOKUP("*Новгородская*",[2]МСП!$1:$1048576,COLUMN(EP31),0),"-")</f>
        <v>27.7</v>
      </c>
      <c r="EQ31" s="8">
        <f>IFERROR(VLOOKUP("*Новгородская*",[2]МСП!$1:$1048576,COLUMN(EQ31),0),"-")</f>
        <v>15.8</v>
      </c>
      <c r="ER31" s="8">
        <f>IFERROR(VLOOKUP("*Новгородская*",[2]МСП!$1:$1048576,COLUMN(ER31),0),"-")</f>
        <v>23.3</v>
      </c>
      <c r="ES31" s="8">
        <f>IFERROR(VLOOKUP("*Новгородская*",[2]МСП!$1:$1048576,COLUMN(ES31),0),"-")</f>
        <v>25</v>
      </c>
      <c r="ET31" s="8">
        <f>IFERROR(VLOOKUP("*Новгородская*",[2]МСП!$1:$1048576,COLUMN(ET31),0),"-")</f>
        <v>25.4</v>
      </c>
      <c r="EU31" s="8">
        <f>IFERROR(VLOOKUP("*Новгородская*",[2]МСП!$1:$1048576,COLUMN(EU31),0),"-")</f>
        <v>25.5</v>
      </c>
      <c r="EV31" s="8">
        <f>IFERROR(VLOOKUP("*Новгородская*",[2]МСП!$1:$1048576,COLUMN(EV31),0),"-")</f>
        <v>25.1</v>
      </c>
      <c r="EW31" s="8">
        <f>IFERROR(VLOOKUP("*Новгородская*",[2]МСП!$1:$1048576,COLUMN(EW31),0),"-")</f>
        <v>27.7</v>
      </c>
      <c r="EX31" s="8">
        <f>IFERROR(VLOOKUP("*Новгородская*",[2]МСП!$1:$1048576,COLUMN(EX31),0),"-")</f>
        <v>27.8</v>
      </c>
      <c r="EY31" s="8">
        <f>IFERROR(VLOOKUP("*Новгородская*",[2]МСП!$1:$1048576,COLUMN(EY31),0),"-")</f>
        <v>28.9</v>
      </c>
    </row>
    <row r="32" spans="1:155" x14ac:dyDescent="0.25">
      <c r="A32" s="4" t="s">
        <v>25</v>
      </c>
      <c r="B32" s="8">
        <f>IFERROR(VLOOKUP("*Псковская*",[2]МСП!$1:$1048576,COLUMN(B32),0),"-")</f>
        <v>1.5</v>
      </c>
      <c r="C32" s="8">
        <f>IFERROR(VLOOKUP("*Псковская*",[2]МСП!$1:$1048576,COLUMN(C32),0),"-")</f>
        <v>1</v>
      </c>
      <c r="D32" s="8">
        <f>IFERROR(VLOOKUP("*Псковская*",[2]МСП!$1:$1048576,COLUMN(D32),0),"-")</f>
        <v>0.1</v>
      </c>
      <c r="E32" s="8">
        <f>IFERROR(VLOOKUP("*Псковская*",[2]МСП!$1:$1048576,COLUMN(E32),0),"-")</f>
        <v>-14.4</v>
      </c>
      <c r="F32" s="8">
        <f>IFERROR(VLOOKUP("*Псковская*",[2]МСП!$1:$1048576,COLUMN(F32),0),"-")</f>
        <v>-30.8</v>
      </c>
      <c r="G32" s="8">
        <f>IFERROR(VLOOKUP("*Псковская*",[2]МСП!$1:$1048576,COLUMN(G32),0),"-")</f>
        <v>-24.8</v>
      </c>
      <c r="H32" s="8">
        <f>IFERROR(VLOOKUP("*Псковская*",[2]МСП!$1:$1048576,COLUMN(H32),0),"-")</f>
        <v>-24.6</v>
      </c>
      <c r="I32" s="8">
        <f>IFERROR(VLOOKUP("*Псковская*",[2]МСП!$1:$1048576,COLUMN(I32),0),"-")</f>
        <v>-23.2</v>
      </c>
      <c r="J32" s="8">
        <f>IFERROR(VLOOKUP("*Псковская*",[2]МСП!$1:$1048576,COLUMN(J32),0),"-")</f>
        <v>-20.2</v>
      </c>
      <c r="K32" s="8">
        <f>IFERROR(VLOOKUP("*Псковская*",[2]МСП!$1:$1048576,COLUMN(K32),0),"-")</f>
        <v>-16.8</v>
      </c>
      <c r="L32" s="8">
        <f>IFERROR(VLOOKUP("*Псковская*",[2]МСП!$1:$1048576,COLUMN(L32),0),"-")</f>
        <v>-15.5</v>
      </c>
      <c r="M32" s="8">
        <f>IFERROR(VLOOKUP("*Псковская*",[2]МСП!$1:$1048576,COLUMN(M32),0),"-")</f>
        <v>-13.8</v>
      </c>
      <c r="N32" s="8">
        <f>IFERROR(VLOOKUP("*Псковская*",[2]МСП!$1:$1048576,COLUMN(N32),0),"-")</f>
        <v>-13.2</v>
      </c>
      <c r="O32" s="8">
        <f>IFERROR(VLOOKUP("*Псковская*",[2]МСП!$1:$1048576,COLUMN(O32),0),"-")</f>
        <v>-12.5</v>
      </c>
      <c r="P32" s="8">
        <f>IFERROR(VLOOKUP("*Псковская*",[2]МСП!$1:$1048576,COLUMN(P32),0),"-")</f>
        <v>-11.1</v>
      </c>
      <c r="Q32" s="8">
        <f>IFERROR(VLOOKUP("*Псковская*",[2]МСП!$1:$1048576,COLUMN(Q32),0),"-")</f>
        <v>-4.5</v>
      </c>
      <c r="R32" s="8">
        <f>IFERROR(VLOOKUP("*Псковская*",[2]МСП!$1:$1048576,COLUMN(R32),0),"-")</f>
        <v>-2.2000000000000002</v>
      </c>
      <c r="S32" s="8">
        <f>IFERROR(VLOOKUP("*Псковская*",[2]МСП!$1:$1048576,COLUMN(S32),0),"-")</f>
        <v>-1.9</v>
      </c>
      <c r="T32" s="8">
        <f>IFERROR(VLOOKUP("*Псковская*",[2]МСП!$1:$1048576,COLUMN(T32),0),"-")</f>
        <v>-0.1</v>
      </c>
      <c r="U32" s="8">
        <f>IFERROR(VLOOKUP("*Псковская*",[2]МСП!$1:$1048576,COLUMN(U32),0),"-")</f>
        <v>1.1000000000000001</v>
      </c>
      <c r="V32" s="8">
        <f>IFERROR(VLOOKUP("*Псковская*",[2]МСП!$1:$1048576,COLUMN(V32),0),"-")</f>
        <v>0</v>
      </c>
      <c r="W32" s="8">
        <f>IFERROR(VLOOKUP("*Псковская*",[2]МСП!$1:$1048576,COLUMN(W32),0),"-")</f>
        <v>1.3</v>
      </c>
      <c r="X32" s="8">
        <f>IFERROR(VLOOKUP("*Псковская*",[2]МСП!$1:$1048576,COLUMN(X32),0),"-")</f>
        <v>2.2000000000000002</v>
      </c>
      <c r="Y32" s="8">
        <f>IFERROR(VLOOKUP("*Псковская*",[2]МСП!$1:$1048576,COLUMN(Y32),0),"-")</f>
        <v>2.2000000000000002</v>
      </c>
      <c r="Z32" s="8">
        <f>IFERROR(VLOOKUP("*Псковская*",[2]МСП!$1:$1048576,COLUMN(Z32),0),"-")</f>
        <v>3</v>
      </c>
      <c r="AA32" s="8">
        <f>IFERROR(VLOOKUP("*Псковская*",[2]МСП!$1:$1048576,COLUMN(AA32),0),"-")</f>
        <v>3.6</v>
      </c>
      <c r="AB32" s="8">
        <f>IFERROR(VLOOKUP("*Псковская*",[2]МСП!$1:$1048576,COLUMN(AB32),0),"-")</f>
        <v>3.4</v>
      </c>
      <c r="AC32" s="8">
        <f>IFERROR(VLOOKUP("*Псковская*",[2]МСП!$1:$1048576,COLUMN(AC32),0),"-")</f>
        <v>3.2</v>
      </c>
      <c r="AD32" s="8">
        <f>IFERROR(VLOOKUP("*Псковская*",[2]МСП!$1:$1048576,COLUMN(AD32),0),"-")</f>
        <v>3.6</v>
      </c>
      <c r="AE32" s="8">
        <f>IFERROR(VLOOKUP("*Псковская*",[2]МСП!$1:$1048576,COLUMN(AE32),0),"-")</f>
        <v>3.8</v>
      </c>
      <c r="AF32" s="8">
        <f>IFERROR(VLOOKUP("*Псковская*",[2]МСП!$1:$1048576,COLUMN(AF32),0),"-")</f>
        <v>3.1</v>
      </c>
      <c r="AG32" s="8">
        <f>IFERROR(VLOOKUP("*Псковская*",[2]МСП!$1:$1048576,COLUMN(AG32),0),"-")</f>
        <v>3.6</v>
      </c>
      <c r="AH32" s="8">
        <f>IFERROR(VLOOKUP("*Псковская*",[2]МСП!$1:$1048576,COLUMN(AH32),0),"-")</f>
        <v>4.4000000000000004</v>
      </c>
      <c r="AI32" s="8">
        <f>IFERROR(VLOOKUP("*Псковская*",[2]МСП!$1:$1048576,COLUMN(AI32),0),"-")</f>
        <v>4.4000000000000004</v>
      </c>
      <c r="AJ32" s="8">
        <f>IFERROR(VLOOKUP("*Псковская*",[2]МСП!$1:$1048576,COLUMN(AJ32),0),"-")</f>
        <v>3.4</v>
      </c>
      <c r="AK32" s="8">
        <f>IFERROR(VLOOKUP("*Псковская*",[2]МСП!$1:$1048576,COLUMN(AK32),0),"-")</f>
        <v>3.8</v>
      </c>
      <c r="AL32" s="8">
        <f>IFERROR(VLOOKUP("*Псковская*",[2]МСП!$1:$1048576,COLUMN(AL32),0),"-")</f>
        <v>3.1</v>
      </c>
      <c r="AM32" s="8">
        <f>IFERROR(VLOOKUP("*Псковская*",[2]МСП!$1:$1048576,COLUMN(AM32),0),"-")</f>
        <v>3.7</v>
      </c>
      <c r="AN32" s="8">
        <f>IFERROR(VLOOKUP("*Псковская*",[2]МСП!$1:$1048576,COLUMN(AN32),0),"-")</f>
        <v>3.6</v>
      </c>
      <c r="AO32" s="8">
        <f>IFERROR(VLOOKUP("*Псковская*",[2]МСП!$1:$1048576,COLUMN(AO32),0),"-")</f>
        <v>3.8</v>
      </c>
      <c r="AP32" s="8">
        <f>IFERROR(VLOOKUP("*Псковская*",[2]МСП!$1:$1048576,COLUMN(AP32),0),"-")</f>
        <v>3.6</v>
      </c>
      <c r="AQ32" s="8">
        <f>IFERROR(VLOOKUP("*Псковская*",[2]МСП!$1:$1048576,COLUMN(AQ32),0),"-")</f>
        <v>4</v>
      </c>
      <c r="AR32" s="8">
        <f>IFERROR(VLOOKUP("*Псковская*",[2]МСП!$1:$1048576,COLUMN(AR32),0),"-")</f>
        <v>3.3</v>
      </c>
      <c r="AS32" s="8">
        <f>IFERROR(VLOOKUP("*Псковская*",[2]МСП!$1:$1048576,COLUMN(AS32),0),"-")</f>
        <v>-3.8</v>
      </c>
      <c r="AT32" s="8">
        <f>IFERROR(VLOOKUP("*Псковская*",[2]МСП!$1:$1048576,COLUMN(AT32),0),"-")</f>
        <v>1.2</v>
      </c>
      <c r="AU32" s="8">
        <f>IFERROR(VLOOKUP("*Псковская*",[2]МСП!$1:$1048576,COLUMN(AU32),0),"-")</f>
        <v>2.2000000000000002</v>
      </c>
      <c r="AV32" s="8">
        <f>IFERROR(VLOOKUP("*Псковская*",[2]МСП!$1:$1048576,COLUMN(AV32),0),"-")</f>
        <v>2.5</v>
      </c>
      <c r="AW32" s="8">
        <f>IFERROR(VLOOKUP("*Псковская*",[2]МСП!$1:$1048576,COLUMN(AW32),0),"-")</f>
        <v>3.2</v>
      </c>
      <c r="AX32" s="8">
        <f>IFERROR(VLOOKUP("*Псковская*",[2]МСП!$1:$1048576,COLUMN(AX32),0),"-")</f>
        <v>3.4</v>
      </c>
      <c r="AY32" s="8">
        <f>IFERROR(VLOOKUP("*Псковская*",[2]МСП!$1:$1048576,COLUMN(AY32),0),"-")</f>
        <v>3.5</v>
      </c>
      <c r="AZ32" s="8">
        <f>IFERROR(VLOOKUP("*Псковская*",[2]МСП!$1:$1048576,COLUMN(AZ32),0),"-")</f>
        <v>3.4</v>
      </c>
      <c r="BA32" s="8">
        <f>IFERROR(VLOOKUP("*Псковская*",[2]МСП!$1:$1048576,COLUMN(BA32),0),"-")</f>
        <v>4.8</v>
      </c>
      <c r="BB32" s="8">
        <f>IFERROR(VLOOKUP("*Псковская*",[2]МСП!$1:$1048576,COLUMN(BB32),0),"-")</f>
        <v>4.4000000000000004</v>
      </c>
      <c r="BC32" s="8">
        <f>IFERROR(VLOOKUP("*Псковская*",[2]МСП!$1:$1048576,COLUMN(BC32),0),"-")</f>
        <v>5</v>
      </c>
      <c r="BD32" s="8">
        <f>IFERROR(VLOOKUP("*Псковская*",[2]МСП!$1:$1048576,COLUMN(BD32),0),"-")</f>
        <v>4</v>
      </c>
      <c r="BE32" s="8">
        <f>IFERROR(VLOOKUP("*Псковская*",[2]МСП!$1:$1048576,COLUMN(BE32),0),"-")</f>
        <v>5.4</v>
      </c>
      <c r="BF32" s="8">
        <f>IFERROR(VLOOKUP("*Псковская*",[2]МСП!$1:$1048576,COLUMN(BF32),0),"-")</f>
        <v>5.4</v>
      </c>
      <c r="BG32" s="8">
        <f>IFERROR(VLOOKUP("*Псковская*",[2]МСП!$1:$1048576,COLUMN(BG32),0),"-")</f>
        <v>6.2</v>
      </c>
      <c r="BH32" s="8">
        <f>IFERROR(VLOOKUP("*Псковская*",[2]МСП!$1:$1048576,COLUMN(BH32),0),"-")</f>
        <v>7</v>
      </c>
      <c r="BI32" s="8">
        <f>IFERROR(VLOOKUP("*Псковская*",[2]МСП!$1:$1048576,COLUMN(BI32),0),"-")</f>
        <v>0.6</v>
      </c>
      <c r="BJ32" s="8">
        <f>IFERROR(VLOOKUP("*Псковская*",[2]МСП!$1:$1048576,COLUMN(BJ32),0),"-")</f>
        <v>6.3</v>
      </c>
      <c r="BK32" s="8">
        <f>IFERROR(VLOOKUP("*Псковская*",[2]МСП!$1:$1048576,COLUMN(BK32),0),"-")</f>
        <v>7</v>
      </c>
      <c r="BL32" s="8">
        <f>IFERROR(VLOOKUP("*Псковская*",[2]МСП!$1:$1048576,COLUMN(BL32),0),"-")</f>
        <v>6.7</v>
      </c>
      <c r="BM32" s="8">
        <f>IFERROR(VLOOKUP("*Псковская*",[2]МСП!$1:$1048576,COLUMN(BM32),0),"-")</f>
        <v>6.8</v>
      </c>
      <c r="BN32" s="8">
        <f>IFERROR(VLOOKUP("*Псковская*",[2]МСП!$1:$1048576,COLUMN(BN32),0),"-")</f>
        <v>8.6999999999999993</v>
      </c>
      <c r="BO32" s="8">
        <f>IFERROR(VLOOKUP("*Псковская*",[2]МСП!$1:$1048576,COLUMN(BO32),0),"-")</f>
        <v>8.1999999999999993</v>
      </c>
      <c r="BP32" s="8">
        <f>IFERROR(VLOOKUP("*Псковская*",[2]МСП!$1:$1048576,COLUMN(BP32),0),"-")</f>
        <v>7.3</v>
      </c>
      <c r="BQ32" s="8">
        <f>IFERROR(VLOOKUP("*Псковская*",[2]МСП!$1:$1048576,COLUMN(BQ32),0),"-")</f>
        <v>7</v>
      </c>
      <c r="BR32" s="8">
        <f>IFERROR(VLOOKUP("*Псковская*",[2]МСП!$1:$1048576,COLUMN(BR32),0),"-")</f>
        <v>7.2</v>
      </c>
      <c r="BS32" s="8">
        <f>IFERROR(VLOOKUP("*Псковская*",[2]МСП!$1:$1048576,COLUMN(BS32),0),"-")</f>
        <v>6.7</v>
      </c>
      <c r="BT32" s="8">
        <f>IFERROR(VLOOKUP("*Псковская*",[2]МСП!$1:$1048576,COLUMN(BT32),0),"-")</f>
        <v>6.6</v>
      </c>
      <c r="BU32" s="8">
        <f>IFERROR(VLOOKUP("*Псковская*",[2]МСП!$1:$1048576,COLUMN(BU32),0),"-")</f>
        <v>7.1</v>
      </c>
      <c r="BV32" s="8">
        <f>IFERROR(VLOOKUP("*Псковская*",[2]МСП!$1:$1048576,COLUMN(BV32),0),"-")</f>
        <v>6.5</v>
      </c>
      <c r="BW32" s="8">
        <f>IFERROR(VLOOKUP("*Псковская*",[2]МСП!$1:$1048576,COLUMN(BW32),0),"-")</f>
        <v>7.2</v>
      </c>
      <c r="BX32" s="8">
        <f>IFERROR(VLOOKUP("*Псковская*",[2]МСП!$1:$1048576,COLUMN(BX32),0),"-")</f>
        <v>7.2</v>
      </c>
      <c r="BY32" s="8">
        <f>IFERROR(VLOOKUP("*Псковская*",[2]МСП!$1:$1048576,COLUMN(BY32),0),"-")</f>
        <v>7</v>
      </c>
      <c r="BZ32" s="8">
        <f>IFERROR(VLOOKUP("*Псковская*",[2]МСП!$1:$1048576,COLUMN(BZ32),0),"-")</f>
        <v>7.1</v>
      </c>
      <c r="CA32" s="8">
        <f>IFERROR(VLOOKUP("*Псковская*",[2]МСП!$1:$1048576,COLUMN(CA32),0),"-")</f>
        <v>8.1</v>
      </c>
      <c r="CB32" s="8">
        <f>IFERROR(VLOOKUP("*Псковская*",[2]МСП!$1:$1048576,COLUMN(CB32),0),"-")</f>
        <v>7.7</v>
      </c>
      <c r="CC32" s="8">
        <f>IFERROR(VLOOKUP("*Псковская*",[2]МСП!$1:$1048576,COLUMN(CC32),0),"-")</f>
        <v>7.7</v>
      </c>
      <c r="CD32" s="8">
        <f>IFERROR(VLOOKUP("*Псковская*",[2]МСП!$1:$1048576,COLUMN(CD32),0),"-")</f>
        <v>7.8</v>
      </c>
      <c r="CE32" s="8">
        <f>IFERROR(VLOOKUP("*Псковская*",[2]МСП!$1:$1048576,COLUMN(CE32),0),"-")</f>
        <v>8.1999999999999993</v>
      </c>
      <c r="CF32" s="8">
        <f>IFERROR(VLOOKUP("*Псковская*",[2]МСП!$1:$1048576,COLUMN(CF32),0),"-")</f>
        <v>7.6</v>
      </c>
      <c r="CG32" s="8">
        <f>IFERROR(VLOOKUP("*Псковская*",[2]МСП!$1:$1048576,COLUMN(CG32),0),"-")</f>
        <v>7.9</v>
      </c>
      <c r="CH32" s="8">
        <f>IFERROR(VLOOKUP("*Псковская*",[2]МСП!$1:$1048576,COLUMN(CH32),0),"-")</f>
        <v>7.1</v>
      </c>
      <c r="CI32" s="8">
        <f>IFERROR(VLOOKUP("*Псковская*",[2]МСП!$1:$1048576,COLUMN(CI32),0),"-")</f>
        <v>7.7</v>
      </c>
      <c r="CJ32" s="8">
        <f>IFERROR(VLOOKUP("*Псковская*",[2]МСП!$1:$1048576,COLUMN(CJ32),0),"-")</f>
        <v>6.5</v>
      </c>
      <c r="CK32" s="8">
        <f>IFERROR(VLOOKUP("*Псковская*",[2]МСП!$1:$1048576,COLUMN(CK32),0),"-")</f>
        <v>8</v>
      </c>
      <c r="CL32" s="8">
        <f>IFERROR(VLOOKUP("*Псковская*",[2]МСП!$1:$1048576,COLUMN(CL32),0),"-")</f>
        <v>8</v>
      </c>
      <c r="CM32" s="8">
        <f>IFERROR(VLOOKUP("*Псковская*",[2]МСП!$1:$1048576,COLUMN(CM32),0),"-")</f>
        <v>8</v>
      </c>
      <c r="CN32" s="8">
        <f>IFERROR(VLOOKUP("*Псковская*",[2]МСП!$1:$1048576,COLUMN(CN32),0),"-")</f>
        <v>8.1</v>
      </c>
      <c r="CO32" s="8">
        <f>IFERROR(VLOOKUP("*Псковская*",[2]МСП!$1:$1048576,COLUMN(CO32),0),"-")</f>
        <v>7.8</v>
      </c>
      <c r="CP32" s="8">
        <f>IFERROR(VLOOKUP("*Псковская*",[2]МСП!$1:$1048576,COLUMN(CP32),0),"-")</f>
        <v>8.4</v>
      </c>
      <c r="CQ32" s="8">
        <f>IFERROR(VLOOKUP("*Псковская*",[2]МСП!$1:$1048576,COLUMN(CQ32),0),"-")</f>
        <v>8.9</v>
      </c>
      <c r="CR32" s="8">
        <f>IFERROR(VLOOKUP("*Псковская*",[2]МСП!$1:$1048576,COLUMN(CR32),0),"-")</f>
        <v>7.7</v>
      </c>
      <c r="CS32" s="8">
        <f>IFERROR(VLOOKUP("*Псковская*",[2]МСП!$1:$1048576,COLUMN(CS32),0),"-")</f>
        <v>-0.4</v>
      </c>
      <c r="CT32" s="8">
        <f>IFERROR(VLOOKUP("*Псковская*",[2]МСП!$1:$1048576,COLUMN(CT32),0),"-")</f>
        <v>6.4</v>
      </c>
      <c r="CU32" s="8">
        <f>IFERROR(VLOOKUP("*Псковская*",[2]МСП!$1:$1048576,COLUMN(CU32),0),"-")</f>
        <v>6.7</v>
      </c>
      <c r="CV32" s="8">
        <f>IFERROR(VLOOKUP("*Псковская*",[2]МСП!$1:$1048576,COLUMN(CV32),0),"-")</f>
        <v>7</v>
      </c>
      <c r="CW32" s="8">
        <f>IFERROR(VLOOKUP("*Псковская*",[2]МСП!$1:$1048576,COLUMN(CW32),0),"-")</f>
        <v>6.9</v>
      </c>
      <c r="CX32" s="8">
        <f>IFERROR(VLOOKUP("*Псковская*",[2]МСП!$1:$1048576,COLUMN(CX32),0),"-")</f>
        <v>7.2</v>
      </c>
      <c r="CY32" s="8">
        <f>IFERROR(VLOOKUP("*Псковская*",[2]МСП!$1:$1048576,COLUMN(CY32),0),"-")</f>
        <v>7.2</v>
      </c>
      <c r="CZ32" s="8">
        <f>IFERROR(VLOOKUP("*Псковская*",[2]МСП!$1:$1048576,COLUMN(CZ32),0),"-")</f>
        <v>8.1999999999999993</v>
      </c>
      <c r="DA32" s="8">
        <f>IFERROR(VLOOKUP("*Псковская*",[2]МСП!$1:$1048576,COLUMN(DA32),0),"-")</f>
        <v>7.2</v>
      </c>
      <c r="DB32" s="8">
        <f>IFERROR(VLOOKUP("*Псковская*",[2]МСП!$1:$1048576,COLUMN(DB32),0),"-")</f>
        <v>8</v>
      </c>
      <c r="DC32" s="8">
        <f>IFERROR(VLOOKUP("*Псковская*",[2]МСП!$1:$1048576,COLUMN(DC32),0),"-")</f>
        <v>7.4</v>
      </c>
      <c r="DD32" s="8">
        <f>IFERROR(VLOOKUP("*Псковская*",[2]МСП!$1:$1048576,COLUMN(DD32),0),"-")</f>
        <v>7.3</v>
      </c>
      <c r="DE32" s="8">
        <f>IFERROR(VLOOKUP("*Псковская*",[2]МСП!$1:$1048576,COLUMN(DE32),0),"-")</f>
        <v>7.3</v>
      </c>
      <c r="DF32" s="8">
        <f>IFERROR(VLOOKUP("*Псковская*",[2]МСП!$1:$1048576,COLUMN(DF32),0),"-")</f>
        <v>7.6</v>
      </c>
      <c r="DG32" s="8">
        <f>IFERROR(VLOOKUP("*Псковская*",[2]МСП!$1:$1048576,COLUMN(DG32),0),"-")</f>
        <v>8</v>
      </c>
      <c r="DH32" s="8">
        <f>IFERROR(VLOOKUP("*Псковская*",[2]МСП!$1:$1048576,COLUMN(DH32),0),"-")</f>
        <v>8.1</v>
      </c>
      <c r="DI32" s="8">
        <f>IFERROR(VLOOKUP("*Псковская*",[2]МСП!$1:$1048576,COLUMN(DI32),0),"-")</f>
        <v>8.4</v>
      </c>
      <c r="DJ32" s="8">
        <f>IFERROR(VLOOKUP("*Псковская*",[2]МСП!$1:$1048576,COLUMN(DJ32),0),"-")</f>
        <v>7.7</v>
      </c>
      <c r="DK32" s="8">
        <f>IFERROR(VLOOKUP("*Псковская*",[2]МСП!$1:$1048576,COLUMN(DK32),0),"-")</f>
        <v>8.8000000000000007</v>
      </c>
      <c r="DL32" s="8">
        <f>IFERROR(VLOOKUP("*Псковская*",[2]МСП!$1:$1048576,COLUMN(DL32),0),"-")</f>
        <v>9</v>
      </c>
      <c r="DM32" s="8">
        <f>IFERROR(VLOOKUP("*Псковская*",[2]МСП!$1:$1048576,COLUMN(DM32),0),"-")</f>
        <v>8.8000000000000007</v>
      </c>
      <c r="DN32" s="8">
        <f>IFERROR(VLOOKUP("*Псковская*",[2]МСП!$1:$1048576,COLUMN(DN32),0),"-")</f>
        <v>8.8000000000000007</v>
      </c>
      <c r="DO32" s="8">
        <f>IFERROR(VLOOKUP("*Псковская*",[2]МСП!$1:$1048576,COLUMN(DO32),0),"-")</f>
        <v>9.3000000000000007</v>
      </c>
      <c r="DP32" s="8">
        <f>IFERROR(VLOOKUP("*Псковская*",[2]МСП!$1:$1048576,COLUMN(DP32),0),"-")</f>
        <v>9.1999999999999993</v>
      </c>
      <c r="DQ32" s="8">
        <f>IFERROR(VLOOKUP("*Псковская*",[2]МСП!$1:$1048576,COLUMN(DQ32),0),"-")</f>
        <v>9</v>
      </c>
      <c r="DR32" s="8">
        <f>IFERROR(VLOOKUP("*Псковская*",[2]МСП!$1:$1048576,COLUMN(DR32),0),"-")</f>
        <v>8.8000000000000007</v>
      </c>
      <c r="DS32" s="8">
        <f>IFERROR(VLOOKUP("*Псковская*",[2]МСП!$1:$1048576,COLUMN(DS32),0),"-")</f>
        <v>8.6999999999999993</v>
      </c>
      <c r="DT32" s="8">
        <f>IFERROR(VLOOKUP("*Псковская*",[2]МСП!$1:$1048576,COLUMN(DT32),0),"-")</f>
        <v>8.9</v>
      </c>
      <c r="DU32" s="8">
        <f>IFERROR(VLOOKUP("*Псковская*",[2]МСП!$1:$1048576,COLUMN(DU32),0),"-")</f>
        <v>9</v>
      </c>
      <c r="DV32" s="8">
        <f>IFERROR(VLOOKUP("*Псковская*",[2]МСП!$1:$1048576,COLUMN(DV32),0),"-")</f>
        <v>9.6</v>
      </c>
      <c r="DW32" s="8">
        <f>IFERROR(VLOOKUP("*Псковская*",[2]МСП!$1:$1048576,COLUMN(DW32),0),"-")</f>
        <v>9.5</v>
      </c>
      <c r="DX32" s="8">
        <f>IFERROR(VLOOKUP("*Псковская*",[2]МСП!$1:$1048576,COLUMN(DX32),0),"-")</f>
        <v>9.9</v>
      </c>
      <c r="DY32" s="8">
        <f>IFERROR(VLOOKUP("*Псковская*",[2]МСП!$1:$1048576,COLUMN(DY32),0),"-")</f>
        <v>10.3</v>
      </c>
      <c r="DZ32" s="8">
        <f>IFERROR(VLOOKUP("*Псковская*",[2]МСП!$1:$1048576,COLUMN(DZ32),0),"-")</f>
        <v>10.6</v>
      </c>
      <c r="EA32" s="8">
        <f>IFERROR(VLOOKUP("*Псковская*",[2]МСП!$1:$1048576,COLUMN(EA32),0),"-")</f>
        <v>10.7</v>
      </c>
      <c r="EB32" s="8">
        <f>IFERROR(VLOOKUP("*Псковская*",[2]МСП!$1:$1048576,COLUMN(EB32),0),"-")</f>
        <v>11.2</v>
      </c>
      <c r="EC32" s="8">
        <f>IFERROR(VLOOKUP("*Псковская*",[2]МСП!$1:$1048576,COLUMN(EC32),0),"-")</f>
        <v>10.5</v>
      </c>
      <c r="ED32" s="8">
        <f>IFERROR(VLOOKUP("*Псковская*",[2]МСП!$1:$1048576,COLUMN(ED32),0),"-")</f>
        <v>10.4</v>
      </c>
      <c r="EE32" s="8">
        <f>IFERROR(VLOOKUP("*Псковская*",[2]МСП!$1:$1048576,COLUMN(EE32),0),"-")</f>
        <v>10.8</v>
      </c>
      <c r="EF32" s="8">
        <f>IFERROR(VLOOKUP("*Псковская*",[2]МСП!$1:$1048576,COLUMN(EF32),0),"-")</f>
        <v>10.199999999999999</v>
      </c>
      <c r="EG32" s="8">
        <f>IFERROR(VLOOKUP("*Псковская*",[2]МСП!$1:$1048576,COLUMN(EG32),0),"-")</f>
        <v>10.3</v>
      </c>
      <c r="EH32" s="8">
        <f>IFERROR(VLOOKUP("*Псковская*",[2]МСП!$1:$1048576,COLUMN(EH32),0),"-")</f>
        <v>12.7</v>
      </c>
      <c r="EI32" s="8">
        <f>IFERROR(VLOOKUP("*Псковская*",[2]МСП!$1:$1048576,COLUMN(EI32),0),"-")</f>
        <v>14.5</v>
      </c>
      <c r="EJ32" s="8">
        <f>IFERROR(VLOOKUP("*Псковская*",[2]МСП!$1:$1048576,COLUMN(EJ32),0),"-")</f>
        <v>16.7</v>
      </c>
      <c r="EK32" s="8">
        <f>IFERROR(VLOOKUP("*Псковская*",[2]МСП!$1:$1048576,COLUMN(EK32),0),"-")</f>
        <v>17.3</v>
      </c>
      <c r="EL32" s="8">
        <f>IFERROR(VLOOKUP("*Псковская*",[2]МСП!$1:$1048576,COLUMN(EL32),0),"-")</f>
        <v>19.600000000000001</v>
      </c>
      <c r="EM32" s="8">
        <f>IFERROR(VLOOKUP("*Псковская*",[2]МСП!$1:$1048576,COLUMN(EM32),0),"-")</f>
        <v>20.2</v>
      </c>
      <c r="EN32" s="8">
        <f>IFERROR(VLOOKUP("*Псковская*",[2]МСП!$1:$1048576,COLUMN(EN32),0),"-")</f>
        <v>21.8</v>
      </c>
      <c r="EO32" s="8">
        <f>IFERROR(VLOOKUP("*Псковская*",[2]МСП!$1:$1048576,COLUMN(EO32),0),"-")</f>
        <v>22.9</v>
      </c>
      <c r="EP32" s="8">
        <f>IFERROR(VLOOKUP("*Псковская*",[2]МСП!$1:$1048576,COLUMN(EP32),0),"-")</f>
        <v>24.5</v>
      </c>
      <c r="EQ32" s="8">
        <f>IFERROR(VLOOKUP("*Псковская*",[2]МСП!$1:$1048576,COLUMN(EQ32),0),"-")</f>
        <v>14.5</v>
      </c>
      <c r="ER32" s="8">
        <f>IFERROR(VLOOKUP("*Псковская*",[2]МСП!$1:$1048576,COLUMN(ER32),0),"-")</f>
        <v>21.1</v>
      </c>
      <c r="ES32" s="8">
        <f>IFERROR(VLOOKUP("*Псковская*",[2]МСП!$1:$1048576,COLUMN(ES32),0),"-")</f>
        <v>21</v>
      </c>
      <c r="ET32" s="8">
        <f>IFERROR(VLOOKUP("*Псковская*",[2]МСП!$1:$1048576,COLUMN(ET32),0),"-")</f>
        <v>21.8</v>
      </c>
      <c r="EU32" s="8">
        <f>IFERROR(VLOOKUP("*Псковская*",[2]МСП!$1:$1048576,COLUMN(EU32),0),"-")</f>
        <v>22.9</v>
      </c>
      <c r="EV32" s="8">
        <f>IFERROR(VLOOKUP("*Псковская*",[2]МСП!$1:$1048576,COLUMN(EV32),0),"-")</f>
        <v>22.9</v>
      </c>
      <c r="EW32" s="8">
        <f>IFERROR(VLOOKUP("*Псковская*",[2]МСП!$1:$1048576,COLUMN(EW32),0),"-")</f>
        <v>24.6</v>
      </c>
      <c r="EX32" s="8">
        <f>IFERROR(VLOOKUP("*Псковская*",[2]МСП!$1:$1048576,COLUMN(EX32),0),"-")</f>
        <v>23.6</v>
      </c>
      <c r="EY32" s="8">
        <f>IFERROR(VLOOKUP("*Псковская*",[2]МСП!$1:$1048576,COLUMN(EY32),0),"-")</f>
        <v>26.2</v>
      </c>
    </row>
    <row r="33" spans="1:155" x14ac:dyDescent="0.25">
      <c r="A33" s="4" t="s">
        <v>26</v>
      </c>
      <c r="B33" s="8">
        <f>IFERROR(VLOOKUP("*Санкт-Петербург*",[2]МСП!$1:$1048576,COLUMN(B33),0),"-")</f>
        <v>1.7</v>
      </c>
      <c r="C33" s="8">
        <f>IFERROR(VLOOKUP("*Санкт-Петербург*",[2]МСП!$1:$1048576,COLUMN(C33),0),"-")</f>
        <v>0.8</v>
      </c>
      <c r="D33" s="8">
        <f>IFERROR(VLOOKUP("*Санкт-Петербург*",[2]МСП!$1:$1048576,COLUMN(D33),0),"-")</f>
        <v>-0.3</v>
      </c>
      <c r="E33" s="8">
        <f>IFERROR(VLOOKUP("*Санкт-Петербург*",[2]МСП!$1:$1048576,COLUMN(E33),0),"-")</f>
        <v>-12.8</v>
      </c>
      <c r="F33" s="8">
        <f>IFERROR(VLOOKUP("*Санкт-Петербург*",[2]МСП!$1:$1048576,COLUMN(F33),0),"-")</f>
        <v>-39.200000000000003</v>
      </c>
      <c r="G33" s="8">
        <f>IFERROR(VLOOKUP("*Санкт-Петербург*",[2]МСП!$1:$1048576,COLUMN(G33),0),"-")</f>
        <v>-37.200000000000003</v>
      </c>
      <c r="H33" s="8">
        <f>IFERROR(VLOOKUP("*Санкт-Петербург*",[2]МСП!$1:$1048576,COLUMN(H33),0),"-")</f>
        <v>-36.4</v>
      </c>
      <c r="I33" s="8">
        <f>IFERROR(VLOOKUP("*Санкт-Петербург*",[2]МСП!$1:$1048576,COLUMN(I33),0),"-")</f>
        <v>-34.799999999999997</v>
      </c>
      <c r="J33" s="8">
        <f>IFERROR(VLOOKUP("*Санкт-Петербург*",[2]МСП!$1:$1048576,COLUMN(J33),0),"-")</f>
        <v>-34.6</v>
      </c>
      <c r="K33" s="8">
        <f>IFERROR(VLOOKUP("*Санкт-Петербург*",[2]МСП!$1:$1048576,COLUMN(K33),0),"-")</f>
        <v>-29.1</v>
      </c>
      <c r="L33" s="8">
        <f>IFERROR(VLOOKUP("*Санкт-Петербург*",[2]МСП!$1:$1048576,COLUMN(L33),0),"-")</f>
        <v>-27.3</v>
      </c>
      <c r="M33" s="8">
        <f>IFERROR(VLOOKUP("*Санкт-Петербург*",[2]МСП!$1:$1048576,COLUMN(M33),0),"-")</f>
        <v>-25.7</v>
      </c>
      <c r="N33" s="8">
        <f>IFERROR(VLOOKUP("*Санкт-Петербург*",[2]МСП!$1:$1048576,COLUMN(N33),0),"-")</f>
        <v>-23.9</v>
      </c>
      <c r="O33" s="8">
        <f>IFERROR(VLOOKUP("*Санкт-Петербург*",[2]МСП!$1:$1048576,COLUMN(O33),0),"-")</f>
        <v>-19.7</v>
      </c>
      <c r="P33" s="8">
        <f>IFERROR(VLOOKUP("*Санкт-Петербург*",[2]МСП!$1:$1048576,COLUMN(P33),0),"-")</f>
        <v>-15.4</v>
      </c>
      <c r="Q33" s="8">
        <f>IFERROR(VLOOKUP("*Санкт-Петербург*",[2]МСП!$1:$1048576,COLUMN(Q33),0),"-")</f>
        <v>-13.5</v>
      </c>
      <c r="R33" s="8">
        <f>IFERROR(VLOOKUP("*Санкт-Петербург*",[2]МСП!$1:$1048576,COLUMN(R33),0),"-")</f>
        <v>-11.4</v>
      </c>
      <c r="S33" s="8">
        <f>IFERROR(VLOOKUP("*Санкт-Петербург*",[2]МСП!$1:$1048576,COLUMN(S33),0),"-")</f>
        <v>-9.5</v>
      </c>
      <c r="T33" s="8">
        <f>IFERROR(VLOOKUP("*Санкт-Петербург*",[2]МСП!$1:$1048576,COLUMN(T33),0),"-")</f>
        <v>-8.3000000000000007</v>
      </c>
      <c r="U33" s="8">
        <f>IFERROR(VLOOKUP("*Санкт-Петербург*",[2]МСП!$1:$1048576,COLUMN(U33),0),"-")</f>
        <v>-7.6</v>
      </c>
      <c r="V33" s="8">
        <f>IFERROR(VLOOKUP("*Санкт-Петербург*",[2]МСП!$1:$1048576,COLUMN(V33),0),"-")</f>
        <v>-3.4</v>
      </c>
      <c r="W33" s="8">
        <f>IFERROR(VLOOKUP("*Санкт-Петербург*",[2]МСП!$1:$1048576,COLUMN(W33),0),"-")</f>
        <v>-0.2</v>
      </c>
      <c r="X33" s="8">
        <f>IFERROR(VLOOKUP("*Санкт-Петербург*",[2]МСП!$1:$1048576,COLUMN(X33),0),"-")</f>
        <v>0.7</v>
      </c>
      <c r="Y33" s="8">
        <f>IFERROR(VLOOKUP("*Санкт-Петербург*",[2]МСП!$1:$1048576,COLUMN(Y33),0),"-")</f>
        <v>0.9</v>
      </c>
      <c r="Z33" s="8">
        <f>IFERROR(VLOOKUP("*Санкт-Петербург*",[2]МСП!$1:$1048576,COLUMN(Z33),0),"-")</f>
        <v>1.8</v>
      </c>
      <c r="AA33" s="8">
        <f>IFERROR(VLOOKUP("*Санкт-Петербург*",[2]МСП!$1:$1048576,COLUMN(AA33),0),"-")</f>
        <v>2.5</v>
      </c>
      <c r="AB33" s="8">
        <f>IFERROR(VLOOKUP("*Санкт-Петербург*",[2]МСП!$1:$1048576,COLUMN(AB33),0),"-")</f>
        <v>3.7</v>
      </c>
      <c r="AC33" s="8">
        <f>IFERROR(VLOOKUP("*Санкт-Петербург*",[2]МСП!$1:$1048576,COLUMN(AC33),0),"-")</f>
        <v>4.5</v>
      </c>
      <c r="AD33" s="8">
        <f>IFERROR(VLOOKUP("*Санкт-Петербург*",[2]МСП!$1:$1048576,COLUMN(AD33),0),"-")</f>
        <v>5</v>
      </c>
      <c r="AE33" s="8">
        <f>IFERROR(VLOOKUP("*Санкт-Петербург*",[2]МСП!$1:$1048576,COLUMN(AE33),0),"-")</f>
        <v>5.2</v>
      </c>
      <c r="AF33" s="8">
        <f>IFERROR(VLOOKUP("*Санкт-Петербург*",[2]МСП!$1:$1048576,COLUMN(AF33),0),"-")</f>
        <v>4.7</v>
      </c>
      <c r="AG33" s="8">
        <f>IFERROR(VLOOKUP("*Санкт-Петербург*",[2]МСП!$1:$1048576,COLUMN(AG33),0),"-")</f>
        <v>5.2</v>
      </c>
      <c r="AH33" s="8">
        <f>IFERROR(VLOOKUP("*Санкт-Петербург*",[2]МСП!$1:$1048576,COLUMN(AH33),0),"-")</f>
        <v>5.4</v>
      </c>
      <c r="AI33" s="8">
        <f>IFERROR(VLOOKUP("*Санкт-Петербург*",[2]МСП!$1:$1048576,COLUMN(AI33),0),"-")</f>
        <v>5.6</v>
      </c>
      <c r="AJ33" s="8">
        <f>IFERROR(VLOOKUP("*Санкт-Петербург*",[2]МСП!$1:$1048576,COLUMN(AJ33),0),"-")</f>
        <v>5</v>
      </c>
      <c r="AK33" s="8">
        <f>IFERROR(VLOOKUP("*Санкт-Петербург*",[2]МСП!$1:$1048576,COLUMN(AK33),0),"-")</f>
        <v>5.6</v>
      </c>
      <c r="AL33" s="8">
        <f>IFERROR(VLOOKUP("*Санкт-Петербург*",[2]МСП!$1:$1048576,COLUMN(AL33),0),"-")</f>
        <v>5.3</v>
      </c>
      <c r="AM33" s="8">
        <f>IFERROR(VLOOKUP("*Санкт-Петербург*",[2]МСП!$1:$1048576,COLUMN(AM33),0),"-")</f>
        <v>6</v>
      </c>
      <c r="AN33" s="8">
        <f>IFERROR(VLOOKUP("*Санкт-Петербург*",[2]МСП!$1:$1048576,COLUMN(AN33),0),"-")</f>
        <v>6.6</v>
      </c>
      <c r="AO33" s="8">
        <f>IFERROR(VLOOKUP("*Санкт-Петербург*",[2]МСП!$1:$1048576,COLUMN(AO33),0),"-")</f>
        <v>6.3</v>
      </c>
      <c r="AP33" s="8">
        <f>IFERROR(VLOOKUP("*Санкт-Петербург*",[2]МСП!$1:$1048576,COLUMN(AP33),0),"-")</f>
        <v>6.7</v>
      </c>
      <c r="AQ33" s="8">
        <f>IFERROR(VLOOKUP("*Санкт-Петербург*",[2]МСП!$1:$1048576,COLUMN(AQ33),0),"-")</f>
        <v>7.2</v>
      </c>
      <c r="AR33" s="8">
        <f>IFERROR(VLOOKUP("*Санкт-Петербург*",[2]МСП!$1:$1048576,COLUMN(AR33),0),"-")</f>
        <v>6.2</v>
      </c>
      <c r="AS33" s="8">
        <f>IFERROR(VLOOKUP("*Санкт-Петербург*",[2]МСП!$1:$1048576,COLUMN(AS33),0),"-")</f>
        <v>-2.2999999999999998</v>
      </c>
      <c r="AT33" s="8">
        <f>IFERROR(VLOOKUP("*Санкт-Петербург*",[2]МСП!$1:$1048576,COLUMN(AT33),0),"-")</f>
        <v>4.5999999999999996</v>
      </c>
      <c r="AU33" s="8">
        <f>IFERROR(VLOOKUP("*Санкт-Петербург*",[2]МСП!$1:$1048576,COLUMN(AU33),0),"-")</f>
        <v>5.4</v>
      </c>
      <c r="AV33" s="8">
        <f>IFERROR(VLOOKUP("*Санкт-Петербург*",[2]МСП!$1:$1048576,COLUMN(AV33),0),"-")</f>
        <v>6.2</v>
      </c>
      <c r="AW33" s="8">
        <f>IFERROR(VLOOKUP("*Санкт-Петербург*",[2]МСП!$1:$1048576,COLUMN(AW33),0),"-")</f>
        <v>6.6</v>
      </c>
      <c r="AX33" s="8">
        <f>IFERROR(VLOOKUP("*Санкт-Петербург*",[2]МСП!$1:$1048576,COLUMN(AX33),0),"-")</f>
        <v>7.2</v>
      </c>
      <c r="AY33" s="8">
        <f>IFERROR(VLOOKUP("*Санкт-Петербург*",[2]МСП!$1:$1048576,COLUMN(AY33),0),"-")</f>
        <v>8</v>
      </c>
      <c r="AZ33" s="8">
        <f>IFERROR(VLOOKUP("*Санкт-Петербург*",[2]МСП!$1:$1048576,COLUMN(AZ33),0),"-")</f>
        <v>7.6</v>
      </c>
      <c r="BA33" s="8">
        <f>IFERROR(VLOOKUP("*Санкт-Петербург*",[2]МСП!$1:$1048576,COLUMN(BA33),0),"-")</f>
        <v>9.6</v>
      </c>
      <c r="BB33" s="8">
        <f>IFERROR(VLOOKUP("*Санкт-Петербург*",[2]МСП!$1:$1048576,COLUMN(BB33),0),"-")</f>
        <v>8.9</v>
      </c>
      <c r="BC33" s="8">
        <f>IFERROR(VLOOKUP("*Санкт-Петербург*",[2]МСП!$1:$1048576,COLUMN(BC33),0),"-")</f>
        <v>10</v>
      </c>
      <c r="BD33" s="8">
        <f>IFERROR(VLOOKUP("*Санкт-Петербург*",[2]МСП!$1:$1048576,COLUMN(BD33),0),"-")</f>
        <v>7.4</v>
      </c>
      <c r="BE33" s="8">
        <f>IFERROR(VLOOKUP("*Санкт-Петербург*",[2]МСП!$1:$1048576,COLUMN(BE33),0),"-")</f>
        <v>11.3</v>
      </c>
      <c r="BF33" s="8">
        <f>IFERROR(VLOOKUP("*Санкт-Петербург*",[2]МСП!$1:$1048576,COLUMN(BF33),0),"-")</f>
        <v>11.2</v>
      </c>
      <c r="BG33" s="8">
        <f>IFERROR(VLOOKUP("*Санкт-Петербург*",[2]МСП!$1:$1048576,COLUMN(BG33),0),"-")</f>
        <v>11.5</v>
      </c>
      <c r="BH33" s="8">
        <f>IFERROR(VLOOKUP("*Санкт-Петербург*",[2]МСП!$1:$1048576,COLUMN(BH33),0),"-")</f>
        <v>12.4</v>
      </c>
      <c r="BI33" s="8">
        <f>IFERROR(VLOOKUP("*Санкт-Петербург*",[2]МСП!$1:$1048576,COLUMN(BI33),0),"-")</f>
        <v>7.3</v>
      </c>
      <c r="BJ33" s="8">
        <f>IFERROR(VLOOKUP("*Санкт-Петербург*",[2]МСП!$1:$1048576,COLUMN(BJ33),0),"-")</f>
        <v>11.4</v>
      </c>
      <c r="BK33" s="8">
        <f>IFERROR(VLOOKUP("*Санкт-Петербург*",[2]МСП!$1:$1048576,COLUMN(BK33),0),"-")</f>
        <v>12</v>
      </c>
      <c r="BL33" s="8">
        <f>IFERROR(VLOOKUP("*Санкт-Петербург*",[2]МСП!$1:$1048576,COLUMN(BL33),0),"-")</f>
        <v>12.6</v>
      </c>
      <c r="BM33" s="8">
        <f>IFERROR(VLOOKUP("*Санкт-Петербург*",[2]МСП!$1:$1048576,COLUMN(BM33),0),"-")</f>
        <v>12.1</v>
      </c>
      <c r="BN33" s="8">
        <f>IFERROR(VLOOKUP("*Санкт-Петербург*",[2]МСП!$1:$1048576,COLUMN(BN33),0),"-")</f>
        <v>14.7</v>
      </c>
      <c r="BO33" s="8">
        <f>IFERROR(VLOOKUP("*Санкт-Петербург*",[2]МСП!$1:$1048576,COLUMN(BO33),0),"-")</f>
        <v>13.9</v>
      </c>
      <c r="BP33" s="8">
        <f>IFERROR(VLOOKUP("*Санкт-Петербург*",[2]МСП!$1:$1048576,COLUMN(BP33),0),"-")</f>
        <v>12.8</v>
      </c>
      <c r="BQ33" s="8">
        <f>IFERROR(VLOOKUP("*Санкт-Петербург*",[2]МСП!$1:$1048576,COLUMN(BQ33),0),"-")</f>
        <v>11.4</v>
      </c>
      <c r="BR33" s="8">
        <f>IFERROR(VLOOKUP("*Санкт-Петербург*",[2]МСП!$1:$1048576,COLUMN(BR33),0),"-")</f>
        <v>11.8</v>
      </c>
      <c r="BS33" s="8">
        <f>IFERROR(VLOOKUP("*Санкт-Петербург*",[2]МСП!$1:$1048576,COLUMN(BS33),0),"-")</f>
        <v>10.4</v>
      </c>
      <c r="BT33" s="8">
        <f>IFERROR(VLOOKUP("*Санкт-Петербург*",[2]МСП!$1:$1048576,COLUMN(BT33),0),"-")</f>
        <v>10.6</v>
      </c>
      <c r="BU33" s="8">
        <f>IFERROR(VLOOKUP("*Санкт-Петербург*",[2]МСП!$1:$1048576,COLUMN(BU33),0),"-")</f>
        <v>10.7</v>
      </c>
      <c r="BV33" s="8">
        <f>IFERROR(VLOOKUP("*Санкт-Петербург*",[2]МСП!$1:$1048576,COLUMN(BV33),0),"-")</f>
        <v>10.6</v>
      </c>
      <c r="BW33" s="8">
        <f>IFERROR(VLOOKUP("*Санкт-Петербург*",[2]МСП!$1:$1048576,COLUMN(BW33),0),"-")</f>
        <v>12.3</v>
      </c>
      <c r="BX33" s="8">
        <f>IFERROR(VLOOKUP("*Санкт-Петербург*",[2]МСП!$1:$1048576,COLUMN(BX33),0),"-")</f>
        <v>12.5</v>
      </c>
      <c r="BY33" s="8">
        <f>IFERROR(VLOOKUP("*Санкт-Петербург*",[2]МСП!$1:$1048576,COLUMN(BY33),0),"-")</f>
        <v>13</v>
      </c>
      <c r="BZ33" s="8">
        <f>IFERROR(VLOOKUP("*Санкт-Петербург*",[2]МСП!$1:$1048576,COLUMN(BZ33),0),"-")</f>
        <v>13.4</v>
      </c>
      <c r="CA33" s="8">
        <f>IFERROR(VLOOKUP("*Санкт-Петербург*",[2]МСП!$1:$1048576,COLUMN(CA33),0),"-")</f>
        <v>14.5</v>
      </c>
      <c r="CB33" s="8">
        <f>IFERROR(VLOOKUP("*Санкт-Петербург*",[2]МСП!$1:$1048576,COLUMN(CB33),0),"-")</f>
        <v>14.3</v>
      </c>
      <c r="CC33" s="8">
        <f>IFERROR(VLOOKUP("*Санкт-Петербург*",[2]МСП!$1:$1048576,COLUMN(CC33),0),"-")</f>
        <v>14.5</v>
      </c>
      <c r="CD33" s="8">
        <f>IFERROR(VLOOKUP("*Санкт-Петербург*",[2]МСП!$1:$1048576,COLUMN(CD33),0),"-")</f>
        <v>14.7</v>
      </c>
      <c r="CE33" s="8">
        <f>IFERROR(VLOOKUP("*Санкт-Петербург*",[2]МСП!$1:$1048576,COLUMN(CE33),0),"-")</f>
        <v>15.3</v>
      </c>
      <c r="CF33" s="8">
        <f>IFERROR(VLOOKUP("*Санкт-Петербург*",[2]МСП!$1:$1048576,COLUMN(CF33),0),"-")</f>
        <v>14.6</v>
      </c>
      <c r="CG33" s="8">
        <f>IFERROR(VLOOKUP("*Санкт-Петербург*",[2]МСП!$1:$1048576,COLUMN(CG33),0),"-")</f>
        <v>14.7</v>
      </c>
      <c r="CH33" s="8">
        <f>IFERROR(VLOOKUP("*Санкт-Петербург*",[2]МСП!$1:$1048576,COLUMN(CH33),0),"-")</f>
        <v>14.6</v>
      </c>
      <c r="CI33" s="8">
        <f>IFERROR(VLOOKUP("*Санкт-Петербург*",[2]МСП!$1:$1048576,COLUMN(CI33),0),"-")</f>
        <v>14.8</v>
      </c>
      <c r="CJ33" s="8">
        <f>IFERROR(VLOOKUP("*Санкт-Петербург*",[2]МСП!$1:$1048576,COLUMN(CJ33),0),"-")</f>
        <v>10.199999999999999</v>
      </c>
      <c r="CK33" s="8">
        <f>IFERROR(VLOOKUP("*Санкт-Петербург*",[2]МСП!$1:$1048576,COLUMN(CK33),0),"-")</f>
        <v>13.8</v>
      </c>
      <c r="CL33" s="8">
        <f>IFERROR(VLOOKUP("*Санкт-Петербург*",[2]МСП!$1:$1048576,COLUMN(CL33),0),"-")</f>
        <v>14.9</v>
      </c>
      <c r="CM33" s="8">
        <f>IFERROR(VLOOKUP("*Санкт-Петербург*",[2]МСП!$1:$1048576,COLUMN(CM33),0),"-")</f>
        <v>15.3</v>
      </c>
      <c r="CN33" s="8">
        <f>IFERROR(VLOOKUP("*Санкт-Петербург*",[2]МСП!$1:$1048576,COLUMN(CN33),0),"-")</f>
        <v>15.5</v>
      </c>
      <c r="CO33" s="8">
        <f>IFERROR(VLOOKUP("*Санкт-Петербург*",[2]МСП!$1:$1048576,COLUMN(CO33),0),"-")</f>
        <v>15.2</v>
      </c>
      <c r="CP33" s="8">
        <f>IFERROR(VLOOKUP("*Санкт-Петербург*",[2]МСП!$1:$1048576,COLUMN(CP33),0),"-")</f>
        <v>15.6</v>
      </c>
      <c r="CQ33" s="8">
        <f>IFERROR(VLOOKUP("*Санкт-Петербург*",[2]МСП!$1:$1048576,COLUMN(CQ33),0),"-")</f>
        <v>15.7</v>
      </c>
      <c r="CR33" s="8">
        <f>IFERROR(VLOOKUP("*Санкт-Петербург*",[2]МСП!$1:$1048576,COLUMN(CR33),0),"-")</f>
        <v>15.2</v>
      </c>
      <c r="CS33" s="8">
        <f>IFERROR(VLOOKUP("*Санкт-Петербург*",[2]МСП!$1:$1048576,COLUMN(CS33),0),"-")</f>
        <v>4.9000000000000004</v>
      </c>
      <c r="CT33" s="8">
        <f>IFERROR(VLOOKUP("*Санкт-Петербург*",[2]МСП!$1:$1048576,COLUMN(CT33),0),"-")</f>
        <v>13.6</v>
      </c>
      <c r="CU33" s="8">
        <f>IFERROR(VLOOKUP("*Санкт-Петербург*",[2]МСП!$1:$1048576,COLUMN(CU33),0),"-")</f>
        <v>14.4</v>
      </c>
      <c r="CV33" s="8">
        <f>IFERROR(VLOOKUP("*Санкт-Петербург*",[2]МСП!$1:$1048576,COLUMN(CV33),0),"-")</f>
        <v>14</v>
      </c>
      <c r="CW33" s="8">
        <f>IFERROR(VLOOKUP("*Санкт-Петербург*",[2]МСП!$1:$1048576,COLUMN(CW33),0),"-")</f>
        <v>13.7</v>
      </c>
      <c r="CX33" s="8">
        <f>IFERROR(VLOOKUP("*Санкт-Петербург*",[2]МСП!$1:$1048576,COLUMN(CX33),0),"-")</f>
        <v>15.3</v>
      </c>
      <c r="CY33" s="8">
        <f>IFERROR(VLOOKUP("*Санкт-Петербург*",[2]МСП!$1:$1048576,COLUMN(CY33),0),"-")</f>
        <v>15.2</v>
      </c>
      <c r="CZ33" s="8">
        <f>IFERROR(VLOOKUP("*Санкт-Петербург*",[2]МСП!$1:$1048576,COLUMN(CZ33),0),"-")</f>
        <v>16.2</v>
      </c>
      <c r="DA33" s="8">
        <f>IFERROR(VLOOKUP("*Санкт-Петербург*",[2]МСП!$1:$1048576,COLUMN(DA33),0),"-")</f>
        <v>15.3</v>
      </c>
      <c r="DB33" s="8">
        <f>IFERROR(VLOOKUP("*Санкт-Петербург*",[2]МСП!$1:$1048576,COLUMN(DB33),0),"-")</f>
        <v>15.2</v>
      </c>
      <c r="DC33" s="8">
        <f>IFERROR(VLOOKUP("*Санкт-Петербург*",[2]МСП!$1:$1048576,COLUMN(DC33),0),"-")</f>
        <v>15.1</v>
      </c>
      <c r="DD33" s="8">
        <f>IFERROR(VLOOKUP("*Санкт-Петербург*",[2]МСП!$1:$1048576,COLUMN(DD33),0),"-")</f>
        <v>15.2</v>
      </c>
      <c r="DE33" s="8">
        <f>IFERROR(VLOOKUP("*Санкт-Петербург*",[2]МСП!$1:$1048576,COLUMN(DE33),0),"-")</f>
        <v>15</v>
      </c>
      <c r="DF33" s="8">
        <f>IFERROR(VLOOKUP("*Санкт-Петербург*",[2]МСП!$1:$1048576,COLUMN(DF33),0),"-")</f>
        <v>15.8</v>
      </c>
      <c r="DG33" s="8">
        <f>IFERROR(VLOOKUP("*Санкт-Петербург*",[2]МСП!$1:$1048576,COLUMN(DG33),0),"-")</f>
        <v>16.600000000000001</v>
      </c>
      <c r="DH33" s="8">
        <f>IFERROR(VLOOKUP("*Санкт-Петербург*",[2]МСП!$1:$1048576,COLUMN(DH33),0),"-")</f>
        <v>17.3</v>
      </c>
      <c r="DI33" s="8">
        <f>IFERROR(VLOOKUP("*Санкт-Петербург*",[2]МСП!$1:$1048576,COLUMN(DI33),0),"-")</f>
        <v>16.3</v>
      </c>
      <c r="DJ33" s="8">
        <f>IFERROR(VLOOKUP("*Санкт-Петербург*",[2]МСП!$1:$1048576,COLUMN(DJ33),0),"-")</f>
        <v>15.8</v>
      </c>
      <c r="DK33" s="8">
        <f>IFERROR(VLOOKUP("*Санкт-Петербург*",[2]МСП!$1:$1048576,COLUMN(DK33),0),"-")</f>
        <v>17.600000000000001</v>
      </c>
      <c r="DL33" s="8">
        <f>IFERROR(VLOOKUP("*Санкт-Петербург*",[2]МСП!$1:$1048576,COLUMN(DL33),0),"-")</f>
        <v>17.899999999999999</v>
      </c>
      <c r="DM33" s="8">
        <f>IFERROR(VLOOKUP("*Санкт-Петербург*",[2]МСП!$1:$1048576,COLUMN(DM33),0),"-")</f>
        <v>18.2</v>
      </c>
      <c r="DN33" s="8">
        <f>IFERROR(VLOOKUP("*Санкт-Петербург*",[2]МСП!$1:$1048576,COLUMN(DN33),0),"-")</f>
        <v>17.899999999999999</v>
      </c>
      <c r="DO33" s="8">
        <f>IFERROR(VLOOKUP("*Санкт-Петербург*",[2]МСП!$1:$1048576,COLUMN(DO33),0),"-")</f>
        <v>17.899999999999999</v>
      </c>
      <c r="DP33" s="8">
        <f>IFERROR(VLOOKUP("*Санкт-Петербург*",[2]МСП!$1:$1048576,COLUMN(DP33),0),"-")</f>
        <v>18.399999999999999</v>
      </c>
      <c r="DQ33" s="8">
        <f>IFERROR(VLOOKUP("*Санкт-Петербург*",[2]МСП!$1:$1048576,COLUMN(DQ33),0),"-")</f>
        <v>18.5</v>
      </c>
      <c r="DR33" s="8">
        <f>IFERROR(VLOOKUP("*Санкт-Петербург*",[2]МСП!$1:$1048576,COLUMN(DR33),0),"-")</f>
        <v>17.3</v>
      </c>
      <c r="DS33" s="8">
        <f>IFERROR(VLOOKUP("*Санкт-Петербург*",[2]МСП!$1:$1048576,COLUMN(DS33),0),"-")</f>
        <v>17.600000000000001</v>
      </c>
      <c r="DT33" s="8">
        <f>IFERROR(VLOOKUP("*Санкт-Петербург*",[2]МСП!$1:$1048576,COLUMN(DT33),0),"-")</f>
        <v>17.5</v>
      </c>
      <c r="DU33" s="8">
        <f>IFERROR(VLOOKUP("*Санкт-Петербург*",[2]МСП!$1:$1048576,COLUMN(DU33),0),"-")</f>
        <v>18.2</v>
      </c>
      <c r="DV33" s="8">
        <f>IFERROR(VLOOKUP("*Санкт-Петербург*",[2]МСП!$1:$1048576,COLUMN(DV33),0),"-")</f>
        <v>18.7</v>
      </c>
      <c r="DW33" s="8">
        <f>IFERROR(VLOOKUP("*Санкт-Петербург*",[2]МСП!$1:$1048576,COLUMN(DW33),0),"-")</f>
        <v>18.399999999999999</v>
      </c>
      <c r="DX33" s="8">
        <f>IFERROR(VLOOKUP("*Санкт-Петербург*",[2]МСП!$1:$1048576,COLUMN(DX33),0),"-")</f>
        <v>19.7</v>
      </c>
      <c r="DY33" s="8">
        <f>IFERROR(VLOOKUP("*Санкт-Петербург*",[2]МСП!$1:$1048576,COLUMN(DY33),0),"-")</f>
        <v>20.5</v>
      </c>
      <c r="DZ33" s="8">
        <f>IFERROR(VLOOKUP("*Санкт-Петербург*",[2]МСП!$1:$1048576,COLUMN(DZ33),0),"-")</f>
        <v>21.4</v>
      </c>
      <c r="EA33" s="8">
        <f>IFERROR(VLOOKUP("*Санкт-Петербург*",[2]МСП!$1:$1048576,COLUMN(EA33),0),"-")</f>
        <v>21.9</v>
      </c>
      <c r="EB33" s="8">
        <f>IFERROR(VLOOKUP("*Санкт-Петербург*",[2]МСП!$1:$1048576,COLUMN(EB33),0),"-")</f>
        <v>23.2</v>
      </c>
      <c r="EC33" s="8">
        <f>IFERROR(VLOOKUP("*Санкт-Петербург*",[2]МСП!$1:$1048576,COLUMN(EC33),0),"-")</f>
        <v>23.9</v>
      </c>
      <c r="ED33" s="8">
        <f>IFERROR(VLOOKUP("*Санкт-Петербург*",[2]МСП!$1:$1048576,COLUMN(ED33),0),"-")</f>
        <v>24.2</v>
      </c>
      <c r="EE33" s="8">
        <f>IFERROR(VLOOKUP("*Санкт-Петербург*",[2]МСП!$1:$1048576,COLUMN(EE33),0),"-")</f>
        <v>24</v>
      </c>
      <c r="EF33" s="8">
        <f>IFERROR(VLOOKUP("*Санкт-Петербург*",[2]МСП!$1:$1048576,COLUMN(EF33),0),"-")</f>
        <v>25</v>
      </c>
      <c r="EG33" s="8">
        <f>IFERROR(VLOOKUP("*Санкт-Петербург*",[2]МСП!$1:$1048576,COLUMN(EG33),0),"-")</f>
        <v>27</v>
      </c>
      <c r="EH33" s="8">
        <f>IFERROR(VLOOKUP("*Санкт-Петербург*",[2]МСП!$1:$1048576,COLUMN(EH33),0),"-")</f>
        <v>29.5</v>
      </c>
      <c r="EI33" s="8">
        <f>IFERROR(VLOOKUP("*Санкт-Петербург*",[2]МСП!$1:$1048576,COLUMN(EI33),0),"-")</f>
        <v>31.7</v>
      </c>
      <c r="EJ33" s="8">
        <f>IFERROR(VLOOKUP("*Санкт-Петербург*",[2]МСП!$1:$1048576,COLUMN(EJ33),0),"-")</f>
        <v>34.1</v>
      </c>
      <c r="EK33" s="8">
        <f>IFERROR(VLOOKUP("*Санкт-Петербург*",[2]МСП!$1:$1048576,COLUMN(EK33),0),"-")</f>
        <v>36.200000000000003</v>
      </c>
      <c r="EL33" s="8">
        <f>IFERROR(VLOOKUP("*Санкт-Петербург*",[2]МСП!$1:$1048576,COLUMN(EL33),0),"-")</f>
        <v>39.700000000000003</v>
      </c>
      <c r="EM33" s="8">
        <f>IFERROR(VLOOKUP("*Санкт-Петербург*",[2]МСП!$1:$1048576,COLUMN(EM33),0),"-")</f>
        <v>40.5</v>
      </c>
      <c r="EN33" s="8">
        <f>IFERROR(VLOOKUP("*Санкт-Петербург*",[2]МСП!$1:$1048576,COLUMN(EN33),0),"-")</f>
        <v>42.1</v>
      </c>
      <c r="EO33" s="8">
        <f>IFERROR(VLOOKUP("*Санкт-Петербург*",[2]МСП!$1:$1048576,COLUMN(EO33),0),"-")</f>
        <v>43.6</v>
      </c>
      <c r="EP33" s="8">
        <f>IFERROR(VLOOKUP("*Санкт-Петербург*",[2]МСП!$1:$1048576,COLUMN(EP33),0),"-")</f>
        <v>45.2</v>
      </c>
      <c r="EQ33" s="8">
        <f>IFERROR(VLOOKUP("*Санкт-Петербург*",[2]МСП!$1:$1048576,COLUMN(EQ33),0),"-")</f>
        <v>31.2</v>
      </c>
      <c r="ER33" s="8">
        <f>IFERROR(VLOOKUP("*Санкт-Петербург*",[2]МСП!$1:$1048576,COLUMN(ER33),0),"-")</f>
        <v>40.200000000000003</v>
      </c>
      <c r="ES33" s="8">
        <f>IFERROR(VLOOKUP("*Санкт-Петербург*",[2]МСП!$1:$1048576,COLUMN(ES33),0),"-")</f>
        <v>41.9</v>
      </c>
      <c r="ET33" s="8">
        <f>IFERROR(VLOOKUP("*Санкт-Петербург*",[2]МСП!$1:$1048576,COLUMN(ET33),0),"-")</f>
        <v>42.6</v>
      </c>
      <c r="EU33" s="8">
        <f>IFERROR(VLOOKUP("*Санкт-Петербург*",[2]МСП!$1:$1048576,COLUMN(EU33),0),"-")</f>
        <v>43.2</v>
      </c>
      <c r="EV33" s="8">
        <f>IFERROR(VLOOKUP("*Санкт-Петербург*",[2]МСП!$1:$1048576,COLUMN(EV33),0),"-")</f>
        <v>43.1</v>
      </c>
      <c r="EW33" s="8">
        <f>IFERROR(VLOOKUP("*Санкт-Петербург*",[2]МСП!$1:$1048576,COLUMN(EW33),0),"-")</f>
        <v>44.6</v>
      </c>
      <c r="EX33" s="8">
        <f>IFERROR(VLOOKUP("*Санкт-Петербург*",[2]МСП!$1:$1048576,COLUMN(EX33),0),"-")</f>
        <v>44.6</v>
      </c>
      <c r="EY33" s="8">
        <f>IFERROR(VLOOKUP("*Санкт-Петербург*",[2]МСП!$1:$1048576,COLUMN(EY33),0),"-")</f>
        <v>46.2</v>
      </c>
    </row>
    <row r="34" spans="1:155" x14ac:dyDescent="0.25">
      <c r="A34" s="4" t="s">
        <v>27</v>
      </c>
      <c r="B34" s="8">
        <f>IFERROR(VLOOKUP("*Адыгея*",[2]МСП!$1:$1048576,COLUMN(B34),0),"-")</f>
        <v>1.2</v>
      </c>
      <c r="C34" s="8">
        <f>IFERROR(VLOOKUP("*Адыгея*",[2]МСП!$1:$1048576,COLUMN(C34),0),"-")</f>
        <v>2.1</v>
      </c>
      <c r="D34" s="8">
        <f>IFERROR(VLOOKUP("*Адыгея*",[2]МСП!$1:$1048576,COLUMN(D34),0),"-")</f>
        <v>1.3</v>
      </c>
      <c r="E34" s="8">
        <f>IFERROR(VLOOKUP("*Адыгея*",[2]МСП!$1:$1048576,COLUMN(E34),0),"-")</f>
        <v>-11.8</v>
      </c>
      <c r="F34" s="8">
        <f>IFERROR(VLOOKUP("*Адыгея*",[2]МСП!$1:$1048576,COLUMN(F34),0),"-")</f>
        <v>-34.799999999999997</v>
      </c>
      <c r="G34" s="8">
        <f>IFERROR(VLOOKUP("*Адыгея*",[2]МСП!$1:$1048576,COLUMN(G34),0),"-")</f>
        <v>-27.9</v>
      </c>
      <c r="H34" s="8">
        <f>IFERROR(VLOOKUP("*Адыгея*",[2]МСП!$1:$1048576,COLUMN(H34),0),"-")</f>
        <v>-28.6</v>
      </c>
      <c r="I34" s="8">
        <f>IFERROR(VLOOKUP("*Адыгея*",[2]МСП!$1:$1048576,COLUMN(I34),0),"-")</f>
        <v>-27.6</v>
      </c>
      <c r="J34" s="8">
        <f>IFERROR(VLOOKUP("*Адыгея*",[2]МСП!$1:$1048576,COLUMN(J34),0),"-")</f>
        <v>-26.7</v>
      </c>
      <c r="K34" s="8">
        <f>IFERROR(VLOOKUP("*Адыгея*",[2]МСП!$1:$1048576,COLUMN(K34),0),"-")</f>
        <v>-22.5</v>
      </c>
      <c r="L34" s="8">
        <f>IFERROR(VLOOKUP("*Адыгея*",[2]МСП!$1:$1048576,COLUMN(L34),0),"-")</f>
        <v>-19.3</v>
      </c>
      <c r="M34" s="8">
        <f>IFERROR(VLOOKUP("*Адыгея*",[2]МСП!$1:$1048576,COLUMN(M34),0),"-")</f>
        <v>-15.5</v>
      </c>
      <c r="N34" s="8">
        <f>IFERROR(VLOOKUP("*Адыгея*",[2]МСП!$1:$1048576,COLUMN(N34),0),"-")</f>
        <v>-10.6</v>
      </c>
      <c r="O34" s="8">
        <f>IFERROR(VLOOKUP("*Адыгея*",[2]МСП!$1:$1048576,COLUMN(O34),0),"-")</f>
        <v>-6.9</v>
      </c>
      <c r="P34" s="8">
        <f>IFERROR(VLOOKUP("*Адыгея*",[2]МСП!$1:$1048576,COLUMN(P34),0),"-")</f>
        <v>-4.4000000000000004</v>
      </c>
      <c r="Q34" s="8">
        <f>IFERROR(VLOOKUP("*Адыгея*",[2]МСП!$1:$1048576,COLUMN(Q34),0),"-")</f>
        <v>-3.3</v>
      </c>
      <c r="R34" s="8">
        <f>IFERROR(VLOOKUP("*Адыгея*",[2]МСП!$1:$1048576,COLUMN(R34),0),"-")</f>
        <v>-2.2999999999999998</v>
      </c>
      <c r="S34" s="8">
        <f>IFERROR(VLOOKUP("*Адыгея*",[2]МСП!$1:$1048576,COLUMN(S34),0),"-")</f>
        <v>-1.6</v>
      </c>
      <c r="T34" s="8">
        <f>IFERROR(VLOOKUP("*Адыгея*",[2]МСП!$1:$1048576,COLUMN(T34),0),"-")</f>
        <v>2.4</v>
      </c>
      <c r="U34" s="8">
        <f>IFERROR(VLOOKUP("*Адыгея*",[2]МСП!$1:$1048576,COLUMN(U34),0),"-")</f>
        <v>3.5</v>
      </c>
      <c r="V34" s="8">
        <f>IFERROR(VLOOKUP("*Адыгея*",[2]МСП!$1:$1048576,COLUMN(V34),0),"-")</f>
        <v>2.8</v>
      </c>
      <c r="W34" s="8">
        <f>IFERROR(VLOOKUP("*Адыгея*",[2]МСП!$1:$1048576,COLUMN(W34),0),"-")</f>
        <v>4</v>
      </c>
      <c r="X34" s="8">
        <f>IFERROR(VLOOKUP("*Адыгея*",[2]МСП!$1:$1048576,COLUMN(X34),0),"-")</f>
        <v>4.3</v>
      </c>
      <c r="Y34" s="8">
        <f>IFERROR(VLOOKUP("*Адыгея*",[2]МСП!$1:$1048576,COLUMN(Y34),0),"-")</f>
        <v>5.8</v>
      </c>
      <c r="Z34" s="8">
        <f>IFERROR(VLOOKUP("*Адыгея*",[2]МСП!$1:$1048576,COLUMN(Z34),0),"-")</f>
        <v>6</v>
      </c>
      <c r="AA34" s="8">
        <f>IFERROR(VLOOKUP("*Адыгея*",[2]МСП!$1:$1048576,COLUMN(AA34),0),"-")</f>
        <v>6.8</v>
      </c>
      <c r="AB34" s="8">
        <f>IFERROR(VLOOKUP("*Адыгея*",[2]МСП!$1:$1048576,COLUMN(AB34),0),"-")</f>
        <v>6.6</v>
      </c>
      <c r="AC34" s="8">
        <f>IFERROR(VLOOKUP("*Адыгея*",[2]МСП!$1:$1048576,COLUMN(AC34),0),"-")</f>
        <v>6.3</v>
      </c>
      <c r="AD34" s="8">
        <f>IFERROR(VLOOKUP("*Адыгея*",[2]МСП!$1:$1048576,COLUMN(AD34),0),"-")</f>
        <v>7</v>
      </c>
      <c r="AE34" s="8">
        <f>IFERROR(VLOOKUP("*Адыгея*",[2]МСП!$1:$1048576,COLUMN(AE34),0),"-")</f>
        <v>7.4</v>
      </c>
      <c r="AF34" s="8">
        <f>IFERROR(VLOOKUP("*Адыгея*",[2]МСП!$1:$1048576,COLUMN(AF34),0),"-")</f>
        <v>7.2</v>
      </c>
      <c r="AG34" s="8">
        <f>IFERROR(VLOOKUP("*Адыгея*",[2]МСП!$1:$1048576,COLUMN(AG34),0),"-")</f>
        <v>7.3</v>
      </c>
      <c r="AH34" s="8">
        <f>IFERROR(VLOOKUP("*Адыгея*",[2]МСП!$1:$1048576,COLUMN(AH34),0),"-")</f>
        <v>8</v>
      </c>
      <c r="AI34" s="8">
        <f>IFERROR(VLOOKUP("*Адыгея*",[2]МСП!$1:$1048576,COLUMN(AI34),0),"-")</f>
        <v>7.7</v>
      </c>
      <c r="AJ34" s="8">
        <f>IFERROR(VLOOKUP("*Адыгея*",[2]МСП!$1:$1048576,COLUMN(AJ34),0),"-")</f>
        <v>7.8</v>
      </c>
      <c r="AK34" s="8">
        <f>IFERROR(VLOOKUP("*Адыгея*",[2]МСП!$1:$1048576,COLUMN(AK34),0),"-")</f>
        <v>8.1</v>
      </c>
      <c r="AL34" s="8">
        <f>IFERROR(VLOOKUP("*Адыгея*",[2]МСП!$1:$1048576,COLUMN(AL34),0),"-")</f>
        <v>9</v>
      </c>
      <c r="AM34" s="8">
        <f>IFERROR(VLOOKUP("*Адыгея*",[2]МСП!$1:$1048576,COLUMN(AM34),0),"-")</f>
        <v>9.5</v>
      </c>
      <c r="AN34" s="8">
        <f>IFERROR(VLOOKUP("*Адыгея*",[2]МСП!$1:$1048576,COLUMN(AN34),0),"-")</f>
        <v>8.5</v>
      </c>
      <c r="AO34" s="8">
        <f>IFERROR(VLOOKUP("*Адыгея*",[2]МСП!$1:$1048576,COLUMN(AO34),0),"-")</f>
        <v>9.4</v>
      </c>
      <c r="AP34" s="8">
        <f>IFERROR(VLOOKUP("*Адыгея*",[2]МСП!$1:$1048576,COLUMN(AP34),0),"-")</f>
        <v>10</v>
      </c>
      <c r="AQ34" s="8">
        <f>IFERROR(VLOOKUP("*Адыгея*",[2]МСП!$1:$1048576,COLUMN(AQ34),0),"-")</f>
        <v>9.1999999999999993</v>
      </c>
      <c r="AR34" s="8">
        <f>IFERROR(VLOOKUP("*Адыгея*",[2]МСП!$1:$1048576,COLUMN(AR34),0),"-")</f>
        <v>8.1</v>
      </c>
      <c r="AS34" s="8">
        <f>IFERROR(VLOOKUP("*Адыгея*",[2]МСП!$1:$1048576,COLUMN(AS34),0),"-")</f>
        <v>2.4</v>
      </c>
      <c r="AT34" s="8">
        <f>IFERROR(VLOOKUP("*Адыгея*",[2]МСП!$1:$1048576,COLUMN(AT34),0),"-")</f>
        <v>6.8</v>
      </c>
      <c r="AU34" s="8">
        <f>IFERROR(VLOOKUP("*Адыгея*",[2]МСП!$1:$1048576,COLUMN(AU34),0),"-")</f>
        <v>7.8</v>
      </c>
      <c r="AV34" s="8">
        <f>IFERROR(VLOOKUP("*Адыгея*",[2]МСП!$1:$1048576,COLUMN(AV34),0),"-")</f>
        <v>9.3000000000000007</v>
      </c>
      <c r="AW34" s="8">
        <f>IFERROR(VLOOKUP("*Адыгея*",[2]МСП!$1:$1048576,COLUMN(AW34),0),"-")</f>
        <v>10.199999999999999</v>
      </c>
      <c r="AX34" s="8">
        <f>IFERROR(VLOOKUP("*Адыгея*",[2]МСП!$1:$1048576,COLUMN(AX34),0),"-")</f>
        <v>10.199999999999999</v>
      </c>
      <c r="AY34" s="8">
        <f>IFERROR(VLOOKUP("*Адыгея*",[2]МСП!$1:$1048576,COLUMN(AY34),0),"-")</f>
        <v>8.5</v>
      </c>
      <c r="AZ34" s="8">
        <f>IFERROR(VLOOKUP("*Адыгея*",[2]МСП!$1:$1048576,COLUMN(AZ34),0),"-")</f>
        <v>9.6</v>
      </c>
      <c r="BA34" s="8">
        <f>IFERROR(VLOOKUP("*Адыгея*",[2]МСП!$1:$1048576,COLUMN(BA34),0),"-")</f>
        <v>12</v>
      </c>
      <c r="BB34" s="8">
        <f>IFERROR(VLOOKUP("*Адыгея*",[2]МСП!$1:$1048576,COLUMN(BB34),0),"-")</f>
        <v>10.3</v>
      </c>
      <c r="BC34" s="8">
        <f>IFERROR(VLOOKUP("*Адыгея*",[2]МСП!$1:$1048576,COLUMN(BC34),0),"-")</f>
        <v>11.6</v>
      </c>
      <c r="BD34" s="8">
        <f>IFERROR(VLOOKUP("*Адыгея*",[2]МСП!$1:$1048576,COLUMN(BD34),0),"-")</f>
        <v>10.3</v>
      </c>
      <c r="BE34" s="8">
        <f>IFERROR(VLOOKUP("*Адыгея*",[2]МСП!$1:$1048576,COLUMN(BE34),0),"-")</f>
        <v>11.9</v>
      </c>
      <c r="BF34" s="8">
        <f>IFERROR(VLOOKUP("*Адыгея*",[2]МСП!$1:$1048576,COLUMN(BF34),0),"-")</f>
        <v>11.4</v>
      </c>
      <c r="BG34" s="8">
        <f>IFERROR(VLOOKUP("*Адыгея*",[2]МСП!$1:$1048576,COLUMN(BG34),0),"-")</f>
        <v>12</v>
      </c>
      <c r="BH34" s="8">
        <f>IFERROR(VLOOKUP("*Адыгея*",[2]МСП!$1:$1048576,COLUMN(BH34),0),"-")</f>
        <v>12.5</v>
      </c>
      <c r="BI34" s="8">
        <f>IFERROR(VLOOKUP("*Адыгея*",[2]МСП!$1:$1048576,COLUMN(BI34),0),"-")</f>
        <v>7</v>
      </c>
      <c r="BJ34" s="8">
        <f>IFERROR(VLOOKUP("*Адыгея*",[2]МСП!$1:$1048576,COLUMN(BJ34),0),"-")</f>
        <v>12.3</v>
      </c>
      <c r="BK34" s="8">
        <f>IFERROR(VLOOKUP("*Адыгея*",[2]МСП!$1:$1048576,COLUMN(BK34),0),"-")</f>
        <v>12.7</v>
      </c>
      <c r="BL34" s="8">
        <f>IFERROR(VLOOKUP("*Адыгея*",[2]МСП!$1:$1048576,COLUMN(BL34),0),"-")</f>
        <v>14.5</v>
      </c>
      <c r="BM34" s="8">
        <f>IFERROR(VLOOKUP("*Адыгея*",[2]МСП!$1:$1048576,COLUMN(BM34),0),"-")</f>
        <v>14.3</v>
      </c>
      <c r="BN34" s="8">
        <f>IFERROR(VLOOKUP("*Адыгея*",[2]МСП!$1:$1048576,COLUMN(BN34),0),"-")</f>
        <v>15.5</v>
      </c>
      <c r="BO34" s="8">
        <f>IFERROR(VLOOKUP("*Адыгея*",[2]МСП!$1:$1048576,COLUMN(BO34),0),"-")</f>
        <v>16</v>
      </c>
      <c r="BP34" s="8">
        <f>IFERROR(VLOOKUP("*Адыгея*",[2]МСП!$1:$1048576,COLUMN(BP34),0),"-")</f>
        <v>15.5</v>
      </c>
      <c r="BQ34" s="8">
        <f>IFERROR(VLOOKUP("*Адыгея*",[2]МСП!$1:$1048576,COLUMN(BQ34),0),"-")</f>
        <v>16.100000000000001</v>
      </c>
      <c r="BR34" s="8">
        <f>IFERROR(VLOOKUP("*Адыгея*",[2]МСП!$1:$1048576,COLUMN(BR34),0),"-")</f>
        <v>16.5</v>
      </c>
      <c r="BS34" s="8">
        <f>IFERROR(VLOOKUP("*Адыгея*",[2]МСП!$1:$1048576,COLUMN(BS34),0),"-")</f>
        <v>15.9</v>
      </c>
      <c r="BT34" s="8">
        <f>IFERROR(VLOOKUP("*Адыгея*",[2]МСП!$1:$1048576,COLUMN(BT34),0),"-")</f>
        <v>14.7</v>
      </c>
      <c r="BU34" s="8">
        <f>IFERROR(VLOOKUP("*Адыгея*",[2]МСП!$1:$1048576,COLUMN(BU34),0),"-")</f>
        <v>15.7</v>
      </c>
      <c r="BV34" s="8">
        <f>IFERROR(VLOOKUP("*Адыгея*",[2]МСП!$1:$1048576,COLUMN(BV34),0),"-")</f>
        <v>16.100000000000001</v>
      </c>
      <c r="BW34" s="8">
        <f>IFERROR(VLOOKUP("*Адыгея*",[2]МСП!$1:$1048576,COLUMN(BW34),0),"-")</f>
        <v>16.2</v>
      </c>
      <c r="BX34" s="8">
        <f>IFERROR(VLOOKUP("*Адыгея*",[2]МСП!$1:$1048576,COLUMN(BX34),0),"-")</f>
        <v>16.8</v>
      </c>
      <c r="BY34" s="8">
        <f>IFERROR(VLOOKUP("*Адыгея*",[2]МСП!$1:$1048576,COLUMN(BY34),0),"-")</f>
        <v>16.399999999999999</v>
      </c>
      <c r="BZ34" s="8">
        <f>IFERROR(VLOOKUP("*Адыгея*",[2]МСП!$1:$1048576,COLUMN(BZ34),0),"-")</f>
        <v>16.600000000000001</v>
      </c>
      <c r="CA34" s="8">
        <f>IFERROR(VLOOKUP("*Адыгея*",[2]МСП!$1:$1048576,COLUMN(CA34),0),"-")</f>
        <v>17.8</v>
      </c>
      <c r="CB34" s="8">
        <f>IFERROR(VLOOKUP("*Адыгея*",[2]МСП!$1:$1048576,COLUMN(CB34),0),"-")</f>
        <v>17.8</v>
      </c>
      <c r="CC34" s="8">
        <f>IFERROR(VLOOKUP("*Адыгея*",[2]МСП!$1:$1048576,COLUMN(CC34),0),"-")</f>
        <v>18.100000000000001</v>
      </c>
      <c r="CD34" s="8">
        <f>IFERROR(VLOOKUP("*Адыгея*",[2]МСП!$1:$1048576,COLUMN(CD34),0),"-")</f>
        <v>18.600000000000001</v>
      </c>
      <c r="CE34" s="8">
        <f>IFERROR(VLOOKUP("*Адыгея*",[2]МСП!$1:$1048576,COLUMN(CE34),0),"-")</f>
        <v>18.399999999999999</v>
      </c>
      <c r="CF34" s="8">
        <f>IFERROR(VLOOKUP("*Адыгея*",[2]МСП!$1:$1048576,COLUMN(CF34),0),"-")</f>
        <v>19</v>
      </c>
      <c r="CG34" s="8">
        <f>IFERROR(VLOOKUP("*Адыгея*",[2]МСП!$1:$1048576,COLUMN(CG34),0),"-")</f>
        <v>19.2</v>
      </c>
      <c r="CH34" s="8">
        <f>IFERROR(VLOOKUP("*Адыгея*",[2]МСП!$1:$1048576,COLUMN(CH34),0),"-")</f>
        <v>19.8</v>
      </c>
      <c r="CI34" s="8">
        <f>IFERROR(VLOOKUP("*Адыгея*",[2]МСП!$1:$1048576,COLUMN(CI34),0),"-")</f>
        <v>18.7</v>
      </c>
      <c r="CJ34" s="8">
        <f>IFERROR(VLOOKUP("*Адыгея*",[2]МСП!$1:$1048576,COLUMN(CJ34),0),"-")</f>
        <v>17.8</v>
      </c>
      <c r="CK34" s="8">
        <f>IFERROR(VLOOKUP("*Адыгея*",[2]МСП!$1:$1048576,COLUMN(CK34),0),"-")</f>
        <v>19.399999999999999</v>
      </c>
      <c r="CL34" s="8">
        <f>IFERROR(VLOOKUP("*Адыгея*",[2]МСП!$1:$1048576,COLUMN(CL34),0),"-")</f>
        <v>20</v>
      </c>
      <c r="CM34" s="8">
        <f>IFERROR(VLOOKUP("*Адыгея*",[2]МСП!$1:$1048576,COLUMN(CM34),0),"-")</f>
        <v>20.3</v>
      </c>
      <c r="CN34" s="8">
        <f>IFERROR(VLOOKUP("*Адыгея*",[2]МСП!$1:$1048576,COLUMN(CN34),0),"-")</f>
        <v>21.1</v>
      </c>
      <c r="CO34" s="8">
        <f>IFERROR(VLOOKUP("*Адыгея*",[2]МСП!$1:$1048576,COLUMN(CO34),0),"-")</f>
        <v>21.4</v>
      </c>
      <c r="CP34" s="8">
        <f>IFERROR(VLOOKUP("*Адыгея*",[2]МСП!$1:$1048576,COLUMN(CP34),0),"-")</f>
        <v>21.4</v>
      </c>
      <c r="CQ34" s="8">
        <f>IFERROR(VLOOKUP("*Адыгея*",[2]МСП!$1:$1048576,COLUMN(CQ34),0),"-")</f>
        <v>21.2</v>
      </c>
      <c r="CR34" s="8">
        <f>IFERROR(VLOOKUP("*Адыгея*",[2]МСП!$1:$1048576,COLUMN(CR34),0),"-")</f>
        <v>21</v>
      </c>
      <c r="CS34" s="8">
        <f>IFERROR(VLOOKUP("*Адыгея*",[2]МСП!$1:$1048576,COLUMN(CS34),0),"-")</f>
        <v>13.7</v>
      </c>
      <c r="CT34" s="8">
        <f>IFERROR(VLOOKUP("*Адыгея*",[2]МСП!$1:$1048576,COLUMN(CT34),0),"-")</f>
        <v>18.600000000000001</v>
      </c>
      <c r="CU34" s="8">
        <f>IFERROR(VLOOKUP("*Адыгея*",[2]МСП!$1:$1048576,COLUMN(CU34),0),"-")</f>
        <v>19.3</v>
      </c>
      <c r="CV34" s="8">
        <f>IFERROR(VLOOKUP("*Адыгея*",[2]МСП!$1:$1048576,COLUMN(CV34),0),"-")</f>
        <v>19.3</v>
      </c>
      <c r="CW34" s="8">
        <f>IFERROR(VLOOKUP("*Адыгея*",[2]МСП!$1:$1048576,COLUMN(CW34),0),"-")</f>
        <v>19.100000000000001</v>
      </c>
      <c r="CX34" s="8">
        <f>IFERROR(VLOOKUP("*Адыгея*",[2]МСП!$1:$1048576,COLUMN(CX34),0),"-")</f>
        <v>20</v>
      </c>
      <c r="CY34" s="8">
        <f>IFERROR(VLOOKUP("*Адыгея*",[2]МСП!$1:$1048576,COLUMN(CY34),0),"-")</f>
        <v>20.6</v>
      </c>
      <c r="CZ34" s="8">
        <f>IFERROR(VLOOKUP("*Адыгея*",[2]МСП!$1:$1048576,COLUMN(CZ34),0),"-")</f>
        <v>20.2</v>
      </c>
      <c r="DA34" s="8">
        <f>IFERROR(VLOOKUP("*Адыгея*",[2]МСП!$1:$1048576,COLUMN(DA34),0),"-")</f>
        <v>18.3</v>
      </c>
      <c r="DB34" s="8">
        <f>IFERROR(VLOOKUP("*Адыгея*",[2]МСП!$1:$1048576,COLUMN(DB34),0),"-")</f>
        <v>18</v>
      </c>
      <c r="DC34" s="8">
        <f>IFERROR(VLOOKUP("*Адыгея*",[2]МСП!$1:$1048576,COLUMN(DC34),0),"-")</f>
        <v>19.2</v>
      </c>
      <c r="DD34" s="8">
        <f>IFERROR(VLOOKUP("*Адыгея*",[2]МСП!$1:$1048576,COLUMN(DD34),0),"-")</f>
        <v>20</v>
      </c>
      <c r="DE34" s="8">
        <f>IFERROR(VLOOKUP("*Адыгея*",[2]МСП!$1:$1048576,COLUMN(DE34),0),"-")</f>
        <v>18.899999999999999</v>
      </c>
      <c r="DF34" s="8">
        <f>IFERROR(VLOOKUP("*Адыгея*",[2]МСП!$1:$1048576,COLUMN(DF34),0),"-")</f>
        <v>20</v>
      </c>
      <c r="DG34" s="8">
        <f>IFERROR(VLOOKUP("*Адыгея*",[2]МСП!$1:$1048576,COLUMN(DG34),0),"-")</f>
        <v>20.7</v>
      </c>
      <c r="DH34" s="8">
        <f>IFERROR(VLOOKUP("*Адыгея*",[2]МСП!$1:$1048576,COLUMN(DH34),0),"-")</f>
        <v>20.7</v>
      </c>
      <c r="DI34" s="8">
        <f>IFERROR(VLOOKUP("*Адыгея*",[2]МСП!$1:$1048576,COLUMN(DI34),0),"-")</f>
        <v>19.8</v>
      </c>
      <c r="DJ34" s="8">
        <f>IFERROR(VLOOKUP("*Адыгея*",[2]МСП!$1:$1048576,COLUMN(DJ34),0),"-")</f>
        <v>20.3</v>
      </c>
      <c r="DK34" s="8">
        <f>IFERROR(VLOOKUP("*Адыгея*",[2]МСП!$1:$1048576,COLUMN(DK34),0),"-")</f>
        <v>22</v>
      </c>
      <c r="DL34" s="8">
        <f>IFERROR(VLOOKUP("*Адыгея*",[2]МСП!$1:$1048576,COLUMN(DL34),0),"-")</f>
        <v>22</v>
      </c>
      <c r="DM34" s="8">
        <f>IFERROR(VLOOKUP("*Адыгея*",[2]МСП!$1:$1048576,COLUMN(DM34),0),"-")</f>
        <v>22.2</v>
      </c>
      <c r="DN34" s="8">
        <f>IFERROR(VLOOKUP("*Адыгея*",[2]МСП!$1:$1048576,COLUMN(DN34),0),"-")</f>
        <v>22.2</v>
      </c>
      <c r="DO34" s="8">
        <f>IFERROR(VLOOKUP("*Адыгея*",[2]МСП!$1:$1048576,COLUMN(DO34),0),"-")</f>
        <v>23.1</v>
      </c>
      <c r="DP34" s="8">
        <f>IFERROR(VLOOKUP("*Адыгея*",[2]МСП!$1:$1048576,COLUMN(DP34),0),"-")</f>
        <v>23</v>
      </c>
      <c r="DQ34" s="8">
        <f>IFERROR(VLOOKUP("*Адыгея*",[2]МСП!$1:$1048576,COLUMN(DQ34),0),"-")</f>
        <v>24.1</v>
      </c>
      <c r="DR34" s="8">
        <f>IFERROR(VLOOKUP("*Адыгея*",[2]МСП!$1:$1048576,COLUMN(DR34),0),"-")</f>
        <v>23.7</v>
      </c>
      <c r="DS34" s="8">
        <f>IFERROR(VLOOKUP("*Адыгея*",[2]МСП!$1:$1048576,COLUMN(DS34),0),"-")</f>
        <v>23.1</v>
      </c>
      <c r="DT34" s="8">
        <f>IFERROR(VLOOKUP("*Адыгея*",[2]МСП!$1:$1048576,COLUMN(DT34),0),"-")</f>
        <v>23.4</v>
      </c>
      <c r="DU34" s="8">
        <f>IFERROR(VLOOKUP("*Адыгея*",[2]МСП!$1:$1048576,COLUMN(DU34),0),"-")</f>
        <v>24.3</v>
      </c>
      <c r="DV34" s="8">
        <f>IFERROR(VLOOKUP("*Адыгея*",[2]МСП!$1:$1048576,COLUMN(DV34),0),"-")</f>
        <v>25</v>
      </c>
      <c r="DW34" s="8">
        <f>IFERROR(VLOOKUP("*Адыгея*",[2]МСП!$1:$1048576,COLUMN(DW34),0),"-")</f>
        <v>25.9</v>
      </c>
      <c r="DX34" s="8">
        <f>IFERROR(VLOOKUP("*Адыгея*",[2]МСП!$1:$1048576,COLUMN(DX34),0),"-")</f>
        <v>26.9</v>
      </c>
      <c r="DY34" s="8">
        <f>IFERROR(VLOOKUP("*Адыгея*",[2]МСП!$1:$1048576,COLUMN(DY34),0),"-")</f>
        <v>27.1</v>
      </c>
      <c r="DZ34" s="8">
        <f>IFERROR(VLOOKUP("*Адыгея*",[2]МСП!$1:$1048576,COLUMN(DZ34),0),"-")</f>
        <v>28.6</v>
      </c>
      <c r="EA34" s="8">
        <f>IFERROR(VLOOKUP("*Адыгея*",[2]МСП!$1:$1048576,COLUMN(EA34),0),"-")</f>
        <v>29.2</v>
      </c>
      <c r="EB34" s="8">
        <f>IFERROR(VLOOKUP("*Адыгея*",[2]МСП!$1:$1048576,COLUMN(EB34),0),"-")</f>
        <v>29.5</v>
      </c>
      <c r="EC34" s="8">
        <f>IFERROR(VLOOKUP("*Адыгея*",[2]МСП!$1:$1048576,COLUMN(EC34),0),"-")</f>
        <v>30.5</v>
      </c>
      <c r="ED34" s="8">
        <f>IFERROR(VLOOKUP("*Адыгея*",[2]МСП!$1:$1048576,COLUMN(ED34),0),"-")</f>
        <v>32.700000000000003</v>
      </c>
      <c r="EE34" s="8">
        <f>IFERROR(VLOOKUP("*Адыгея*",[2]МСП!$1:$1048576,COLUMN(EE34),0),"-")</f>
        <v>31.5</v>
      </c>
      <c r="EF34" s="8">
        <f>IFERROR(VLOOKUP("*Адыгея*",[2]МСП!$1:$1048576,COLUMN(EF34),0),"-")</f>
        <v>33.5</v>
      </c>
      <c r="EG34" s="8">
        <f>IFERROR(VLOOKUP("*Адыгея*",[2]МСП!$1:$1048576,COLUMN(EG34),0),"-")</f>
        <v>34.5</v>
      </c>
      <c r="EH34" s="8">
        <f>IFERROR(VLOOKUP("*Адыгея*",[2]МСП!$1:$1048576,COLUMN(EH34),0),"-")</f>
        <v>37.6</v>
      </c>
      <c r="EI34" s="8">
        <f>IFERROR(VLOOKUP("*Адыгея*",[2]МСП!$1:$1048576,COLUMN(EI34),0),"-")</f>
        <v>38.4</v>
      </c>
      <c r="EJ34" s="8">
        <f>IFERROR(VLOOKUP("*Адыгея*",[2]МСП!$1:$1048576,COLUMN(EJ34),0),"-")</f>
        <v>41.2</v>
      </c>
      <c r="EK34" s="8">
        <f>IFERROR(VLOOKUP("*Адыгея*",[2]МСП!$1:$1048576,COLUMN(EK34),0),"-")</f>
        <v>44.5</v>
      </c>
      <c r="EL34" s="8">
        <f>IFERROR(VLOOKUP("*Адыгея*",[2]МСП!$1:$1048576,COLUMN(EL34),0),"-")</f>
        <v>47.7</v>
      </c>
      <c r="EM34" s="8">
        <f>IFERROR(VLOOKUP("*Адыгея*",[2]МСП!$1:$1048576,COLUMN(EM34),0),"-")</f>
        <v>50.7</v>
      </c>
      <c r="EN34" s="8">
        <f>IFERROR(VLOOKUP("*Адыгея*",[2]МСП!$1:$1048576,COLUMN(EN34),0),"-")</f>
        <v>52</v>
      </c>
      <c r="EO34" s="8">
        <f>IFERROR(VLOOKUP("*Адыгея*",[2]МСП!$1:$1048576,COLUMN(EO34),0),"-")</f>
        <v>54.6</v>
      </c>
      <c r="EP34" s="8">
        <f>IFERROR(VLOOKUP("*Адыгея*",[2]МСП!$1:$1048576,COLUMN(EP34),0),"-")</f>
        <v>56.8</v>
      </c>
      <c r="EQ34" s="8">
        <f>IFERROR(VLOOKUP("*Адыгея*",[2]МСП!$1:$1048576,COLUMN(EQ34),0),"-")</f>
        <v>43.5</v>
      </c>
      <c r="ER34" s="8">
        <f>IFERROR(VLOOKUP("*Адыгея*",[2]МСП!$1:$1048576,COLUMN(ER34),0),"-")</f>
        <v>50.2</v>
      </c>
      <c r="ES34" s="8">
        <f>IFERROR(VLOOKUP("*Адыгея*",[2]МСП!$1:$1048576,COLUMN(ES34),0),"-")</f>
        <v>53.9</v>
      </c>
      <c r="ET34" s="8">
        <f>IFERROR(VLOOKUP("*Адыгея*",[2]МСП!$1:$1048576,COLUMN(ET34),0),"-")</f>
        <v>56.2</v>
      </c>
      <c r="EU34" s="8">
        <f>IFERROR(VLOOKUP("*Адыгея*",[2]МСП!$1:$1048576,COLUMN(EU34),0),"-")</f>
        <v>57.6</v>
      </c>
      <c r="EV34" s="8">
        <f>IFERROR(VLOOKUP("*Адыгея*",[2]МСП!$1:$1048576,COLUMN(EV34),0),"-")</f>
        <v>55.3</v>
      </c>
      <c r="EW34" s="8">
        <f>IFERROR(VLOOKUP("*Адыгея*",[2]МСП!$1:$1048576,COLUMN(EW34),0),"-")</f>
        <v>58.3</v>
      </c>
      <c r="EX34" s="8">
        <f>IFERROR(VLOOKUP("*Адыгея*",[2]МСП!$1:$1048576,COLUMN(EX34),0),"-")</f>
        <v>58.6</v>
      </c>
      <c r="EY34" s="8">
        <f>IFERROR(VLOOKUP("*Адыгея*",[2]МСП!$1:$1048576,COLUMN(EY34),0),"-")</f>
        <v>63.2</v>
      </c>
    </row>
    <row r="35" spans="1:155" x14ac:dyDescent="0.25">
      <c r="A35" s="4" t="s">
        <v>82</v>
      </c>
      <c r="B35" s="8">
        <f>IFERROR(VLOOKUP("*Калмыкия*",[2]МСП!$1:$1048576,COLUMN(B35),0),"-")</f>
        <v>2.7</v>
      </c>
      <c r="C35" s="8">
        <f>IFERROR(VLOOKUP("*Калмыкия*",[2]МСП!$1:$1048576,COLUMN(C35),0),"-")</f>
        <v>2.1</v>
      </c>
      <c r="D35" s="8">
        <f>IFERROR(VLOOKUP("*Калмыкия*",[2]МСП!$1:$1048576,COLUMN(D35),0),"-")</f>
        <v>1.2</v>
      </c>
      <c r="E35" s="8">
        <f>IFERROR(VLOOKUP("*Калмыкия*",[2]МСП!$1:$1048576,COLUMN(E35),0),"-")</f>
        <v>-19.3</v>
      </c>
      <c r="F35" s="8">
        <f>IFERROR(VLOOKUP("*Калмыкия*",[2]МСП!$1:$1048576,COLUMN(F35),0),"-")</f>
        <v>-35.6</v>
      </c>
      <c r="G35" s="8">
        <f>IFERROR(VLOOKUP("*Калмыкия*",[2]МСП!$1:$1048576,COLUMN(G35),0),"-")</f>
        <v>-31.7</v>
      </c>
      <c r="H35" s="8">
        <f>IFERROR(VLOOKUP("*Калмыкия*",[2]МСП!$1:$1048576,COLUMN(H35),0),"-")</f>
        <v>-28</v>
      </c>
      <c r="I35" s="8">
        <f>IFERROR(VLOOKUP("*Калмыкия*",[2]МСП!$1:$1048576,COLUMN(I35),0),"-")</f>
        <v>-27.1</v>
      </c>
      <c r="J35" s="8">
        <f>IFERROR(VLOOKUP("*Калмыкия*",[2]МСП!$1:$1048576,COLUMN(J35),0),"-")</f>
        <v>-27</v>
      </c>
      <c r="K35" s="8">
        <f>IFERROR(VLOOKUP("*Калмыкия*",[2]МСП!$1:$1048576,COLUMN(K35),0),"-")</f>
        <v>-22.1</v>
      </c>
      <c r="L35" s="8">
        <f>IFERROR(VLOOKUP("*Калмыкия*",[2]МСП!$1:$1048576,COLUMN(L35),0),"-")</f>
        <v>-20.6</v>
      </c>
      <c r="M35" s="8">
        <f>IFERROR(VLOOKUP("*Калмыкия*",[2]МСП!$1:$1048576,COLUMN(M35),0),"-")</f>
        <v>-13.5</v>
      </c>
      <c r="N35" s="8">
        <f>IFERROR(VLOOKUP("*Калмыкия*",[2]МСП!$1:$1048576,COLUMN(N35),0),"-")</f>
        <v>-8.8000000000000007</v>
      </c>
      <c r="O35" s="8">
        <f>IFERROR(VLOOKUP("*Калмыкия*",[2]МСП!$1:$1048576,COLUMN(O35),0),"-")</f>
        <v>-3.9</v>
      </c>
      <c r="P35" s="8">
        <f>IFERROR(VLOOKUP("*Калмыкия*",[2]МСП!$1:$1048576,COLUMN(P35),0),"-")</f>
        <v>-1.5</v>
      </c>
      <c r="Q35" s="8">
        <f>IFERROR(VLOOKUP("*Калмыкия*",[2]МСП!$1:$1048576,COLUMN(Q35),0),"-")</f>
        <v>0.8</v>
      </c>
      <c r="R35" s="8">
        <f>IFERROR(VLOOKUP("*Калмыкия*",[2]МСП!$1:$1048576,COLUMN(R35),0),"-")</f>
        <v>2</v>
      </c>
      <c r="S35" s="8">
        <f>IFERROR(VLOOKUP("*Калмыкия*",[2]МСП!$1:$1048576,COLUMN(S35),0),"-")</f>
        <v>1.2</v>
      </c>
      <c r="T35" s="8">
        <f>IFERROR(VLOOKUP("*Калмыкия*",[2]МСП!$1:$1048576,COLUMN(T35),0),"-")</f>
        <v>3.5</v>
      </c>
      <c r="U35" s="8">
        <f>IFERROR(VLOOKUP("*Калмыкия*",[2]МСП!$1:$1048576,COLUMN(U35),0),"-")</f>
        <v>2.7</v>
      </c>
      <c r="V35" s="8">
        <f>IFERROR(VLOOKUP("*Калмыкия*",[2]МСП!$1:$1048576,COLUMN(V35),0),"-")</f>
        <v>3</v>
      </c>
      <c r="W35" s="8">
        <f>IFERROR(VLOOKUP("*Калмыкия*",[2]МСП!$1:$1048576,COLUMN(W35),0),"-")</f>
        <v>7</v>
      </c>
      <c r="X35" s="8">
        <f>IFERROR(VLOOKUP("*Калмыкия*",[2]МСП!$1:$1048576,COLUMN(X35),0),"-")</f>
        <v>5.9</v>
      </c>
      <c r="Y35" s="8">
        <f>IFERROR(VLOOKUP("*Калмыкия*",[2]МСП!$1:$1048576,COLUMN(Y35),0),"-")</f>
        <v>5.8</v>
      </c>
      <c r="Z35" s="8">
        <f>IFERROR(VLOOKUP("*Калмыкия*",[2]МСП!$1:$1048576,COLUMN(Z35),0),"-")</f>
        <v>8</v>
      </c>
      <c r="AA35" s="8">
        <f>IFERROR(VLOOKUP("*Калмыкия*",[2]МСП!$1:$1048576,COLUMN(AA35),0),"-")</f>
        <v>7.6</v>
      </c>
      <c r="AB35" s="8">
        <f>IFERROR(VLOOKUP("*Калмыкия*",[2]МСП!$1:$1048576,COLUMN(AB35),0),"-")</f>
        <v>7.3</v>
      </c>
      <c r="AC35" s="8">
        <f>IFERROR(VLOOKUP("*Калмыкия*",[2]МСП!$1:$1048576,COLUMN(AC35),0),"-")</f>
        <v>8.4</v>
      </c>
      <c r="AD35" s="8">
        <f>IFERROR(VLOOKUP("*Калмыкия*",[2]МСП!$1:$1048576,COLUMN(AD35),0),"-")</f>
        <v>8.6</v>
      </c>
      <c r="AE35" s="8">
        <f>IFERROR(VLOOKUP("*Калмыкия*",[2]МСП!$1:$1048576,COLUMN(AE35),0),"-")</f>
        <v>9.3000000000000007</v>
      </c>
      <c r="AF35" s="8">
        <f>IFERROR(VLOOKUP("*Калмыкия*",[2]МСП!$1:$1048576,COLUMN(AF35),0),"-")</f>
        <v>8.5</v>
      </c>
      <c r="AG35" s="8">
        <f>IFERROR(VLOOKUP("*Калмыкия*",[2]МСП!$1:$1048576,COLUMN(AG35),0),"-")</f>
        <v>8.3000000000000007</v>
      </c>
      <c r="AH35" s="8">
        <f>IFERROR(VLOOKUP("*Калмыкия*",[2]МСП!$1:$1048576,COLUMN(AH35),0),"-")</f>
        <v>9.8000000000000007</v>
      </c>
      <c r="AI35" s="8">
        <f>IFERROR(VLOOKUP("*Калмыкия*",[2]МСП!$1:$1048576,COLUMN(AI35),0),"-")</f>
        <v>9.1</v>
      </c>
      <c r="AJ35" s="8">
        <f>IFERROR(VLOOKUP("*Калмыкия*",[2]МСП!$1:$1048576,COLUMN(AJ35),0),"-")</f>
        <v>8.9</v>
      </c>
      <c r="AK35" s="8">
        <f>IFERROR(VLOOKUP("*Калмыкия*",[2]МСП!$1:$1048576,COLUMN(AK35),0),"-")</f>
        <v>10</v>
      </c>
      <c r="AL35" s="8">
        <f>IFERROR(VLOOKUP("*Калмыкия*",[2]МСП!$1:$1048576,COLUMN(AL35),0),"-")</f>
        <v>8.8000000000000007</v>
      </c>
      <c r="AM35" s="8">
        <f>IFERROR(VLOOKUP("*Калмыкия*",[2]МСП!$1:$1048576,COLUMN(AM35),0),"-")</f>
        <v>11.5</v>
      </c>
      <c r="AN35" s="8">
        <f>IFERROR(VLOOKUP("*Калмыкия*",[2]МСП!$1:$1048576,COLUMN(AN35),0),"-")</f>
        <v>11.7</v>
      </c>
      <c r="AO35" s="8">
        <f>IFERROR(VLOOKUP("*Калмыкия*",[2]МСП!$1:$1048576,COLUMN(AO35),0),"-")</f>
        <v>11.3</v>
      </c>
      <c r="AP35" s="8">
        <f>IFERROR(VLOOKUP("*Калмыкия*",[2]МСП!$1:$1048576,COLUMN(AP35),0),"-")</f>
        <v>12</v>
      </c>
      <c r="AQ35" s="8">
        <f>IFERROR(VLOOKUP("*Калмыкия*",[2]МСП!$1:$1048576,COLUMN(AQ35),0),"-")</f>
        <v>14.4</v>
      </c>
      <c r="AR35" s="8">
        <f>IFERROR(VLOOKUP("*Калмыкия*",[2]МСП!$1:$1048576,COLUMN(AR35),0),"-")</f>
        <v>11.4</v>
      </c>
      <c r="AS35" s="8">
        <f>IFERROR(VLOOKUP("*Калмыкия*",[2]МСП!$1:$1048576,COLUMN(AS35),0),"-")</f>
        <v>0.3</v>
      </c>
      <c r="AT35" s="8">
        <f>IFERROR(VLOOKUP("*Калмыкия*",[2]МСП!$1:$1048576,COLUMN(AT35),0),"-")</f>
        <v>9.6</v>
      </c>
      <c r="AU35" s="8">
        <f>IFERROR(VLOOKUP("*Калмыкия*",[2]МСП!$1:$1048576,COLUMN(AU35),0),"-")</f>
        <v>10.1</v>
      </c>
      <c r="AV35" s="8">
        <f>IFERROR(VLOOKUP("*Калмыкия*",[2]МСП!$1:$1048576,COLUMN(AV35),0),"-")</f>
        <v>11.6</v>
      </c>
      <c r="AW35" s="8">
        <f>IFERROR(VLOOKUP("*Калмыкия*",[2]МСП!$1:$1048576,COLUMN(AW35),0),"-")</f>
        <v>12.2</v>
      </c>
      <c r="AX35" s="8">
        <f>IFERROR(VLOOKUP("*Калмыкия*",[2]МСП!$1:$1048576,COLUMN(AX35),0),"-")</f>
        <v>11.9</v>
      </c>
      <c r="AY35" s="8">
        <f>IFERROR(VLOOKUP("*Калмыкия*",[2]МСП!$1:$1048576,COLUMN(AY35),0),"-")</f>
        <v>11.7</v>
      </c>
      <c r="AZ35" s="8">
        <f>IFERROR(VLOOKUP("*Калмыкия*",[2]МСП!$1:$1048576,COLUMN(AZ35),0),"-")</f>
        <v>12.7</v>
      </c>
      <c r="BA35" s="8">
        <f>IFERROR(VLOOKUP("*Калмыкия*",[2]МСП!$1:$1048576,COLUMN(BA35),0),"-")</f>
        <v>14</v>
      </c>
      <c r="BB35" s="8">
        <f>IFERROR(VLOOKUP("*Калмыкия*",[2]МСП!$1:$1048576,COLUMN(BB35),0),"-")</f>
        <v>14</v>
      </c>
      <c r="BC35" s="8">
        <f>IFERROR(VLOOKUP("*Калмыкия*",[2]МСП!$1:$1048576,COLUMN(BC35),0),"-")</f>
        <v>16.100000000000001</v>
      </c>
      <c r="BD35" s="8">
        <f>IFERROR(VLOOKUP("*Калмыкия*",[2]МСП!$1:$1048576,COLUMN(BD35),0),"-")</f>
        <v>15.1</v>
      </c>
      <c r="BE35" s="8">
        <f>IFERROR(VLOOKUP("*Калмыкия*",[2]МСП!$1:$1048576,COLUMN(BE35),0),"-")</f>
        <v>17.600000000000001</v>
      </c>
      <c r="BF35" s="8">
        <f>IFERROR(VLOOKUP("*Калмыкия*",[2]МСП!$1:$1048576,COLUMN(BF35),0),"-")</f>
        <v>16.3</v>
      </c>
      <c r="BG35" s="8">
        <f>IFERROR(VLOOKUP("*Калмыкия*",[2]МСП!$1:$1048576,COLUMN(BG35),0),"-")</f>
        <v>16.600000000000001</v>
      </c>
      <c r="BH35" s="8">
        <f>IFERROR(VLOOKUP("*Калмыкия*",[2]МСП!$1:$1048576,COLUMN(BH35),0),"-")</f>
        <v>18.600000000000001</v>
      </c>
      <c r="BI35" s="8">
        <f>IFERROR(VLOOKUP("*Калмыкия*",[2]МСП!$1:$1048576,COLUMN(BI35),0),"-")</f>
        <v>3.9</v>
      </c>
      <c r="BJ35" s="8">
        <f>IFERROR(VLOOKUP("*Калмыкия*",[2]МСП!$1:$1048576,COLUMN(BJ35),0),"-")</f>
        <v>14.5</v>
      </c>
      <c r="BK35" s="8">
        <f>IFERROR(VLOOKUP("*Калмыкия*",[2]МСП!$1:$1048576,COLUMN(BK35),0),"-")</f>
        <v>16.7</v>
      </c>
      <c r="BL35" s="8">
        <f>IFERROR(VLOOKUP("*Калмыкия*",[2]МСП!$1:$1048576,COLUMN(BL35),0),"-")</f>
        <v>18.3</v>
      </c>
      <c r="BM35" s="8">
        <f>IFERROR(VLOOKUP("*Калмыкия*",[2]МСП!$1:$1048576,COLUMN(BM35),0),"-")</f>
        <v>17.5</v>
      </c>
      <c r="BN35" s="8">
        <f>IFERROR(VLOOKUP("*Калмыкия*",[2]МСП!$1:$1048576,COLUMN(BN35),0),"-")</f>
        <v>20.5</v>
      </c>
      <c r="BO35" s="8">
        <f>IFERROR(VLOOKUP("*Калмыкия*",[2]МСП!$1:$1048576,COLUMN(BO35),0),"-")</f>
        <v>19.2</v>
      </c>
      <c r="BP35" s="8">
        <f>IFERROR(VLOOKUP("*Калмыкия*",[2]МСП!$1:$1048576,COLUMN(BP35),0),"-")</f>
        <v>19</v>
      </c>
      <c r="BQ35" s="8">
        <f>IFERROR(VLOOKUP("*Калмыкия*",[2]МСП!$1:$1048576,COLUMN(BQ35),0),"-")</f>
        <v>19</v>
      </c>
      <c r="BR35" s="8">
        <f>IFERROR(VLOOKUP("*Калмыкия*",[2]МСП!$1:$1048576,COLUMN(BR35),0),"-")</f>
        <v>19.399999999999999</v>
      </c>
      <c r="BS35" s="8">
        <f>IFERROR(VLOOKUP("*Калмыкия*",[2]МСП!$1:$1048576,COLUMN(BS35),0),"-")</f>
        <v>16.8</v>
      </c>
      <c r="BT35" s="8">
        <f>IFERROR(VLOOKUP("*Калмыкия*",[2]МСП!$1:$1048576,COLUMN(BT35),0),"-")</f>
        <v>17.399999999999999</v>
      </c>
      <c r="BU35" s="8">
        <f>IFERROR(VLOOKUP("*Калмыкия*",[2]МСП!$1:$1048576,COLUMN(BU35),0),"-")</f>
        <v>17.399999999999999</v>
      </c>
      <c r="BV35" s="8">
        <f>IFERROR(VLOOKUP("*Калмыкия*",[2]МСП!$1:$1048576,COLUMN(BV35),0),"-")</f>
        <v>19.100000000000001</v>
      </c>
      <c r="BW35" s="8">
        <f>IFERROR(VLOOKUP("*Калмыкия*",[2]МСП!$1:$1048576,COLUMN(BW35),0),"-")</f>
        <v>19.399999999999999</v>
      </c>
      <c r="BX35" s="8">
        <f>IFERROR(VLOOKUP("*Калмыкия*",[2]МСП!$1:$1048576,COLUMN(BX35),0),"-")</f>
        <v>20</v>
      </c>
      <c r="BY35" s="8">
        <f>IFERROR(VLOOKUP("*Калмыкия*",[2]МСП!$1:$1048576,COLUMN(BY35),0),"-")</f>
        <v>19.5</v>
      </c>
      <c r="BZ35" s="8">
        <f>IFERROR(VLOOKUP("*Калмыкия*",[2]МСП!$1:$1048576,COLUMN(BZ35),0),"-")</f>
        <v>19.899999999999999</v>
      </c>
      <c r="CA35" s="8">
        <f>IFERROR(VLOOKUP("*Калмыкия*",[2]МСП!$1:$1048576,COLUMN(CA35),0),"-")</f>
        <v>21.1</v>
      </c>
      <c r="CB35" s="8">
        <f>IFERROR(VLOOKUP("*Калмыкия*",[2]МСП!$1:$1048576,COLUMN(CB35),0),"-")</f>
        <v>21.1</v>
      </c>
      <c r="CC35" s="8">
        <f>IFERROR(VLOOKUP("*Калмыкия*",[2]МСП!$1:$1048576,COLUMN(CC35),0),"-")</f>
        <v>20.3</v>
      </c>
      <c r="CD35" s="8">
        <f>IFERROR(VLOOKUP("*Калмыкия*",[2]МСП!$1:$1048576,COLUMN(CD35),0),"-")</f>
        <v>19.7</v>
      </c>
      <c r="CE35" s="8">
        <f>IFERROR(VLOOKUP("*Калмыкия*",[2]МСП!$1:$1048576,COLUMN(CE35),0),"-")</f>
        <v>20.5</v>
      </c>
      <c r="CF35" s="8">
        <f>IFERROR(VLOOKUP("*Калмыкия*",[2]МСП!$1:$1048576,COLUMN(CF35),0),"-")</f>
        <v>21.2</v>
      </c>
      <c r="CG35" s="8">
        <f>IFERROR(VLOOKUP("*Калмыкия*",[2]МСП!$1:$1048576,COLUMN(CG35),0),"-")</f>
        <v>21.3</v>
      </c>
      <c r="CH35" s="8">
        <f>IFERROR(VLOOKUP("*Калмыкия*",[2]МСП!$1:$1048576,COLUMN(CH35),0),"-")</f>
        <v>21.3</v>
      </c>
      <c r="CI35" s="8">
        <f>IFERROR(VLOOKUP("*Калмыкия*",[2]МСП!$1:$1048576,COLUMN(CI35),0),"-")</f>
        <v>19.7</v>
      </c>
      <c r="CJ35" s="8">
        <f>IFERROR(VLOOKUP("*Калмыкия*",[2]МСП!$1:$1048576,COLUMN(CJ35),0),"-")</f>
        <v>19.899999999999999</v>
      </c>
      <c r="CK35" s="8">
        <f>IFERROR(VLOOKUP("*Калмыкия*",[2]МСП!$1:$1048576,COLUMN(CK35),0),"-")</f>
        <v>21.6</v>
      </c>
      <c r="CL35" s="8">
        <f>IFERROR(VLOOKUP("*Калмыкия*",[2]МСП!$1:$1048576,COLUMN(CL35),0),"-")</f>
        <v>21.5</v>
      </c>
      <c r="CM35" s="8">
        <f>IFERROR(VLOOKUP("*Калмыкия*",[2]МСП!$1:$1048576,COLUMN(CM35),0),"-")</f>
        <v>21</v>
      </c>
      <c r="CN35" s="8">
        <f>IFERROR(VLOOKUP("*Калмыкия*",[2]МСП!$1:$1048576,COLUMN(CN35),0),"-")</f>
        <v>21.7</v>
      </c>
      <c r="CO35" s="8">
        <f>IFERROR(VLOOKUP("*Калмыкия*",[2]МСП!$1:$1048576,COLUMN(CO35),0),"-")</f>
        <v>22.7</v>
      </c>
      <c r="CP35" s="8">
        <f>IFERROR(VLOOKUP("*Калмыкия*",[2]МСП!$1:$1048576,COLUMN(CP35),0),"-")</f>
        <v>22.3</v>
      </c>
      <c r="CQ35" s="8">
        <f>IFERROR(VLOOKUP("*Калмыкия*",[2]МСП!$1:$1048576,COLUMN(CQ35),0),"-")</f>
        <v>23.1</v>
      </c>
      <c r="CR35" s="8">
        <f>IFERROR(VLOOKUP("*Калмыкия*",[2]МСП!$1:$1048576,COLUMN(CR35),0),"-")</f>
        <v>19.899999999999999</v>
      </c>
      <c r="CS35" s="8">
        <f>IFERROR(VLOOKUP("*Калмыкия*",[2]МСП!$1:$1048576,COLUMN(CS35),0),"-")</f>
        <v>9.1999999999999993</v>
      </c>
      <c r="CT35" s="8">
        <f>IFERROR(VLOOKUP("*Калмыкия*",[2]МСП!$1:$1048576,COLUMN(CT35),0),"-")</f>
        <v>19.600000000000001</v>
      </c>
      <c r="CU35" s="8">
        <f>IFERROR(VLOOKUP("*Калмыкия*",[2]МСП!$1:$1048576,COLUMN(CU35),0),"-")</f>
        <v>20.5</v>
      </c>
      <c r="CV35" s="8">
        <f>IFERROR(VLOOKUP("*Калмыкия*",[2]МСП!$1:$1048576,COLUMN(CV35),0),"-")</f>
        <v>18.3</v>
      </c>
      <c r="CW35" s="8">
        <f>IFERROR(VLOOKUP("*Калмыкия*",[2]МСП!$1:$1048576,COLUMN(CW35),0),"-")</f>
        <v>18.899999999999999</v>
      </c>
      <c r="CX35" s="8">
        <f>IFERROR(VLOOKUP("*Калмыкия*",[2]МСП!$1:$1048576,COLUMN(CX35),0),"-")</f>
        <v>20.5</v>
      </c>
      <c r="CY35" s="8">
        <f>IFERROR(VLOOKUP("*Калмыкия*",[2]МСП!$1:$1048576,COLUMN(CY35),0),"-")</f>
        <v>21.7</v>
      </c>
      <c r="CZ35" s="8">
        <f>IFERROR(VLOOKUP("*Калмыкия*",[2]МСП!$1:$1048576,COLUMN(CZ35),0),"-")</f>
        <v>20.100000000000001</v>
      </c>
      <c r="DA35" s="8">
        <f>IFERROR(VLOOKUP("*Калмыкия*",[2]МСП!$1:$1048576,COLUMN(DA35),0),"-")</f>
        <v>19.8</v>
      </c>
      <c r="DB35" s="8">
        <f>IFERROR(VLOOKUP("*Калмыкия*",[2]МСП!$1:$1048576,COLUMN(DB35),0),"-")</f>
        <v>19.8</v>
      </c>
      <c r="DC35" s="8">
        <f>IFERROR(VLOOKUP("*Калмыкия*",[2]МСП!$1:$1048576,COLUMN(DC35),0),"-")</f>
        <v>21.2</v>
      </c>
      <c r="DD35" s="8">
        <f>IFERROR(VLOOKUP("*Калмыкия*",[2]МСП!$1:$1048576,COLUMN(DD35),0),"-")</f>
        <v>20.5</v>
      </c>
      <c r="DE35" s="8">
        <f>IFERROR(VLOOKUP("*Калмыкия*",[2]МСП!$1:$1048576,COLUMN(DE35),0),"-")</f>
        <v>22.6</v>
      </c>
      <c r="DF35" s="8">
        <f>IFERROR(VLOOKUP("*Калмыкия*",[2]МСП!$1:$1048576,COLUMN(DF35),0),"-")</f>
        <v>22</v>
      </c>
      <c r="DG35" s="8">
        <f>IFERROR(VLOOKUP("*Калмыкия*",[2]МСП!$1:$1048576,COLUMN(DG35),0),"-")</f>
        <v>22.6</v>
      </c>
      <c r="DH35" s="8">
        <f>IFERROR(VLOOKUP("*Калмыкия*",[2]МСП!$1:$1048576,COLUMN(DH35),0),"-")</f>
        <v>22.4</v>
      </c>
      <c r="DI35" s="8">
        <f>IFERROR(VLOOKUP("*Калмыкия*",[2]МСП!$1:$1048576,COLUMN(DI35),0),"-")</f>
        <v>21.4</v>
      </c>
      <c r="DJ35" s="8">
        <f>IFERROR(VLOOKUP("*Калмыкия*",[2]МСП!$1:$1048576,COLUMN(DJ35),0),"-")</f>
        <v>21.6</v>
      </c>
      <c r="DK35" s="8">
        <f>IFERROR(VLOOKUP("*Калмыкия*",[2]МСП!$1:$1048576,COLUMN(DK35),0),"-")</f>
        <v>22.4</v>
      </c>
      <c r="DL35" s="8">
        <f>IFERROR(VLOOKUP("*Калмыкия*",[2]МСП!$1:$1048576,COLUMN(DL35),0),"-")</f>
        <v>24.5</v>
      </c>
      <c r="DM35" s="8">
        <f>IFERROR(VLOOKUP("*Калмыкия*",[2]МСП!$1:$1048576,COLUMN(DM35),0),"-")</f>
        <v>24.5</v>
      </c>
      <c r="DN35" s="8">
        <f>IFERROR(VLOOKUP("*Калмыкия*",[2]МСП!$1:$1048576,COLUMN(DN35),0),"-")</f>
        <v>24.6</v>
      </c>
      <c r="DO35" s="8">
        <f>IFERROR(VLOOKUP("*Калмыкия*",[2]МСП!$1:$1048576,COLUMN(DO35),0),"-")</f>
        <v>23.6</v>
      </c>
      <c r="DP35" s="8">
        <f>IFERROR(VLOOKUP("*Калмыкия*",[2]МСП!$1:$1048576,COLUMN(DP35),0),"-")</f>
        <v>23.8</v>
      </c>
      <c r="DQ35" s="8">
        <f>IFERROR(VLOOKUP("*Калмыкия*",[2]МСП!$1:$1048576,COLUMN(DQ35),0),"-")</f>
        <v>24.2</v>
      </c>
      <c r="DR35" s="8">
        <f>IFERROR(VLOOKUP("*Калмыкия*",[2]МСП!$1:$1048576,COLUMN(DR35),0),"-")</f>
        <v>22.5</v>
      </c>
      <c r="DS35" s="8">
        <f>IFERROR(VLOOKUP("*Калмыкия*",[2]МСП!$1:$1048576,COLUMN(DS35),0),"-")</f>
        <v>22.5</v>
      </c>
      <c r="DT35" s="8">
        <f>IFERROR(VLOOKUP("*Калмыкия*",[2]МСП!$1:$1048576,COLUMN(DT35),0),"-")</f>
        <v>22.2</v>
      </c>
      <c r="DU35" s="8">
        <f>IFERROR(VLOOKUP("*Калмыкия*",[2]МСП!$1:$1048576,COLUMN(DU35),0),"-")</f>
        <v>23</v>
      </c>
      <c r="DV35" s="8">
        <f>IFERROR(VLOOKUP("*Калмыкия*",[2]МСП!$1:$1048576,COLUMN(DV35),0),"-")</f>
        <v>22.5</v>
      </c>
      <c r="DW35" s="8">
        <f>IFERROR(VLOOKUP("*Калмыкия*",[2]МСП!$1:$1048576,COLUMN(DW35),0),"-")</f>
        <v>22.2</v>
      </c>
      <c r="DX35" s="8">
        <f>IFERROR(VLOOKUP("*Калмыкия*",[2]МСП!$1:$1048576,COLUMN(DX35),0),"-")</f>
        <v>22.6</v>
      </c>
      <c r="DY35" s="8">
        <f>IFERROR(VLOOKUP("*Калмыкия*",[2]МСП!$1:$1048576,COLUMN(DY35),0),"-")</f>
        <v>22.6</v>
      </c>
      <c r="DZ35" s="8">
        <f>IFERROR(VLOOKUP("*Калмыкия*",[2]МСП!$1:$1048576,COLUMN(DZ35),0),"-")</f>
        <v>23.6</v>
      </c>
      <c r="EA35" s="8">
        <f>IFERROR(VLOOKUP("*Калмыкия*",[2]МСП!$1:$1048576,COLUMN(EA35),0),"-")</f>
        <v>24.9</v>
      </c>
      <c r="EB35" s="8">
        <f>IFERROR(VLOOKUP("*Калмыкия*",[2]МСП!$1:$1048576,COLUMN(EB35),0),"-")</f>
        <v>25.8</v>
      </c>
      <c r="EC35" s="8">
        <f>IFERROR(VLOOKUP("*Калмыкия*",[2]МСП!$1:$1048576,COLUMN(EC35),0),"-")</f>
        <v>25.7</v>
      </c>
      <c r="ED35" s="8">
        <f>IFERROR(VLOOKUP("*Калмыкия*",[2]МСП!$1:$1048576,COLUMN(ED35),0),"-")</f>
        <v>27.6</v>
      </c>
      <c r="EE35" s="8">
        <f>IFERROR(VLOOKUP("*Калмыкия*",[2]МСП!$1:$1048576,COLUMN(EE35),0),"-")</f>
        <v>26.7</v>
      </c>
      <c r="EF35" s="8">
        <f>IFERROR(VLOOKUP("*Калмыкия*",[2]МСП!$1:$1048576,COLUMN(EF35),0),"-")</f>
        <v>28.4</v>
      </c>
      <c r="EG35" s="8">
        <f>IFERROR(VLOOKUP("*Калмыкия*",[2]МСП!$1:$1048576,COLUMN(EG35),0),"-")</f>
        <v>27.8</v>
      </c>
      <c r="EH35" s="8">
        <f>IFERROR(VLOOKUP("*Калмыкия*",[2]МСП!$1:$1048576,COLUMN(EH35),0),"-")</f>
        <v>27.9</v>
      </c>
      <c r="EI35" s="8">
        <f>IFERROR(VLOOKUP("*Калмыкия*",[2]МСП!$1:$1048576,COLUMN(EI35),0),"-")</f>
        <v>29</v>
      </c>
      <c r="EJ35" s="8">
        <f>IFERROR(VLOOKUP("*Калмыкия*",[2]МСП!$1:$1048576,COLUMN(EJ35),0),"-")</f>
        <v>31</v>
      </c>
      <c r="EK35" s="8">
        <f>IFERROR(VLOOKUP("*Калмыкия*",[2]МСП!$1:$1048576,COLUMN(EK35),0),"-")</f>
        <v>34.299999999999997</v>
      </c>
      <c r="EL35" s="8">
        <f>IFERROR(VLOOKUP("*Калмыкия*",[2]МСП!$1:$1048576,COLUMN(EL35),0),"-")</f>
        <v>34.6</v>
      </c>
      <c r="EM35" s="8">
        <f>IFERROR(VLOOKUP("*Калмыкия*",[2]МСП!$1:$1048576,COLUMN(EM35),0),"-")</f>
        <v>37.6</v>
      </c>
      <c r="EN35" s="8">
        <f>IFERROR(VLOOKUP("*Калмыкия*",[2]МСП!$1:$1048576,COLUMN(EN35),0),"-")</f>
        <v>37</v>
      </c>
      <c r="EO35" s="8">
        <f>IFERROR(VLOOKUP("*Калмыкия*",[2]МСП!$1:$1048576,COLUMN(EO35),0),"-")</f>
        <v>42.1</v>
      </c>
      <c r="EP35" s="8">
        <f>IFERROR(VLOOKUP("*Калмыкия*",[2]МСП!$1:$1048576,COLUMN(EP35),0),"-")</f>
        <v>43.8</v>
      </c>
      <c r="EQ35" s="8">
        <f>IFERROR(VLOOKUP("*Калмыкия*",[2]МСП!$1:$1048576,COLUMN(EQ35),0),"-")</f>
        <v>32</v>
      </c>
      <c r="ER35" s="8">
        <f>IFERROR(VLOOKUP("*Калмыкия*",[2]МСП!$1:$1048576,COLUMN(ER35),0),"-")</f>
        <v>41</v>
      </c>
      <c r="ES35" s="8">
        <f>IFERROR(VLOOKUP("*Калмыкия*",[2]МСП!$1:$1048576,COLUMN(ES35),0),"-")</f>
        <v>41.3</v>
      </c>
      <c r="ET35" s="8">
        <f>IFERROR(VLOOKUP("*Калмыкия*",[2]МСП!$1:$1048576,COLUMN(ET35),0),"-")</f>
        <v>42.7</v>
      </c>
      <c r="EU35" s="8">
        <f>IFERROR(VLOOKUP("*Калмыкия*",[2]МСП!$1:$1048576,COLUMN(EU35),0),"-")</f>
        <v>42.8</v>
      </c>
      <c r="EV35" s="8">
        <f>IFERROR(VLOOKUP("*Калмыкия*",[2]МСП!$1:$1048576,COLUMN(EV35),0),"-")</f>
        <v>41.5</v>
      </c>
      <c r="EW35" s="8">
        <f>IFERROR(VLOOKUP("*Калмыкия*",[2]МСП!$1:$1048576,COLUMN(EW35),0),"-")</f>
        <v>43.4</v>
      </c>
      <c r="EX35" s="8">
        <f>IFERROR(VLOOKUP("*Калмыкия*",[2]МСП!$1:$1048576,COLUMN(EX35),0),"-")</f>
        <v>40.700000000000003</v>
      </c>
      <c r="EY35" s="8">
        <f>IFERROR(VLOOKUP("*Калмыкия*",[2]МСП!$1:$1048576,COLUMN(EY35),0),"-")</f>
        <v>47.1</v>
      </c>
    </row>
    <row r="36" spans="1:155" x14ac:dyDescent="0.25">
      <c r="A36" s="4" t="s">
        <v>28</v>
      </c>
      <c r="B36" s="8" t="str">
        <f>IFERROR(VLOOKUP("*Крым*",[2]МСП!$1:$1048576,COLUMN(B36),0),"-")</f>
        <v>-</v>
      </c>
      <c r="C36" s="8" t="str">
        <f>IFERROR(VLOOKUP("*Крым*",[2]МСП!$1:$1048576,COLUMN(C36),0),"-")</f>
        <v>-</v>
      </c>
      <c r="D36" s="8" t="str">
        <f>IFERROR(VLOOKUP("*Крым*",[2]МСП!$1:$1048576,COLUMN(D36),0),"-")</f>
        <v>-</v>
      </c>
      <c r="E36" s="8" t="str">
        <f>IFERROR(VLOOKUP("*Крым*",[2]МСП!$1:$1048576,COLUMN(E36),0),"-")</f>
        <v>-</v>
      </c>
      <c r="F36" s="8" t="str">
        <f>IFERROR(VLOOKUP("*Крым*",[2]МСП!$1:$1048576,COLUMN(F36),0),"-")</f>
        <v>-</v>
      </c>
      <c r="G36" s="8" t="str">
        <f>IFERROR(VLOOKUP("*Крым*",[2]МСП!$1:$1048576,COLUMN(G36),0),"-")</f>
        <v>-</v>
      </c>
      <c r="H36" s="8" t="str">
        <f>IFERROR(VLOOKUP("*Крым*",[2]МСП!$1:$1048576,COLUMN(H36),0),"-")</f>
        <v>-</v>
      </c>
      <c r="I36" s="8" t="str">
        <f>IFERROR(VLOOKUP("*Крым*",[2]МСП!$1:$1048576,COLUMN(I36),0),"-")</f>
        <v>-</v>
      </c>
      <c r="J36" s="8" t="str">
        <f>IFERROR(VLOOKUP("*Крым*",[2]МСП!$1:$1048576,COLUMN(J36),0),"-")</f>
        <v>-</v>
      </c>
      <c r="K36" s="8" t="str">
        <f>IFERROR(VLOOKUP("*Крым*",[2]МСП!$1:$1048576,COLUMN(K36),0),"-")</f>
        <v>-</v>
      </c>
      <c r="L36" s="8" t="str">
        <f>IFERROR(VLOOKUP("*Крым*",[2]МСП!$1:$1048576,COLUMN(L36),0),"-")</f>
        <v>-</v>
      </c>
      <c r="M36" s="8" t="str">
        <f>IFERROR(VLOOKUP("*Крым*",[2]МСП!$1:$1048576,COLUMN(M36),0),"-")</f>
        <v>-</v>
      </c>
      <c r="N36" s="8" t="str">
        <f>IFERROR(VLOOKUP("*Крым*",[2]МСП!$1:$1048576,COLUMN(N36),0),"-")</f>
        <v>-</v>
      </c>
      <c r="O36" s="8" t="str">
        <f>IFERROR(VLOOKUP("*Крым*",[2]МСП!$1:$1048576,COLUMN(O36),0),"-")</f>
        <v>-</v>
      </c>
      <c r="P36" s="8" t="str">
        <f>IFERROR(VLOOKUP("*Крым*",[2]МСП!$1:$1048576,COLUMN(P36),0),"-")</f>
        <v>-</v>
      </c>
      <c r="Q36" s="8" t="str">
        <f>IFERROR(VLOOKUP("*Крым*",[2]МСП!$1:$1048576,COLUMN(Q36),0),"-")</f>
        <v>-</v>
      </c>
      <c r="R36" s="8" t="str">
        <f>IFERROR(VLOOKUP("*Крым*",[2]МСП!$1:$1048576,COLUMN(R36),0),"-")</f>
        <v>-</v>
      </c>
      <c r="S36" s="8" t="str">
        <f>IFERROR(VLOOKUP("*Крым*",[2]МСП!$1:$1048576,COLUMN(S36),0),"-")</f>
        <v>-</v>
      </c>
      <c r="T36" s="8" t="str">
        <f>IFERROR(VLOOKUP("*Крым*",[2]МСП!$1:$1048576,COLUMN(T36),0),"-")</f>
        <v>-</v>
      </c>
      <c r="U36" s="8" t="str">
        <f>IFERROR(VLOOKUP("*Крым*",[2]МСП!$1:$1048576,COLUMN(U36),0),"-")</f>
        <v>-</v>
      </c>
      <c r="V36" s="8" t="str">
        <f>IFERROR(VLOOKUP("*Крым*",[2]МСП!$1:$1048576,COLUMN(V36),0),"-")</f>
        <v>-</v>
      </c>
      <c r="W36" s="8" t="str">
        <f>IFERROR(VLOOKUP("*Крым*",[2]МСП!$1:$1048576,COLUMN(W36),0),"-")</f>
        <v>-</v>
      </c>
      <c r="X36" s="8" t="str">
        <f>IFERROR(VLOOKUP("*Крым*",[2]МСП!$1:$1048576,COLUMN(X36),0),"-")</f>
        <v>-</v>
      </c>
      <c r="Y36" s="8" t="str">
        <f>IFERROR(VLOOKUP("*Крым*",[2]МСП!$1:$1048576,COLUMN(Y36),0),"-")</f>
        <v>-</v>
      </c>
      <c r="Z36" s="8" t="str">
        <f>IFERROR(VLOOKUP("*Крым*",[2]МСП!$1:$1048576,COLUMN(Z36),0),"-")</f>
        <v>-</v>
      </c>
      <c r="AA36" s="8" t="str">
        <f>IFERROR(VLOOKUP("*Крым*",[2]МСП!$1:$1048576,COLUMN(AA36),0),"-")</f>
        <v>-</v>
      </c>
      <c r="AB36" s="8" t="str">
        <f>IFERROR(VLOOKUP("*Крым*",[2]МСП!$1:$1048576,COLUMN(AB36),0),"-")</f>
        <v>-</v>
      </c>
      <c r="AC36" s="8" t="str">
        <f>IFERROR(VLOOKUP("*Крым*",[2]МСП!$1:$1048576,COLUMN(AC36),0),"-")</f>
        <v>-</v>
      </c>
      <c r="AD36" s="8" t="str">
        <f>IFERROR(VLOOKUP("*Крым*",[2]МСП!$1:$1048576,COLUMN(AD36),0),"-")</f>
        <v>-</v>
      </c>
      <c r="AE36" s="8" t="str">
        <f>IFERROR(VLOOKUP("*Крым*",[2]МСП!$1:$1048576,COLUMN(AE36),0),"-")</f>
        <v>-</v>
      </c>
      <c r="AF36" s="8" t="str">
        <f>IFERROR(VLOOKUP("*Крым*",[2]МСП!$1:$1048576,COLUMN(AF36),0),"-")</f>
        <v>-</v>
      </c>
      <c r="AG36" s="8" t="str">
        <f>IFERROR(VLOOKUP("*Крым*",[2]МСП!$1:$1048576,COLUMN(AG36),0),"-")</f>
        <v>-</v>
      </c>
      <c r="AH36" s="8" t="str">
        <f>IFERROR(VLOOKUP("*Крым*",[2]МСП!$1:$1048576,COLUMN(AH36),0),"-")</f>
        <v>-</v>
      </c>
      <c r="AI36" s="8" t="str">
        <f>IFERROR(VLOOKUP("*Крым*",[2]МСП!$1:$1048576,COLUMN(AI36),0),"-")</f>
        <v>-</v>
      </c>
      <c r="AJ36" s="8" t="str">
        <f>IFERROR(VLOOKUP("*Крым*",[2]МСП!$1:$1048576,COLUMN(AJ36),0),"-")</f>
        <v>-</v>
      </c>
      <c r="AK36" s="8" t="str">
        <f>IFERROR(VLOOKUP("*Крым*",[2]МСП!$1:$1048576,COLUMN(AK36),0),"-")</f>
        <v>-</v>
      </c>
      <c r="AL36" s="8" t="str">
        <f>IFERROR(VLOOKUP("*Крым*",[2]МСП!$1:$1048576,COLUMN(AL36),0),"-")</f>
        <v>-</v>
      </c>
      <c r="AM36" s="8" t="str">
        <f>IFERROR(VLOOKUP("*Крым*",[2]МСП!$1:$1048576,COLUMN(AM36),0),"-")</f>
        <v>-</v>
      </c>
      <c r="AN36" s="8" t="str">
        <f>IFERROR(VLOOKUP("*Крым*",[2]МСП!$1:$1048576,COLUMN(AN36),0),"-")</f>
        <v>-</v>
      </c>
      <c r="AO36" s="8" t="str">
        <f>IFERROR(VLOOKUP("*Крым*",[2]МСП!$1:$1048576,COLUMN(AO36),0),"-")</f>
        <v>-</v>
      </c>
      <c r="AP36" s="8" t="str">
        <f>IFERROR(VLOOKUP("*Крым*",[2]МСП!$1:$1048576,COLUMN(AP36),0),"-")</f>
        <v>-</v>
      </c>
      <c r="AQ36" s="8" t="str">
        <f>IFERROR(VLOOKUP("*Крым*",[2]МСП!$1:$1048576,COLUMN(AQ36),0),"-")</f>
        <v>-</v>
      </c>
      <c r="AR36" s="8" t="str">
        <f>IFERROR(VLOOKUP("*Крым*",[2]МСП!$1:$1048576,COLUMN(AR36),0),"-")</f>
        <v>-</v>
      </c>
      <c r="AS36" s="8" t="str">
        <f>IFERROR(VLOOKUP("*Крым*",[2]МСП!$1:$1048576,COLUMN(AS36),0),"-")</f>
        <v>-</v>
      </c>
      <c r="AT36" s="8" t="str">
        <f>IFERROR(VLOOKUP("*Крым*",[2]МСП!$1:$1048576,COLUMN(AT36),0),"-")</f>
        <v>-</v>
      </c>
      <c r="AU36" s="8" t="str">
        <f>IFERROR(VLOOKUP("*Крым*",[2]МСП!$1:$1048576,COLUMN(AU36),0),"-")</f>
        <v>-</v>
      </c>
      <c r="AV36" s="8" t="str">
        <f>IFERROR(VLOOKUP("*Крым*",[2]МСП!$1:$1048576,COLUMN(AV36),0),"-")</f>
        <v>-</v>
      </c>
      <c r="AW36" s="8" t="str">
        <f>IFERROR(VLOOKUP("*Крым*",[2]МСП!$1:$1048576,COLUMN(AW36),0),"-")</f>
        <v>-</v>
      </c>
      <c r="AX36" s="8" t="str">
        <f>IFERROR(VLOOKUP("*Крым*",[2]МСП!$1:$1048576,COLUMN(AX36),0),"-")</f>
        <v>-</v>
      </c>
      <c r="AY36" s="8" t="str">
        <f>IFERROR(VLOOKUP("*Крым*",[2]МСП!$1:$1048576,COLUMN(AY36),0),"-")</f>
        <v>-</v>
      </c>
      <c r="AZ36" s="8" t="str">
        <f>IFERROR(VLOOKUP("*Крым*",[2]МСП!$1:$1048576,COLUMN(AZ36),0),"-")</f>
        <v>-</v>
      </c>
      <c r="BA36" s="8" t="str">
        <f>IFERROR(VLOOKUP("*Крым*",[2]МСП!$1:$1048576,COLUMN(BA36),0),"-")</f>
        <v>-</v>
      </c>
      <c r="BB36" s="8" t="str">
        <f>IFERROR(VLOOKUP("*Крым*",[2]МСП!$1:$1048576,COLUMN(BB36),0),"-")</f>
        <v>-</v>
      </c>
      <c r="BC36" s="8" t="str">
        <f>IFERROR(VLOOKUP("*Крым*",[2]МСП!$1:$1048576,COLUMN(BC36),0),"-")</f>
        <v>-</v>
      </c>
      <c r="BD36" s="8" t="str">
        <f>IFERROR(VLOOKUP("*Крым*",[2]МСП!$1:$1048576,COLUMN(BD36),0),"-")</f>
        <v>-</v>
      </c>
      <c r="BE36" s="8" t="str">
        <f>IFERROR(VLOOKUP("*Крым*",[2]МСП!$1:$1048576,COLUMN(BE36),0),"-")</f>
        <v>-</v>
      </c>
      <c r="BF36" s="8" t="str">
        <f>IFERROR(VLOOKUP("*Крым*",[2]МСП!$1:$1048576,COLUMN(BF36),0),"-")</f>
        <v>-</v>
      </c>
      <c r="BG36" s="8" t="str">
        <f>IFERROR(VLOOKUP("*Крым*",[2]МСП!$1:$1048576,COLUMN(BG36),0),"-")</f>
        <v>-</v>
      </c>
      <c r="BH36" s="8" t="str">
        <f>IFERROR(VLOOKUP("*Крым*",[2]МСП!$1:$1048576,COLUMN(BH36),0),"-")</f>
        <v>-</v>
      </c>
      <c r="BI36" s="8" t="str">
        <f>IFERROR(VLOOKUP("*Крым*",[2]МСП!$1:$1048576,COLUMN(BI36),0),"-")</f>
        <v>-</v>
      </c>
      <c r="BJ36" s="8" t="str">
        <f>IFERROR(VLOOKUP("*Крым*",[2]МСП!$1:$1048576,COLUMN(BJ36),0),"-")</f>
        <v>-</v>
      </c>
      <c r="BK36" s="8" t="str">
        <f>IFERROR(VLOOKUP("*Крым*",[2]МСП!$1:$1048576,COLUMN(BK36),0),"-")</f>
        <v>-</v>
      </c>
      <c r="BL36" s="8" t="str">
        <f>IFERROR(VLOOKUP("*Крым*",[2]МСП!$1:$1048576,COLUMN(BL36),0),"-")</f>
        <v>-</v>
      </c>
      <c r="BM36" s="8" t="str">
        <f>IFERROR(VLOOKUP("*Крым*",[2]МСП!$1:$1048576,COLUMN(BM36),0),"-")</f>
        <v>-</v>
      </c>
      <c r="BN36" s="8" t="str">
        <f>IFERROR(VLOOKUP("*Крым*",[2]МСП!$1:$1048576,COLUMN(BN36),0),"-")</f>
        <v>-</v>
      </c>
      <c r="BO36" s="8" t="str">
        <f>IFERROR(VLOOKUP("*Крым*",[2]МСП!$1:$1048576,COLUMN(BO36),0),"-")</f>
        <v>-</v>
      </c>
      <c r="BP36" s="8" t="str">
        <f>IFERROR(VLOOKUP("*Крым*",[2]МСП!$1:$1048576,COLUMN(BP36),0),"-")</f>
        <v>-</v>
      </c>
      <c r="BQ36" s="8" t="str">
        <f>IFERROR(VLOOKUP("*Крым*",[2]МСП!$1:$1048576,COLUMN(BQ36),0),"-")</f>
        <v>-</v>
      </c>
      <c r="BR36" s="8" t="str">
        <f>IFERROR(VLOOKUP("*Крым*",[2]МСП!$1:$1048576,COLUMN(BR36),0),"-")</f>
        <v>-</v>
      </c>
      <c r="BS36" s="8" t="str">
        <f>IFERROR(VLOOKUP("*Крым*",[2]МСП!$1:$1048576,COLUMN(BS36),0),"-")</f>
        <v>-</v>
      </c>
      <c r="BT36" s="8" t="str">
        <f>IFERROR(VLOOKUP("*Крым*",[2]МСП!$1:$1048576,COLUMN(BT36),0),"-")</f>
        <v>-</v>
      </c>
      <c r="BU36" s="8" t="str">
        <f>IFERROR(VLOOKUP("*Крым*",[2]МСП!$1:$1048576,COLUMN(BU36),0),"-")</f>
        <v>-</v>
      </c>
      <c r="BV36" s="8" t="str">
        <f>IFERROR(VLOOKUP("*Крым*",[2]МСП!$1:$1048576,COLUMN(BV36),0),"-")</f>
        <v>-</v>
      </c>
      <c r="BW36" s="8" t="str">
        <f>IFERROR(VLOOKUP("*Крым*",[2]МСП!$1:$1048576,COLUMN(BW36),0),"-")</f>
        <v>-</v>
      </c>
      <c r="BX36" s="8" t="str">
        <f>IFERROR(VLOOKUP("*Крым*",[2]МСП!$1:$1048576,COLUMN(BX36),0),"-")</f>
        <v>-</v>
      </c>
      <c r="BY36" s="8" t="str">
        <f>IFERROR(VLOOKUP("*Крым*",[2]МСП!$1:$1048576,COLUMN(BY36),0),"-")</f>
        <v>-</v>
      </c>
      <c r="BZ36" s="8" t="str">
        <f>IFERROR(VLOOKUP("*Крым*",[2]МСП!$1:$1048576,COLUMN(BZ36),0),"-")</f>
        <v>-</v>
      </c>
      <c r="CA36" s="8" t="str">
        <f>IFERROR(VLOOKUP("*Крым*",[2]МСП!$1:$1048576,COLUMN(CA36),0),"-")</f>
        <v>-</v>
      </c>
      <c r="CB36" s="8" t="str">
        <f>IFERROR(VLOOKUP("*Крым*",[2]МСП!$1:$1048576,COLUMN(CB36),0),"-")</f>
        <v>-</v>
      </c>
      <c r="CC36" s="8" t="str">
        <f>IFERROR(VLOOKUP("*Крым*",[2]МСП!$1:$1048576,COLUMN(CC36),0),"-")</f>
        <v>-</v>
      </c>
      <c r="CD36" s="8" t="str">
        <f>IFERROR(VLOOKUP("*Крым*",[2]МСП!$1:$1048576,COLUMN(CD36),0),"-")</f>
        <v>-</v>
      </c>
      <c r="CE36" s="8" t="str">
        <f>IFERROR(VLOOKUP("*Крым*",[2]МСП!$1:$1048576,COLUMN(CE36),0),"-")</f>
        <v>-</v>
      </c>
      <c r="CF36" s="8" t="str">
        <f>IFERROR(VLOOKUP("*Крым*",[2]МСП!$1:$1048576,COLUMN(CF36),0),"-")</f>
        <v>-</v>
      </c>
      <c r="CG36" s="8" t="str">
        <f>IFERROR(VLOOKUP("*Крым*",[2]МСП!$1:$1048576,COLUMN(CG36),0),"-")</f>
        <v>-</v>
      </c>
      <c r="CH36" s="8" t="str">
        <f>IFERROR(VLOOKUP("*Крым*",[2]МСП!$1:$1048576,COLUMN(CH36),0),"-")</f>
        <v>-</v>
      </c>
      <c r="CI36" s="8" t="str">
        <f>IFERROR(VLOOKUP("*Крым*",[2]МСП!$1:$1048576,COLUMN(CI36),0),"-")</f>
        <v>-</v>
      </c>
      <c r="CJ36" s="8" t="str">
        <f>IFERROR(VLOOKUP("*Крым*",[2]МСП!$1:$1048576,COLUMN(CJ36),0),"-")</f>
        <v>-</v>
      </c>
      <c r="CK36" s="8" t="str">
        <f>IFERROR(VLOOKUP("*Крым*",[2]МСП!$1:$1048576,COLUMN(CK36),0),"-")</f>
        <v>-</v>
      </c>
      <c r="CL36" s="8" t="str">
        <f>IFERROR(VLOOKUP("*Крым*",[2]МСП!$1:$1048576,COLUMN(CL36),0),"-")</f>
        <v>-</v>
      </c>
      <c r="CM36" s="8" t="str">
        <f>IFERROR(VLOOKUP("*Крым*",[2]МСП!$1:$1048576,COLUMN(CM36),0),"-")</f>
        <v>-</v>
      </c>
      <c r="CN36" s="8" t="str">
        <f>IFERROR(VLOOKUP("*Крым*",[2]МСП!$1:$1048576,COLUMN(CN36),0),"-")</f>
        <v>-</v>
      </c>
      <c r="CO36" s="8" t="str">
        <f>IFERROR(VLOOKUP("*Крым*",[2]МСП!$1:$1048576,COLUMN(CO36),0),"-")</f>
        <v>-</v>
      </c>
      <c r="CP36" s="8" t="str">
        <f>IFERROR(VLOOKUP("*Крым*",[2]МСП!$1:$1048576,COLUMN(CP36),0),"-")</f>
        <v>-</v>
      </c>
      <c r="CQ36" s="8" t="str">
        <f>IFERROR(VLOOKUP("*Крым*",[2]МСП!$1:$1048576,COLUMN(CQ36),0),"-")</f>
        <v>-</v>
      </c>
      <c r="CR36" s="8" t="str">
        <f>IFERROR(VLOOKUP("*Крым*",[2]МСП!$1:$1048576,COLUMN(CR36),0),"-")</f>
        <v>-</v>
      </c>
      <c r="CS36" s="8" t="str">
        <f>IFERROR(VLOOKUP("*Крым*",[2]МСП!$1:$1048576,COLUMN(CS36),0),"-")</f>
        <v>-</v>
      </c>
      <c r="CT36" s="8" t="str">
        <f>IFERROR(VLOOKUP("*Крым*",[2]МСП!$1:$1048576,COLUMN(CT36),0),"-")</f>
        <v>-</v>
      </c>
      <c r="CU36" s="8" t="str">
        <f>IFERROR(VLOOKUP("*Крым*",[2]МСП!$1:$1048576,COLUMN(CU36),0),"-")</f>
        <v>-</v>
      </c>
      <c r="CV36" s="8" t="str">
        <f>IFERROR(VLOOKUP("*Крым*",[2]МСП!$1:$1048576,COLUMN(CV36),0),"-")</f>
        <v>-</v>
      </c>
      <c r="CW36" s="8" t="str">
        <f>IFERROR(VLOOKUP("*Крым*",[2]МСП!$1:$1048576,COLUMN(CW36),0),"-")</f>
        <v>-</v>
      </c>
      <c r="CX36" s="8" t="str">
        <f>IFERROR(VLOOKUP("*Крым*",[2]МСП!$1:$1048576,COLUMN(CX36),0),"-")</f>
        <v>-</v>
      </c>
      <c r="CY36" s="8" t="str">
        <f>IFERROR(VLOOKUP("*Крым*",[2]МСП!$1:$1048576,COLUMN(CY36),0),"-")</f>
        <v>-</v>
      </c>
      <c r="CZ36" s="8" t="str">
        <f>IFERROR(VLOOKUP("*Крым*",[2]МСП!$1:$1048576,COLUMN(CZ36),0),"-")</f>
        <v>-</v>
      </c>
      <c r="DA36" s="8" t="str">
        <f>IFERROR(VLOOKUP("*Крым*",[2]МСП!$1:$1048576,COLUMN(DA36),0),"-")</f>
        <v>-</v>
      </c>
      <c r="DB36" s="8" t="str">
        <f>IFERROR(VLOOKUP("*Крым*",[2]МСП!$1:$1048576,COLUMN(DB36),0),"-")</f>
        <v>-</v>
      </c>
      <c r="DC36" s="8" t="str">
        <f>IFERROR(VLOOKUP("*Крым*",[2]МСП!$1:$1048576,COLUMN(DC36),0),"-")</f>
        <v>-</v>
      </c>
      <c r="DD36" s="8" t="str">
        <f>IFERROR(VLOOKUP("*Крым*",[2]МСП!$1:$1048576,COLUMN(DD36),0),"-")</f>
        <v>-</v>
      </c>
      <c r="DE36" s="8" t="str">
        <f>IFERROR(VLOOKUP("*Крым*",[2]МСП!$1:$1048576,COLUMN(DE36),0),"-")</f>
        <v>-</v>
      </c>
      <c r="DF36" s="8" t="str">
        <f>IFERROR(VLOOKUP("*Крым*",[2]МСП!$1:$1048576,COLUMN(DF36),0),"-")</f>
        <v>-</v>
      </c>
      <c r="DG36" s="8" t="str">
        <f>IFERROR(VLOOKUP("*Крым*",[2]МСП!$1:$1048576,COLUMN(DG36),0),"-")</f>
        <v>-</v>
      </c>
      <c r="DH36" s="8" t="str">
        <f>IFERROR(VLOOKUP("*Крым*",[2]МСП!$1:$1048576,COLUMN(DH36),0),"-")</f>
        <v>-</v>
      </c>
      <c r="DI36" s="8" t="str">
        <f>IFERROR(VLOOKUP("*Крым*",[2]МСП!$1:$1048576,COLUMN(DI36),0),"-")</f>
        <v>-</v>
      </c>
      <c r="DJ36" s="8" t="str">
        <f>IFERROR(VLOOKUP("*Крым*",[2]МСП!$1:$1048576,COLUMN(DJ36),0),"-")</f>
        <v>-</v>
      </c>
      <c r="DK36" s="8" t="str">
        <f>IFERROR(VLOOKUP("*Крым*",[2]МСП!$1:$1048576,COLUMN(DK36),0),"-")</f>
        <v>-</v>
      </c>
      <c r="DL36" s="8" t="str">
        <f>IFERROR(VLOOKUP("*Крым*",[2]МСП!$1:$1048576,COLUMN(DL36),0),"-")</f>
        <v>-</v>
      </c>
      <c r="DM36" s="8" t="str">
        <f>IFERROR(VLOOKUP("*Крым*",[2]МСП!$1:$1048576,COLUMN(DM36),0),"-")</f>
        <v>-</v>
      </c>
      <c r="DN36" s="8" t="str">
        <f>IFERROR(VLOOKUP("*Крым*",[2]МСП!$1:$1048576,COLUMN(DN36),0),"-")</f>
        <v>-</v>
      </c>
      <c r="DO36" s="8" t="str">
        <f>IFERROR(VLOOKUP("*Крым*",[2]МСП!$1:$1048576,COLUMN(DO36),0),"-")</f>
        <v>-</v>
      </c>
      <c r="DP36" s="8" t="str">
        <f>IFERROR(VLOOKUP("*Крым*",[2]МСП!$1:$1048576,COLUMN(DP36),0),"-")</f>
        <v>-</v>
      </c>
      <c r="DQ36" s="8" t="str">
        <f>IFERROR(VLOOKUP("*Крым*",[2]МСП!$1:$1048576,COLUMN(DQ36),0),"-")</f>
        <v>-</v>
      </c>
      <c r="DR36" s="8" t="str">
        <f>IFERROR(VLOOKUP("*Крым*",[2]МСП!$1:$1048576,COLUMN(DR36),0),"-")</f>
        <v>-</v>
      </c>
      <c r="DS36" s="8" t="str">
        <f>IFERROR(VLOOKUP("*Крым*",[2]МСП!$1:$1048576,COLUMN(DS36),0),"-")</f>
        <v>-</v>
      </c>
      <c r="DT36" s="8" t="str">
        <f>IFERROR(VLOOKUP("*Крым*",[2]МСП!$1:$1048576,COLUMN(DT36),0),"-")</f>
        <v>-</v>
      </c>
      <c r="DU36" s="8" t="str">
        <f>IFERROR(VLOOKUP("*Крым*",[2]МСП!$1:$1048576,COLUMN(DU36),0),"-")</f>
        <v>-</v>
      </c>
      <c r="DV36" s="8" t="str">
        <f>IFERROR(VLOOKUP("*Крым*",[2]МСП!$1:$1048576,COLUMN(DV36),0),"-")</f>
        <v>-</v>
      </c>
      <c r="DW36" s="8" t="str">
        <f>IFERROR(VLOOKUP("*Крым*",[2]МСП!$1:$1048576,COLUMN(DW36),0),"-")</f>
        <v>-</v>
      </c>
      <c r="DX36" s="8" t="str">
        <f>IFERROR(VLOOKUP("*Крым*",[2]МСП!$1:$1048576,COLUMN(DX36),0),"-")</f>
        <v>-</v>
      </c>
      <c r="DY36" s="8" t="str">
        <f>IFERROR(VLOOKUP("*Крым*",[2]МСП!$1:$1048576,COLUMN(DY36),0),"-")</f>
        <v>-</v>
      </c>
      <c r="DZ36" s="8" t="str">
        <f>IFERROR(VLOOKUP("*Крым*",[2]МСП!$1:$1048576,COLUMN(DZ36),0),"-")</f>
        <v>-</v>
      </c>
      <c r="EA36" s="8" t="str">
        <f>IFERROR(VLOOKUP("*Крым*",[2]МСП!$1:$1048576,COLUMN(EA36),0),"-")</f>
        <v>-</v>
      </c>
      <c r="EB36" s="8" t="str">
        <f>IFERROR(VLOOKUP("*Крым*",[2]МСП!$1:$1048576,COLUMN(EB36),0),"-")</f>
        <v>-</v>
      </c>
      <c r="EC36" s="8" t="str">
        <f>IFERROR(VLOOKUP("*Крым*",[2]МСП!$1:$1048576,COLUMN(EC36),0),"-")</f>
        <v>-</v>
      </c>
      <c r="ED36" s="8" t="str">
        <f>IFERROR(VLOOKUP("*Крым*",[2]МСП!$1:$1048576,COLUMN(ED36),0),"-")</f>
        <v>-</v>
      </c>
      <c r="EE36" s="8" t="str">
        <f>IFERROR(VLOOKUP("*Крым*",[2]МСП!$1:$1048576,COLUMN(EE36),0),"-")</f>
        <v>-</v>
      </c>
      <c r="EF36" s="8" t="str">
        <f>IFERROR(VLOOKUP("*Крым*",[2]МСП!$1:$1048576,COLUMN(EF36),0),"-")</f>
        <v>-</v>
      </c>
      <c r="EG36" s="8" t="str">
        <f>IFERROR(VLOOKUP("*Крым*",[2]МСП!$1:$1048576,COLUMN(EG36),0),"-")</f>
        <v>-</v>
      </c>
      <c r="EH36" s="8" t="str">
        <f>IFERROR(VLOOKUP("*Крым*",[2]МСП!$1:$1048576,COLUMN(EH36),0),"-")</f>
        <v>-</v>
      </c>
      <c r="EI36" s="8" t="str">
        <f>IFERROR(VLOOKUP("*Крым*",[2]МСП!$1:$1048576,COLUMN(EI36),0),"-")</f>
        <v>-</v>
      </c>
      <c r="EJ36" s="8" t="str">
        <f>IFERROR(VLOOKUP("*Крым*",[2]МСП!$1:$1048576,COLUMN(EJ36),0),"-")</f>
        <v>-</v>
      </c>
      <c r="EK36" s="8" t="str">
        <f>IFERROR(VLOOKUP("*Крым*",[2]МСП!$1:$1048576,COLUMN(EK36),0),"-")</f>
        <v>-</v>
      </c>
      <c r="EL36" s="8" t="str">
        <f>IFERROR(VLOOKUP("*Крым*",[2]МСП!$1:$1048576,COLUMN(EL36),0),"-")</f>
        <v>-</v>
      </c>
      <c r="EM36" s="8" t="str">
        <f>IFERROR(VLOOKUP("*Крым*",[2]МСП!$1:$1048576,COLUMN(EM36),0),"-")</f>
        <v>-</v>
      </c>
      <c r="EN36" s="8" t="str">
        <f>IFERROR(VLOOKUP("*Крым*",[2]МСП!$1:$1048576,COLUMN(EN36),0),"-")</f>
        <v>-</v>
      </c>
      <c r="EO36" s="8" t="str">
        <f>IFERROR(VLOOKUP("*Крым*",[2]МСП!$1:$1048576,COLUMN(EO36),0),"-")</f>
        <v>-</v>
      </c>
      <c r="EP36" s="8" t="str">
        <f>IFERROR(VLOOKUP("*Крым*",[2]МСП!$1:$1048576,COLUMN(EP36),0),"-")</f>
        <v>-</v>
      </c>
      <c r="EQ36" s="8" t="str">
        <f>IFERROR(VLOOKUP("*Крым*",[2]МСП!$1:$1048576,COLUMN(EQ36),0),"-")</f>
        <v>-</v>
      </c>
      <c r="ER36" s="8" t="str">
        <f>IFERROR(VLOOKUP("*Крым*",[2]МСП!$1:$1048576,COLUMN(ER36),0),"-")</f>
        <v>-</v>
      </c>
      <c r="ES36" s="8" t="str">
        <f>IFERROR(VLOOKUP("*Крым*",[2]МСП!$1:$1048576,COLUMN(ES36),0),"-")</f>
        <v>-</v>
      </c>
      <c r="ET36" s="8" t="str">
        <f>IFERROR(VLOOKUP("*Крым*",[2]МСП!$1:$1048576,COLUMN(ET36),0),"-")</f>
        <v>-</v>
      </c>
      <c r="EU36" s="8" t="str">
        <f>IFERROR(VLOOKUP("*Крым*",[2]МСП!$1:$1048576,COLUMN(EU36),0),"-")</f>
        <v>-</v>
      </c>
      <c r="EV36" s="8" t="str">
        <f>IFERROR(VLOOKUP("*Крым*",[2]МСП!$1:$1048576,COLUMN(EV36),0),"-")</f>
        <v>-</v>
      </c>
      <c r="EW36" s="8" t="str">
        <f>IFERROR(VLOOKUP("*Крым*",[2]МСП!$1:$1048576,COLUMN(EW36),0),"-")</f>
        <v>-</v>
      </c>
      <c r="EX36" s="8" t="str">
        <f>IFERROR(VLOOKUP("*Крым*",[2]МСП!$1:$1048576,COLUMN(EX36),0),"-")</f>
        <v>-</v>
      </c>
      <c r="EY36" s="8" t="str">
        <f>IFERROR(VLOOKUP("*Крым*",[2]МСП!$1:$1048576,COLUMN(EY36),0),"-")</f>
        <v>-</v>
      </c>
    </row>
    <row r="37" spans="1:155" x14ac:dyDescent="0.25">
      <c r="A37" s="4" t="s">
        <v>29</v>
      </c>
      <c r="B37" s="8">
        <f>IFERROR(VLOOKUP("*Краснодарский*",[2]МСП!$1:$1048576,COLUMN(B37),0),"-")</f>
        <v>1.8</v>
      </c>
      <c r="C37" s="8">
        <f>IFERROR(VLOOKUP("*Краснодарский*",[2]МСП!$1:$1048576,COLUMN(C37),0),"-")</f>
        <v>1.5</v>
      </c>
      <c r="D37" s="8">
        <f>IFERROR(VLOOKUP("*Краснодарский*",[2]МСП!$1:$1048576,COLUMN(D37),0),"-")</f>
        <v>1.2</v>
      </c>
      <c r="E37" s="8">
        <f>IFERROR(VLOOKUP("*Краснодарский*",[2]МСП!$1:$1048576,COLUMN(E37),0),"-")</f>
        <v>-11.6</v>
      </c>
      <c r="F37" s="8">
        <f>IFERROR(VLOOKUP("*Краснодарский*",[2]МСП!$1:$1048576,COLUMN(F37),0),"-")</f>
        <v>-46.1</v>
      </c>
      <c r="G37" s="8">
        <f>IFERROR(VLOOKUP("*Краснодарский*",[2]МСП!$1:$1048576,COLUMN(G37),0),"-")</f>
        <v>-38.4</v>
      </c>
      <c r="H37" s="8">
        <f>IFERROR(VLOOKUP("*Краснодарский*",[2]МСП!$1:$1048576,COLUMN(H37),0),"-")</f>
        <v>-35.200000000000003</v>
      </c>
      <c r="I37" s="8">
        <f>IFERROR(VLOOKUP("*Краснодарский*",[2]МСП!$1:$1048576,COLUMN(I37),0),"-")</f>
        <v>-33.799999999999997</v>
      </c>
      <c r="J37" s="8">
        <f>IFERROR(VLOOKUP("*Краснодарский*",[2]МСП!$1:$1048576,COLUMN(J37),0),"-")</f>
        <v>-33.299999999999997</v>
      </c>
      <c r="K37" s="8">
        <f>IFERROR(VLOOKUP("*Краснодарский*",[2]МСП!$1:$1048576,COLUMN(K37),0),"-")</f>
        <v>-31.1</v>
      </c>
      <c r="L37" s="8">
        <f>IFERROR(VLOOKUP("*Краснодарский*",[2]МСП!$1:$1048576,COLUMN(L37),0),"-")</f>
        <v>-29.4</v>
      </c>
      <c r="M37" s="8">
        <f>IFERROR(VLOOKUP("*Краснодарский*",[2]МСП!$1:$1048576,COLUMN(M37),0),"-")</f>
        <v>-16.7</v>
      </c>
      <c r="N37" s="8">
        <f>IFERROR(VLOOKUP("*Краснодарский*",[2]МСП!$1:$1048576,COLUMN(N37),0),"-")</f>
        <v>-13.8</v>
      </c>
      <c r="O37" s="8">
        <f>IFERROR(VLOOKUP("*Краснодарский*",[2]МСП!$1:$1048576,COLUMN(O37),0),"-")</f>
        <v>-10.5</v>
      </c>
      <c r="P37" s="8">
        <f>IFERROR(VLOOKUP("*Краснодарский*",[2]МСП!$1:$1048576,COLUMN(P37),0),"-")</f>
        <v>-7.3</v>
      </c>
      <c r="Q37" s="8">
        <f>IFERROR(VLOOKUP("*Краснодарский*",[2]МСП!$1:$1048576,COLUMN(Q37),0),"-")</f>
        <v>-0.6</v>
      </c>
      <c r="R37" s="8">
        <f>IFERROR(VLOOKUP("*Краснодарский*",[2]МСП!$1:$1048576,COLUMN(R37),0),"-")</f>
        <v>2.8</v>
      </c>
      <c r="S37" s="8">
        <f>IFERROR(VLOOKUP("*Краснодарский*",[2]МСП!$1:$1048576,COLUMN(S37),0),"-")</f>
        <v>4.4000000000000004</v>
      </c>
      <c r="T37" s="8">
        <f>IFERROR(VLOOKUP("*Краснодарский*",[2]МСП!$1:$1048576,COLUMN(T37),0),"-")</f>
        <v>5.4</v>
      </c>
      <c r="U37" s="8">
        <f>IFERROR(VLOOKUP("*Краснодарский*",[2]МСП!$1:$1048576,COLUMN(U37),0),"-")</f>
        <v>6.3</v>
      </c>
      <c r="V37" s="8">
        <f>IFERROR(VLOOKUP("*Краснодарский*",[2]МСП!$1:$1048576,COLUMN(V37),0),"-")</f>
        <v>5.5</v>
      </c>
      <c r="W37" s="8">
        <f>IFERROR(VLOOKUP("*Краснодарский*",[2]МСП!$1:$1048576,COLUMN(W37),0),"-")</f>
        <v>7.2</v>
      </c>
      <c r="X37" s="8">
        <f>IFERROR(VLOOKUP("*Краснодарский*",[2]МСП!$1:$1048576,COLUMN(X37),0),"-")</f>
        <v>7.9</v>
      </c>
      <c r="Y37" s="8">
        <f>IFERROR(VLOOKUP("*Краснодарский*",[2]МСП!$1:$1048576,COLUMN(Y37),0),"-")</f>
        <v>8.4</v>
      </c>
      <c r="Z37" s="8">
        <f>IFERROR(VLOOKUP("*Краснодарский*",[2]МСП!$1:$1048576,COLUMN(Z37),0),"-")</f>
        <v>8.9</v>
      </c>
      <c r="AA37" s="8">
        <f>IFERROR(VLOOKUP("*Краснодарский*",[2]МСП!$1:$1048576,COLUMN(AA37),0),"-")</f>
        <v>8.4</v>
      </c>
      <c r="AB37" s="8">
        <f>IFERROR(VLOOKUP("*Краснодарский*",[2]МСП!$1:$1048576,COLUMN(AB37),0),"-")</f>
        <v>8.9</v>
      </c>
      <c r="AC37" s="8">
        <f>IFERROR(VLOOKUP("*Краснодарский*",[2]МСП!$1:$1048576,COLUMN(AC37),0),"-")</f>
        <v>8.8000000000000007</v>
      </c>
      <c r="AD37" s="8">
        <f>IFERROR(VLOOKUP("*Краснодарский*",[2]МСП!$1:$1048576,COLUMN(AD37),0),"-")</f>
        <v>8.6999999999999993</v>
      </c>
      <c r="AE37" s="8">
        <f>IFERROR(VLOOKUP("*Краснодарский*",[2]МСП!$1:$1048576,COLUMN(AE37),0),"-")</f>
        <v>8.3000000000000007</v>
      </c>
      <c r="AF37" s="8">
        <f>IFERROR(VLOOKUP("*Краснодарский*",[2]МСП!$1:$1048576,COLUMN(AF37),0),"-")</f>
        <v>6.6</v>
      </c>
      <c r="AG37" s="8">
        <f>IFERROR(VLOOKUP("*Краснодарский*",[2]МСП!$1:$1048576,COLUMN(AG37),0),"-")</f>
        <v>6.5</v>
      </c>
      <c r="AH37" s="8">
        <f>IFERROR(VLOOKUP("*Краснодарский*",[2]МСП!$1:$1048576,COLUMN(AH37),0),"-")</f>
        <v>6.5</v>
      </c>
      <c r="AI37" s="8">
        <f>IFERROR(VLOOKUP("*Краснодарский*",[2]МСП!$1:$1048576,COLUMN(AI37),0),"-")</f>
        <v>6.1</v>
      </c>
      <c r="AJ37" s="8">
        <f>IFERROR(VLOOKUP("*Краснодарский*",[2]МСП!$1:$1048576,COLUMN(AJ37),0),"-")</f>
        <v>5.6</v>
      </c>
      <c r="AK37" s="8">
        <f>IFERROR(VLOOKUP("*Краснодарский*",[2]МСП!$1:$1048576,COLUMN(AK37),0),"-")</f>
        <v>5.8</v>
      </c>
      <c r="AL37" s="8">
        <f>IFERROR(VLOOKUP("*Краснодарский*",[2]МСП!$1:$1048576,COLUMN(AL37),0),"-")</f>
        <v>5.8</v>
      </c>
      <c r="AM37" s="8">
        <f>IFERROR(VLOOKUP("*Краснодарский*",[2]МСП!$1:$1048576,COLUMN(AM37),0),"-")</f>
        <v>5.9</v>
      </c>
      <c r="AN37" s="8">
        <f>IFERROR(VLOOKUP("*Краснодарский*",[2]МСП!$1:$1048576,COLUMN(AN37),0),"-")</f>
        <v>5.9</v>
      </c>
      <c r="AO37" s="8">
        <f>IFERROR(VLOOKUP("*Краснодарский*",[2]МСП!$1:$1048576,COLUMN(AO37),0),"-")</f>
        <v>6.3</v>
      </c>
      <c r="AP37" s="8">
        <f>IFERROR(VLOOKUP("*Краснодарский*",[2]МСП!$1:$1048576,COLUMN(AP37),0),"-")</f>
        <v>6.7</v>
      </c>
      <c r="AQ37" s="8">
        <f>IFERROR(VLOOKUP("*Краснодарский*",[2]МСП!$1:$1048576,COLUMN(AQ37),0),"-")</f>
        <v>6.8</v>
      </c>
      <c r="AR37" s="8">
        <f>IFERROR(VLOOKUP("*Краснодарский*",[2]МСП!$1:$1048576,COLUMN(AR37),0),"-")</f>
        <v>6.5</v>
      </c>
      <c r="AS37" s="8">
        <f>IFERROR(VLOOKUP("*Краснодарский*",[2]МСП!$1:$1048576,COLUMN(AS37),0),"-")</f>
        <v>0</v>
      </c>
      <c r="AT37" s="8">
        <f>IFERROR(VLOOKUP("*Краснодарский*",[2]МСП!$1:$1048576,COLUMN(AT37),0),"-")</f>
        <v>4.4000000000000004</v>
      </c>
      <c r="AU37" s="8">
        <f>IFERROR(VLOOKUP("*Краснодарский*",[2]МСП!$1:$1048576,COLUMN(AU37),0),"-")</f>
        <v>4.5</v>
      </c>
      <c r="AV37" s="8">
        <f>IFERROR(VLOOKUP("*Краснодарский*",[2]МСП!$1:$1048576,COLUMN(AV37),0),"-")</f>
        <v>5.8</v>
      </c>
      <c r="AW37" s="8">
        <f>IFERROR(VLOOKUP("*Краснодарский*",[2]МСП!$1:$1048576,COLUMN(AW37),0),"-")</f>
        <v>6.4</v>
      </c>
      <c r="AX37" s="8">
        <f>IFERROR(VLOOKUP("*Краснодарский*",[2]МСП!$1:$1048576,COLUMN(AX37),0),"-")</f>
        <v>6.3</v>
      </c>
      <c r="AY37" s="8">
        <f>IFERROR(VLOOKUP("*Краснодарский*",[2]МСП!$1:$1048576,COLUMN(AY37),0),"-")</f>
        <v>6.2</v>
      </c>
      <c r="AZ37" s="8">
        <f>IFERROR(VLOOKUP("*Краснодарский*",[2]МСП!$1:$1048576,COLUMN(AZ37),0),"-")</f>
        <v>6.8</v>
      </c>
      <c r="BA37" s="8">
        <f>IFERROR(VLOOKUP("*Краснодарский*",[2]МСП!$1:$1048576,COLUMN(BA37),0),"-")</f>
        <v>8.1999999999999993</v>
      </c>
      <c r="BB37" s="8">
        <f>IFERROR(VLOOKUP("*Краснодарский*",[2]МСП!$1:$1048576,COLUMN(BB37),0),"-")</f>
        <v>7.5</v>
      </c>
      <c r="BC37" s="8">
        <f>IFERROR(VLOOKUP("*Краснодарский*",[2]МСП!$1:$1048576,COLUMN(BC37),0),"-")</f>
        <v>8.4</v>
      </c>
      <c r="BD37" s="8">
        <f>IFERROR(VLOOKUP("*Краснодарский*",[2]МСП!$1:$1048576,COLUMN(BD37),0),"-")</f>
        <v>6.8</v>
      </c>
      <c r="BE37" s="8">
        <f>IFERROR(VLOOKUP("*Краснодарский*",[2]МСП!$1:$1048576,COLUMN(BE37),0),"-")</f>
        <v>9.6999999999999993</v>
      </c>
      <c r="BF37" s="8">
        <f>IFERROR(VLOOKUP("*Краснодарский*",[2]МСП!$1:$1048576,COLUMN(BF37),0),"-")</f>
        <v>9.6</v>
      </c>
      <c r="BG37" s="8">
        <f>IFERROR(VLOOKUP("*Краснодарский*",[2]МСП!$1:$1048576,COLUMN(BG37),0),"-")</f>
        <v>10.3</v>
      </c>
      <c r="BH37" s="8">
        <f>IFERROR(VLOOKUP("*Краснодарский*",[2]МСП!$1:$1048576,COLUMN(BH37),0),"-")</f>
        <v>11.2</v>
      </c>
      <c r="BI37" s="8">
        <f>IFERROR(VLOOKUP("*Краснодарский*",[2]МСП!$1:$1048576,COLUMN(BI37),0),"-")</f>
        <v>5</v>
      </c>
      <c r="BJ37" s="8">
        <f>IFERROR(VLOOKUP("*Краснодарский*",[2]МСП!$1:$1048576,COLUMN(BJ37),0),"-")</f>
        <v>11.3</v>
      </c>
      <c r="BK37" s="8">
        <f>IFERROR(VLOOKUP("*Краснодарский*",[2]МСП!$1:$1048576,COLUMN(BK37),0),"-")</f>
        <v>11.9</v>
      </c>
      <c r="BL37" s="8">
        <f>IFERROR(VLOOKUP("*Краснодарский*",[2]МСП!$1:$1048576,COLUMN(BL37),0),"-")</f>
        <v>13.2</v>
      </c>
      <c r="BM37" s="8">
        <f>IFERROR(VLOOKUP("*Краснодарский*",[2]МСП!$1:$1048576,COLUMN(BM37),0),"-")</f>
        <v>13.7</v>
      </c>
      <c r="BN37" s="8">
        <f>IFERROR(VLOOKUP("*Краснодарский*",[2]МСП!$1:$1048576,COLUMN(BN37),0),"-")</f>
        <v>16.600000000000001</v>
      </c>
      <c r="BO37" s="8">
        <f>IFERROR(VLOOKUP("*Краснодарский*",[2]МСП!$1:$1048576,COLUMN(BO37),0),"-")</f>
        <v>17.7</v>
      </c>
      <c r="BP37" s="8">
        <f>IFERROR(VLOOKUP("*Краснодарский*",[2]МСП!$1:$1048576,COLUMN(BP37),0),"-")</f>
        <v>17.899999999999999</v>
      </c>
      <c r="BQ37" s="8">
        <f>IFERROR(VLOOKUP("*Краснодарский*",[2]МСП!$1:$1048576,COLUMN(BQ37),0),"-")</f>
        <v>18.5</v>
      </c>
      <c r="BR37" s="8">
        <f>IFERROR(VLOOKUP("*Краснодарский*",[2]МСП!$1:$1048576,COLUMN(BR37),0),"-")</f>
        <v>19.2</v>
      </c>
      <c r="BS37" s="8">
        <f>IFERROR(VLOOKUP("*Краснодарский*",[2]МСП!$1:$1048576,COLUMN(BS37),0),"-")</f>
        <v>18.7</v>
      </c>
      <c r="BT37" s="8">
        <f>IFERROR(VLOOKUP("*Краснодарский*",[2]МСП!$1:$1048576,COLUMN(BT37),0),"-")</f>
        <v>19</v>
      </c>
      <c r="BU37" s="8">
        <f>IFERROR(VLOOKUP("*Краснодарский*",[2]МСП!$1:$1048576,COLUMN(BU37),0),"-")</f>
        <v>19.3</v>
      </c>
      <c r="BV37" s="8">
        <f>IFERROR(VLOOKUP("*Краснодарский*",[2]МСП!$1:$1048576,COLUMN(BV37),0),"-")</f>
        <v>19.3</v>
      </c>
      <c r="BW37" s="8">
        <f>IFERROR(VLOOKUP("*Краснодарский*",[2]МСП!$1:$1048576,COLUMN(BW37),0),"-")</f>
        <v>20</v>
      </c>
      <c r="BX37" s="8">
        <f>IFERROR(VLOOKUP("*Краснодарский*",[2]МСП!$1:$1048576,COLUMN(BX37),0),"-")</f>
        <v>19.899999999999999</v>
      </c>
      <c r="BY37" s="8">
        <f>IFERROR(VLOOKUP("*Краснодарский*",[2]МСП!$1:$1048576,COLUMN(BY37),0),"-")</f>
        <v>20.2</v>
      </c>
      <c r="BZ37" s="8">
        <f>IFERROR(VLOOKUP("*Краснодарский*",[2]МСП!$1:$1048576,COLUMN(BZ37),0),"-")</f>
        <v>20.2</v>
      </c>
      <c r="CA37" s="8">
        <f>IFERROR(VLOOKUP("*Краснодарский*",[2]МСП!$1:$1048576,COLUMN(CA37),0),"-")</f>
        <v>20.6</v>
      </c>
      <c r="CB37" s="8">
        <f>IFERROR(VLOOKUP("*Краснодарский*",[2]МСП!$1:$1048576,COLUMN(CB37),0),"-")</f>
        <v>20</v>
      </c>
      <c r="CC37" s="8">
        <f>IFERROR(VLOOKUP("*Краснодарский*",[2]МСП!$1:$1048576,COLUMN(CC37),0),"-")</f>
        <v>20.3</v>
      </c>
      <c r="CD37" s="8">
        <f>IFERROR(VLOOKUP("*Краснодарский*",[2]МСП!$1:$1048576,COLUMN(CD37),0),"-")</f>
        <v>19.7</v>
      </c>
      <c r="CE37" s="8">
        <f>IFERROR(VLOOKUP("*Краснодарский*",[2]МСП!$1:$1048576,COLUMN(CE37),0),"-")</f>
        <v>18.8</v>
      </c>
      <c r="CF37" s="8">
        <f>IFERROR(VLOOKUP("*Краснодарский*",[2]МСП!$1:$1048576,COLUMN(CF37),0),"-")</f>
        <v>16.7</v>
      </c>
      <c r="CG37" s="8">
        <f>IFERROR(VLOOKUP("*Краснодарский*",[2]МСП!$1:$1048576,COLUMN(CG37),0),"-")</f>
        <v>16.7</v>
      </c>
      <c r="CH37" s="8">
        <f>IFERROR(VLOOKUP("*Краснодарский*",[2]МСП!$1:$1048576,COLUMN(CH37),0),"-")</f>
        <v>16.5</v>
      </c>
      <c r="CI37" s="8">
        <f>IFERROR(VLOOKUP("*Краснодарский*",[2]МСП!$1:$1048576,COLUMN(CI37),0),"-")</f>
        <v>16.3</v>
      </c>
      <c r="CJ37" s="8">
        <f>IFERROR(VLOOKUP("*Краснодарский*",[2]МСП!$1:$1048576,COLUMN(CJ37),0),"-")</f>
        <v>15.1</v>
      </c>
      <c r="CK37" s="8">
        <f>IFERROR(VLOOKUP("*Краснодарский*",[2]МСП!$1:$1048576,COLUMN(CK37),0),"-")</f>
        <v>15.5</v>
      </c>
      <c r="CL37" s="8">
        <f>IFERROR(VLOOKUP("*Краснодарский*",[2]МСП!$1:$1048576,COLUMN(CL37),0),"-")</f>
        <v>15.7</v>
      </c>
      <c r="CM37" s="8">
        <f>IFERROR(VLOOKUP("*Краснодарский*",[2]МСП!$1:$1048576,COLUMN(CM37),0),"-")</f>
        <v>15.9</v>
      </c>
      <c r="CN37" s="8">
        <f>IFERROR(VLOOKUP("*Краснодарский*",[2]МСП!$1:$1048576,COLUMN(CN37),0),"-")</f>
        <v>16.399999999999999</v>
      </c>
      <c r="CO37" s="8">
        <f>IFERROR(VLOOKUP("*Краснодарский*",[2]МСП!$1:$1048576,COLUMN(CO37),0),"-")</f>
        <v>16.100000000000001</v>
      </c>
      <c r="CP37" s="8">
        <f>IFERROR(VLOOKUP("*Краснодарский*",[2]МСП!$1:$1048576,COLUMN(CP37),0),"-")</f>
        <v>16.5</v>
      </c>
      <c r="CQ37" s="8">
        <f>IFERROR(VLOOKUP("*Краснодарский*",[2]МСП!$1:$1048576,COLUMN(CQ37),0),"-")</f>
        <v>16.5</v>
      </c>
      <c r="CR37" s="8">
        <f>IFERROR(VLOOKUP("*Краснодарский*",[2]МСП!$1:$1048576,COLUMN(CR37),0),"-")</f>
        <v>16.3</v>
      </c>
      <c r="CS37" s="8">
        <f>IFERROR(VLOOKUP("*Краснодарский*",[2]МСП!$1:$1048576,COLUMN(CS37),0),"-")</f>
        <v>7.6</v>
      </c>
      <c r="CT37" s="8">
        <f>IFERROR(VLOOKUP("*Краснодарский*",[2]МСП!$1:$1048576,COLUMN(CT37),0),"-")</f>
        <v>14.8</v>
      </c>
      <c r="CU37" s="8">
        <f>IFERROR(VLOOKUP("*Краснодарский*",[2]МСП!$1:$1048576,COLUMN(CU37),0),"-")</f>
        <v>14.5</v>
      </c>
      <c r="CV37" s="8">
        <f>IFERROR(VLOOKUP("*Краснодарский*",[2]МСП!$1:$1048576,COLUMN(CV37),0),"-")</f>
        <v>14.7</v>
      </c>
      <c r="CW37" s="8">
        <f>IFERROR(VLOOKUP("*Краснодарский*",[2]МСП!$1:$1048576,COLUMN(CW37),0),"-")</f>
        <v>14.8</v>
      </c>
      <c r="CX37" s="8">
        <f>IFERROR(VLOOKUP("*Краснодарский*",[2]МСП!$1:$1048576,COLUMN(CX37),0),"-")</f>
        <v>16</v>
      </c>
      <c r="CY37" s="8">
        <f>IFERROR(VLOOKUP("*Краснодарский*",[2]МСП!$1:$1048576,COLUMN(CY37),0),"-")</f>
        <v>16.5</v>
      </c>
      <c r="CZ37" s="8">
        <f>IFERROR(VLOOKUP("*Краснодарский*",[2]МСП!$1:$1048576,COLUMN(CZ37),0),"-")</f>
        <v>16.100000000000001</v>
      </c>
      <c r="DA37" s="8">
        <f>IFERROR(VLOOKUP("*Краснодарский*",[2]МСП!$1:$1048576,COLUMN(DA37),0),"-")</f>
        <v>15</v>
      </c>
      <c r="DB37" s="8">
        <f>IFERROR(VLOOKUP("*Краснодарский*",[2]МСП!$1:$1048576,COLUMN(DB37),0),"-")</f>
        <v>14.7</v>
      </c>
      <c r="DC37" s="8">
        <f>IFERROR(VLOOKUP("*Краснодарский*",[2]МСП!$1:$1048576,COLUMN(DC37),0),"-")</f>
        <v>15</v>
      </c>
      <c r="DD37" s="8">
        <f>IFERROR(VLOOKUP("*Краснодарский*",[2]МСП!$1:$1048576,COLUMN(DD37),0),"-")</f>
        <v>15.6</v>
      </c>
      <c r="DE37" s="8">
        <f>IFERROR(VLOOKUP("*Краснодарский*",[2]МСП!$1:$1048576,COLUMN(DE37),0),"-")</f>
        <v>15.8</v>
      </c>
      <c r="DF37" s="8">
        <f>IFERROR(VLOOKUP("*Краснодарский*",[2]МСП!$1:$1048576,COLUMN(DF37),0),"-")</f>
        <v>16.2</v>
      </c>
      <c r="DG37" s="8">
        <f>IFERROR(VLOOKUP("*Краснодарский*",[2]МСП!$1:$1048576,COLUMN(DG37),0),"-")</f>
        <v>16.7</v>
      </c>
      <c r="DH37" s="8">
        <f>IFERROR(VLOOKUP("*Краснодарский*",[2]МСП!$1:$1048576,COLUMN(DH37),0),"-")</f>
        <v>17.3</v>
      </c>
      <c r="DI37" s="8">
        <f>IFERROR(VLOOKUP("*Краснодарский*",[2]МСП!$1:$1048576,COLUMN(DI37),0),"-")</f>
        <v>17.5</v>
      </c>
      <c r="DJ37" s="8">
        <f>IFERROR(VLOOKUP("*Краснодарский*",[2]МСП!$1:$1048576,COLUMN(DJ37),0),"-")</f>
        <v>18</v>
      </c>
      <c r="DK37" s="8">
        <f>IFERROR(VLOOKUP("*Краснодарский*",[2]МСП!$1:$1048576,COLUMN(DK37),0),"-")</f>
        <v>19.3</v>
      </c>
      <c r="DL37" s="8">
        <f>IFERROR(VLOOKUP("*Краснодарский*",[2]МСП!$1:$1048576,COLUMN(DL37),0),"-")</f>
        <v>19.8</v>
      </c>
      <c r="DM37" s="8">
        <f>IFERROR(VLOOKUP("*Краснодарский*",[2]МСП!$1:$1048576,COLUMN(DM37),0),"-")</f>
        <v>21.6</v>
      </c>
      <c r="DN37" s="8">
        <f>IFERROR(VLOOKUP("*Краснодарский*",[2]МСП!$1:$1048576,COLUMN(DN37),0),"-")</f>
        <v>22.7</v>
      </c>
      <c r="DO37" s="8">
        <f>IFERROR(VLOOKUP("*Краснодарский*",[2]МСП!$1:$1048576,COLUMN(DO37),0),"-")</f>
        <v>23.2</v>
      </c>
      <c r="DP37" s="8">
        <f>IFERROR(VLOOKUP("*Краснодарский*",[2]МСП!$1:$1048576,COLUMN(DP37),0),"-")</f>
        <v>24.4</v>
      </c>
      <c r="DQ37" s="8">
        <f>IFERROR(VLOOKUP("*Краснодарский*",[2]МСП!$1:$1048576,COLUMN(DQ37),0),"-")</f>
        <v>24.9</v>
      </c>
      <c r="DR37" s="8">
        <f>IFERROR(VLOOKUP("*Краснодарский*",[2]МСП!$1:$1048576,COLUMN(DR37),0),"-")</f>
        <v>24.7</v>
      </c>
      <c r="DS37" s="8">
        <f>IFERROR(VLOOKUP("*Краснодарский*",[2]МСП!$1:$1048576,COLUMN(DS37),0),"-")</f>
        <v>25</v>
      </c>
      <c r="DT37" s="8">
        <f>IFERROR(VLOOKUP("*Краснодарский*",[2]МСП!$1:$1048576,COLUMN(DT37),0),"-")</f>
        <v>25.7</v>
      </c>
      <c r="DU37" s="8">
        <f>IFERROR(VLOOKUP("*Краснодарский*",[2]МСП!$1:$1048576,COLUMN(DU37),0),"-")</f>
        <v>25.7</v>
      </c>
      <c r="DV37" s="8">
        <f>IFERROR(VLOOKUP("*Краснодарский*",[2]МСП!$1:$1048576,COLUMN(DV37),0),"-")</f>
        <v>26.3</v>
      </c>
      <c r="DW37" s="8">
        <f>IFERROR(VLOOKUP("*Краснодарский*",[2]МСП!$1:$1048576,COLUMN(DW37),0),"-")</f>
        <v>26</v>
      </c>
      <c r="DX37" s="8">
        <f>IFERROR(VLOOKUP("*Краснодарский*",[2]МСП!$1:$1048576,COLUMN(DX37),0),"-")</f>
        <v>26.7</v>
      </c>
      <c r="DY37" s="8">
        <f>IFERROR(VLOOKUP("*Краснодарский*",[2]МСП!$1:$1048576,COLUMN(DY37),0),"-")</f>
        <v>27</v>
      </c>
      <c r="DZ37" s="8">
        <f>IFERROR(VLOOKUP("*Краснодарский*",[2]МСП!$1:$1048576,COLUMN(DZ37),0),"-")</f>
        <v>27.5</v>
      </c>
      <c r="EA37" s="8">
        <f>IFERROR(VLOOKUP("*Краснодарский*",[2]МСП!$1:$1048576,COLUMN(EA37),0),"-")</f>
        <v>27.9</v>
      </c>
      <c r="EB37" s="8">
        <f>IFERROR(VLOOKUP("*Краснодарский*",[2]МСП!$1:$1048576,COLUMN(EB37),0),"-")</f>
        <v>28.1</v>
      </c>
      <c r="EC37" s="8">
        <f>IFERROR(VLOOKUP("*Краснодарский*",[2]МСП!$1:$1048576,COLUMN(EC37),0),"-")</f>
        <v>27.6</v>
      </c>
      <c r="ED37" s="8">
        <f>IFERROR(VLOOKUP("*Краснодарский*",[2]МСП!$1:$1048576,COLUMN(ED37),0),"-")</f>
        <v>26.7</v>
      </c>
      <c r="EE37" s="8">
        <f>IFERROR(VLOOKUP("*Краснодарский*",[2]МСП!$1:$1048576,COLUMN(EE37),0),"-")</f>
        <v>25.2</v>
      </c>
      <c r="EF37" s="8">
        <f>IFERROR(VLOOKUP("*Краснодарский*",[2]МСП!$1:$1048576,COLUMN(EF37),0),"-")</f>
        <v>25.4</v>
      </c>
      <c r="EG37" s="8">
        <f>IFERROR(VLOOKUP("*Краснодарский*",[2]МСП!$1:$1048576,COLUMN(EG37),0),"-")</f>
        <v>26</v>
      </c>
      <c r="EH37" s="8">
        <f>IFERROR(VLOOKUP("*Краснодарский*",[2]МСП!$1:$1048576,COLUMN(EH37),0),"-")</f>
        <v>27.7</v>
      </c>
      <c r="EI37" s="8">
        <f>IFERROR(VLOOKUP("*Краснодарский*",[2]МСП!$1:$1048576,COLUMN(EI37),0),"-")</f>
        <v>29.1</v>
      </c>
      <c r="EJ37" s="8">
        <f>IFERROR(VLOOKUP("*Краснодарский*",[2]МСП!$1:$1048576,COLUMN(EJ37),0),"-")</f>
        <v>31.3</v>
      </c>
      <c r="EK37" s="8">
        <f>IFERROR(VLOOKUP("*Краснодарский*",[2]МСП!$1:$1048576,COLUMN(EK37),0),"-")</f>
        <v>33.4</v>
      </c>
      <c r="EL37" s="8">
        <f>IFERROR(VLOOKUP("*Краснодарский*",[2]МСП!$1:$1048576,COLUMN(EL37),0),"-")</f>
        <v>35.299999999999997</v>
      </c>
      <c r="EM37" s="8">
        <f>IFERROR(VLOOKUP("*Краснодарский*",[2]МСП!$1:$1048576,COLUMN(EM37),0),"-")</f>
        <v>37.1</v>
      </c>
      <c r="EN37" s="8">
        <f>IFERROR(VLOOKUP("*Краснодарский*",[2]МСП!$1:$1048576,COLUMN(EN37),0),"-")</f>
        <v>39.200000000000003</v>
      </c>
      <c r="EO37" s="8">
        <f>IFERROR(VLOOKUP("*Краснодарский*",[2]МСП!$1:$1048576,COLUMN(EO37),0),"-")</f>
        <v>40.5</v>
      </c>
      <c r="EP37" s="8">
        <f>IFERROR(VLOOKUP("*Краснодарский*",[2]МСП!$1:$1048576,COLUMN(EP37),0),"-")</f>
        <v>42.6</v>
      </c>
      <c r="EQ37" s="8">
        <f>IFERROR(VLOOKUP("*Краснодарский*",[2]МСП!$1:$1048576,COLUMN(EQ37),0),"-")</f>
        <v>30.1</v>
      </c>
      <c r="ER37" s="8">
        <f>IFERROR(VLOOKUP("*Краснодарский*",[2]МСП!$1:$1048576,COLUMN(ER37),0),"-")</f>
        <v>38</v>
      </c>
      <c r="ES37" s="8">
        <f>IFERROR(VLOOKUP("*Краснодарский*",[2]МСП!$1:$1048576,COLUMN(ES37),0),"-")</f>
        <v>40.4</v>
      </c>
      <c r="ET37" s="8">
        <f>IFERROR(VLOOKUP("*Краснодарский*",[2]МСП!$1:$1048576,COLUMN(ET37),0),"-")</f>
        <v>40.9</v>
      </c>
      <c r="EU37" s="8">
        <f>IFERROR(VLOOKUP("*Краснодарский*",[2]МСП!$1:$1048576,COLUMN(EU37),0),"-")</f>
        <v>42</v>
      </c>
      <c r="EV37" s="8">
        <f>IFERROR(VLOOKUP("*Краснодарский*",[2]МСП!$1:$1048576,COLUMN(EV37),0),"-")</f>
        <v>40.6</v>
      </c>
      <c r="EW37" s="8">
        <f>IFERROR(VLOOKUP("*Краснодарский*",[2]МСП!$1:$1048576,COLUMN(EW37),0),"-")</f>
        <v>42.5</v>
      </c>
      <c r="EX37" s="8">
        <f>IFERROR(VLOOKUP("*Краснодарский*",[2]МСП!$1:$1048576,COLUMN(EX37),0),"-")</f>
        <v>43.5</v>
      </c>
      <c r="EY37" s="8">
        <f>IFERROR(VLOOKUP("*Краснодарский*",[2]МСП!$1:$1048576,COLUMN(EY37),0),"-")</f>
        <v>47</v>
      </c>
    </row>
    <row r="38" spans="1:155" x14ac:dyDescent="0.25">
      <c r="A38" s="4" t="s">
        <v>30</v>
      </c>
      <c r="B38" s="8">
        <f>IFERROR(VLOOKUP("*Астраханская*",[2]МСП!$1:$1048576,COLUMN(B38),0),"-")</f>
        <v>0.7</v>
      </c>
      <c r="C38" s="8">
        <f>IFERROR(VLOOKUP("*Астраханская*",[2]МСП!$1:$1048576,COLUMN(C38),0),"-")</f>
        <v>1</v>
      </c>
      <c r="D38" s="8">
        <f>IFERROR(VLOOKUP("*Астраханская*",[2]МСП!$1:$1048576,COLUMN(D38),0),"-")</f>
        <v>-0.2</v>
      </c>
      <c r="E38" s="8">
        <f>IFERROR(VLOOKUP("*Астраханская*",[2]МСП!$1:$1048576,COLUMN(E38),0),"-")</f>
        <v>-12</v>
      </c>
      <c r="F38" s="8">
        <f>IFERROR(VLOOKUP("*Астраханская*",[2]МСП!$1:$1048576,COLUMN(F38),0),"-")</f>
        <v>-33.4</v>
      </c>
      <c r="G38" s="8">
        <f>IFERROR(VLOOKUP("*Астраханская*",[2]МСП!$1:$1048576,COLUMN(G38),0),"-")</f>
        <v>-29.5</v>
      </c>
      <c r="H38" s="8">
        <f>IFERROR(VLOOKUP("*Астраханская*",[2]МСП!$1:$1048576,COLUMN(H38),0),"-")</f>
        <v>-28</v>
      </c>
      <c r="I38" s="8">
        <f>IFERROR(VLOOKUP("*Астраханская*",[2]МСП!$1:$1048576,COLUMN(I38),0),"-")</f>
        <v>-26.3</v>
      </c>
      <c r="J38" s="8">
        <f>IFERROR(VLOOKUP("*Астраханская*",[2]МСП!$1:$1048576,COLUMN(J38),0),"-")</f>
        <v>-26.1</v>
      </c>
      <c r="K38" s="8">
        <f>IFERROR(VLOOKUP("*Астраханская*",[2]МСП!$1:$1048576,COLUMN(K38),0),"-")</f>
        <v>-23.6</v>
      </c>
      <c r="L38" s="8">
        <f>IFERROR(VLOOKUP("*Астраханская*",[2]МСП!$1:$1048576,COLUMN(L38),0),"-")</f>
        <v>-17.2</v>
      </c>
      <c r="M38" s="8">
        <f>IFERROR(VLOOKUP("*Астраханская*",[2]МСП!$1:$1048576,COLUMN(M38),0),"-")</f>
        <v>-14.5</v>
      </c>
      <c r="N38" s="8">
        <f>IFERROR(VLOOKUP("*Астраханская*",[2]МСП!$1:$1048576,COLUMN(N38),0),"-")</f>
        <v>-12.1</v>
      </c>
      <c r="O38" s="8">
        <f>IFERROR(VLOOKUP("*Астраханская*",[2]МСП!$1:$1048576,COLUMN(O38),0),"-")</f>
        <v>-10.6</v>
      </c>
      <c r="P38" s="8">
        <f>IFERROR(VLOOKUP("*Астраханская*",[2]МСП!$1:$1048576,COLUMN(P38),0),"-")</f>
        <v>-9</v>
      </c>
      <c r="Q38" s="8">
        <f>IFERROR(VLOOKUP("*Астраханская*",[2]МСП!$1:$1048576,COLUMN(Q38),0),"-")</f>
        <v>-6.8</v>
      </c>
      <c r="R38" s="8">
        <f>IFERROR(VLOOKUP("*Астраханская*",[2]МСП!$1:$1048576,COLUMN(R38),0),"-")</f>
        <v>-4.8</v>
      </c>
      <c r="S38" s="8">
        <f>IFERROR(VLOOKUP("*Астраханская*",[2]МСП!$1:$1048576,COLUMN(S38),0),"-")</f>
        <v>-3</v>
      </c>
      <c r="T38" s="8">
        <f>IFERROR(VLOOKUP("*Астраханская*",[2]МСП!$1:$1048576,COLUMN(T38),0),"-")</f>
        <v>-2.1</v>
      </c>
      <c r="U38" s="8">
        <f>IFERROR(VLOOKUP("*Астраханская*",[2]МСП!$1:$1048576,COLUMN(U38),0),"-")</f>
        <v>-0.9</v>
      </c>
      <c r="V38" s="8">
        <f>IFERROR(VLOOKUP("*Астраханская*",[2]МСП!$1:$1048576,COLUMN(V38),0),"-")</f>
        <v>-2.6</v>
      </c>
      <c r="W38" s="8">
        <f>IFERROR(VLOOKUP("*Астраханская*",[2]МСП!$1:$1048576,COLUMN(W38),0),"-")</f>
        <v>-0.9</v>
      </c>
      <c r="X38" s="8">
        <f>IFERROR(VLOOKUP("*Астраханская*",[2]МСП!$1:$1048576,COLUMN(X38),0),"-")</f>
        <v>-0.2</v>
      </c>
      <c r="Y38" s="8">
        <f>IFERROR(VLOOKUP("*Астраханская*",[2]МСП!$1:$1048576,COLUMN(Y38),0),"-")</f>
        <v>0.4</v>
      </c>
      <c r="Z38" s="8">
        <f>IFERROR(VLOOKUP("*Астраханская*",[2]МСП!$1:$1048576,COLUMN(Z38),0),"-")</f>
        <v>0.8</v>
      </c>
      <c r="AA38" s="8">
        <f>IFERROR(VLOOKUP("*Астраханская*",[2]МСП!$1:$1048576,COLUMN(AA38),0),"-")</f>
        <v>1.2</v>
      </c>
      <c r="AB38" s="8">
        <f>IFERROR(VLOOKUP("*Астраханская*",[2]МСП!$1:$1048576,COLUMN(AB38),0),"-")</f>
        <v>1.7</v>
      </c>
      <c r="AC38" s="8">
        <f>IFERROR(VLOOKUP("*Астраханская*",[2]МСП!$1:$1048576,COLUMN(AC38),0),"-")</f>
        <v>2.5</v>
      </c>
      <c r="AD38" s="8">
        <f>IFERROR(VLOOKUP("*Астраханская*",[2]МСП!$1:$1048576,COLUMN(AD38),0),"-")</f>
        <v>1.9</v>
      </c>
      <c r="AE38" s="8">
        <f>IFERROR(VLOOKUP("*Астраханская*",[2]МСП!$1:$1048576,COLUMN(AE38),0),"-")</f>
        <v>2.1</v>
      </c>
      <c r="AF38" s="8">
        <f>IFERROR(VLOOKUP("*Астраханская*",[2]МСП!$1:$1048576,COLUMN(AF38),0),"-")</f>
        <v>1.8</v>
      </c>
      <c r="AG38" s="8">
        <f>IFERROR(VLOOKUP("*Астраханская*",[2]МСП!$1:$1048576,COLUMN(AG38),0),"-")</f>
        <v>1.7</v>
      </c>
      <c r="AH38" s="8">
        <f>IFERROR(VLOOKUP("*Астраханская*",[2]МСП!$1:$1048576,COLUMN(AH38),0),"-")</f>
        <v>2.1</v>
      </c>
      <c r="AI38" s="8">
        <f>IFERROR(VLOOKUP("*Астраханская*",[2]МСП!$1:$1048576,COLUMN(AI38),0),"-")</f>
        <v>2</v>
      </c>
      <c r="AJ38" s="8">
        <f>IFERROR(VLOOKUP("*Астраханская*",[2]МСП!$1:$1048576,COLUMN(AJ38),0),"-")</f>
        <v>1.3</v>
      </c>
      <c r="AK38" s="8">
        <f>IFERROR(VLOOKUP("*Астраханская*",[2]МСП!$1:$1048576,COLUMN(AK38),0),"-")</f>
        <v>1.2</v>
      </c>
      <c r="AL38" s="8">
        <f>IFERROR(VLOOKUP("*Астраханская*",[2]МСП!$1:$1048576,COLUMN(AL38),0),"-")</f>
        <v>0.9</v>
      </c>
      <c r="AM38" s="8">
        <f>IFERROR(VLOOKUP("*Астраханская*",[2]МСП!$1:$1048576,COLUMN(AM38),0),"-")</f>
        <v>0.4</v>
      </c>
      <c r="AN38" s="8">
        <f>IFERROR(VLOOKUP("*Астраханская*",[2]МСП!$1:$1048576,COLUMN(AN38),0),"-")</f>
        <v>0.7</v>
      </c>
      <c r="AO38" s="8">
        <f>IFERROR(VLOOKUP("*Астраханская*",[2]МСП!$1:$1048576,COLUMN(AO38),0),"-")</f>
        <v>0.8</v>
      </c>
      <c r="AP38" s="8">
        <f>IFERROR(VLOOKUP("*Астраханская*",[2]МСП!$1:$1048576,COLUMN(AP38),0),"-")</f>
        <v>1.1000000000000001</v>
      </c>
      <c r="AQ38" s="8">
        <f>IFERROR(VLOOKUP("*Астраханская*",[2]МСП!$1:$1048576,COLUMN(AQ38),0),"-")</f>
        <v>1.5</v>
      </c>
      <c r="AR38" s="8">
        <f>IFERROR(VLOOKUP("*Астраханская*",[2]МСП!$1:$1048576,COLUMN(AR38),0),"-")</f>
        <v>-0.2</v>
      </c>
      <c r="AS38" s="8">
        <f>IFERROR(VLOOKUP("*Астраханская*",[2]МСП!$1:$1048576,COLUMN(AS38),0),"-")</f>
        <v>-7.5</v>
      </c>
      <c r="AT38" s="8">
        <f>IFERROR(VLOOKUP("*Астраханская*",[2]МСП!$1:$1048576,COLUMN(AT38),0),"-")</f>
        <v>-2.4</v>
      </c>
      <c r="AU38" s="8">
        <f>IFERROR(VLOOKUP("*Астраханская*",[2]МСП!$1:$1048576,COLUMN(AU38),0),"-")</f>
        <v>-1.8</v>
      </c>
      <c r="AV38" s="8">
        <f>IFERROR(VLOOKUP("*Астраханская*",[2]МСП!$1:$1048576,COLUMN(AV38),0),"-")</f>
        <v>-1.5</v>
      </c>
      <c r="AW38" s="8">
        <f>IFERROR(VLOOKUP("*Астраханская*",[2]МСП!$1:$1048576,COLUMN(AW38),0),"-")</f>
        <v>-1.3</v>
      </c>
      <c r="AX38" s="8">
        <f>IFERROR(VLOOKUP("*Астраханская*",[2]МСП!$1:$1048576,COLUMN(AX38),0),"-")</f>
        <v>-1.3</v>
      </c>
      <c r="AY38" s="8">
        <f>IFERROR(VLOOKUP("*Астраханская*",[2]МСП!$1:$1048576,COLUMN(AY38),0),"-")</f>
        <v>-0.7</v>
      </c>
      <c r="AZ38" s="8">
        <f>IFERROR(VLOOKUP("*Астраханская*",[2]МСП!$1:$1048576,COLUMN(AZ38),0),"-")</f>
        <v>-2.1</v>
      </c>
      <c r="BA38" s="8">
        <f>IFERROR(VLOOKUP("*Астраханская*",[2]МСП!$1:$1048576,COLUMN(BA38),0),"-")</f>
        <v>-0.5</v>
      </c>
      <c r="BB38" s="8">
        <f>IFERROR(VLOOKUP("*Астраханская*",[2]МСП!$1:$1048576,COLUMN(BB38),0),"-")</f>
        <v>-0.6</v>
      </c>
      <c r="BC38" s="8">
        <f>IFERROR(VLOOKUP("*Астраханская*",[2]МСП!$1:$1048576,COLUMN(BC38),0),"-")</f>
        <v>-0.7</v>
      </c>
      <c r="BD38" s="8">
        <f>IFERROR(VLOOKUP("*Астраханская*",[2]МСП!$1:$1048576,COLUMN(BD38),0),"-")</f>
        <v>-2.2999999999999998</v>
      </c>
      <c r="BE38" s="8">
        <f>IFERROR(VLOOKUP("*Астраханская*",[2]МСП!$1:$1048576,COLUMN(BE38),0),"-")</f>
        <v>0.5</v>
      </c>
      <c r="BF38" s="8">
        <f>IFERROR(VLOOKUP("*Астраханская*",[2]МСП!$1:$1048576,COLUMN(BF38),0),"-")</f>
        <v>0.6</v>
      </c>
      <c r="BG38" s="8">
        <f>IFERROR(VLOOKUP("*Астраханская*",[2]МСП!$1:$1048576,COLUMN(BG38),0),"-")</f>
        <v>0.8</v>
      </c>
      <c r="BH38" s="8">
        <f>IFERROR(VLOOKUP("*Астраханская*",[2]МСП!$1:$1048576,COLUMN(BH38),0),"-")</f>
        <v>1.2</v>
      </c>
      <c r="BI38" s="8">
        <f>IFERROR(VLOOKUP("*Астраханская*",[2]МСП!$1:$1048576,COLUMN(BI38),0),"-")</f>
        <v>-6.1</v>
      </c>
      <c r="BJ38" s="8">
        <f>IFERROR(VLOOKUP("*Астраханская*",[2]МСП!$1:$1048576,COLUMN(BJ38),0),"-")</f>
        <v>-1.1000000000000001</v>
      </c>
      <c r="BK38" s="8">
        <f>IFERROR(VLOOKUP("*Астраханская*",[2]МСП!$1:$1048576,COLUMN(BK38),0),"-")</f>
        <v>0.5</v>
      </c>
      <c r="BL38" s="8">
        <f>IFERROR(VLOOKUP("*Астраханская*",[2]МСП!$1:$1048576,COLUMN(BL38),0),"-")</f>
        <v>0.8</v>
      </c>
      <c r="BM38" s="8">
        <f>IFERROR(VLOOKUP("*Астраханская*",[2]МСП!$1:$1048576,COLUMN(BM38),0),"-")</f>
        <v>0.6</v>
      </c>
      <c r="BN38" s="8">
        <f>IFERROR(VLOOKUP("*Астраханская*",[2]МСП!$1:$1048576,COLUMN(BN38),0),"-")</f>
        <v>2.1</v>
      </c>
      <c r="BO38" s="8">
        <f>IFERROR(VLOOKUP("*Астраханская*",[2]МСП!$1:$1048576,COLUMN(BO38),0),"-")</f>
        <v>1.5</v>
      </c>
      <c r="BP38" s="8">
        <f>IFERROR(VLOOKUP("*Астраханская*",[2]МСП!$1:$1048576,COLUMN(BP38),0),"-")</f>
        <v>0.9</v>
      </c>
      <c r="BQ38" s="8">
        <f>IFERROR(VLOOKUP("*Астраханская*",[2]МСП!$1:$1048576,COLUMN(BQ38),0),"-")</f>
        <v>1.3</v>
      </c>
      <c r="BR38" s="8">
        <f>IFERROR(VLOOKUP("*Астраханская*",[2]МСП!$1:$1048576,COLUMN(BR38),0),"-")</f>
        <v>1.1000000000000001</v>
      </c>
      <c r="BS38" s="8">
        <f>IFERROR(VLOOKUP("*Астраханская*",[2]МСП!$1:$1048576,COLUMN(BS38),0),"-")</f>
        <v>-0.2</v>
      </c>
      <c r="BT38" s="8">
        <f>IFERROR(VLOOKUP("*Астраханская*",[2]МСП!$1:$1048576,COLUMN(BT38),0),"-")</f>
        <v>-0.4</v>
      </c>
      <c r="BU38" s="8">
        <f>IFERROR(VLOOKUP("*Астраханская*",[2]МСП!$1:$1048576,COLUMN(BU38),0),"-")</f>
        <v>-0.8</v>
      </c>
      <c r="BV38" s="8">
        <f>IFERROR(VLOOKUP("*Астраханская*",[2]МСП!$1:$1048576,COLUMN(BV38),0),"-")</f>
        <v>-2.9</v>
      </c>
      <c r="BW38" s="8">
        <f>IFERROR(VLOOKUP("*Астраханская*",[2]МСП!$1:$1048576,COLUMN(BW38),0),"-")</f>
        <v>-8.1</v>
      </c>
      <c r="BX38" s="8">
        <f>IFERROR(VLOOKUP("*Астраханская*",[2]МСП!$1:$1048576,COLUMN(BX38),0),"-")</f>
        <v>-1.3</v>
      </c>
      <c r="BY38" s="8">
        <f>IFERROR(VLOOKUP("*Астраханская*",[2]МСП!$1:$1048576,COLUMN(BY38),0),"-")</f>
        <v>-0.4</v>
      </c>
      <c r="BZ38" s="8">
        <f>IFERROR(VLOOKUP("*Астраханская*",[2]МСП!$1:$1048576,COLUMN(BZ38),0),"-")</f>
        <v>-0.2</v>
      </c>
      <c r="CA38" s="8">
        <f>IFERROR(VLOOKUP("*Астраханская*",[2]МСП!$1:$1048576,COLUMN(CA38),0),"-")</f>
        <v>0.9</v>
      </c>
      <c r="CB38" s="8">
        <f>IFERROR(VLOOKUP("*Астраханская*",[2]МСП!$1:$1048576,COLUMN(CB38),0),"-")</f>
        <v>0.9</v>
      </c>
      <c r="CC38" s="8">
        <f>IFERROR(VLOOKUP("*Астраханская*",[2]МСП!$1:$1048576,COLUMN(CC38),0),"-")</f>
        <v>0.9</v>
      </c>
      <c r="CD38" s="8">
        <f>IFERROR(VLOOKUP("*Астраханская*",[2]МСП!$1:$1048576,COLUMN(CD38),0),"-")</f>
        <v>1.3</v>
      </c>
      <c r="CE38" s="8">
        <f>IFERROR(VLOOKUP("*Астраханская*",[2]МСП!$1:$1048576,COLUMN(CE38),0),"-")</f>
        <v>1.6</v>
      </c>
      <c r="CF38" s="8">
        <f>IFERROR(VLOOKUP("*Астраханская*",[2]МСП!$1:$1048576,COLUMN(CF38),0),"-")</f>
        <v>0.8</v>
      </c>
      <c r="CG38" s="8">
        <f>IFERROR(VLOOKUP("*Астраханская*",[2]МСП!$1:$1048576,COLUMN(CG38),0),"-")</f>
        <v>0.9</v>
      </c>
      <c r="CH38" s="8">
        <f>IFERROR(VLOOKUP("*Астраханская*",[2]МСП!$1:$1048576,COLUMN(CH38),0),"-")</f>
        <v>1.1000000000000001</v>
      </c>
      <c r="CI38" s="8">
        <f>IFERROR(VLOOKUP("*Астраханская*",[2]МСП!$1:$1048576,COLUMN(CI38),0),"-")</f>
        <v>0.4</v>
      </c>
      <c r="CJ38" s="8">
        <f>IFERROR(VLOOKUP("*Астраханская*",[2]МСП!$1:$1048576,COLUMN(CJ38),0),"-")</f>
        <v>-1.7</v>
      </c>
      <c r="CK38" s="8">
        <f>IFERROR(VLOOKUP("*Астраханская*",[2]МСП!$1:$1048576,COLUMN(CK38),0),"-")</f>
        <v>-0.4</v>
      </c>
      <c r="CL38" s="8">
        <f>IFERROR(VLOOKUP("*Астраханская*",[2]МСП!$1:$1048576,COLUMN(CL38),0),"-")</f>
        <v>0.1</v>
      </c>
      <c r="CM38" s="8">
        <f>IFERROR(VLOOKUP("*Астраханская*",[2]МСП!$1:$1048576,COLUMN(CM38),0),"-")</f>
        <v>0</v>
      </c>
      <c r="CN38" s="8">
        <f>IFERROR(VLOOKUP("*Астраханская*",[2]МСП!$1:$1048576,COLUMN(CN38),0),"-")</f>
        <v>0.2</v>
      </c>
      <c r="CO38" s="8">
        <f>IFERROR(VLOOKUP("*Астраханская*",[2]МСП!$1:$1048576,COLUMN(CO38),0),"-")</f>
        <v>-0.3</v>
      </c>
      <c r="CP38" s="8">
        <f>IFERROR(VLOOKUP("*Астраханская*",[2]МСП!$1:$1048576,COLUMN(CP38),0),"-")</f>
        <v>0.5</v>
      </c>
      <c r="CQ38" s="8">
        <f>IFERROR(VLOOKUP("*Астраханская*",[2]МСП!$1:$1048576,COLUMN(CQ38),0),"-")</f>
        <v>0.6</v>
      </c>
      <c r="CR38" s="8">
        <f>IFERROR(VLOOKUP("*Астраханская*",[2]МСП!$1:$1048576,COLUMN(CR38),0),"-")</f>
        <v>-0.4</v>
      </c>
      <c r="CS38" s="8">
        <f>IFERROR(VLOOKUP("*Астраханская*",[2]МСП!$1:$1048576,COLUMN(CS38),0),"-")</f>
        <v>-9.6999999999999993</v>
      </c>
      <c r="CT38" s="8">
        <f>IFERROR(VLOOKUP("*Астраханская*",[2]МСП!$1:$1048576,COLUMN(CT38),0),"-")</f>
        <v>-2</v>
      </c>
      <c r="CU38" s="8">
        <f>IFERROR(VLOOKUP("*Астраханская*",[2]МСП!$1:$1048576,COLUMN(CU38),0),"-")</f>
        <v>-2.1</v>
      </c>
      <c r="CV38" s="8">
        <f>IFERROR(VLOOKUP("*Астраханская*",[2]МСП!$1:$1048576,COLUMN(CV38),0),"-")</f>
        <v>-1.6</v>
      </c>
      <c r="CW38" s="8">
        <f>IFERROR(VLOOKUP("*Астраханская*",[2]МСП!$1:$1048576,COLUMN(CW38),0),"-")</f>
        <v>-1.6</v>
      </c>
      <c r="CX38" s="8">
        <f>IFERROR(VLOOKUP("*Астраханская*",[2]МСП!$1:$1048576,COLUMN(CX38),0),"-")</f>
        <v>-0.1</v>
      </c>
      <c r="CY38" s="8">
        <f>IFERROR(VLOOKUP("*Астраханская*",[2]МСП!$1:$1048576,COLUMN(CY38),0),"-")</f>
        <v>-0.1</v>
      </c>
      <c r="CZ38" s="8">
        <f>IFERROR(VLOOKUP("*Астраханская*",[2]МСП!$1:$1048576,COLUMN(CZ38),0),"-")</f>
        <v>0.2</v>
      </c>
      <c r="DA38" s="8">
        <f>IFERROR(VLOOKUP("*Астраханская*",[2]МСП!$1:$1048576,COLUMN(DA38),0),"-")</f>
        <v>-2.1</v>
      </c>
      <c r="DB38" s="8">
        <f>IFERROR(VLOOKUP("*Астраханская*",[2]МСП!$1:$1048576,COLUMN(DB38),0),"-")</f>
        <v>-1.5</v>
      </c>
      <c r="DC38" s="8">
        <f>IFERROR(VLOOKUP("*Астраханская*",[2]МСП!$1:$1048576,COLUMN(DC38),0),"-")</f>
        <v>-0.9</v>
      </c>
      <c r="DD38" s="8">
        <f>IFERROR(VLOOKUP("*Астраханская*",[2]МСП!$1:$1048576,COLUMN(DD38),0),"-")</f>
        <v>-0.8</v>
      </c>
      <c r="DE38" s="8">
        <f>IFERROR(VLOOKUP("*Астраханская*",[2]МСП!$1:$1048576,COLUMN(DE38),0),"-")</f>
        <v>-0.8</v>
      </c>
      <c r="DF38" s="8">
        <f>IFERROR(VLOOKUP("*Астраханская*",[2]МСП!$1:$1048576,COLUMN(DF38),0),"-")</f>
        <v>-0.4</v>
      </c>
      <c r="DG38" s="8">
        <f>IFERROR(VLOOKUP("*Астраханская*",[2]МСП!$1:$1048576,COLUMN(DG38),0),"-")</f>
        <v>-0.3</v>
      </c>
      <c r="DH38" s="8">
        <f>IFERROR(VLOOKUP("*Астраханская*",[2]МСП!$1:$1048576,COLUMN(DH38),0),"-")</f>
        <v>-0.3</v>
      </c>
      <c r="DI38" s="8">
        <f>IFERROR(VLOOKUP("*Астраханская*",[2]МСП!$1:$1048576,COLUMN(DI38),0),"-")</f>
        <v>-0.8</v>
      </c>
      <c r="DJ38" s="8">
        <f>IFERROR(VLOOKUP("*Астраханская*",[2]МСП!$1:$1048576,COLUMN(DJ38),0),"-")</f>
        <v>-0.8</v>
      </c>
      <c r="DK38" s="8">
        <f>IFERROR(VLOOKUP("*Астраханская*",[2]МСП!$1:$1048576,COLUMN(DK38),0),"-")</f>
        <v>0.4</v>
      </c>
      <c r="DL38" s="8">
        <f>IFERROR(VLOOKUP("*Астраханская*",[2]МСП!$1:$1048576,COLUMN(DL38),0),"-")</f>
        <v>-0.2</v>
      </c>
      <c r="DM38" s="8">
        <f>IFERROR(VLOOKUP("*Астраханская*",[2]МСП!$1:$1048576,COLUMN(DM38),0),"-")</f>
        <v>-0.2</v>
      </c>
      <c r="DN38" s="8">
        <f>IFERROR(VLOOKUP("*Астраханская*",[2]МСП!$1:$1048576,COLUMN(DN38),0),"-")</f>
        <v>-0.6</v>
      </c>
      <c r="DO38" s="8">
        <f>IFERROR(VLOOKUP("*Астраханская*",[2]МСП!$1:$1048576,COLUMN(DO38),0),"-")</f>
        <v>-0.5</v>
      </c>
      <c r="DP38" s="8">
        <f>IFERROR(VLOOKUP("*Астраханская*",[2]МСП!$1:$1048576,COLUMN(DP38),0),"-")</f>
        <v>-0.1</v>
      </c>
      <c r="DQ38" s="8">
        <f>IFERROR(VLOOKUP("*Астраханская*",[2]МСП!$1:$1048576,COLUMN(DQ38),0),"-")</f>
        <v>-0.4</v>
      </c>
      <c r="DR38" s="8">
        <f>IFERROR(VLOOKUP("*Астраханская*",[2]МСП!$1:$1048576,COLUMN(DR38),0),"-")</f>
        <v>-1.2</v>
      </c>
      <c r="DS38" s="8">
        <f>IFERROR(VLOOKUP("*Астраханская*",[2]МСП!$1:$1048576,COLUMN(DS38),0),"-")</f>
        <v>-1.2</v>
      </c>
      <c r="DT38" s="8">
        <f>IFERROR(VLOOKUP("*Астраханская*",[2]МСП!$1:$1048576,COLUMN(DT38),0),"-")</f>
        <v>-1.2</v>
      </c>
      <c r="DU38" s="8">
        <f>IFERROR(VLOOKUP("*Астраханская*",[2]МСП!$1:$1048576,COLUMN(DU38),0),"-")</f>
        <v>-1.2</v>
      </c>
      <c r="DV38" s="8">
        <f>IFERROR(VLOOKUP("*Астраханская*",[2]МСП!$1:$1048576,COLUMN(DV38),0),"-")</f>
        <v>-1.1000000000000001</v>
      </c>
      <c r="DW38" s="8">
        <f>IFERROR(VLOOKUP("*Астраханская*",[2]МСП!$1:$1048576,COLUMN(DW38),0),"-")</f>
        <v>-0.8</v>
      </c>
      <c r="DX38" s="8">
        <f>IFERROR(VLOOKUP("*Астраханская*",[2]МСП!$1:$1048576,COLUMN(DX38),0),"-")</f>
        <v>0.4</v>
      </c>
      <c r="DY38" s="8">
        <f>IFERROR(VLOOKUP("*Астраханская*",[2]МСП!$1:$1048576,COLUMN(DY38),0),"-")</f>
        <v>1</v>
      </c>
      <c r="DZ38" s="8">
        <f>IFERROR(VLOOKUP("*Астраханская*",[2]МСП!$1:$1048576,COLUMN(DZ38),0),"-")</f>
        <v>2</v>
      </c>
      <c r="EA38" s="8">
        <f>IFERROR(VLOOKUP("*Астраханская*",[2]МСП!$1:$1048576,COLUMN(EA38),0),"-")</f>
        <v>2.5</v>
      </c>
      <c r="EB38" s="8">
        <f>IFERROR(VLOOKUP("*Астраханская*",[2]МСП!$1:$1048576,COLUMN(EB38),0),"-")</f>
        <v>3.1</v>
      </c>
      <c r="EC38" s="8">
        <f>IFERROR(VLOOKUP("*Астраханская*",[2]МСП!$1:$1048576,COLUMN(EC38),0),"-")</f>
        <v>4</v>
      </c>
      <c r="ED38" s="8">
        <f>IFERROR(VLOOKUP("*Астраханская*",[2]МСП!$1:$1048576,COLUMN(ED38),0),"-")</f>
        <v>5.8</v>
      </c>
      <c r="EE38" s="8">
        <f>IFERROR(VLOOKUP("*Астраханская*",[2]МСП!$1:$1048576,COLUMN(EE38),0),"-")</f>
        <v>5.0999999999999996</v>
      </c>
      <c r="EF38" s="8">
        <f>IFERROR(VLOOKUP("*Астраханская*",[2]МСП!$1:$1048576,COLUMN(EF38),0),"-")</f>
        <v>6.3</v>
      </c>
      <c r="EG38" s="8">
        <f>IFERROR(VLOOKUP("*Астраханская*",[2]МСП!$1:$1048576,COLUMN(EG38),0),"-")</f>
        <v>6.5</v>
      </c>
      <c r="EH38" s="8">
        <f>IFERROR(VLOOKUP("*Астраханская*",[2]МСП!$1:$1048576,COLUMN(EH38),0),"-")</f>
        <v>7.2</v>
      </c>
      <c r="EI38" s="8">
        <f>IFERROR(VLOOKUP("*Астраханская*",[2]МСП!$1:$1048576,COLUMN(EI38),0),"-")</f>
        <v>9.5</v>
      </c>
      <c r="EJ38" s="8">
        <f>IFERROR(VLOOKUP("*Астраханская*",[2]МСП!$1:$1048576,COLUMN(EJ38),0),"-")</f>
        <v>11.3</v>
      </c>
      <c r="EK38" s="8">
        <f>IFERROR(VLOOKUP("*Астраханская*",[2]МСП!$1:$1048576,COLUMN(EK38),0),"-")</f>
        <v>13</v>
      </c>
      <c r="EL38" s="8">
        <f>IFERROR(VLOOKUP("*Астраханская*",[2]МСП!$1:$1048576,COLUMN(EL38),0),"-")</f>
        <v>14.4</v>
      </c>
      <c r="EM38" s="8">
        <f>IFERROR(VLOOKUP("*Астраханская*",[2]МСП!$1:$1048576,COLUMN(EM38),0),"-")</f>
        <v>16</v>
      </c>
      <c r="EN38" s="8">
        <f>IFERROR(VLOOKUP("*Астраханская*",[2]МСП!$1:$1048576,COLUMN(EN38),0),"-")</f>
        <v>15.5</v>
      </c>
      <c r="EO38" s="8">
        <f>IFERROR(VLOOKUP("*Астраханская*",[2]МСП!$1:$1048576,COLUMN(EO38),0),"-")</f>
        <v>17.3</v>
      </c>
      <c r="EP38" s="8">
        <f>IFERROR(VLOOKUP("*Астраханская*",[2]МСП!$1:$1048576,COLUMN(EP38),0),"-")</f>
        <v>19.7</v>
      </c>
      <c r="EQ38" s="8">
        <f>IFERROR(VLOOKUP("*Астраханская*",[2]МСП!$1:$1048576,COLUMN(EQ38),0),"-")</f>
        <v>6.6</v>
      </c>
      <c r="ER38" s="8">
        <f>IFERROR(VLOOKUP("*Астраханская*",[2]МСП!$1:$1048576,COLUMN(ER38),0),"-")</f>
        <v>14.2</v>
      </c>
      <c r="ES38" s="8">
        <f>IFERROR(VLOOKUP("*Астраханская*",[2]МСП!$1:$1048576,COLUMN(ES38),0),"-")</f>
        <v>16.7</v>
      </c>
      <c r="ET38" s="8">
        <f>IFERROR(VLOOKUP("*Астраханская*",[2]МСП!$1:$1048576,COLUMN(ET38),0),"-")</f>
        <v>17</v>
      </c>
      <c r="EU38" s="8">
        <f>IFERROR(VLOOKUP("*Астраханская*",[2]МСП!$1:$1048576,COLUMN(EU38),0),"-")</f>
        <v>17.600000000000001</v>
      </c>
      <c r="EV38" s="8">
        <f>IFERROR(VLOOKUP("*Астраханская*",[2]МСП!$1:$1048576,COLUMN(EV38),0),"-")</f>
        <v>17.7</v>
      </c>
      <c r="EW38" s="8">
        <f>IFERROR(VLOOKUP("*Астраханская*",[2]МСП!$1:$1048576,COLUMN(EW38),0),"-")</f>
        <v>18.399999999999999</v>
      </c>
      <c r="EX38" s="8">
        <f>IFERROR(VLOOKUP("*Астраханская*",[2]МСП!$1:$1048576,COLUMN(EX38),0),"-")</f>
        <v>17.8</v>
      </c>
      <c r="EY38" s="8">
        <f>IFERROR(VLOOKUP("*Астраханская*",[2]МСП!$1:$1048576,COLUMN(EY38),0),"-")</f>
        <v>20.3</v>
      </c>
    </row>
    <row r="39" spans="1:155" x14ac:dyDescent="0.25">
      <c r="A39" s="4" t="s">
        <v>31</v>
      </c>
      <c r="B39" s="8">
        <f>IFERROR(VLOOKUP("*Волгоградская*",[2]МСП!$1:$1048576,COLUMN(B39),0),"-")</f>
        <v>1.1000000000000001</v>
      </c>
      <c r="C39" s="8">
        <f>IFERROR(VLOOKUP("*Волгоградская*",[2]МСП!$1:$1048576,COLUMN(C39),0),"-")</f>
        <v>0.7</v>
      </c>
      <c r="D39" s="8">
        <f>IFERROR(VLOOKUP("*Волгоградская*",[2]МСП!$1:$1048576,COLUMN(D39),0),"-")</f>
        <v>0.1</v>
      </c>
      <c r="E39" s="8">
        <f>IFERROR(VLOOKUP("*Волгоградская*",[2]МСП!$1:$1048576,COLUMN(E39),0),"-")</f>
        <v>-11.8</v>
      </c>
      <c r="F39" s="8">
        <f>IFERROR(VLOOKUP("*Волгоградская*",[2]МСП!$1:$1048576,COLUMN(F39),0),"-")</f>
        <v>-27</v>
      </c>
      <c r="G39" s="8">
        <f>IFERROR(VLOOKUP("*Волгоградская*",[2]МСП!$1:$1048576,COLUMN(G39),0),"-")</f>
        <v>-23.9</v>
      </c>
      <c r="H39" s="8">
        <f>IFERROR(VLOOKUP("*Волгоградская*",[2]МСП!$1:$1048576,COLUMN(H39),0),"-")</f>
        <v>-22.1</v>
      </c>
      <c r="I39" s="8">
        <f>IFERROR(VLOOKUP("*Волгоградская*",[2]МСП!$1:$1048576,COLUMN(I39),0),"-")</f>
        <v>-20.399999999999999</v>
      </c>
      <c r="J39" s="8">
        <f>IFERROR(VLOOKUP("*Волгоградская*",[2]МСП!$1:$1048576,COLUMN(J39),0),"-")</f>
        <v>-20.100000000000001</v>
      </c>
      <c r="K39" s="8">
        <f>IFERROR(VLOOKUP("*Волгоградская*",[2]МСП!$1:$1048576,COLUMN(K39),0),"-")</f>
        <v>-17.2</v>
      </c>
      <c r="L39" s="8">
        <f>IFERROR(VLOOKUP("*Волгоградская*",[2]МСП!$1:$1048576,COLUMN(L39),0),"-")</f>
        <v>-14.2</v>
      </c>
      <c r="M39" s="8">
        <f>IFERROR(VLOOKUP("*Волгоградская*",[2]МСП!$1:$1048576,COLUMN(M39),0),"-")</f>
        <v>-11.7</v>
      </c>
      <c r="N39" s="8">
        <f>IFERROR(VLOOKUP("*Волгоградская*",[2]МСП!$1:$1048576,COLUMN(N39),0),"-")</f>
        <v>-9</v>
      </c>
      <c r="O39" s="8">
        <f>IFERROR(VLOOKUP("*Волгоградская*",[2]МСП!$1:$1048576,COLUMN(O39),0),"-")</f>
        <v>-7.6</v>
      </c>
      <c r="P39" s="8">
        <f>IFERROR(VLOOKUP("*Волгоградская*",[2]МСП!$1:$1048576,COLUMN(P39),0),"-")</f>
        <v>-6.2</v>
      </c>
      <c r="Q39" s="8">
        <f>IFERROR(VLOOKUP("*Волгоградская*",[2]МСП!$1:$1048576,COLUMN(Q39),0),"-")</f>
        <v>-4.3</v>
      </c>
      <c r="R39" s="8">
        <f>IFERROR(VLOOKUP("*Волгоградская*",[2]МСП!$1:$1048576,COLUMN(R39),0),"-")</f>
        <v>-2.4</v>
      </c>
      <c r="S39" s="8">
        <f>IFERROR(VLOOKUP("*Волгоградская*",[2]МСП!$1:$1048576,COLUMN(S39),0),"-")</f>
        <v>-1</v>
      </c>
      <c r="T39" s="8">
        <f>IFERROR(VLOOKUP("*Волгоградская*",[2]МСП!$1:$1048576,COLUMN(T39),0),"-")</f>
        <v>-0.4</v>
      </c>
      <c r="U39" s="8">
        <f>IFERROR(VLOOKUP("*Волгоградская*",[2]МСП!$1:$1048576,COLUMN(U39),0),"-")</f>
        <v>-0.1</v>
      </c>
      <c r="V39" s="8">
        <f>IFERROR(VLOOKUP("*Волгоградская*",[2]МСП!$1:$1048576,COLUMN(V39),0),"-")</f>
        <v>-1.5</v>
      </c>
      <c r="W39" s="8">
        <f>IFERROR(VLOOKUP("*Волгоградская*",[2]МСП!$1:$1048576,COLUMN(W39),0),"-")</f>
        <v>1.1000000000000001</v>
      </c>
      <c r="X39" s="8">
        <f>IFERROR(VLOOKUP("*Волгоградская*",[2]МСП!$1:$1048576,COLUMN(X39),0),"-")</f>
        <v>1.1000000000000001</v>
      </c>
      <c r="Y39" s="8">
        <f>IFERROR(VLOOKUP("*Волгоградская*",[2]МСП!$1:$1048576,COLUMN(Y39),0),"-")</f>
        <v>1.3</v>
      </c>
      <c r="Z39" s="8">
        <f>IFERROR(VLOOKUP("*Волгоградская*",[2]МСП!$1:$1048576,COLUMN(Z39),0),"-")</f>
        <v>1.7</v>
      </c>
      <c r="AA39" s="8">
        <f>IFERROR(VLOOKUP("*Волгоградская*",[2]МСП!$1:$1048576,COLUMN(AA39),0),"-")</f>
        <v>1.7</v>
      </c>
      <c r="AB39" s="8">
        <f>IFERROR(VLOOKUP("*Волгоградская*",[2]МСП!$1:$1048576,COLUMN(AB39),0),"-")</f>
        <v>2.2000000000000002</v>
      </c>
      <c r="AC39" s="8">
        <f>IFERROR(VLOOKUP("*Волгоградская*",[2]МСП!$1:$1048576,COLUMN(AC39),0),"-")</f>
        <v>2.2000000000000002</v>
      </c>
      <c r="AD39" s="8">
        <f>IFERROR(VLOOKUP("*Волгоградская*",[2]МСП!$1:$1048576,COLUMN(AD39),0),"-")</f>
        <v>2.4</v>
      </c>
      <c r="AE39" s="8">
        <f>IFERROR(VLOOKUP("*Волгоградская*",[2]МСП!$1:$1048576,COLUMN(AE39),0),"-")</f>
        <v>2.5</v>
      </c>
      <c r="AF39" s="8">
        <f>IFERROR(VLOOKUP("*Волгоградская*",[2]МСП!$1:$1048576,COLUMN(AF39),0),"-")</f>
        <v>1.8</v>
      </c>
      <c r="AG39" s="8">
        <f>IFERROR(VLOOKUP("*Волгоградская*",[2]МСП!$1:$1048576,COLUMN(AG39),0),"-")</f>
        <v>1.3</v>
      </c>
      <c r="AH39" s="8">
        <f>IFERROR(VLOOKUP("*Волгоградская*",[2]МСП!$1:$1048576,COLUMN(AH39),0),"-")</f>
        <v>1.9</v>
      </c>
      <c r="AI39" s="8">
        <f>IFERROR(VLOOKUP("*Волгоградская*",[2]МСП!$1:$1048576,COLUMN(AI39),0),"-")</f>
        <v>1.5</v>
      </c>
      <c r="AJ39" s="8">
        <f>IFERROR(VLOOKUP("*Волгоградская*",[2]МСП!$1:$1048576,COLUMN(AJ39),0),"-")</f>
        <v>1.1000000000000001</v>
      </c>
      <c r="AK39" s="8">
        <f>IFERROR(VLOOKUP("*Волгоградская*",[2]МСП!$1:$1048576,COLUMN(AK39),0),"-")</f>
        <v>1.7</v>
      </c>
      <c r="AL39" s="8">
        <f>IFERROR(VLOOKUP("*Волгоградская*",[2]МСП!$1:$1048576,COLUMN(AL39),0),"-")</f>
        <v>1.6</v>
      </c>
      <c r="AM39" s="8">
        <f>IFERROR(VLOOKUP("*Волгоградская*",[2]МСП!$1:$1048576,COLUMN(AM39),0),"-")</f>
        <v>2</v>
      </c>
      <c r="AN39" s="8">
        <f>IFERROR(VLOOKUP("*Волгоградская*",[2]МСП!$1:$1048576,COLUMN(AN39),0),"-")</f>
        <v>2</v>
      </c>
      <c r="AO39" s="8">
        <f>IFERROR(VLOOKUP("*Волгоградская*",[2]МСП!$1:$1048576,COLUMN(AO39),0),"-")</f>
        <v>2.2000000000000002</v>
      </c>
      <c r="AP39" s="8">
        <f>IFERROR(VLOOKUP("*Волгоградская*",[2]МСП!$1:$1048576,COLUMN(AP39),0),"-")</f>
        <v>2.5</v>
      </c>
      <c r="AQ39" s="8">
        <f>IFERROR(VLOOKUP("*Волгоградская*",[2]МСП!$1:$1048576,COLUMN(AQ39),0),"-")</f>
        <v>2.8</v>
      </c>
      <c r="AR39" s="8">
        <f>IFERROR(VLOOKUP("*Волгоградская*",[2]МСП!$1:$1048576,COLUMN(AR39),0),"-")</f>
        <v>1.3</v>
      </c>
      <c r="AS39" s="8">
        <f>IFERROR(VLOOKUP("*Волгоградская*",[2]МСП!$1:$1048576,COLUMN(AS39),0),"-")</f>
        <v>-5.7</v>
      </c>
      <c r="AT39" s="8">
        <f>IFERROR(VLOOKUP("*Волгоградская*",[2]МСП!$1:$1048576,COLUMN(AT39),0),"-")</f>
        <v>-0.2</v>
      </c>
      <c r="AU39" s="8">
        <f>IFERROR(VLOOKUP("*Волгоградская*",[2]МСП!$1:$1048576,COLUMN(AU39),0),"-")</f>
        <v>0.8</v>
      </c>
      <c r="AV39" s="8">
        <f>IFERROR(VLOOKUP("*Волгоградская*",[2]МСП!$1:$1048576,COLUMN(AV39),0),"-")</f>
        <v>1.2</v>
      </c>
      <c r="AW39" s="8">
        <f>IFERROR(VLOOKUP("*Волгоградская*",[2]МСП!$1:$1048576,COLUMN(AW39),0),"-")</f>
        <v>1.9</v>
      </c>
      <c r="AX39" s="8">
        <f>IFERROR(VLOOKUP("*Волгоградская*",[2]МСП!$1:$1048576,COLUMN(AX39),0),"-")</f>
        <v>1.8</v>
      </c>
      <c r="AY39" s="8">
        <f>IFERROR(VLOOKUP("*Волгоградская*",[2]МСП!$1:$1048576,COLUMN(AY39),0),"-")</f>
        <v>2.4</v>
      </c>
      <c r="AZ39" s="8">
        <f>IFERROR(VLOOKUP("*Волгоградская*",[2]МСП!$1:$1048576,COLUMN(AZ39),0),"-")</f>
        <v>1.6</v>
      </c>
      <c r="BA39" s="8">
        <f>IFERROR(VLOOKUP("*Волгоградская*",[2]МСП!$1:$1048576,COLUMN(BA39),0),"-")</f>
        <v>3.1</v>
      </c>
      <c r="BB39" s="8">
        <f>IFERROR(VLOOKUP("*Волгоградская*",[2]МСП!$1:$1048576,COLUMN(BB39),0),"-")</f>
        <v>2.6</v>
      </c>
      <c r="BC39" s="8">
        <f>IFERROR(VLOOKUP("*Волгоградская*",[2]МСП!$1:$1048576,COLUMN(BC39),0),"-")</f>
        <v>3.1</v>
      </c>
      <c r="BD39" s="8">
        <f>IFERROR(VLOOKUP("*Волгоградская*",[2]МСП!$1:$1048576,COLUMN(BD39),0),"-")</f>
        <v>1.8</v>
      </c>
      <c r="BE39" s="8">
        <f>IFERROR(VLOOKUP("*Волгоградская*",[2]МСП!$1:$1048576,COLUMN(BE39),0),"-")</f>
        <v>4.0999999999999996</v>
      </c>
      <c r="BF39" s="8">
        <f>IFERROR(VLOOKUP("*Волгоградская*",[2]МСП!$1:$1048576,COLUMN(BF39),0),"-")</f>
        <v>3.9</v>
      </c>
      <c r="BG39" s="8">
        <f>IFERROR(VLOOKUP("*Волгоградская*",[2]МСП!$1:$1048576,COLUMN(BG39),0),"-")</f>
        <v>4.5999999999999996</v>
      </c>
      <c r="BH39" s="8">
        <f>IFERROR(VLOOKUP("*Волгоградская*",[2]МСП!$1:$1048576,COLUMN(BH39),0),"-")</f>
        <v>4.8</v>
      </c>
      <c r="BI39" s="8">
        <f>IFERROR(VLOOKUP("*Волгоградская*",[2]МСП!$1:$1048576,COLUMN(BI39),0),"-")</f>
        <v>-0.9</v>
      </c>
      <c r="BJ39" s="8">
        <f>IFERROR(VLOOKUP("*Волгоградская*",[2]МСП!$1:$1048576,COLUMN(BJ39),0),"-")</f>
        <v>3</v>
      </c>
      <c r="BK39" s="8">
        <f>IFERROR(VLOOKUP("*Волгоградская*",[2]МСП!$1:$1048576,COLUMN(BK39),0),"-")</f>
        <v>4.4000000000000004</v>
      </c>
      <c r="BL39" s="8">
        <f>IFERROR(VLOOKUP("*Волгоградская*",[2]МСП!$1:$1048576,COLUMN(BL39),0),"-")</f>
        <v>5.2</v>
      </c>
      <c r="BM39" s="8">
        <f>IFERROR(VLOOKUP("*Волгоградская*",[2]МСП!$1:$1048576,COLUMN(BM39),0),"-")</f>
        <v>5.0999999999999996</v>
      </c>
      <c r="BN39" s="8">
        <f>IFERROR(VLOOKUP("*Волгоградская*",[2]МСП!$1:$1048576,COLUMN(BN39),0),"-")</f>
        <v>6.5</v>
      </c>
      <c r="BO39" s="8">
        <f>IFERROR(VLOOKUP("*Волгоградская*",[2]МСП!$1:$1048576,COLUMN(BO39),0),"-")</f>
        <v>6.4</v>
      </c>
      <c r="BP39" s="8">
        <f>IFERROR(VLOOKUP("*Волгоградская*",[2]МСП!$1:$1048576,COLUMN(BP39),0),"-")</f>
        <v>5.9</v>
      </c>
      <c r="BQ39" s="8">
        <f>IFERROR(VLOOKUP("*Волгоградская*",[2]МСП!$1:$1048576,COLUMN(BQ39),0),"-")</f>
        <v>6</v>
      </c>
      <c r="BR39" s="8">
        <f>IFERROR(VLOOKUP("*Волгоградская*",[2]МСП!$1:$1048576,COLUMN(BR39),0),"-")</f>
        <v>6.6</v>
      </c>
      <c r="BS39" s="8">
        <f>IFERROR(VLOOKUP("*Волгоградская*",[2]МСП!$1:$1048576,COLUMN(BS39),0),"-")</f>
        <v>5.5</v>
      </c>
      <c r="BT39" s="8">
        <f>IFERROR(VLOOKUP("*Волгоградская*",[2]МСП!$1:$1048576,COLUMN(BT39),0),"-")</f>
        <v>5.6</v>
      </c>
      <c r="BU39" s="8">
        <f>IFERROR(VLOOKUP("*Волгоградская*",[2]МСП!$1:$1048576,COLUMN(BU39),0),"-")</f>
        <v>5.8</v>
      </c>
      <c r="BV39" s="8">
        <f>IFERROR(VLOOKUP("*Волгоградская*",[2]МСП!$1:$1048576,COLUMN(BV39),0),"-")</f>
        <v>5.5</v>
      </c>
      <c r="BW39" s="8">
        <f>IFERROR(VLOOKUP("*Волгоградская*",[2]МСП!$1:$1048576,COLUMN(BW39),0),"-")</f>
        <v>6.3</v>
      </c>
      <c r="BX39" s="8">
        <f>IFERROR(VLOOKUP("*Волгоградская*",[2]МСП!$1:$1048576,COLUMN(BX39),0),"-")</f>
        <v>6.1</v>
      </c>
      <c r="BY39" s="8">
        <f>IFERROR(VLOOKUP("*Волгоградская*",[2]МСП!$1:$1048576,COLUMN(BY39),0),"-")</f>
        <v>6.6</v>
      </c>
      <c r="BZ39" s="8">
        <f>IFERROR(VLOOKUP("*Волгоградская*",[2]МСП!$1:$1048576,COLUMN(BZ39),0),"-")</f>
        <v>6.5</v>
      </c>
      <c r="CA39" s="8">
        <f>IFERROR(VLOOKUP("*Волгоградская*",[2]МСП!$1:$1048576,COLUMN(CA39),0),"-")</f>
        <v>7.6</v>
      </c>
      <c r="CB39" s="8">
        <f>IFERROR(VLOOKUP("*Волгоградская*",[2]МСП!$1:$1048576,COLUMN(CB39),0),"-")</f>
        <v>7.2</v>
      </c>
      <c r="CC39" s="8">
        <f>IFERROR(VLOOKUP("*Волгоградская*",[2]МСП!$1:$1048576,COLUMN(CC39),0),"-")</f>
        <v>7</v>
      </c>
      <c r="CD39" s="8">
        <f>IFERROR(VLOOKUP("*Волгоградская*",[2]МСП!$1:$1048576,COLUMN(CD39),0),"-")</f>
        <v>6.9</v>
      </c>
      <c r="CE39" s="8">
        <f>IFERROR(VLOOKUP("*Волгоградская*",[2]МСП!$1:$1048576,COLUMN(CE39),0),"-")</f>
        <v>6.9</v>
      </c>
      <c r="CF39" s="8">
        <f>IFERROR(VLOOKUP("*Волгоградская*",[2]МСП!$1:$1048576,COLUMN(CF39),0),"-")</f>
        <v>6.5</v>
      </c>
      <c r="CG39" s="8">
        <f>IFERROR(VLOOKUP("*Волгоградская*",[2]МСП!$1:$1048576,COLUMN(CG39),0),"-")</f>
        <v>6.5</v>
      </c>
      <c r="CH39" s="8">
        <f>IFERROR(VLOOKUP("*Волгоградская*",[2]МСП!$1:$1048576,COLUMN(CH39),0),"-")</f>
        <v>6.4</v>
      </c>
      <c r="CI39" s="8">
        <f>IFERROR(VLOOKUP("*Волгоградская*",[2]МСП!$1:$1048576,COLUMN(CI39),0),"-")</f>
        <v>6.2</v>
      </c>
      <c r="CJ39" s="8">
        <f>IFERROR(VLOOKUP("*Волгоградская*",[2]МСП!$1:$1048576,COLUMN(CJ39),0),"-")</f>
        <v>4.5999999999999996</v>
      </c>
      <c r="CK39" s="8">
        <f>IFERROR(VLOOKUP("*Волгоградская*",[2]МСП!$1:$1048576,COLUMN(CK39),0),"-")</f>
        <v>5.2</v>
      </c>
      <c r="CL39" s="8">
        <f>IFERROR(VLOOKUP("*Волгоградская*",[2]МСП!$1:$1048576,COLUMN(CL39),0),"-")</f>
        <v>5.8</v>
      </c>
      <c r="CM39" s="8">
        <f>IFERROR(VLOOKUP("*Волгоградская*",[2]МСП!$1:$1048576,COLUMN(CM39),0),"-")</f>
        <v>6</v>
      </c>
      <c r="CN39" s="8">
        <f>IFERROR(VLOOKUP("*Волгоградская*",[2]МСП!$1:$1048576,COLUMN(CN39),0),"-")</f>
        <v>6.3</v>
      </c>
      <c r="CO39" s="8">
        <f>IFERROR(VLOOKUP("*Волгоградская*",[2]МСП!$1:$1048576,COLUMN(CO39),0),"-")</f>
        <v>6.2</v>
      </c>
      <c r="CP39" s="8">
        <f>IFERROR(VLOOKUP("*Волгоградская*",[2]МСП!$1:$1048576,COLUMN(CP39),0),"-")</f>
        <v>6.4</v>
      </c>
      <c r="CQ39" s="8">
        <f>IFERROR(VLOOKUP("*Волгоградская*",[2]МСП!$1:$1048576,COLUMN(CQ39),0),"-")</f>
        <v>6.6</v>
      </c>
      <c r="CR39" s="8">
        <f>IFERROR(VLOOKUP("*Волгоградская*",[2]МСП!$1:$1048576,COLUMN(CR39),0),"-")</f>
        <v>5.7</v>
      </c>
      <c r="CS39" s="8">
        <f>IFERROR(VLOOKUP("*Волгоградская*",[2]МСП!$1:$1048576,COLUMN(CS39),0),"-")</f>
        <v>-2.6</v>
      </c>
      <c r="CT39" s="8">
        <f>IFERROR(VLOOKUP("*Волгоградская*",[2]МСП!$1:$1048576,COLUMN(CT39),0),"-")</f>
        <v>4.0999999999999996</v>
      </c>
      <c r="CU39" s="8">
        <f>IFERROR(VLOOKUP("*Волгоградская*",[2]МСП!$1:$1048576,COLUMN(CU39),0),"-")</f>
        <v>4.3</v>
      </c>
      <c r="CV39" s="8">
        <f>IFERROR(VLOOKUP("*Волгоградская*",[2]МСП!$1:$1048576,COLUMN(CV39),0),"-")</f>
        <v>5</v>
      </c>
      <c r="CW39" s="8">
        <f>IFERROR(VLOOKUP("*Волгоградская*",[2]МСП!$1:$1048576,COLUMN(CW39),0),"-")</f>
        <v>5.0999999999999996</v>
      </c>
      <c r="CX39" s="8">
        <f>IFERROR(VLOOKUP("*Волгоградская*",[2]МСП!$1:$1048576,COLUMN(CX39),0),"-")</f>
        <v>6</v>
      </c>
      <c r="CY39" s="8">
        <f>IFERROR(VLOOKUP("*Волгоградская*",[2]МСП!$1:$1048576,COLUMN(CY39),0),"-")</f>
        <v>5.6</v>
      </c>
      <c r="CZ39" s="8">
        <f>IFERROR(VLOOKUP("*Волгоградская*",[2]МСП!$1:$1048576,COLUMN(CZ39),0),"-")</f>
        <v>5.9</v>
      </c>
      <c r="DA39" s="8">
        <f>IFERROR(VLOOKUP("*Волгоградская*",[2]МСП!$1:$1048576,COLUMN(DA39),0),"-")</f>
        <v>5.3</v>
      </c>
      <c r="DB39" s="8">
        <f>IFERROR(VLOOKUP("*Волгоградская*",[2]МСП!$1:$1048576,COLUMN(DB39),0),"-")</f>
        <v>5.4</v>
      </c>
      <c r="DC39" s="8">
        <f>IFERROR(VLOOKUP("*Волгоградская*",[2]МСП!$1:$1048576,COLUMN(DC39),0),"-")</f>
        <v>5.6</v>
      </c>
      <c r="DD39" s="8">
        <f>IFERROR(VLOOKUP("*Волгоградская*",[2]МСП!$1:$1048576,COLUMN(DD39),0),"-")</f>
        <v>5.7</v>
      </c>
      <c r="DE39" s="8">
        <f>IFERROR(VLOOKUP("*Волгоградская*",[2]МСП!$1:$1048576,COLUMN(DE39),0),"-")</f>
        <v>5.9</v>
      </c>
      <c r="DF39" s="8">
        <f>IFERROR(VLOOKUP("*Волгоградская*",[2]МСП!$1:$1048576,COLUMN(DF39),0),"-")</f>
        <v>6.4</v>
      </c>
      <c r="DG39" s="8">
        <f>IFERROR(VLOOKUP("*Волгоградская*",[2]МСП!$1:$1048576,COLUMN(DG39),0),"-")</f>
        <v>6.6</v>
      </c>
      <c r="DH39" s="8">
        <f>IFERROR(VLOOKUP("*Волгоградская*",[2]МСП!$1:$1048576,COLUMN(DH39),0),"-")</f>
        <v>7.1</v>
      </c>
      <c r="DI39" s="8">
        <f>IFERROR(VLOOKUP("*Волгоградская*",[2]МСП!$1:$1048576,COLUMN(DI39),0),"-")</f>
        <v>6.8</v>
      </c>
      <c r="DJ39" s="8">
        <f>IFERROR(VLOOKUP("*Волгоградская*",[2]МСП!$1:$1048576,COLUMN(DJ39),0),"-")</f>
        <v>6.5</v>
      </c>
      <c r="DK39" s="8">
        <f>IFERROR(VLOOKUP("*Волгоградская*",[2]МСП!$1:$1048576,COLUMN(DK39),0),"-")</f>
        <v>7.5</v>
      </c>
      <c r="DL39" s="8">
        <f>IFERROR(VLOOKUP("*Волгоградская*",[2]МСП!$1:$1048576,COLUMN(DL39),0),"-")</f>
        <v>7.6</v>
      </c>
      <c r="DM39" s="8">
        <f>IFERROR(VLOOKUP("*Волгоградская*",[2]МСП!$1:$1048576,COLUMN(DM39),0),"-")</f>
        <v>8.3000000000000007</v>
      </c>
      <c r="DN39" s="8">
        <f>IFERROR(VLOOKUP("*Волгоградская*",[2]МСП!$1:$1048576,COLUMN(DN39),0),"-")</f>
        <v>8.1999999999999993</v>
      </c>
      <c r="DO39" s="8">
        <f>IFERROR(VLOOKUP("*Волгоградская*",[2]МСП!$1:$1048576,COLUMN(DO39),0),"-")</f>
        <v>8.1</v>
      </c>
      <c r="DP39" s="8">
        <f>IFERROR(VLOOKUP("*Волгоградская*",[2]МСП!$1:$1048576,COLUMN(DP39),0),"-")</f>
        <v>8.3000000000000007</v>
      </c>
      <c r="DQ39" s="8">
        <f>IFERROR(VLOOKUP("*Волгоградская*",[2]МСП!$1:$1048576,COLUMN(DQ39),0),"-")</f>
        <v>8.4</v>
      </c>
      <c r="DR39" s="8">
        <f>IFERROR(VLOOKUP("*Волгоградская*",[2]МСП!$1:$1048576,COLUMN(DR39),0),"-")</f>
        <v>7.6</v>
      </c>
      <c r="DS39" s="8">
        <f>IFERROR(VLOOKUP("*Волгоградская*",[2]МСП!$1:$1048576,COLUMN(DS39),0),"-")</f>
        <v>7.8</v>
      </c>
      <c r="DT39" s="8">
        <f>IFERROR(VLOOKUP("*Волгоградская*",[2]МСП!$1:$1048576,COLUMN(DT39),0),"-")</f>
        <v>8</v>
      </c>
      <c r="DU39" s="8">
        <f>IFERROR(VLOOKUP("*Волгоградская*",[2]МСП!$1:$1048576,COLUMN(DU39),0),"-")</f>
        <v>8.1</v>
      </c>
      <c r="DV39" s="8">
        <f>IFERROR(VLOOKUP("*Волгоградская*",[2]МСП!$1:$1048576,COLUMN(DV39),0),"-")</f>
        <v>8.5</v>
      </c>
      <c r="DW39" s="8">
        <f>IFERROR(VLOOKUP("*Волгоградская*",[2]МСП!$1:$1048576,COLUMN(DW39),0),"-")</f>
        <v>8.8000000000000007</v>
      </c>
      <c r="DX39" s="8">
        <f>IFERROR(VLOOKUP("*Волгоградская*",[2]МСП!$1:$1048576,COLUMN(DX39),0),"-")</f>
        <v>9.6</v>
      </c>
      <c r="DY39" s="8">
        <f>IFERROR(VLOOKUP("*Волгоградская*",[2]МСП!$1:$1048576,COLUMN(DY39),0),"-")</f>
        <v>9.3000000000000007</v>
      </c>
      <c r="DZ39" s="8">
        <f>IFERROR(VLOOKUP("*Волгоградская*",[2]МСП!$1:$1048576,COLUMN(DZ39),0),"-")</f>
        <v>10.3</v>
      </c>
      <c r="EA39" s="8">
        <f>IFERROR(VLOOKUP("*Волгоградская*",[2]МСП!$1:$1048576,COLUMN(EA39),0),"-")</f>
        <v>10.5</v>
      </c>
      <c r="EB39" s="8">
        <f>IFERROR(VLOOKUP("*Волгоградская*",[2]МСП!$1:$1048576,COLUMN(EB39),0),"-")</f>
        <v>9.8000000000000007</v>
      </c>
      <c r="EC39" s="8">
        <f>IFERROR(VLOOKUP("*Волгоградская*",[2]МСП!$1:$1048576,COLUMN(EC39),0),"-")</f>
        <v>10</v>
      </c>
      <c r="ED39" s="8">
        <f>IFERROR(VLOOKUP("*Волгоградская*",[2]МСП!$1:$1048576,COLUMN(ED39),0),"-")</f>
        <v>11.1</v>
      </c>
      <c r="EE39" s="8">
        <f>IFERROR(VLOOKUP("*Волгоградская*",[2]МСП!$1:$1048576,COLUMN(EE39),0),"-")</f>
        <v>10.7</v>
      </c>
      <c r="EF39" s="8">
        <f>IFERROR(VLOOKUP("*Волгоградская*",[2]МСП!$1:$1048576,COLUMN(EF39),0),"-")</f>
        <v>11.3</v>
      </c>
      <c r="EG39" s="8">
        <f>IFERROR(VLOOKUP("*Волгоградская*",[2]МСП!$1:$1048576,COLUMN(EG39),0),"-")</f>
        <v>11.2</v>
      </c>
      <c r="EH39" s="8">
        <f>IFERROR(VLOOKUP("*Волгоградская*",[2]МСП!$1:$1048576,COLUMN(EH39),0),"-")</f>
        <v>12.3</v>
      </c>
      <c r="EI39" s="8">
        <f>IFERROR(VLOOKUP("*Волгоградская*",[2]МСП!$1:$1048576,COLUMN(EI39),0),"-")</f>
        <v>13</v>
      </c>
      <c r="EJ39" s="8">
        <f>IFERROR(VLOOKUP("*Волгоградская*",[2]МСП!$1:$1048576,COLUMN(EJ39),0),"-")</f>
        <v>15.1</v>
      </c>
      <c r="EK39" s="8">
        <f>IFERROR(VLOOKUP("*Волгоградская*",[2]МСП!$1:$1048576,COLUMN(EK39),0),"-")</f>
        <v>16.7</v>
      </c>
      <c r="EL39" s="8">
        <f>IFERROR(VLOOKUP("*Волгоградская*",[2]МСП!$1:$1048576,COLUMN(EL39),0),"-")</f>
        <v>18.8</v>
      </c>
      <c r="EM39" s="8">
        <f>IFERROR(VLOOKUP("*Волгоградская*",[2]МСП!$1:$1048576,COLUMN(EM39),0),"-")</f>
        <v>20.100000000000001</v>
      </c>
      <c r="EN39" s="8">
        <f>IFERROR(VLOOKUP("*Волгоградская*",[2]МСП!$1:$1048576,COLUMN(EN39),0),"-")</f>
        <v>21.2</v>
      </c>
      <c r="EO39" s="8">
        <f>IFERROR(VLOOKUP("*Волгоградская*",[2]МСП!$1:$1048576,COLUMN(EO39),0),"-")</f>
        <v>22.8</v>
      </c>
      <c r="EP39" s="8">
        <f>IFERROR(VLOOKUP("*Волгоградская*",[2]МСП!$1:$1048576,COLUMN(EP39),0),"-")</f>
        <v>24.1</v>
      </c>
      <c r="EQ39" s="8">
        <f>IFERROR(VLOOKUP("*Волгоградская*",[2]МСП!$1:$1048576,COLUMN(EQ39),0),"-")</f>
        <v>13.3</v>
      </c>
      <c r="ER39" s="8">
        <f>IFERROR(VLOOKUP("*Волгоградская*",[2]МСП!$1:$1048576,COLUMN(ER39),0),"-")</f>
        <v>20.3</v>
      </c>
      <c r="ES39" s="8">
        <f>IFERROR(VLOOKUP("*Волгоградская*",[2]МСП!$1:$1048576,COLUMN(ES39),0),"-")</f>
        <v>21.8</v>
      </c>
      <c r="ET39" s="8">
        <f>IFERROR(VLOOKUP("*Волгоградская*",[2]МСП!$1:$1048576,COLUMN(ET39),0),"-")</f>
        <v>22.9</v>
      </c>
      <c r="EU39" s="8">
        <f>IFERROR(VLOOKUP("*Волгоградская*",[2]МСП!$1:$1048576,COLUMN(EU39),0),"-")</f>
        <v>23</v>
      </c>
      <c r="EV39" s="8">
        <f>IFERROR(VLOOKUP("*Волгоградская*",[2]МСП!$1:$1048576,COLUMN(EV39),0),"-")</f>
        <v>22.8</v>
      </c>
      <c r="EW39" s="8">
        <f>IFERROR(VLOOKUP("*Волгоградская*",[2]МСП!$1:$1048576,COLUMN(EW39),0),"-")</f>
        <v>23.5</v>
      </c>
      <c r="EX39" s="8">
        <f>IFERROR(VLOOKUP("*Волгоградская*",[2]МСП!$1:$1048576,COLUMN(EX39),0),"-")</f>
        <v>22.9</v>
      </c>
      <c r="EY39" s="8">
        <f>IFERROR(VLOOKUP("*Волгоградская*",[2]МСП!$1:$1048576,COLUMN(EY39),0),"-")</f>
        <v>25</v>
      </c>
    </row>
    <row r="40" spans="1:155" x14ac:dyDescent="0.25">
      <c r="A40" s="4" t="s">
        <v>32</v>
      </c>
      <c r="B40" s="8">
        <f>IFERROR(VLOOKUP("*Ростовская*",[2]МСП!$1:$1048576,COLUMN(B40),0),"-")</f>
        <v>1.8</v>
      </c>
      <c r="C40" s="8">
        <f>IFERROR(VLOOKUP("*Ростовская*",[2]МСП!$1:$1048576,COLUMN(C40),0),"-")</f>
        <v>1.8</v>
      </c>
      <c r="D40" s="8">
        <f>IFERROR(VLOOKUP("*Ростовская*",[2]МСП!$1:$1048576,COLUMN(D40),0),"-")</f>
        <v>1.4</v>
      </c>
      <c r="E40" s="8">
        <f>IFERROR(VLOOKUP("*Ростовская*",[2]МСП!$1:$1048576,COLUMN(E40),0),"-")</f>
        <v>-12.8</v>
      </c>
      <c r="F40" s="8">
        <f>IFERROR(VLOOKUP("*Ростовская*",[2]МСП!$1:$1048576,COLUMN(F40),0),"-")</f>
        <v>-33.9</v>
      </c>
      <c r="G40" s="8">
        <f>IFERROR(VLOOKUP("*Ростовская*",[2]МСП!$1:$1048576,COLUMN(G40),0),"-")</f>
        <v>-30.5</v>
      </c>
      <c r="H40" s="8">
        <f>IFERROR(VLOOKUP("*Ростовская*",[2]МСП!$1:$1048576,COLUMN(H40),0),"-")</f>
        <v>-29.7</v>
      </c>
      <c r="I40" s="8">
        <f>IFERROR(VLOOKUP("*Ростовская*",[2]МСП!$1:$1048576,COLUMN(I40),0),"-")</f>
        <v>-27.7</v>
      </c>
      <c r="J40" s="8">
        <f>IFERROR(VLOOKUP("*Ростовская*",[2]МСП!$1:$1048576,COLUMN(J40),0),"-")</f>
        <v>-27.1</v>
      </c>
      <c r="K40" s="8">
        <f>IFERROR(VLOOKUP("*Ростовская*",[2]МСП!$1:$1048576,COLUMN(K40),0),"-")</f>
        <v>-23.6</v>
      </c>
      <c r="L40" s="8">
        <f>IFERROR(VLOOKUP("*Ростовская*",[2]МСП!$1:$1048576,COLUMN(L40),0),"-")</f>
        <v>-21.5</v>
      </c>
      <c r="M40" s="8">
        <f>IFERROR(VLOOKUP("*Ростовская*",[2]МСП!$1:$1048576,COLUMN(M40),0),"-")</f>
        <v>-15.1</v>
      </c>
      <c r="N40" s="8">
        <f>IFERROR(VLOOKUP("*Ростовская*",[2]МСП!$1:$1048576,COLUMN(N40),0),"-")</f>
        <v>-11.4</v>
      </c>
      <c r="O40" s="8">
        <f>IFERROR(VLOOKUP("*Ростовская*",[2]МСП!$1:$1048576,COLUMN(O40),0),"-")</f>
        <v>-9.4</v>
      </c>
      <c r="P40" s="8">
        <f>IFERROR(VLOOKUP("*Ростовская*",[2]МСП!$1:$1048576,COLUMN(P40),0),"-")</f>
        <v>-6.9</v>
      </c>
      <c r="Q40" s="8">
        <f>IFERROR(VLOOKUP("*Ростовская*",[2]МСП!$1:$1048576,COLUMN(Q40),0),"-")</f>
        <v>-2.5</v>
      </c>
      <c r="R40" s="8">
        <f>IFERROR(VLOOKUP("*Ростовская*",[2]МСП!$1:$1048576,COLUMN(R40),0),"-")</f>
        <v>0.1</v>
      </c>
      <c r="S40" s="8">
        <f>IFERROR(VLOOKUP("*Ростовская*",[2]МСП!$1:$1048576,COLUMN(S40),0),"-")</f>
        <v>1.5</v>
      </c>
      <c r="T40" s="8">
        <f>IFERROR(VLOOKUP("*Ростовская*",[2]МСП!$1:$1048576,COLUMN(T40),0),"-")</f>
        <v>2.2000000000000002</v>
      </c>
      <c r="U40" s="8">
        <f>IFERROR(VLOOKUP("*Ростовская*",[2]МСП!$1:$1048576,COLUMN(U40),0),"-")</f>
        <v>2.7</v>
      </c>
      <c r="V40" s="8">
        <f>IFERROR(VLOOKUP("*Ростовская*",[2]МСП!$1:$1048576,COLUMN(V40),0),"-")</f>
        <v>1.7</v>
      </c>
      <c r="W40" s="8">
        <f>IFERROR(VLOOKUP("*Ростовская*",[2]МСП!$1:$1048576,COLUMN(W40),0),"-")</f>
        <v>3.2</v>
      </c>
      <c r="X40" s="8">
        <f>IFERROR(VLOOKUP("*Ростовская*",[2]МСП!$1:$1048576,COLUMN(X40),0),"-")</f>
        <v>4.5999999999999996</v>
      </c>
      <c r="Y40" s="8">
        <f>IFERROR(VLOOKUP("*Ростовская*",[2]МСП!$1:$1048576,COLUMN(Y40),0),"-")</f>
        <v>5.2</v>
      </c>
      <c r="Z40" s="8">
        <f>IFERROR(VLOOKUP("*Ростовская*",[2]МСП!$1:$1048576,COLUMN(Z40),0),"-")</f>
        <v>6.2</v>
      </c>
      <c r="AA40" s="8">
        <f>IFERROR(VLOOKUP("*Ростовская*",[2]МСП!$1:$1048576,COLUMN(AA40),0),"-")</f>
        <v>6.3</v>
      </c>
      <c r="AB40" s="8">
        <f>IFERROR(VLOOKUP("*Ростовская*",[2]МСП!$1:$1048576,COLUMN(AB40),0),"-")</f>
        <v>6.8</v>
      </c>
      <c r="AC40" s="8">
        <f>IFERROR(VLOOKUP("*Ростовская*",[2]МСП!$1:$1048576,COLUMN(AC40),0),"-")</f>
        <v>7.1</v>
      </c>
      <c r="AD40" s="8">
        <f>IFERROR(VLOOKUP("*Ростовская*",[2]МСП!$1:$1048576,COLUMN(AD40),0),"-")</f>
        <v>7.5</v>
      </c>
      <c r="AE40" s="8">
        <f>IFERROR(VLOOKUP("*Ростовская*",[2]МСП!$1:$1048576,COLUMN(AE40),0),"-")</f>
        <v>7.7</v>
      </c>
      <c r="AF40" s="8">
        <f>IFERROR(VLOOKUP("*Ростовская*",[2]МСП!$1:$1048576,COLUMN(AF40),0),"-")</f>
        <v>7.1</v>
      </c>
      <c r="AG40" s="8">
        <f>IFERROR(VLOOKUP("*Ростовская*",[2]МСП!$1:$1048576,COLUMN(AG40),0),"-")</f>
        <v>7.4</v>
      </c>
      <c r="AH40" s="8">
        <f>IFERROR(VLOOKUP("*Ростовская*",[2]МСП!$1:$1048576,COLUMN(AH40),0),"-")</f>
        <v>7.8</v>
      </c>
      <c r="AI40" s="8">
        <f>IFERROR(VLOOKUP("*Ростовская*",[2]МСП!$1:$1048576,COLUMN(AI40),0),"-")</f>
        <v>7.8</v>
      </c>
      <c r="AJ40" s="8">
        <f>IFERROR(VLOOKUP("*Ростовская*",[2]МСП!$1:$1048576,COLUMN(AJ40),0),"-")</f>
        <v>7.4</v>
      </c>
      <c r="AK40" s="8">
        <f>IFERROR(VLOOKUP("*Ростовская*",[2]МСП!$1:$1048576,COLUMN(AK40),0),"-")</f>
        <v>8</v>
      </c>
      <c r="AL40" s="8">
        <f>IFERROR(VLOOKUP("*Ростовская*",[2]МСП!$1:$1048576,COLUMN(AL40),0),"-")</f>
        <v>8.4</v>
      </c>
      <c r="AM40" s="8">
        <f>IFERROR(VLOOKUP("*Ростовская*",[2]МСП!$1:$1048576,COLUMN(AM40),0),"-")</f>
        <v>9.1</v>
      </c>
      <c r="AN40" s="8">
        <f>IFERROR(VLOOKUP("*Ростовская*",[2]МСП!$1:$1048576,COLUMN(AN40),0),"-")</f>
        <v>9.6</v>
      </c>
      <c r="AO40" s="8">
        <f>IFERROR(VLOOKUP("*Ростовская*",[2]МСП!$1:$1048576,COLUMN(AO40),0),"-")</f>
        <v>10</v>
      </c>
      <c r="AP40" s="8">
        <f>IFERROR(VLOOKUP("*Ростовская*",[2]МСП!$1:$1048576,COLUMN(AP40),0),"-")</f>
        <v>9.8000000000000007</v>
      </c>
      <c r="AQ40" s="8">
        <f>IFERROR(VLOOKUP("*Ростовская*",[2]МСП!$1:$1048576,COLUMN(AQ40),0),"-")</f>
        <v>10.3</v>
      </c>
      <c r="AR40" s="8">
        <f>IFERROR(VLOOKUP("*Ростовская*",[2]МСП!$1:$1048576,COLUMN(AR40),0),"-")</f>
        <v>9</v>
      </c>
      <c r="AS40" s="8">
        <f>IFERROR(VLOOKUP("*Ростовская*",[2]МСП!$1:$1048576,COLUMN(AS40),0),"-")</f>
        <v>1.4</v>
      </c>
      <c r="AT40" s="8">
        <f>IFERROR(VLOOKUP("*Ростовская*",[2]МСП!$1:$1048576,COLUMN(AT40),0),"-")</f>
        <v>6.8</v>
      </c>
      <c r="AU40" s="8">
        <f>IFERROR(VLOOKUP("*Ростовская*",[2]МСП!$1:$1048576,COLUMN(AU40),0),"-")</f>
        <v>7.8</v>
      </c>
      <c r="AV40" s="8">
        <f>IFERROR(VLOOKUP("*Ростовская*",[2]МСП!$1:$1048576,COLUMN(AV40),0),"-")</f>
        <v>8.9</v>
      </c>
      <c r="AW40" s="8">
        <f>IFERROR(VLOOKUP("*Ростовская*",[2]МСП!$1:$1048576,COLUMN(AW40),0),"-")</f>
        <v>9.6999999999999993</v>
      </c>
      <c r="AX40" s="8">
        <f>IFERROR(VLOOKUP("*Ростовская*",[2]МСП!$1:$1048576,COLUMN(AX40),0),"-")</f>
        <v>9.6</v>
      </c>
      <c r="AY40" s="8">
        <f>IFERROR(VLOOKUP("*Ростовская*",[2]МСП!$1:$1048576,COLUMN(AY40),0),"-")</f>
        <v>10.3</v>
      </c>
      <c r="AZ40" s="8">
        <f>IFERROR(VLOOKUP("*Ростовская*",[2]МСП!$1:$1048576,COLUMN(AZ40),0),"-")</f>
        <v>10.1</v>
      </c>
      <c r="BA40" s="8">
        <f>IFERROR(VLOOKUP("*Ростовская*",[2]МСП!$1:$1048576,COLUMN(BA40),0),"-")</f>
        <v>11.5</v>
      </c>
      <c r="BB40" s="8">
        <f>IFERROR(VLOOKUP("*Ростовская*",[2]МСП!$1:$1048576,COLUMN(BB40),0),"-")</f>
        <v>10.9</v>
      </c>
      <c r="BC40" s="8">
        <f>IFERROR(VLOOKUP("*Ростовская*",[2]МСП!$1:$1048576,COLUMN(BC40),0),"-")</f>
        <v>12</v>
      </c>
      <c r="BD40" s="8">
        <f>IFERROR(VLOOKUP("*Ростовская*",[2]МСП!$1:$1048576,COLUMN(BD40),0),"-")</f>
        <v>10.7</v>
      </c>
      <c r="BE40" s="8">
        <f>IFERROR(VLOOKUP("*Ростовская*",[2]МСП!$1:$1048576,COLUMN(BE40),0),"-")</f>
        <v>13.3</v>
      </c>
      <c r="BF40" s="8">
        <f>IFERROR(VLOOKUP("*Ростовская*",[2]МСП!$1:$1048576,COLUMN(BF40),0),"-")</f>
        <v>13.2</v>
      </c>
      <c r="BG40" s="8">
        <f>IFERROR(VLOOKUP("*Ростовская*",[2]МСП!$1:$1048576,COLUMN(BG40),0),"-")</f>
        <v>13.6</v>
      </c>
      <c r="BH40" s="8">
        <f>IFERROR(VLOOKUP("*Ростовская*",[2]МСП!$1:$1048576,COLUMN(BH40),0),"-")</f>
        <v>14.6</v>
      </c>
      <c r="BI40" s="8">
        <f>IFERROR(VLOOKUP("*Ростовская*",[2]МСП!$1:$1048576,COLUMN(BI40),0),"-")</f>
        <v>6.8</v>
      </c>
      <c r="BJ40" s="8">
        <f>IFERROR(VLOOKUP("*Ростовская*",[2]МСП!$1:$1048576,COLUMN(BJ40),0),"-")</f>
        <v>12.1</v>
      </c>
      <c r="BK40" s="8">
        <f>IFERROR(VLOOKUP("*Ростовская*",[2]МСП!$1:$1048576,COLUMN(BK40),0),"-")</f>
        <v>13</v>
      </c>
      <c r="BL40" s="8">
        <f>IFERROR(VLOOKUP("*Ростовская*",[2]МСП!$1:$1048576,COLUMN(BL40),0),"-")</f>
        <v>14</v>
      </c>
      <c r="BM40" s="8">
        <f>IFERROR(VLOOKUP("*Ростовская*",[2]МСП!$1:$1048576,COLUMN(BM40),0),"-")</f>
        <v>14.4</v>
      </c>
      <c r="BN40" s="8">
        <f>IFERROR(VLOOKUP("*Ростовская*",[2]МСП!$1:$1048576,COLUMN(BN40),0),"-")</f>
        <v>16</v>
      </c>
      <c r="BO40" s="8">
        <f>IFERROR(VLOOKUP("*Ростовская*",[2]МСП!$1:$1048576,COLUMN(BO40),0),"-")</f>
        <v>15.8</v>
      </c>
      <c r="BP40" s="8">
        <f>IFERROR(VLOOKUP("*Ростовская*",[2]МСП!$1:$1048576,COLUMN(BP40),0),"-")</f>
        <v>15</v>
      </c>
      <c r="BQ40" s="8">
        <f>IFERROR(VLOOKUP("*Ростовская*",[2]МСП!$1:$1048576,COLUMN(BQ40),0),"-")</f>
        <v>15.9</v>
      </c>
      <c r="BR40" s="8">
        <f>IFERROR(VLOOKUP("*Ростовская*",[2]МСП!$1:$1048576,COLUMN(BR40),0),"-")</f>
        <v>16.2</v>
      </c>
      <c r="BS40" s="8">
        <f>IFERROR(VLOOKUP("*Ростовская*",[2]МСП!$1:$1048576,COLUMN(BS40),0),"-")</f>
        <v>15.7</v>
      </c>
      <c r="BT40" s="8">
        <f>IFERROR(VLOOKUP("*Ростовская*",[2]МСП!$1:$1048576,COLUMN(BT40),0),"-")</f>
        <v>15.8</v>
      </c>
      <c r="BU40" s="8">
        <f>IFERROR(VLOOKUP("*Ростовская*",[2]МСП!$1:$1048576,COLUMN(BU40),0),"-")</f>
        <v>16.2</v>
      </c>
      <c r="BV40" s="8">
        <f>IFERROR(VLOOKUP("*Ростовская*",[2]МСП!$1:$1048576,COLUMN(BV40),0),"-")</f>
        <v>15.8</v>
      </c>
      <c r="BW40" s="8">
        <f>IFERROR(VLOOKUP("*Ростовская*",[2]МСП!$1:$1048576,COLUMN(BW40),0),"-")</f>
        <v>16.3</v>
      </c>
      <c r="BX40" s="8">
        <f>IFERROR(VLOOKUP("*Ростовская*",[2]МСП!$1:$1048576,COLUMN(BX40),0),"-")</f>
        <v>15.7</v>
      </c>
      <c r="BY40" s="8">
        <f>IFERROR(VLOOKUP("*Ростовская*",[2]МСП!$1:$1048576,COLUMN(BY40),0),"-")</f>
        <v>16.600000000000001</v>
      </c>
      <c r="BZ40" s="8">
        <f>IFERROR(VLOOKUP("*Ростовская*",[2]МСП!$1:$1048576,COLUMN(BZ40),0),"-")</f>
        <v>17.3</v>
      </c>
      <c r="CA40" s="8">
        <f>IFERROR(VLOOKUP("*Ростовская*",[2]МСП!$1:$1048576,COLUMN(CA40),0),"-")</f>
        <v>18</v>
      </c>
      <c r="CB40" s="8">
        <f>IFERROR(VLOOKUP("*Ростовская*",[2]МСП!$1:$1048576,COLUMN(CB40),0),"-")</f>
        <v>17.899999999999999</v>
      </c>
      <c r="CC40" s="8">
        <f>IFERROR(VLOOKUP("*Ростовская*",[2]МСП!$1:$1048576,COLUMN(CC40),0),"-")</f>
        <v>18.2</v>
      </c>
      <c r="CD40" s="8">
        <f>IFERROR(VLOOKUP("*Ростовская*",[2]МСП!$1:$1048576,COLUMN(CD40),0),"-")</f>
        <v>18.5</v>
      </c>
      <c r="CE40" s="8">
        <f>IFERROR(VLOOKUP("*Ростовская*",[2]МСП!$1:$1048576,COLUMN(CE40),0),"-")</f>
        <v>18.899999999999999</v>
      </c>
      <c r="CF40" s="8">
        <f>IFERROR(VLOOKUP("*Ростовская*",[2]МСП!$1:$1048576,COLUMN(CF40),0),"-")</f>
        <v>18.399999999999999</v>
      </c>
      <c r="CG40" s="8">
        <f>IFERROR(VLOOKUP("*Ростовская*",[2]МСП!$1:$1048576,COLUMN(CG40),0),"-")</f>
        <v>18.7</v>
      </c>
      <c r="CH40" s="8">
        <f>IFERROR(VLOOKUP("*Ростовская*",[2]МСП!$1:$1048576,COLUMN(CH40),0),"-")</f>
        <v>18.899999999999999</v>
      </c>
      <c r="CI40" s="8">
        <f>IFERROR(VLOOKUP("*Ростовская*",[2]МСП!$1:$1048576,COLUMN(CI40),0),"-")</f>
        <v>18.8</v>
      </c>
      <c r="CJ40" s="8">
        <f>IFERROR(VLOOKUP("*Ростовская*",[2]МСП!$1:$1048576,COLUMN(CJ40),0),"-")</f>
        <v>4.7</v>
      </c>
      <c r="CK40" s="8">
        <f>IFERROR(VLOOKUP("*Ростовская*",[2]МСП!$1:$1048576,COLUMN(CK40),0),"-")</f>
        <v>18.2</v>
      </c>
      <c r="CL40" s="8">
        <f>IFERROR(VLOOKUP("*Ростовская*",[2]МСП!$1:$1048576,COLUMN(CL40),0),"-")</f>
        <v>19.7</v>
      </c>
      <c r="CM40" s="8">
        <f>IFERROR(VLOOKUP("*Ростовская*",[2]МСП!$1:$1048576,COLUMN(CM40),0),"-")</f>
        <v>20.2</v>
      </c>
      <c r="CN40" s="8">
        <f>IFERROR(VLOOKUP("*Ростовская*",[2]МСП!$1:$1048576,COLUMN(CN40),0),"-")</f>
        <v>20.3</v>
      </c>
      <c r="CO40" s="8">
        <f>IFERROR(VLOOKUP("*Ростовская*",[2]МСП!$1:$1048576,COLUMN(CO40),0),"-")</f>
        <v>20.5</v>
      </c>
      <c r="CP40" s="8">
        <f>IFERROR(VLOOKUP("*Ростовская*",[2]МСП!$1:$1048576,COLUMN(CP40),0),"-")</f>
        <v>20.7</v>
      </c>
      <c r="CQ40" s="8">
        <f>IFERROR(VLOOKUP("*Ростовская*",[2]МСП!$1:$1048576,COLUMN(CQ40),0),"-")</f>
        <v>20.9</v>
      </c>
      <c r="CR40" s="8">
        <f>IFERROR(VLOOKUP("*Ростовская*",[2]МСП!$1:$1048576,COLUMN(CR40),0),"-")</f>
        <v>20</v>
      </c>
      <c r="CS40" s="8">
        <f>IFERROR(VLOOKUP("*Ростовская*",[2]МСП!$1:$1048576,COLUMN(CS40),0),"-")</f>
        <v>11</v>
      </c>
      <c r="CT40" s="8">
        <f>IFERROR(VLOOKUP("*Ростовская*",[2]МСП!$1:$1048576,COLUMN(CT40),0),"-")</f>
        <v>18.899999999999999</v>
      </c>
      <c r="CU40" s="8">
        <f>IFERROR(VLOOKUP("*Ростовская*",[2]МСП!$1:$1048576,COLUMN(CU40),0),"-")</f>
        <v>20</v>
      </c>
      <c r="CV40" s="8">
        <f>IFERROR(VLOOKUP("*Ростовская*",[2]МСП!$1:$1048576,COLUMN(CV40),0),"-")</f>
        <v>20.100000000000001</v>
      </c>
      <c r="CW40" s="8">
        <f>IFERROR(VLOOKUP("*Ростовская*",[2]МСП!$1:$1048576,COLUMN(CW40),0),"-")</f>
        <v>19.8</v>
      </c>
      <c r="CX40" s="8">
        <f>IFERROR(VLOOKUP("*Ростовская*",[2]МСП!$1:$1048576,COLUMN(CX40),0),"-")</f>
        <v>20.8</v>
      </c>
      <c r="CY40" s="8">
        <f>IFERROR(VLOOKUP("*Ростовская*",[2]МСП!$1:$1048576,COLUMN(CY40),0),"-")</f>
        <v>21</v>
      </c>
      <c r="CZ40" s="8">
        <f>IFERROR(VLOOKUP("*Ростовская*",[2]МСП!$1:$1048576,COLUMN(CZ40),0),"-")</f>
        <v>20.6</v>
      </c>
      <c r="DA40" s="8">
        <f>IFERROR(VLOOKUP("*Ростовская*",[2]МСП!$1:$1048576,COLUMN(DA40),0),"-")</f>
        <v>19.5</v>
      </c>
      <c r="DB40" s="8">
        <f>IFERROR(VLOOKUP("*Ростовская*",[2]МСП!$1:$1048576,COLUMN(DB40),0),"-")</f>
        <v>19.5</v>
      </c>
      <c r="DC40" s="8">
        <f>IFERROR(VLOOKUP("*Ростовская*",[2]МСП!$1:$1048576,COLUMN(DC40),0),"-")</f>
        <v>20.5</v>
      </c>
      <c r="DD40" s="8">
        <f>IFERROR(VLOOKUP("*Ростовская*",[2]МСП!$1:$1048576,COLUMN(DD40),0),"-")</f>
        <v>20.3</v>
      </c>
      <c r="DE40" s="8">
        <f>IFERROR(VLOOKUP("*Ростовская*",[2]МСП!$1:$1048576,COLUMN(DE40),0),"-")</f>
        <v>20.6</v>
      </c>
      <c r="DF40" s="8">
        <f>IFERROR(VLOOKUP("*Ростовская*",[2]МСП!$1:$1048576,COLUMN(DF40),0),"-")</f>
        <v>20.9</v>
      </c>
      <c r="DG40" s="8">
        <f>IFERROR(VLOOKUP("*Ростовская*",[2]МСП!$1:$1048576,COLUMN(DG40),0),"-")</f>
        <v>21.6</v>
      </c>
      <c r="DH40" s="8">
        <f>IFERROR(VLOOKUP("*Ростовская*",[2]МСП!$1:$1048576,COLUMN(DH40),0),"-")</f>
        <v>22.1</v>
      </c>
      <c r="DI40" s="8">
        <f>IFERROR(VLOOKUP("*Ростовская*",[2]МСП!$1:$1048576,COLUMN(DI40),0),"-")</f>
        <v>21.5</v>
      </c>
      <c r="DJ40" s="8">
        <f>IFERROR(VLOOKUP("*Ростовская*",[2]МСП!$1:$1048576,COLUMN(DJ40),0),"-")</f>
        <v>21.3</v>
      </c>
      <c r="DK40" s="8">
        <f>IFERROR(VLOOKUP("*Ростовская*",[2]МСП!$1:$1048576,COLUMN(DK40),0),"-")</f>
        <v>23.1</v>
      </c>
      <c r="DL40" s="8">
        <f>IFERROR(VLOOKUP("*Ростовская*",[2]МСП!$1:$1048576,COLUMN(DL40),0),"-")</f>
        <v>23.6</v>
      </c>
      <c r="DM40" s="8">
        <f>IFERROR(VLOOKUP("*Ростовская*",[2]МСП!$1:$1048576,COLUMN(DM40),0),"-")</f>
        <v>24.1</v>
      </c>
      <c r="DN40" s="8">
        <f>IFERROR(VLOOKUP("*Ростовская*",[2]МСП!$1:$1048576,COLUMN(DN40),0),"-")</f>
        <v>23.6</v>
      </c>
      <c r="DO40" s="8">
        <f>IFERROR(VLOOKUP("*Ростовская*",[2]МСП!$1:$1048576,COLUMN(DO40),0),"-")</f>
        <v>23.7</v>
      </c>
      <c r="DP40" s="8">
        <f>IFERROR(VLOOKUP("*Ростовская*",[2]МСП!$1:$1048576,COLUMN(DP40),0),"-")</f>
        <v>24.3</v>
      </c>
      <c r="DQ40" s="8">
        <f>IFERROR(VLOOKUP("*Ростовская*",[2]МСП!$1:$1048576,COLUMN(DQ40),0),"-")</f>
        <v>25</v>
      </c>
      <c r="DR40" s="8">
        <f>IFERROR(VLOOKUP("*Ростовская*",[2]МСП!$1:$1048576,COLUMN(DR40),0),"-")</f>
        <v>24.4</v>
      </c>
      <c r="DS40" s="8">
        <f>IFERROR(VLOOKUP("*Ростовская*",[2]МСП!$1:$1048576,COLUMN(DS40),0),"-")</f>
        <v>24</v>
      </c>
      <c r="DT40" s="8">
        <f>IFERROR(VLOOKUP("*Ростовская*",[2]МСП!$1:$1048576,COLUMN(DT40),0),"-")</f>
        <v>24.6</v>
      </c>
      <c r="DU40" s="8">
        <f>IFERROR(VLOOKUP("*Ростовская*",[2]МСП!$1:$1048576,COLUMN(DU40),0),"-")</f>
        <v>24.9</v>
      </c>
      <c r="DV40" s="8">
        <f>IFERROR(VLOOKUP("*Ростовская*",[2]МСП!$1:$1048576,COLUMN(DV40),0),"-")</f>
        <v>25.2</v>
      </c>
      <c r="DW40" s="8">
        <f>IFERROR(VLOOKUP("*Ростовская*",[2]МСП!$1:$1048576,COLUMN(DW40),0),"-")</f>
        <v>25.1</v>
      </c>
      <c r="DX40" s="8">
        <f>IFERROR(VLOOKUP("*Ростовская*",[2]МСП!$1:$1048576,COLUMN(DX40),0),"-")</f>
        <v>26.5</v>
      </c>
      <c r="DY40" s="8">
        <f>IFERROR(VLOOKUP("*Ростовская*",[2]МСП!$1:$1048576,COLUMN(DY40),0),"-")</f>
        <v>26.3</v>
      </c>
      <c r="DZ40" s="8">
        <f>IFERROR(VLOOKUP("*Ростовская*",[2]МСП!$1:$1048576,COLUMN(DZ40),0),"-")</f>
        <v>27.7</v>
      </c>
      <c r="EA40" s="8">
        <f>IFERROR(VLOOKUP("*Ростовская*",[2]МСП!$1:$1048576,COLUMN(EA40),0),"-")</f>
        <v>28.1</v>
      </c>
      <c r="EB40" s="8">
        <f>IFERROR(VLOOKUP("*Ростовская*",[2]МСП!$1:$1048576,COLUMN(EB40),0),"-")</f>
        <v>29.2</v>
      </c>
      <c r="EC40" s="8">
        <f>IFERROR(VLOOKUP("*Ростовская*",[2]МСП!$1:$1048576,COLUMN(EC40),0),"-")</f>
        <v>29.5</v>
      </c>
      <c r="ED40" s="8">
        <f>IFERROR(VLOOKUP("*Ростовская*",[2]МСП!$1:$1048576,COLUMN(ED40),0),"-")</f>
        <v>31</v>
      </c>
      <c r="EE40" s="8">
        <f>IFERROR(VLOOKUP("*Ростовская*",[2]МСП!$1:$1048576,COLUMN(EE40),0),"-")</f>
        <v>30.6</v>
      </c>
      <c r="EF40" s="8">
        <f>IFERROR(VLOOKUP("*Ростовская*",[2]МСП!$1:$1048576,COLUMN(EF40),0),"-")</f>
        <v>31.7</v>
      </c>
      <c r="EG40" s="8">
        <f>IFERROR(VLOOKUP("*Ростовская*",[2]МСП!$1:$1048576,COLUMN(EG40),0),"-")</f>
        <v>31.9</v>
      </c>
      <c r="EH40" s="8">
        <f>IFERROR(VLOOKUP("*Ростовская*",[2]МСП!$1:$1048576,COLUMN(EH40),0),"-")</f>
        <v>33</v>
      </c>
      <c r="EI40" s="8">
        <f>IFERROR(VLOOKUP("*Ростовская*",[2]МСП!$1:$1048576,COLUMN(EI40),0),"-")</f>
        <v>34.6</v>
      </c>
      <c r="EJ40" s="8">
        <f>IFERROR(VLOOKUP("*Ростовская*",[2]МСП!$1:$1048576,COLUMN(EJ40),0),"-")</f>
        <v>37.1</v>
      </c>
      <c r="EK40" s="8">
        <f>IFERROR(VLOOKUP("*Ростовская*",[2]МСП!$1:$1048576,COLUMN(EK40),0),"-")</f>
        <v>39.299999999999997</v>
      </c>
      <c r="EL40" s="8">
        <f>IFERROR(VLOOKUP("*Ростовская*",[2]МСП!$1:$1048576,COLUMN(EL40),0),"-")</f>
        <v>41.2</v>
      </c>
      <c r="EM40" s="8">
        <f>IFERROR(VLOOKUP("*Ростовская*",[2]МСП!$1:$1048576,COLUMN(EM40),0),"-")</f>
        <v>43</v>
      </c>
      <c r="EN40" s="8">
        <f>IFERROR(VLOOKUP("*Ростовская*",[2]МСП!$1:$1048576,COLUMN(EN40),0),"-")</f>
        <v>45.5</v>
      </c>
      <c r="EO40" s="8">
        <f>IFERROR(VLOOKUP("*Ростовская*",[2]МСП!$1:$1048576,COLUMN(EO40),0),"-")</f>
        <v>47.8</v>
      </c>
      <c r="EP40" s="8">
        <f>IFERROR(VLOOKUP("*Ростовская*",[2]МСП!$1:$1048576,COLUMN(EP40),0),"-")</f>
        <v>48.1</v>
      </c>
      <c r="EQ40" s="8">
        <f>IFERROR(VLOOKUP("*Ростовская*",[2]МСП!$1:$1048576,COLUMN(EQ40),0),"-")</f>
        <v>33.799999999999997</v>
      </c>
      <c r="ER40" s="8">
        <f>IFERROR(VLOOKUP("*Ростовская*",[2]МСП!$1:$1048576,COLUMN(ER40),0),"-")</f>
        <v>42.1</v>
      </c>
      <c r="ES40" s="8">
        <f>IFERROR(VLOOKUP("*Ростовская*",[2]МСП!$1:$1048576,COLUMN(ES40),0),"-")</f>
        <v>44.8</v>
      </c>
      <c r="ET40" s="8">
        <f>IFERROR(VLOOKUP("*Ростовская*",[2]МСП!$1:$1048576,COLUMN(ET40),0),"-")</f>
        <v>45.8</v>
      </c>
      <c r="EU40" s="8">
        <f>IFERROR(VLOOKUP("*Ростовская*",[2]МСП!$1:$1048576,COLUMN(EU40),0),"-")</f>
        <v>46.4</v>
      </c>
      <c r="EV40" s="8">
        <f>IFERROR(VLOOKUP("*Ростовская*",[2]МСП!$1:$1048576,COLUMN(EV40),0),"-")</f>
        <v>46</v>
      </c>
      <c r="EW40" s="8">
        <f>IFERROR(VLOOKUP("*Ростовская*",[2]МСП!$1:$1048576,COLUMN(EW40),0),"-")</f>
        <v>47.4</v>
      </c>
      <c r="EX40" s="8">
        <f>IFERROR(VLOOKUP("*Ростовская*",[2]МСП!$1:$1048576,COLUMN(EX40),0),"-")</f>
        <v>47.2</v>
      </c>
      <c r="EY40" s="8">
        <f>IFERROR(VLOOKUP("*Ростовская*",[2]МСП!$1:$1048576,COLUMN(EY40),0),"-")</f>
        <v>50.4</v>
      </c>
    </row>
    <row r="41" spans="1:155" x14ac:dyDescent="0.25">
      <c r="A41" s="4" t="s">
        <v>33</v>
      </c>
      <c r="B41" s="8" t="str">
        <f>IFERROR(VLOOKUP("*Севастополь*",[2]МСП!$1:$1048576,COLUMN(B41),0),"-")</f>
        <v>-</v>
      </c>
      <c r="C41" s="8" t="str">
        <f>IFERROR(VLOOKUP("*Севастополь*",[2]МСП!$1:$1048576,COLUMN(C41),0),"-")</f>
        <v>-</v>
      </c>
      <c r="D41" s="8" t="str">
        <f>IFERROR(VLOOKUP("*Севастополь*",[2]МСП!$1:$1048576,COLUMN(D41),0),"-")</f>
        <v>-</v>
      </c>
      <c r="E41" s="8" t="str">
        <f>IFERROR(VLOOKUP("*Севастополь*",[2]МСП!$1:$1048576,COLUMN(E41),0),"-")</f>
        <v>-</v>
      </c>
      <c r="F41" s="8" t="str">
        <f>IFERROR(VLOOKUP("*Севастополь*",[2]МСП!$1:$1048576,COLUMN(F41),0),"-")</f>
        <v>-</v>
      </c>
      <c r="G41" s="8" t="str">
        <f>IFERROR(VLOOKUP("*Севастополь*",[2]МСП!$1:$1048576,COLUMN(G41),0),"-")</f>
        <v>-</v>
      </c>
      <c r="H41" s="8" t="str">
        <f>IFERROR(VLOOKUP("*Севастополь*",[2]МСП!$1:$1048576,COLUMN(H41),0),"-")</f>
        <v>-</v>
      </c>
      <c r="I41" s="8" t="str">
        <f>IFERROR(VLOOKUP("*Севастополь*",[2]МСП!$1:$1048576,COLUMN(I41),0),"-")</f>
        <v>-</v>
      </c>
      <c r="J41" s="8" t="str">
        <f>IFERROR(VLOOKUP("*Севастополь*",[2]МСП!$1:$1048576,COLUMN(J41),0),"-")</f>
        <v>-</v>
      </c>
      <c r="K41" s="8" t="str">
        <f>IFERROR(VLOOKUP("*Севастополь*",[2]МСП!$1:$1048576,COLUMN(K41),0),"-")</f>
        <v>-</v>
      </c>
      <c r="L41" s="8" t="str">
        <f>IFERROR(VLOOKUP("*Севастополь*",[2]МСП!$1:$1048576,COLUMN(L41),0),"-")</f>
        <v>-</v>
      </c>
      <c r="M41" s="8" t="str">
        <f>IFERROR(VLOOKUP("*Севастополь*",[2]МСП!$1:$1048576,COLUMN(M41),0),"-")</f>
        <v>-</v>
      </c>
      <c r="N41" s="8" t="str">
        <f>IFERROR(VLOOKUP("*Севастополь*",[2]МСП!$1:$1048576,COLUMN(N41),0),"-")</f>
        <v>-</v>
      </c>
      <c r="O41" s="8" t="str">
        <f>IFERROR(VLOOKUP("*Севастополь*",[2]МСП!$1:$1048576,COLUMN(O41),0),"-")</f>
        <v>-</v>
      </c>
      <c r="P41" s="8" t="str">
        <f>IFERROR(VLOOKUP("*Севастополь*",[2]МСП!$1:$1048576,COLUMN(P41),0),"-")</f>
        <v>-</v>
      </c>
      <c r="Q41" s="8" t="str">
        <f>IFERROR(VLOOKUP("*Севастополь*",[2]МСП!$1:$1048576,COLUMN(Q41),0),"-")</f>
        <v>-</v>
      </c>
      <c r="R41" s="8" t="str">
        <f>IFERROR(VLOOKUP("*Севастополь*",[2]МСП!$1:$1048576,COLUMN(R41),0),"-")</f>
        <v>-</v>
      </c>
      <c r="S41" s="8" t="str">
        <f>IFERROR(VLOOKUP("*Севастополь*",[2]МСП!$1:$1048576,COLUMN(S41),0),"-")</f>
        <v>-</v>
      </c>
      <c r="T41" s="8" t="str">
        <f>IFERROR(VLOOKUP("*Севастополь*",[2]МСП!$1:$1048576,COLUMN(T41),0),"-")</f>
        <v>-</v>
      </c>
      <c r="U41" s="8" t="str">
        <f>IFERROR(VLOOKUP("*Севастополь*",[2]МСП!$1:$1048576,COLUMN(U41),0),"-")</f>
        <v>-</v>
      </c>
      <c r="V41" s="8" t="str">
        <f>IFERROR(VLOOKUP("*Севастополь*",[2]МСП!$1:$1048576,COLUMN(V41),0),"-")</f>
        <v>-</v>
      </c>
      <c r="W41" s="8" t="str">
        <f>IFERROR(VLOOKUP("*Севастополь*",[2]МСП!$1:$1048576,COLUMN(W41),0),"-")</f>
        <v>-</v>
      </c>
      <c r="X41" s="8" t="str">
        <f>IFERROR(VLOOKUP("*Севастополь*",[2]МСП!$1:$1048576,COLUMN(X41),0),"-")</f>
        <v>-</v>
      </c>
      <c r="Y41" s="8" t="str">
        <f>IFERROR(VLOOKUP("*Севастополь*",[2]МСП!$1:$1048576,COLUMN(Y41),0),"-")</f>
        <v>-</v>
      </c>
      <c r="Z41" s="8" t="str">
        <f>IFERROR(VLOOKUP("*Севастополь*",[2]МСП!$1:$1048576,COLUMN(Z41),0),"-")</f>
        <v>-</v>
      </c>
      <c r="AA41" s="8" t="str">
        <f>IFERROR(VLOOKUP("*Севастополь*",[2]МСП!$1:$1048576,COLUMN(AA41),0),"-")</f>
        <v>-</v>
      </c>
      <c r="AB41" s="8" t="str">
        <f>IFERROR(VLOOKUP("*Севастополь*",[2]МСП!$1:$1048576,COLUMN(AB41),0),"-")</f>
        <v>-</v>
      </c>
      <c r="AC41" s="8" t="str">
        <f>IFERROR(VLOOKUP("*Севастополь*",[2]МСП!$1:$1048576,COLUMN(AC41),0),"-")</f>
        <v>-</v>
      </c>
      <c r="AD41" s="8" t="str">
        <f>IFERROR(VLOOKUP("*Севастополь*",[2]МСП!$1:$1048576,COLUMN(AD41),0),"-")</f>
        <v>-</v>
      </c>
      <c r="AE41" s="8" t="str">
        <f>IFERROR(VLOOKUP("*Севастополь*",[2]МСП!$1:$1048576,COLUMN(AE41),0),"-")</f>
        <v>-</v>
      </c>
      <c r="AF41" s="8" t="str">
        <f>IFERROR(VLOOKUP("*Севастополь*",[2]МСП!$1:$1048576,COLUMN(AF41),0),"-")</f>
        <v>-</v>
      </c>
      <c r="AG41" s="8" t="str">
        <f>IFERROR(VLOOKUP("*Севастополь*",[2]МСП!$1:$1048576,COLUMN(AG41),0),"-")</f>
        <v>-</v>
      </c>
      <c r="AH41" s="8" t="str">
        <f>IFERROR(VLOOKUP("*Севастополь*",[2]МСП!$1:$1048576,COLUMN(AH41),0),"-")</f>
        <v>-</v>
      </c>
      <c r="AI41" s="8" t="str">
        <f>IFERROR(VLOOKUP("*Севастополь*",[2]МСП!$1:$1048576,COLUMN(AI41),0),"-")</f>
        <v>-</v>
      </c>
      <c r="AJ41" s="8" t="str">
        <f>IFERROR(VLOOKUP("*Севастополь*",[2]МСП!$1:$1048576,COLUMN(AJ41),0),"-")</f>
        <v>-</v>
      </c>
      <c r="AK41" s="8" t="str">
        <f>IFERROR(VLOOKUP("*Севастополь*",[2]МСП!$1:$1048576,COLUMN(AK41),0),"-")</f>
        <v>-</v>
      </c>
      <c r="AL41" s="8" t="str">
        <f>IFERROR(VLOOKUP("*Севастополь*",[2]МСП!$1:$1048576,COLUMN(AL41),0),"-")</f>
        <v>-</v>
      </c>
      <c r="AM41" s="8" t="str">
        <f>IFERROR(VLOOKUP("*Севастополь*",[2]МСП!$1:$1048576,COLUMN(AM41),0),"-")</f>
        <v>-</v>
      </c>
      <c r="AN41" s="8" t="str">
        <f>IFERROR(VLOOKUP("*Севастополь*",[2]МСП!$1:$1048576,COLUMN(AN41),0),"-")</f>
        <v>-</v>
      </c>
      <c r="AO41" s="8" t="str">
        <f>IFERROR(VLOOKUP("*Севастополь*",[2]МСП!$1:$1048576,COLUMN(AO41),0),"-")</f>
        <v>-</v>
      </c>
      <c r="AP41" s="8" t="str">
        <f>IFERROR(VLOOKUP("*Севастополь*",[2]МСП!$1:$1048576,COLUMN(AP41),0),"-")</f>
        <v>-</v>
      </c>
      <c r="AQ41" s="8" t="str">
        <f>IFERROR(VLOOKUP("*Севастополь*",[2]МСП!$1:$1048576,COLUMN(AQ41),0),"-")</f>
        <v>-</v>
      </c>
      <c r="AR41" s="8" t="str">
        <f>IFERROR(VLOOKUP("*Севастополь*",[2]МСП!$1:$1048576,COLUMN(AR41),0),"-")</f>
        <v>-</v>
      </c>
      <c r="AS41" s="8" t="str">
        <f>IFERROR(VLOOKUP("*Севастополь*",[2]МСП!$1:$1048576,COLUMN(AS41),0),"-")</f>
        <v>-</v>
      </c>
      <c r="AT41" s="8" t="str">
        <f>IFERROR(VLOOKUP("*Севастополь*",[2]МСП!$1:$1048576,COLUMN(AT41),0),"-")</f>
        <v>-</v>
      </c>
      <c r="AU41" s="8" t="str">
        <f>IFERROR(VLOOKUP("*Севастополь*",[2]МСП!$1:$1048576,COLUMN(AU41),0),"-")</f>
        <v>-</v>
      </c>
      <c r="AV41" s="8" t="str">
        <f>IFERROR(VLOOKUP("*Севастополь*",[2]МСП!$1:$1048576,COLUMN(AV41),0),"-")</f>
        <v>-</v>
      </c>
      <c r="AW41" s="8" t="str">
        <f>IFERROR(VLOOKUP("*Севастополь*",[2]МСП!$1:$1048576,COLUMN(AW41),0),"-")</f>
        <v>-</v>
      </c>
      <c r="AX41" s="8" t="str">
        <f>IFERROR(VLOOKUP("*Севастополь*",[2]МСП!$1:$1048576,COLUMN(AX41),0),"-")</f>
        <v>-</v>
      </c>
      <c r="AY41" s="8" t="str">
        <f>IFERROR(VLOOKUP("*Севастополь*",[2]МСП!$1:$1048576,COLUMN(AY41),0),"-")</f>
        <v>-</v>
      </c>
      <c r="AZ41" s="8" t="str">
        <f>IFERROR(VLOOKUP("*Севастополь*",[2]МСП!$1:$1048576,COLUMN(AZ41),0),"-")</f>
        <v>-</v>
      </c>
      <c r="BA41" s="8" t="str">
        <f>IFERROR(VLOOKUP("*Севастополь*",[2]МСП!$1:$1048576,COLUMN(BA41),0),"-")</f>
        <v>-</v>
      </c>
      <c r="BB41" s="8" t="str">
        <f>IFERROR(VLOOKUP("*Севастополь*",[2]МСП!$1:$1048576,COLUMN(BB41),0),"-")</f>
        <v>-</v>
      </c>
      <c r="BC41" s="8" t="str">
        <f>IFERROR(VLOOKUP("*Севастополь*",[2]МСП!$1:$1048576,COLUMN(BC41),0),"-")</f>
        <v>-</v>
      </c>
      <c r="BD41" s="8" t="str">
        <f>IFERROR(VLOOKUP("*Севастополь*",[2]МСП!$1:$1048576,COLUMN(BD41),0),"-")</f>
        <v>-</v>
      </c>
      <c r="BE41" s="8" t="str">
        <f>IFERROR(VLOOKUP("*Севастополь*",[2]МСП!$1:$1048576,COLUMN(BE41),0),"-")</f>
        <v>-</v>
      </c>
      <c r="BF41" s="8" t="str">
        <f>IFERROR(VLOOKUP("*Севастополь*",[2]МСП!$1:$1048576,COLUMN(BF41),0),"-")</f>
        <v>-</v>
      </c>
      <c r="BG41" s="8" t="str">
        <f>IFERROR(VLOOKUP("*Севастополь*",[2]МСП!$1:$1048576,COLUMN(BG41),0),"-")</f>
        <v>-</v>
      </c>
      <c r="BH41" s="8" t="str">
        <f>IFERROR(VLOOKUP("*Севастополь*",[2]МСП!$1:$1048576,COLUMN(BH41),0),"-")</f>
        <v>-</v>
      </c>
      <c r="BI41" s="8" t="str">
        <f>IFERROR(VLOOKUP("*Севастополь*",[2]МСП!$1:$1048576,COLUMN(BI41),0),"-")</f>
        <v>-</v>
      </c>
      <c r="BJ41" s="8" t="str">
        <f>IFERROR(VLOOKUP("*Севастополь*",[2]МСП!$1:$1048576,COLUMN(BJ41),0),"-")</f>
        <v>-</v>
      </c>
      <c r="BK41" s="8" t="str">
        <f>IFERROR(VLOOKUP("*Севастополь*",[2]МСП!$1:$1048576,COLUMN(BK41),0),"-")</f>
        <v>-</v>
      </c>
      <c r="BL41" s="8" t="str">
        <f>IFERROR(VLOOKUP("*Севастополь*",[2]МСП!$1:$1048576,COLUMN(BL41),0),"-")</f>
        <v>-</v>
      </c>
      <c r="BM41" s="8" t="str">
        <f>IFERROR(VLOOKUP("*Севастополь*",[2]МСП!$1:$1048576,COLUMN(BM41),0),"-")</f>
        <v>-</v>
      </c>
      <c r="BN41" s="8" t="str">
        <f>IFERROR(VLOOKUP("*Севастополь*",[2]МСП!$1:$1048576,COLUMN(BN41),0),"-")</f>
        <v>-</v>
      </c>
      <c r="BO41" s="8" t="str">
        <f>IFERROR(VLOOKUP("*Севастополь*",[2]МСП!$1:$1048576,COLUMN(BO41),0),"-")</f>
        <v>-</v>
      </c>
      <c r="BP41" s="8" t="str">
        <f>IFERROR(VLOOKUP("*Севастополь*",[2]МСП!$1:$1048576,COLUMN(BP41),0),"-")</f>
        <v>-</v>
      </c>
      <c r="BQ41" s="8" t="str">
        <f>IFERROR(VLOOKUP("*Севастополь*",[2]МСП!$1:$1048576,COLUMN(BQ41),0),"-")</f>
        <v>-</v>
      </c>
      <c r="BR41" s="8" t="str">
        <f>IFERROR(VLOOKUP("*Севастополь*",[2]МСП!$1:$1048576,COLUMN(BR41),0),"-")</f>
        <v>-</v>
      </c>
      <c r="BS41" s="8" t="str">
        <f>IFERROR(VLOOKUP("*Севастополь*",[2]МСП!$1:$1048576,COLUMN(BS41),0),"-")</f>
        <v>-</v>
      </c>
      <c r="BT41" s="8" t="str">
        <f>IFERROR(VLOOKUP("*Севастополь*",[2]МСП!$1:$1048576,COLUMN(BT41),0),"-")</f>
        <v>-</v>
      </c>
      <c r="BU41" s="8" t="str">
        <f>IFERROR(VLOOKUP("*Севастополь*",[2]МСП!$1:$1048576,COLUMN(BU41),0),"-")</f>
        <v>-</v>
      </c>
      <c r="BV41" s="8" t="str">
        <f>IFERROR(VLOOKUP("*Севастополь*",[2]МСП!$1:$1048576,COLUMN(BV41),0),"-")</f>
        <v>-</v>
      </c>
      <c r="BW41" s="8" t="str">
        <f>IFERROR(VLOOKUP("*Севастополь*",[2]МСП!$1:$1048576,COLUMN(BW41),0),"-")</f>
        <v>-</v>
      </c>
      <c r="BX41" s="8" t="str">
        <f>IFERROR(VLOOKUP("*Севастополь*",[2]МСП!$1:$1048576,COLUMN(BX41),0),"-")</f>
        <v>-</v>
      </c>
      <c r="BY41" s="8" t="str">
        <f>IFERROR(VLOOKUP("*Севастополь*",[2]МСП!$1:$1048576,COLUMN(BY41),0),"-")</f>
        <v>-</v>
      </c>
      <c r="BZ41" s="8" t="str">
        <f>IFERROR(VLOOKUP("*Севастополь*",[2]МСП!$1:$1048576,COLUMN(BZ41),0),"-")</f>
        <v>-</v>
      </c>
      <c r="CA41" s="8" t="str">
        <f>IFERROR(VLOOKUP("*Севастополь*",[2]МСП!$1:$1048576,COLUMN(CA41),0),"-")</f>
        <v>-</v>
      </c>
      <c r="CB41" s="8" t="str">
        <f>IFERROR(VLOOKUP("*Севастополь*",[2]МСП!$1:$1048576,COLUMN(CB41),0),"-")</f>
        <v>-</v>
      </c>
      <c r="CC41" s="8" t="str">
        <f>IFERROR(VLOOKUP("*Севастополь*",[2]МСП!$1:$1048576,COLUMN(CC41),0),"-")</f>
        <v>-</v>
      </c>
      <c r="CD41" s="8" t="str">
        <f>IFERROR(VLOOKUP("*Севастополь*",[2]МСП!$1:$1048576,COLUMN(CD41),0),"-")</f>
        <v>-</v>
      </c>
      <c r="CE41" s="8" t="str">
        <f>IFERROR(VLOOKUP("*Севастополь*",[2]МСП!$1:$1048576,COLUMN(CE41),0),"-")</f>
        <v>-</v>
      </c>
      <c r="CF41" s="8" t="str">
        <f>IFERROR(VLOOKUP("*Севастополь*",[2]МСП!$1:$1048576,COLUMN(CF41),0),"-")</f>
        <v>-</v>
      </c>
      <c r="CG41" s="8" t="str">
        <f>IFERROR(VLOOKUP("*Севастополь*",[2]МСП!$1:$1048576,COLUMN(CG41),0),"-")</f>
        <v>-</v>
      </c>
      <c r="CH41" s="8" t="str">
        <f>IFERROR(VLOOKUP("*Севастополь*",[2]МСП!$1:$1048576,COLUMN(CH41),0),"-")</f>
        <v>-</v>
      </c>
      <c r="CI41" s="8" t="str">
        <f>IFERROR(VLOOKUP("*Севастополь*",[2]МСП!$1:$1048576,COLUMN(CI41),0),"-")</f>
        <v>-</v>
      </c>
      <c r="CJ41" s="8" t="str">
        <f>IFERROR(VLOOKUP("*Севастополь*",[2]МСП!$1:$1048576,COLUMN(CJ41),0),"-")</f>
        <v>-</v>
      </c>
      <c r="CK41" s="8" t="str">
        <f>IFERROR(VLOOKUP("*Севастополь*",[2]МСП!$1:$1048576,COLUMN(CK41),0),"-")</f>
        <v>-</v>
      </c>
      <c r="CL41" s="8" t="str">
        <f>IFERROR(VLOOKUP("*Севастополь*",[2]МСП!$1:$1048576,COLUMN(CL41),0),"-")</f>
        <v>-</v>
      </c>
      <c r="CM41" s="8" t="str">
        <f>IFERROR(VLOOKUP("*Севастополь*",[2]МСП!$1:$1048576,COLUMN(CM41),0),"-")</f>
        <v>-</v>
      </c>
      <c r="CN41" s="8" t="str">
        <f>IFERROR(VLOOKUP("*Севастополь*",[2]МСП!$1:$1048576,COLUMN(CN41),0),"-")</f>
        <v>-</v>
      </c>
      <c r="CO41" s="8" t="str">
        <f>IFERROR(VLOOKUP("*Севастополь*",[2]МСП!$1:$1048576,COLUMN(CO41),0),"-")</f>
        <v>-</v>
      </c>
      <c r="CP41" s="8" t="str">
        <f>IFERROR(VLOOKUP("*Севастополь*",[2]МСП!$1:$1048576,COLUMN(CP41),0),"-")</f>
        <v>-</v>
      </c>
      <c r="CQ41" s="8" t="str">
        <f>IFERROR(VLOOKUP("*Севастополь*",[2]МСП!$1:$1048576,COLUMN(CQ41),0),"-")</f>
        <v>-</v>
      </c>
      <c r="CR41" s="8" t="str">
        <f>IFERROR(VLOOKUP("*Севастополь*",[2]МСП!$1:$1048576,COLUMN(CR41),0),"-")</f>
        <v>-</v>
      </c>
      <c r="CS41" s="8" t="str">
        <f>IFERROR(VLOOKUP("*Севастополь*",[2]МСП!$1:$1048576,COLUMN(CS41),0),"-")</f>
        <v>-</v>
      </c>
      <c r="CT41" s="8" t="str">
        <f>IFERROR(VLOOKUP("*Севастополь*",[2]МСП!$1:$1048576,COLUMN(CT41),0),"-")</f>
        <v>-</v>
      </c>
      <c r="CU41" s="8" t="str">
        <f>IFERROR(VLOOKUP("*Севастополь*",[2]МСП!$1:$1048576,COLUMN(CU41),0),"-")</f>
        <v>-</v>
      </c>
      <c r="CV41" s="8" t="str">
        <f>IFERROR(VLOOKUP("*Севастополь*",[2]МСП!$1:$1048576,COLUMN(CV41),0),"-")</f>
        <v>-</v>
      </c>
      <c r="CW41" s="8" t="str">
        <f>IFERROR(VLOOKUP("*Севастополь*",[2]МСП!$1:$1048576,COLUMN(CW41),0),"-")</f>
        <v>-</v>
      </c>
      <c r="CX41" s="8" t="str">
        <f>IFERROR(VLOOKUP("*Севастополь*",[2]МСП!$1:$1048576,COLUMN(CX41),0),"-")</f>
        <v>-</v>
      </c>
      <c r="CY41" s="8" t="str">
        <f>IFERROR(VLOOKUP("*Севастополь*",[2]МСП!$1:$1048576,COLUMN(CY41),0),"-")</f>
        <v>-</v>
      </c>
      <c r="CZ41" s="8" t="str">
        <f>IFERROR(VLOOKUP("*Севастополь*",[2]МСП!$1:$1048576,COLUMN(CZ41),0),"-")</f>
        <v>-</v>
      </c>
      <c r="DA41" s="8" t="str">
        <f>IFERROR(VLOOKUP("*Севастополь*",[2]МСП!$1:$1048576,COLUMN(DA41),0),"-")</f>
        <v>-</v>
      </c>
      <c r="DB41" s="8" t="str">
        <f>IFERROR(VLOOKUP("*Севастополь*",[2]МСП!$1:$1048576,COLUMN(DB41),0),"-")</f>
        <v>-</v>
      </c>
      <c r="DC41" s="8" t="str">
        <f>IFERROR(VLOOKUP("*Севастополь*",[2]МСП!$1:$1048576,COLUMN(DC41),0),"-")</f>
        <v>-</v>
      </c>
      <c r="DD41" s="8" t="str">
        <f>IFERROR(VLOOKUP("*Севастополь*",[2]МСП!$1:$1048576,COLUMN(DD41),0),"-")</f>
        <v>-</v>
      </c>
      <c r="DE41" s="8" t="str">
        <f>IFERROR(VLOOKUP("*Севастополь*",[2]МСП!$1:$1048576,COLUMN(DE41),0),"-")</f>
        <v>-</v>
      </c>
      <c r="DF41" s="8" t="str">
        <f>IFERROR(VLOOKUP("*Севастополь*",[2]МСП!$1:$1048576,COLUMN(DF41),0),"-")</f>
        <v>-</v>
      </c>
      <c r="DG41" s="8" t="str">
        <f>IFERROR(VLOOKUP("*Севастополь*",[2]МСП!$1:$1048576,COLUMN(DG41),0),"-")</f>
        <v>-</v>
      </c>
      <c r="DH41" s="8" t="str">
        <f>IFERROR(VLOOKUP("*Севастополь*",[2]МСП!$1:$1048576,COLUMN(DH41),0),"-")</f>
        <v>-</v>
      </c>
      <c r="DI41" s="8" t="str">
        <f>IFERROR(VLOOKUP("*Севастополь*",[2]МСП!$1:$1048576,COLUMN(DI41),0),"-")</f>
        <v>-</v>
      </c>
      <c r="DJ41" s="8" t="str">
        <f>IFERROR(VLOOKUP("*Севастополь*",[2]МСП!$1:$1048576,COLUMN(DJ41),0),"-")</f>
        <v>-</v>
      </c>
      <c r="DK41" s="8" t="str">
        <f>IFERROR(VLOOKUP("*Севастополь*",[2]МСП!$1:$1048576,COLUMN(DK41),0),"-")</f>
        <v>-</v>
      </c>
      <c r="DL41" s="8" t="str">
        <f>IFERROR(VLOOKUP("*Севастополь*",[2]МСП!$1:$1048576,COLUMN(DL41),0),"-")</f>
        <v>-</v>
      </c>
      <c r="DM41" s="8" t="str">
        <f>IFERROR(VLOOKUP("*Севастополь*",[2]МСП!$1:$1048576,COLUMN(DM41),0),"-")</f>
        <v>-</v>
      </c>
      <c r="DN41" s="8" t="str">
        <f>IFERROR(VLOOKUP("*Севастополь*",[2]МСП!$1:$1048576,COLUMN(DN41),0),"-")</f>
        <v>-</v>
      </c>
      <c r="DO41" s="8" t="str">
        <f>IFERROR(VLOOKUP("*Севастополь*",[2]МСП!$1:$1048576,COLUMN(DO41),0),"-")</f>
        <v>-</v>
      </c>
      <c r="DP41" s="8" t="str">
        <f>IFERROR(VLOOKUP("*Севастополь*",[2]МСП!$1:$1048576,COLUMN(DP41),0),"-")</f>
        <v>-</v>
      </c>
      <c r="DQ41" s="8" t="str">
        <f>IFERROR(VLOOKUP("*Севастополь*",[2]МСП!$1:$1048576,COLUMN(DQ41),0),"-")</f>
        <v>-</v>
      </c>
      <c r="DR41" s="8" t="str">
        <f>IFERROR(VLOOKUP("*Севастополь*",[2]МСП!$1:$1048576,COLUMN(DR41),0),"-")</f>
        <v>-</v>
      </c>
      <c r="DS41" s="8" t="str">
        <f>IFERROR(VLOOKUP("*Севастополь*",[2]МСП!$1:$1048576,COLUMN(DS41),0),"-")</f>
        <v>-</v>
      </c>
      <c r="DT41" s="8" t="str">
        <f>IFERROR(VLOOKUP("*Севастополь*",[2]МСП!$1:$1048576,COLUMN(DT41),0),"-")</f>
        <v>-</v>
      </c>
      <c r="DU41" s="8" t="str">
        <f>IFERROR(VLOOKUP("*Севастополь*",[2]МСП!$1:$1048576,COLUMN(DU41),0),"-")</f>
        <v>-</v>
      </c>
      <c r="DV41" s="8" t="str">
        <f>IFERROR(VLOOKUP("*Севастополь*",[2]МСП!$1:$1048576,COLUMN(DV41),0),"-")</f>
        <v>-</v>
      </c>
      <c r="DW41" s="8" t="str">
        <f>IFERROR(VLOOKUP("*Севастополь*",[2]МСП!$1:$1048576,COLUMN(DW41),0),"-")</f>
        <v>-</v>
      </c>
      <c r="DX41" s="8" t="str">
        <f>IFERROR(VLOOKUP("*Севастополь*",[2]МСП!$1:$1048576,COLUMN(DX41),0),"-")</f>
        <v>-</v>
      </c>
      <c r="DY41" s="8" t="str">
        <f>IFERROR(VLOOKUP("*Севастополь*",[2]МСП!$1:$1048576,COLUMN(DY41),0),"-")</f>
        <v>-</v>
      </c>
      <c r="DZ41" s="8" t="str">
        <f>IFERROR(VLOOKUP("*Севастополь*",[2]МСП!$1:$1048576,COLUMN(DZ41),0),"-")</f>
        <v>-</v>
      </c>
      <c r="EA41" s="8" t="str">
        <f>IFERROR(VLOOKUP("*Севастополь*",[2]МСП!$1:$1048576,COLUMN(EA41),0),"-")</f>
        <v>-</v>
      </c>
      <c r="EB41" s="8" t="str">
        <f>IFERROR(VLOOKUP("*Севастополь*",[2]МСП!$1:$1048576,COLUMN(EB41),0),"-")</f>
        <v>-</v>
      </c>
      <c r="EC41" s="8" t="str">
        <f>IFERROR(VLOOKUP("*Севастополь*",[2]МСП!$1:$1048576,COLUMN(EC41),0),"-")</f>
        <v>-</v>
      </c>
      <c r="ED41" s="8" t="str">
        <f>IFERROR(VLOOKUP("*Севастополь*",[2]МСП!$1:$1048576,COLUMN(ED41),0),"-")</f>
        <v>-</v>
      </c>
      <c r="EE41" s="8" t="str">
        <f>IFERROR(VLOOKUP("*Севастополь*",[2]МСП!$1:$1048576,COLUMN(EE41),0),"-")</f>
        <v>-</v>
      </c>
      <c r="EF41" s="8" t="str">
        <f>IFERROR(VLOOKUP("*Севастополь*",[2]МСП!$1:$1048576,COLUMN(EF41),0),"-")</f>
        <v>-</v>
      </c>
      <c r="EG41" s="8" t="str">
        <f>IFERROR(VLOOKUP("*Севастополь*",[2]МСП!$1:$1048576,COLUMN(EG41),0),"-")</f>
        <v>-</v>
      </c>
      <c r="EH41" s="8" t="str">
        <f>IFERROR(VLOOKUP("*Севастополь*",[2]МСП!$1:$1048576,COLUMN(EH41),0),"-")</f>
        <v>-</v>
      </c>
      <c r="EI41" s="8" t="str">
        <f>IFERROR(VLOOKUP("*Севастополь*",[2]МСП!$1:$1048576,COLUMN(EI41),0),"-")</f>
        <v>-</v>
      </c>
      <c r="EJ41" s="8" t="str">
        <f>IFERROR(VLOOKUP("*Севастополь*",[2]МСП!$1:$1048576,COLUMN(EJ41),0),"-")</f>
        <v>-</v>
      </c>
      <c r="EK41" s="8" t="str">
        <f>IFERROR(VLOOKUP("*Севастополь*",[2]МСП!$1:$1048576,COLUMN(EK41),0),"-")</f>
        <v>-</v>
      </c>
      <c r="EL41" s="8" t="str">
        <f>IFERROR(VLOOKUP("*Севастополь*",[2]МСП!$1:$1048576,COLUMN(EL41),0),"-")</f>
        <v>-</v>
      </c>
      <c r="EM41" s="8" t="str">
        <f>IFERROR(VLOOKUP("*Севастополь*",[2]МСП!$1:$1048576,COLUMN(EM41),0),"-")</f>
        <v>-</v>
      </c>
      <c r="EN41" s="8" t="str">
        <f>IFERROR(VLOOKUP("*Севастополь*",[2]МСП!$1:$1048576,COLUMN(EN41),0),"-")</f>
        <v>-</v>
      </c>
      <c r="EO41" s="8" t="str">
        <f>IFERROR(VLOOKUP("*Севастополь*",[2]МСП!$1:$1048576,COLUMN(EO41),0),"-")</f>
        <v>-</v>
      </c>
      <c r="EP41" s="8" t="str">
        <f>IFERROR(VLOOKUP("*Севастополь*",[2]МСП!$1:$1048576,COLUMN(EP41),0),"-")</f>
        <v>-</v>
      </c>
      <c r="EQ41" s="8" t="str">
        <f>IFERROR(VLOOKUP("*Севастополь*",[2]МСП!$1:$1048576,COLUMN(EQ41),0),"-")</f>
        <v>-</v>
      </c>
      <c r="ER41" s="8" t="str">
        <f>IFERROR(VLOOKUP("*Севастополь*",[2]МСП!$1:$1048576,COLUMN(ER41),0),"-")</f>
        <v>-</v>
      </c>
      <c r="ES41" s="8" t="str">
        <f>IFERROR(VLOOKUP("*Севастополь*",[2]МСП!$1:$1048576,COLUMN(ES41),0),"-")</f>
        <v>-</v>
      </c>
      <c r="ET41" s="8" t="str">
        <f>IFERROR(VLOOKUP("*Севастополь*",[2]МСП!$1:$1048576,COLUMN(ET41),0),"-")</f>
        <v>-</v>
      </c>
      <c r="EU41" s="8" t="str">
        <f>IFERROR(VLOOKUP("*Севастополь*",[2]МСП!$1:$1048576,COLUMN(EU41),0),"-")</f>
        <v>-</v>
      </c>
      <c r="EV41" s="8" t="str">
        <f>IFERROR(VLOOKUP("*Севастополь*",[2]МСП!$1:$1048576,COLUMN(EV41),0),"-")</f>
        <v>-</v>
      </c>
      <c r="EW41" s="8" t="str">
        <f>IFERROR(VLOOKUP("*Севастополь*",[2]МСП!$1:$1048576,COLUMN(EW41),0),"-")</f>
        <v>-</v>
      </c>
      <c r="EX41" s="8" t="str">
        <f>IFERROR(VLOOKUP("*Севастополь*",[2]МСП!$1:$1048576,COLUMN(EX41),0),"-")</f>
        <v>-</v>
      </c>
      <c r="EY41" s="8" t="str">
        <f>IFERROR(VLOOKUP("*Севастополь*",[2]МСП!$1:$1048576,COLUMN(EY41),0),"-")</f>
        <v>-</v>
      </c>
    </row>
    <row r="42" spans="1:155" x14ac:dyDescent="0.25">
      <c r="A42" s="4" t="s">
        <v>34</v>
      </c>
      <c r="B42" s="8">
        <f>IFERROR(VLOOKUP("*Дагестан*",[2]МСП!$1:$1048576,COLUMN(B42),0),"-")</f>
        <v>2.4</v>
      </c>
      <c r="C42" s="8">
        <f>IFERROR(VLOOKUP("*Дагестан*",[2]МСП!$1:$1048576,COLUMN(C42),0),"-")</f>
        <v>1.2</v>
      </c>
      <c r="D42" s="8">
        <f>IFERROR(VLOOKUP("*Дагестан*",[2]МСП!$1:$1048576,COLUMN(D42),0),"-")</f>
        <v>0.6</v>
      </c>
      <c r="E42" s="8">
        <f>IFERROR(VLOOKUP("*Дагестан*",[2]МСП!$1:$1048576,COLUMN(E42),0),"-")</f>
        <v>-12.8</v>
      </c>
      <c r="F42" s="8">
        <f>IFERROR(VLOOKUP("*Дагестан*",[2]МСП!$1:$1048576,COLUMN(F42),0),"-")</f>
        <v>-35.700000000000003</v>
      </c>
      <c r="G42" s="8">
        <f>IFERROR(VLOOKUP("*Дагестан*",[2]МСП!$1:$1048576,COLUMN(G42),0),"-")</f>
        <v>-29.2</v>
      </c>
      <c r="H42" s="8">
        <f>IFERROR(VLOOKUP("*Дагестан*",[2]МСП!$1:$1048576,COLUMN(H42),0),"-")</f>
        <v>-30.8</v>
      </c>
      <c r="I42" s="8">
        <f>IFERROR(VLOOKUP("*Дагестан*",[2]МСП!$1:$1048576,COLUMN(I42),0),"-")</f>
        <v>-34.5</v>
      </c>
      <c r="J42" s="8">
        <f>IFERROR(VLOOKUP("*Дагестан*",[2]МСП!$1:$1048576,COLUMN(J42),0),"-")</f>
        <v>-39.299999999999997</v>
      </c>
      <c r="K42" s="8">
        <f>IFERROR(VLOOKUP("*Дагестан*",[2]МСП!$1:$1048576,COLUMN(K42),0),"-")</f>
        <v>-36.9</v>
      </c>
      <c r="L42" s="8">
        <f>IFERROR(VLOOKUP("*Дагестан*",[2]МСП!$1:$1048576,COLUMN(L42),0),"-")</f>
        <v>-35.4</v>
      </c>
      <c r="M42" s="8">
        <f>IFERROR(VLOOKUP("*Дагестан*",[2]МСП!$1:$1048576,COLUMN(M42),0),"-")</f>
        <v>-32.299999999999997</v>
      </c>
      <c r="N42" s="8">
        <f>IFERROR(VLOOKUP("*Дагестан*",[2]МСП!$1:$1048576,COLUMN(N42),0),"-")</f>
        <v>-27.5</v>
      </c>
      <c r="O42" s="8">
        <f>IFERROR(VLOOKUP("*Дагестан*",[2]МСП!$1:$1048576,COLUMN(O42),0),"-")</f>
        <v>-24.7</v>
      </c>
      <c r="P42" s="8">
        <f>IFERROR(VLOOKUP("*Дагестан*",[2]МСП!$1:$1048576,COLUMN(P42),0),"-")</f>
        <v>-14.4</v>
      </c>
      <c r="Q42" s="8">
        <f>IFERROR(VLOOKUP("*Дагестан*",[2]МСП!$1:$1048576,COLUMN(Q42),0),"-")</f>
        <v>-14</v>
      </c>
      <c r="R42" s="8">
        <f>IFERROR(VLOOKUP("*Дагестан*",[2]МСП!$1:$1048576,COLUMN(R42),0),"-")</f>
        <v>-8.9</v>
      </c>
      <c r="S42" s="8">
        <f>IFERROR(VLOOKUP("*Дагестан*",[2]МСП!$1:$1048576,COLUMN(S42),0),"-")</f>
        <v>-7.1</v>
      </c>
      <c r="T42" s="8">
        <f>IFERROR(VLOOKUP("*Дагестан*",[2]МСП!$1:$1048576,COLUMN(T42),0),"-")</f>
        <v>-6.4</v>
      </c>
      <c r="U42" s="8">
        <f>IFERROR(VLOOKUP("*Дагестан*",[2]МСП!$1:$1048576,COLUMN(U42),0),"-")</f>
        <v>-4.4000000000000004</v>
      </c>
      <c r="V42" s="8">
        <f>IFERROR(VLOOKUP("*Дагестан*",[2]МСП!$1:$1048576,COLUMN(V42),0),"-")</f>
        <v>-5.3</v>
      </c>
      <c r="W42" s="8">
        <f>IFERROR(VLOOKUP("*Дагестан*",[2]МСП!$1:$1048576,COLUMN(W42),0),"-")</f>
        <v>-2.5</v>
      </c>
      <c r="X42" s="8">
        <f>IFERROR(VLOOKUP("*Дагестан*",[2]МСП!$1:$1048576,COLUMN(X42),0),"-")</f>
        <v>-2.2999999999999998</v>
      </c>
      <c r="Y42" s="8">
        <f>IFERROR(VLOOKUP("*Дагестан*",[2]МСП!$1:$1048576,COLUMN(Y42),0),"-")</f>
        <v>-0.8</v>
      </c>
      <c r="Z42" s="8">
        <f>IFERROR(VLOOKUP("*Дагестан*",[2]МСП!$1:$1048576,COLUMN(Z42),0),"-")</f>
        <v>0.4</v>
      </c>
      <c r="AA42" s="8">
        <f>IFERROR(VLOOKUP("*Дагестан*",[2]МСП!$1:$1048576,COLUMN(AA42),0),"-")</f>
        <v>1</v>
      </c>
      <c r="AB42" s="8">
        <f>IFERROR(VLOOKUP("*Дагестан*",[2]МСП!$1:$1048576,COLUMN(AB42),0),"-")</f>
        <v>2.1</v>
      </c>
      <c r="AC42" s="8">
        <f>IFERROR(VLOOKUP("*Дагестан*",[2]МСП!$1:$1048576,COLUMN(AC42),0),"-")</f>
        <v>2.8</v>
      </c>
      <c r="AD42" s="8">
        <f>IFERROR(VLOOKUP("*Дагестан*",[2]МСП!$1:$1048576,COLUMN(AD42),0),"-")</f>
        <v>5.0999999999999996</v>
      </c>
      <c r="AE42" s="8">
        <f>IFERROR(VLOOKUP("*Дагестан*",[2]МСП!$1:$1048576,COLUMN(AE42),0),"-")</f>
        <v>6.5</v>
      </c>
      <c r="AF42" s="8">
        <f>IFERROR(VLOOKUP("*Дагестан*",[2]МСП!$1:$1048576,COLUMN(AF42),0),"-")</f>
        <v>6.9</v>
      </c>
      <c r="AG42" s="8">
        <f>IFERROR(VLOOKUP("*Дагестан*",[2]МСП!$1:$1048576,COLUMN(AG42),0),"-")</f>
        <v>6.2</v>
      </c>
      <c r="AH42" s="8">
        <f>IFERROR(VLOOKUP("*Дагестан*",[2]МСП!$1:$1048576,COLUMN(AH42),0),"-")</f>
        <v>8.9</v>
      </c>
      <c r="AI42" s="8">
        <f>IFERROR(VLOOKUP("*Дагестан*",[2]МСП!$1:$1048576,COLUMN(AI42),0),"-")</f>
        <v>8.3000000000000007</v>
      </c>
      <c r="AJ42" s="8">
        <f>IFERROR(VLOOKUP("*Дагестан*",[2]МСП!$1:$1048576,COLUMN(AJ42),0),"-")</f>
        <v>8.8000000000000007</v>
      </c>
      <c r="AK42" s="8">
        <f>IFERROR(VLOOKUP("*Дагестан*",[2]МСП!$1:$1048576,COLUMN(AK42),0),"-")</f>
        <v>8.6999999999999993</v>
      </c>
      <c r="AL42" s="8">
        <f>IFERROR(VLOOKUP("*Дагестан*",[2]МСП!$1:$1048576,COLUMN(AL42),0),"-")</f>
        <v>8.6</v>
      </c>
      <c r="AM42" s="8">
        <f>IFERROR(VLOOKUP("*Дагестан*",[2]МСП!$1:$1048576,COLUMN(AM42),0),"-")</f>
        <v>11</v>
      </c>
      <c r="AN42" s="8">
        <f>IFERROR(VLOOKUP("*Дагестан*",[2]МСП!$1:$1048576,COLUMN(AN42),0),"-")</f>
        <v>11.9</v>
      </c>
      <c r="AO42" s="8">
        <f>IFERROR(VLOOKUP("*Дагестан*",[2]МСП!$1:$1048576,COLUMN(AO42),0),"-")</f>
        <v>12.6</v>
      </c>
      <c r="AP42" s="8">
        <f>IFERROR(VLOOKUP("*Дагестан*",[2]МСП!$1:$1048576,COLUMN(AP42),0),"-")</f>
        <v>12</v>
      </c>
      <c r="AQ42" s="8">
        <f>IFERROR(VLOOKUP("*Дагестан*",[2]МСП!$1:$1048576,COLUMN(AQ42),0),"-")</f>
        <v>13.4</v>
      </c>
      <c r="AR42" s="8">
        <f>IFERROR(VLOOKUP("*Дагестан*",[2]МСП!$1:$1048576,COLUMN(AR42),0),"-")</f>
        <v>9.5</v>
      </c>
      <c r="AS42" s="8">
        <f>IFERROR(VLOOKUP("*Дагестан*",[2]МСП!$1:$1048576,COLUMN(AS42),0),"-")</f>
        <v>0.5</v>
      </c>
      <c r="AT42" s="8">
        <f>IFERROR(VLOOKUP("*Дагестан*",[2]МСП!$1:$1048576,COLUMN(AT42),0),"-")</f>
        <v>9</v>
      </c>
      <c r="AU42" s="8">
        <f>IFERROR(VLOOKUP("*Дагестан*",[2]МСП!$1:$1048576,COLUMN(AU42),0),"-")</f>
        <v>12.1</v>
      </c>
      <c r="AV42" s="8">
        <f>IFERROR(VLOOKUP("*Дагестан*",[2]МСП!$1:$1048576,COLUMN(AV42),0),"-")</f>
        <v>13.9</v>
      </c>
      <c r="AW42" s="8">
        <f>IFERROR(VLOOKUP("*Дагестан*",[2]МСП!$1:$1048576,COLUMN(AW42),0),"-")</f>
        <v>14.2</v>
      </c>
      <c r="AX42" s="8">
        <f>IFERROR(VLOOKUP("*Дагестан*",[2]МСП!$1:$1048576,COLUMN(AX42),0),"-")</f>
        <v>13.4</v>
      </c>
      <c r="AY42" s="8">
        <f>IFERROR(VLOOKUP("*Дагестан*",[2]МСП!$1:$1048576,COLUMN(AY42),0),"-")</f>
        <v>14.3</v>
      </c>
      <c r="AZ42" s="8">
        <f>IFERROR(VLOOKUP("*Дагестан*",[2]МСП!$1:$1048576,COLUMN(AZ42),0),"-")</f>
        <v>14.6</v>
      </c>
      <c r="BA42" s="8">
        <f>IFERROR(VLOOKUP("*Дагестан*",[2]МСП!$1:$1048576,COLUMN(BA42),0),"-")</f>
        <v>19.2</v>
      </c>
      <c r="BB42" s="8">
        <f>IFERROR(VLOOKUP("*Дагестан*",[2]МСП!$1:$1048576,COLUMN(BB42),0),"-")</f>
        <v>16.600000000000001</v>
      </c>
      <c r="BC42" s="8">
        <f>IFERROR(VLOOKUP("*Дагестан*",[2]МСП!$1:$1048576,COLUMN(BC42),0),"-")</f>
        <v>17</v>
      </c>
      <c r="BD42" s="8">
        <f>IFERROR(VLOOKUP("*Дагестан*",[2]МСП!$1:$1048576,COLUMN(BD42),0),"-")</f>
        <v>18.2</v>
      </c>
      <c r="BE42" s="8">
        <f>IFERROR(VLOOKUP("*Дагестан*",[2]МСП!$1:$1048576,COLUMN(BE42),0),"-")</f>
        <v>19.600000000000001</v>
      </c>
      <c r="BF42" s="8">
        <f>IFERROR(VLOOKUP("*Дагестан*",[2]МСП!$1:$1048576,COLUMN(BF42),0),"-")</f>
        <v>18.7</v>
      </c>
      <c r="BG42" s="8">
        <f>IFERROR(VLOOKUP("*Дагестан*",[2]МСП!$1:$1048576,COLUMN(BG42),0),"-")</f>
        <v>18.2</v>
      </c>
      <c r="BH42" s="8">
        <f>IFERROR(VLOOKUP("*Дагестан*",[2]МСП!$1:$1048576,COLUMN(BH42),0),"-")</f>
        <v>17</v>
      </c>
      <c r="BI42" s="8">
        <f>IFERROR(VLOOKUP("*Дагестан*",[2]МСП!$1:$1048576,COLUMN(BI42),0),"-")</f>
        <v>-8.6</v>
      </c>
      <c r="BJ42" s="8">
        <f>IFERROR(VLOOKUP("*Дагестан*",[2]МСП!$1:$1048576,COLUMN(BJ42),0),"-")</f>
        <v>8.6999999999999993</v>
      </c>
      <c r="BK42" s="8">
        <f>IFERROR(VLOOKUP("*Дагестан*",[2]МСП!$1:$1048576,COLUMN(BK42),0),"-")</f>
        <v>13</v>
      </c>
      <c r="BL42" s="8">
        <f>IFERROR(VLOOKUP("*Дагестан*",[2]МСП!$1:$1048576,COLUMN(BL42),0),"-")</f>
        <v>20.399999999999999</v>
      </c>
      <c r="BM42" s="8">
        <f>IFERROR(VLOOKUP("*Дагестан*",[2]МСП!$1:$1048576,COLUMN(BM42),0),"-")</f>
        <v>22.5</v>
      </c>
      <c r="BN42" s="8">
        <f>IFERROR(VLOOKUP("*Дагестан*",[2]МСП!$1:$1048576,COLUMN(BN42),0),"-")</f>
        <v>26.7</v>
      </c>
      <c r="BO42" s="8">
        <f>IFERROR(VLOOKUP("*Дагестан*",[2]МСП!$1:$1048576,COLUMN(BO42),0),"-")</f>
        <v>25.2</v>
      </c>
      <c r="BP42" s="8">
        <f>IFERROR(VLOOKUP("*Дагестан*",[2]МСП!$1:$1048576,COLUMN(BP42),0),"-")</f>
        <v>25</v>
      </c>
      <c r="BQ42" s="8">
        <f>IFERROR(VLOOKUP("*Дагестан*",[2]МСП!$1:$1048576,COLUMN(BQ42),0),"-")</f>
        <v>26.6</v>
      </c>
      <c r="BR42" s="8">
        <f>IFERROR(VLOOKUP("*Дагестан*",[2]МСП!$1:$1048576,COLUMN(BR42),0),"-")</f>
        <v>26.5</v>
      </c>
      <c r="BS42" s="8">
        <f>IFERROR(VLOOKUP("*Дагестан*",[2]МСП!$1:$1048576,COLUMN(BS42),0),"-")</f>
        <v>26.5</v>
      </c>
      <c r="BT42" s="8">
        <f>IFERROR(VLOOKUP("*Дагестан*",[2]МСП!$1:$1048576,COLUMN(BT42),0),"-")</f>
        <v>26.1</v>
      </c>
      <c r="BU42" s="8">
        <f>IFERROR(VLOOKUP("*Дагестан*",[2]МСП!$1:$1048576,COLUMN(BU42),0),"-")</f>
        <v>24.8</v>
      </c>
      <c r="BV42" s="8">
        <f>IFERROR(VLOOKUP("*Дагестан*",[2]МСП!$1:$1048576,COLUMN(BV42),0),"-")</f>
        <v>25.9</v>
      </c>
      <c r="BW42" s="8">
        <f>IFERROR(VLOOKUP("*Дагестан*",[2]МСП!$1:$1048576,COLUMN(BW42),0),"-")</f>
        <v>28.4</v>
      </c>
      <c r="BX42" s="8">
        <f>IFERROR(VLOOKUP("*Дагестан*",[2]МСП!$1:$1048576,COLUMN(BX42),0),"-")</f>
        <v>29.6</v>
      </c>
      <c r="BY42" s="8">
        <f>IFERROR(VLOOKUP("*Дагестан*",[2]МСП!$1:$1048576,COLUMN(BY42),0),"-")</f>
        <v>31.4</v>
      </c>
      <c r="BZ42" s="8">
        <f>IFERROR(VLOOKUP("*Дагестан*",[2]МСП!$1:$1048576,COLUMN(BZ42),0),"-")</f>
        <v>32.5</v>
      </c>
      <c r="CA42" s="8">
        <f>IFERROR(VLOOKUP("*Дагестан*",[2]МСП!$1:$1048576,COLUMN(CA42),0),"-")</f>
        <v>34.5</v>
      </c>
      <c r="CB42" s="8">
        <f>IFERROR(VLOOKUP("*Дагестан*",[2]МСП!$1:$1048576,COLUMN(CB42),0),"-")</f>
        <v>33.799999999999997</v>
      </c>
      <c r="CC42" s="8">
        <f>IFERROR(VLOOKUP("*Дагестан*",[2]МСП!$1:$1048576,COLUMN(CC42),0),"-")</f>
        <v>34.9</v>
      </c>
      <c r="CD42" s="8">
        <f>IFERROR(VLOOKUP("*Дагестан*",[2]МСП!$1:$1048576,COLUMN(CD42),0),"-")</f>
        <v>36.6</v>
      </c>
      <c r="CE42" s="8">
        <f>IFERROR(VLOOKUP("*Дагестан*",[2]МСП!$1:$1048576,COLUMN(CE42),0),"-")</f>
        <v>37.9</v>
      </c>
      <c r="CF42" s="8">
        <f>IFERROR(VLOOKUP("*Дагестан*",[2]МСП!$1:$1048576,COLUMN(CF42),0),"-")</f>
        <v>37.9</v>
      </c>
      <c r="CG42" s="8">
        <f>IFERROR(VLOOKUP("*Дагестан*",[2]МСП!$1:$1048576,COLUMN(CG42),0),"-")</f>
        <v>38</v>
      </c>
      <c r="CH42" s="8">
        <f>IFERROR(VLOOKUP("*Дагестан*",[2]МСП!$1:$1048576,COLUMN(CH42),0),"-")</f>
        <v>38.799999999999997</v>
      </c>
      <c r="CI42" s="8">
        <f>IFERROR(VLOOKUP("*Дагестан*",[2]МСП!$1:$1048576,COLUMN(CI42),0),"-")</f>
        <v>39.9</v>
      </c>
      <c r="CJ42" s="8">
        <f>IFERROR(VLOOKUP("*Дагестан*",[2]МСП!$1:$1048576,COLUMN(CJ42),0),"-")</f>
        <v>33.200000000000003</v>
      </c>
      <c r="CK42" s="8">
        <f>IFERROR(VLOOKUP("*Дагестан*",[2]МСП!$1:$1048576,COLUMN(CK42),0),"-")</f>
        <v>39.299999999999997</v>
      </c>
      <c r="CL42" s="8">
        <f>IFERROR(VLOOKUP("*Дагестан*",[2]МСП!$1:$1048576,COLUMN(CL42),0),"-")</f>
        <v>40.9</v>
      </c>
      <c r="CM42" s="8">
        <f>IFERROR(VLOOKUP("*Дагестан*",[2]МСП!$1:$1048576,COLUMN(CM42),0),"-")</f>
        <v>40.9</v>
      </c>
      <c r="CN42" s="8">
        <f>IFERROR(VLOOKUP("*Дагестан*",[2]МСП!$1:$1048576,COLUMN(CN42),0),"-")</f>
        <v>42.9</v>
      </c>
      <c r="CO42" s="8">
        <f>IFERROR(VLOOKUP("*Дагестан*",[2]МСП!$1:$1048576,COLUMN(CO42),0),"-")</f>
        <v>43.1</v>
      </c>
      <c r="CP42" s="8">
        <f>IFERROR(VLOOKUP("*Дагестан*",[2]МСП!$1:$1048576,COLUMN(CP42),0),"-")</f>
        <v>41.5</v>
      </c>
      <c r="CQ42" s="8">
        <f>IFERROR(VLOOKUP("*Дагестан*",[2]МСП!$1:$1048576,COLUMN(CQ42),0),"-")</f>
        <v>45.1</v>
      </c>
      <c r="CR42" s="8">
        <f>IFERROR(VLOOKUP("*Дагестан*",[2]МСП!$1:$1048576,COLUMN(CR42),0),"-")</f>
        <v>43.7</v>
      </c>
      <c r="CS42" s="8">
        <f>IFERROR(VLOOKUP("*Дагестан*",[2]МСП!$1:$1048576,COLUMN(CS42),0),"-")</f>
        <v>29.4</v>
      </c>
      <c r="CT42" s="8">
        <f>IFERROR(VLOOKUP("*Дагестан*",[2]МСП!$1:$1048576,COLUMN(CT42),0),"-")</f>
        <v>42.2</v>
      </c>
      <c r="CU42" s="8">
        <f>IFERROR(VLOOKUP("*Дагестан*",[2]МСП!$1:$1048576,COLUMN(CU42),0),"-")</f>
        <v>43.3</v>
      </c>
      <c r="CV42" s="8">
        <f>IFERROR(VLOOKUP("*Дагестан*",[2]МСП!$1:$1048576,COLUMN(CV42),0),"-")</f>
        <v>45.5</v>
      </c>
      <c r="CW42" s="8">
        <f>IFERROR(VLOOKUP("*Дагестан*",[2]МСП!$1:$1048576,COLUMN(CW42),0),"-")</f>
        <v>45.1</v>
      </c>
      <c r="CX42" s="8">
        <f>IFERROR(VLOOKUP("*Дагестан*",[2]МСП!$1:$1048576,COLUMN(CX42),0),"-")</f>
        <v>44.3</v>
      </c>
      <c r="CY42" s="8">
        <f>IFERROR(VLOOKUP("*Дагестан*",[2]МСП!$1:$1048576,COLUMN(CY42),0),"-")</f>
        <v>47.6</v>
      </c>
      <c r="CZ42" s="8">
        <f>IFERROR(VLOOKUP("*Дагестан*",[2]МСП!$1:$1048576,COLUMN(CZ42),0),"-")</f>
        <v>48.1</v>
      </c>
      <c r="DA42" s="8">
        <f>IFERROR(VLOOKUP("*Дагестан*",[2]МСП!$1:$1048576,COLUMN(DA42),0),"-")</f>
        <v>43.3</v>
      </c>
      <c r="DB42" s="8">
        <f>IFERROR(VLOOKUP("*Дагестан*",[2]МСП!$1:$1048576,COLUMN(DB42),0),"-")</f>
        <v>42.7</v>
      </c>
      <c r="DC42" s="8">
        <f>IFERROR(VLOOKUP("*Дагестан*",[2]МСП!$1:$1048576,COLUMN(DC42),0),"-")</f>
        <v>45.2</v>
      </c>
      <c r="DD42" s="8">
        <f>IFERROR(VLOOKUP("*Дагестан*",[2]МСП!$1:$1048576,COLUMN(DD42),0),"-")</f>
        <v>45.6</v>
      </c>
      <c r="DE42" s="8">
        <f>IFERROR(VLOOKUP("*Дагестан*",[2]МСП!$1:$1048576,COLUMN(DE42),0),"-")</f>
        <v>45.7</v>
      </c>
      <c r="DF42" s="8">
        <f>IFERROR(VLOOKUP("*Дагестан*",[2]МСП!$1:$1048576,COLUMN(DF42),0),"-")</f>
        <v>41.1</v>
      </c>
      <c r="DG42" s="8">
        <f>IFERROR(VLOOKUP("*Дагестан*",[2]МСП!$1:$1048576,COLUMN(DG42),0),"-")</f>
        <v>42.7</v>
      </c>
      <c r="DH42" s="8">
        <f>IFERROR(VLOOKUP("*Дагестан*",[2]МСП!$1:$1048576,COLUMN(DH42),0),"-")</f>
        <v>46.4</v>
      </c>
      <c r="DI42" s="8">
        <f>IFERROR(VLOOKUP("*Дагестан*",[2]МСП!$1:$1048576,COLUMN(DI42),0),"-")</f>
        <v>47.7</v>
      </c>
      <c r="DJ42" s="8">
        <f>IFERROR(VLOOKUP("*Дагестан*",[2]МСП!$1:$1048576,COLUMN(DJ42),0),"-")</f>
        <v>49.8</v>
      </c>
      <c r="DK42" s="8">
        <f>IFERROR(VLOOKUP("*Дагестан*",[2]МСП!$1:$1048576,COLUMN(DK42),0),"-")</f>
        <v>52.3</v>
      </c>
      <c r="DL42" s="8">
        <f>IFERROR(VLOOKUP("*Дагестан*",[2]МСП!$1:$1048576,COLUMN(DL42),0),"-")</f>
        <v>52.4</v>
      </c>
      <c r="DM42" s="8">
        <f>IFERROR(VLOOKUP("*Дагестан*",[2]МСП!$1:$1048576,COLUMN(DM42),0),"-")</f>
        <v>55.9</v>
      </c>
      <c r="DN42" s="8">
        <f>IFERROR(VLOOKUP("*Дагестан*",[2]МСП!$1:$1048576,COLUMN(DN42),0),"-")</f>
        <v>54.4</v>
      </c>
      <c r="DO42" s="8">
        <f>IFERROR(VLOOKUP("*Дагестан*",[2]МСП!$1:$1048576,COLUMN(DO42),0),"-")</f>
        <v>54.5</v>
      </c>
      <c r="DP42" s="8">
        <f>IFERROR(VLOOKUP("*Дагестан*",[2]МСП!$1:$1048576,COLUMN(DP42),0),"-")</f>
        <v>57.4</v>
      </c>
      <c r="DQ42" s="8">
        <f>IFERROR(VLOOKUP("*Дагестан*",[2]МСП!$1:$1048576,COLUMN(DQ42),0),"-")</f>
        <v>58.7</v>
      </c>
      <c r="DR42" s="8">
        <f>IFERROR(VLOOKUP("*Дагестан*",[2]МСП!$1:$1048576,COLUMN(DR42),0),"-")</f>
        <v>55.7</v>
      </c>
      <c r="DS42" s="8">
        <f>IFERROR(VLOOKUP("*Дагестан*",[2]МСП!$1:$1048576,COLUMN(DS42),0),"-")</f>
        <v>53.7</v>
      </c>
      <c r="DT42" s="8">
        <f>IFERROR(VLOOKUP("*Дагестан*",[2]МСП!$1:$1048576,COLUMN(DT42),0),"-")</f>
        <v>57.8</v>
      </c>
      <c r="DU42" s="8">
        <f>IFERROR(VLOOKUP("*Дагестан*",[2]МСП!$1:$1048576,COLUMN(DU42),0),"-")</f>
        <v>58.1</v>
      </c>
      <c r="DV42" s="8">
        <f>IFERROR(VLOOKUP("*Дагестан*",[2]МСП!$1:$1048576,COLUMN(DV42),0),"-")</f>
        <v>62</v>
      </c>
      <c r="DW42" s="8">
        <f>IFERROR(VLOOKUP("*Дагестан*",[2]МСП!$1:$1048576,COLUMN(DW42),0),"-")</f>
        <v>60</v>
      </c>
      <c r="DX42" s="8">
        <f>IFERROR(VLOOKUP("*Дагестан*",[2]МСП!$1:$1048576,COLUMN(DX42),0),"-")</f>
        <v>61.5</v>
      </c>
      <c r="DY42" s="8">
        <f>IFERROR(VLOOKUP("*Дагестан*",[2]МСП!$1:$1048576,COLUMN(DY42),0),"-")</f>
        <v>61.2</v>
      </c>
      <c r="DZ42" s="8">
        <f>IFERROR(VLOOKUP("*Дагестан*",[2]МСП!$1:$1048576,COLUMN(DZ42),0),"-")</f>
        <v>66.900000000000006</v>
      </c>
      <c r="EA42" s="8">
        <f>IFERROR(VLOOKUP("*Дагестан*",[2]МСП!$1:$1048576,COLUMN(EA42),0),"-")</f>
        <v>66.8</v>
      </c>
      <c r="EB42" s="8">
        <f>IFERROR(VLOOKUP("*Дагестан*",[2]МСП!$1:$1048576,COLUMN(EB42),0),"-")</f>
        <v>66.400000000000006</v>
      </c>
      <c r="EC42" s="8">
        <f>IFERROR(VLOOKUP("*Дагестан*",[2]МСП!$1:$1048576,COLUMN(EC42),0),"-")</f>
        <v>71</v>
      </c>
      <c r="ED42" s="8">
        <f>IFERROR(VLOOKUP("*Дагестан*",[2]МСП!$1:$1048576,COLUMN(ED42),0),"-")</f>
        <v>75.5</v>
      </c>
      <c r="EE42" s="8">
        <f>IFERROR(VLOOKUP("*Дагестан*",[2]МСП!$1:$1048576,COLUMN(EE42),0),"-")</f>
        <v>74.2</v>
      </c>
      <c r="EF42" s="8">
        <f>IFERROR(VLOOKUP("*Дагестан*",[2]МСП!$1:$1048576,COLUMN(EF42),0),"-")</f>
        <v>77.2</v>
      </c>
      <c r="EG42" s="8">
        <f>IFERROR(VLOOKUP("*Дагестан*",[2]МСП!$1:$1048576,COLUMN(EG42),0),"-")</f>
        <v>77.8</v>
      </c>
      <c r="EH42" s="8">
        <f>IFERROR(VLOOKUP("*Дагестан*",[2]МСП!$1:$1048576,COLUMN(EH42),0),"-")</f>
        <v>86.7</v>
      </c>
      <c r="EI42" s="8">
        <f>IFERROR(VLOOKUP("*Дагестан*",[2]МСП!$1:$1048576,COLUMN(EI42),0),"-")</f>
        <v>87.1</v>
      </c>
      <c r="EJ42" s="8">
        <f>IFERROR(VLOOKUP("*Дагестан*",[2]МСП!$1:$1048576,COLUMN(EJ42),0),"-")</f>
        <v>91</v>
      </c>
      <c r="EK42" s="8">
        <f>IFERROR(VLOOKUP("*Дагестан*",[2]МСП!$1:$1048576,COLUMN(EK42),0),"-")</f>
        <v>96.6</v>
      </c>
      <c r="EL42" s="8">
        <f>IFERROR(VLOOKUP("*Дагестан*",[2]МСП!$1:$1048576,COLUMN(EL42),0),"-")</f>
        <v>103.3</v>
      </c>
      <c r="EM42" s="8">
        <f>IFERROR(VLOOKUP("*Дагестан*",[2]МСП!$1:$1048576,COLUMN(EM42),0),"-")</f>
        <v>106.4</v>
      </c>
      <c r="EN42" s="8">
        <f>IFERROR(VLOOKUP("*Дагестан*",[2]МСП!$1:$1048576,COLUMN(EN42),0),"-")</f>
        <v>106.5</v>
      </c>
      <c r="EO42" s="8">
        <f>IFERROR(VLOOKUP("*Дагестан*",[2]МСП!$1:$1048576,COLUMN(EO42),0),"-")</f>
        <v>109.6</v>
      </c>
      <c r="EP42" s="8">
        <f>IFERROR(VLOOKUP("*Дагестан*",[2]МСП!$1:$1048576,COLUMN(EP42),0),"-")</f>
        <v>113</v>
      </c>
      <c r="EQ42" s="8">
        <f>IFERROR(VLOOKUP("*Дагестан*",[2]МСП!$1:$1048576,COLUMN(EQ42),0),"-")</f>
        <v>94.8</v>
      </c>
      <c r="ER42" s="8">
        <f>IFERROR(VLOOKUP("*Дагестан*",[2]МСП!$1:$1048576,COLUMN(ER42),0),"-")</f>
        <v>109.1</v>
      </c>
      <c r="ES42" s="8">
        <f>IFERROR(VLOOKUP("*Дагестан*",[2]МСП!$1:$1048576,COLUMN(ES42),0),"-")</f>
        <v>110.9</v>
      </c>
      <c r="ET42" s="8">
        <f>IFERROR(VLOOKUP("*Дагестан*",[2]МСП!$1:$1048576,COLUMN(ET42),0),"-")</f>
        <v>113.7</v>
      </c>
      <c r="EU42" s="8">
        <f>IFERROR(VLOOKUP("*Дагестан*",[2]МСП!$1:$1048576,COLUMN(EU42),0),"-")</f>
        <v>119.6</v>
      </c>
      <c r="EV42" s="8">
        <f>IFERROR(VLOOKUP("*Дагестан*",[2]МСП!$1:$1048576,COLUMN(EV42),0),"-")</f>
        <v>116.6</v>
      </c>
      <c r="EW42" s="8">
        <f>IFERROR(VLOOKUP("*Дагестан*",[2]МСП!$1:$1048576,COLUMN(EW42),0),"-")</f>
        <v>120.5</v>
      </c>
      <c r="EX42" s="8">
        <f>IFERROR(VLOOKUP("*Дагестан*",[2]МСП!$1:$1048576,COLUMN(EX42),0),"-")</f>
        <v>120.2</v>
      </c>
      <c r="EY42" s="8">
        <f>IFERROR(VLOOKUP("*Дагестан*",[2]МСП!$1:$1048576,COLUMN(EY42),0),"-")</f>
        <v>129.19999999999999</v>
      </c>
    </row>
    <row r="43" spans="1:155" x14ac:dyDescent="0.25">
      <c r="A43" s="4" t="s">
        <v>35</v>
      </c>
      <c r="B43" s="8">
        <f>IFERROR(VLOOKUP("*Ингушетия*",[2]МСП!$1:$1048576,COLUMN(B43),0),"-")</f>
        <v>4</v>
      </c>
      <c r="C43" s="8">
        <f>IFERROR(VLOOKUP("*Ингушетия*",[2]МСП!$1:$1048576,COLUMN(C43),0),"-")</f>
        <v>1.3</v>
      </c>
      <c r="D43" s="8">
        <f>IFERROR(VLOOKUP("*Ингушетия*",[2]МСП!$1:$1048576,COLUMN(D43),0),"-")</f>
        <v>-2.8</v>
      </c>
      <c r="E43" s="8">
        <f>IFERROR(VLOOKUP("*Ингушетия*",[2]МСП!$1:$1048576,COLUMN(E43),0),"-")</f>
        <v>-13.9</v>
      </c>
      <c r="F43" s="8">
        <f>IFERROR(VLOOKUP("*Ингушетия*",[2]МСП!$1:$1048576,COLUMN(F43),0),"-")</f>
        <v>-24.7</v>
      </c>
      <c r="G43" s="8">
        <f>IFERROR(VLOOKUP("*Ингушетия*",[2]МСП!$1:$1048576,COLUMN(G43),0),"-")</f>
        <v>-28.8</v>
      </c>
      <c r="H43" s="8">
        <f>IFERROR(VLOOKUP("*Ингушетия*",[2]МСП!$1:$1048576,COLUMN(H43),0),"-")</f>
        <v>-33.200000000000003</v>
      </c>
      <c r="I43" s="8">
        <f>IFERROR(VLOOKUP("*Ингушетия*",[2]МСП!$1:$1048576,COLUMN(I43),0),"-")</f>
        <v>-37.200000000000003</v>
      </c>
      <c r="J43" s="8">
        <f>IFERROR(VLOOKUP("*Ингушетия*",[2]МСП!$1:$1048576,COLUMN(J43),0),"-")</f>
        <v>-32.5</v>
      </c>
      <c r="K43" s="8">
        <f>IFERROR(VLOOKUP("*Ингушетия*",[2]МСП!$1:$1048576,COLUMN(K43),0),"-")</f>
        <v>-29.8</v>
      </c>
      <c r="L43" s="8">
        <f>IFERROR(VLOOKUP("*Ингушетия*",[2]МСП!$1:$1048576,COLUMN(L43),0),"-")</f>
        <v>-27.1</v>
      </c>
      <c r="M43" s="8">
        <f>IFERROR(VLOOKUP("*Ингушетия*",[2]МСП!$1:$1048576,COLUMN(M43),0),"-")</f>
        <v>-25.1</v>
      </c>
      <c r="N43" s="8">
        <f>IFERROR(VLOOKUP("*Ингушетия*",[2]МСП!$1:$1048576,COLUMN(N43),0),"-")</f>
        <v>-22.4</v>
      </c>
      <c r="O43" s="8">
        <f>IFERROR(VLOOKUP("*Ингушетия*",[2]МСП!$1:$1048576,COLUMN(O43),0),"-")</f>
        <v>-14.6</v>
      </c>
      <c r="P43" s="8">
        <f>IFERROR(VLOOKUP("*Ингушетия*",[2]МСП!$1:$1048576,COLUMN(P43),0),"-")</f>
        <v>-11.2</v>
      </c>
      <c r="Q43" s="8">
        <f>IFERROR(VLOOKUP("*Ингушетия*",[2]МСП!$1:$1048576,COLUMN(Q43),0),"-")</f>
        <v>-8.5</v>
      </c>
      <c r="R43" s="8">
        <f>IFERROR(VLOOKUP("*Ингушетия*",[2]МСП!$1:$1048576,COLUMN(R43),0),"-")</f>
        <v>-5.5</v>
      </c>
      <c r="S43" s="8">
        <f>IFERROR(VLOOKUP("*Ингушетия*",[2]МСП!$1:$1048576,COLUMN(S43),0),"-")</f>
        <v>-5.0999999999999996</v>
      </c>
      <c r="T43" s="8">
        <f>IFERROR(VLOOKUP("*Ингушетия*",[2]МСП!$1:$1048576,COLUMN(T43),0),"-")</f>
        <v>-4.0999999999999996</v>
      </c>
      <c r="U43" s="8">
        <f>IFERROR(VLOOKUP("*Ингушетия*",[2]МСП!$1:$1048576,COLUMN(U43),0),"-")</f>
        <v>1.3</v>
      </c>
      <c r="V43" s="8">
        <f>IFERROR(VLOOKUP("*Ингушетия*",[2]МСП!$1:$1048576,COLUMN(V43),0),"-")</f>
        <v>-3.5</v>
      </c>
      <c r="W43" s="8">
        <f>IFERROR(VLOOKUP("*Ингушетия*",[2]МСП!$1:$1048576,COLUMN(W43),0),"-")</f>
        <v>-1.8</v>
      </c>
      <c r="X43" s="8">
        <f>IFERROR(VLOOKUP("*Ингушетия*",[2]МСП!$1:$1048576,COLUMN(X43),0),"-")</f>
        <v>-1.1000000000000001</v>
      </c>
      <c r="Y43" s="8">
        <f>IFERROR(VLOOKUP("*Ингушетия*",[2]МСП!$1:$1048576,COLUMN(Y43),0),"-")</f>
        <v>1.6</v>
      </c>
      <c r="Z43" s="8">
        <f>IFERROR(VLOOKUP("*Ингушетия*",[2]МСП!$1:$1048576,COLUMN(Z43),0),"-")</f>
        <v>4</v>
      </c>
      <c r="AA43" s="8">
        <f>IFERROR(VLOOKUP("*Ингушетия*",[2]МСП!$1:$1048576,COLUMN(AA43),0),"-")</f>
        <v>6.3</v>
      </c>
      <c r="AB43" s="8">
        <f>IFERROR(VLOOKUP("*Ингушетия*",[2]МСП!$1:$1048576,COLUMN(AB43),0),"-")</f>
        <v>7.7</v>
      </c>
      <c r="AC43" s="8">
        <f>IFERROR(VLOOKUP("*Ингушетия*",[2]МСП!$1:$1048576,COLUMN(AC43),0),"-")</f>
        <v>7.3</v>
      </c>
      <c r="AD43" s="8">
        <f>IFERROR(VLOOKUP("*Ингушетия*",[2]МСП!$1:$1048576,COLUMN(AD43),0),"-")</f>
        <v>4.3</v>
      </c>
      <c r="AE43" s="8">
        <f>IFERROR(VLOOKUP("*Ингушетия*",[2]МСП!$1:$1048576,COLUMN(AE43),0),"-")</f>
        <v>6.7</v>
      </c>
      <c r="AF43" s="8">
        <f>IFERROR(VLOOKUP("*Ингушетия*",[2]МСП!$1:$1048576,COLUMN(AF43),0),"-")</f>
        <v>9</v>
      </c>
      <c r="AG43" s="8">
        <f>IFERROR(VLOOKUP("*Ингушетия*",[2]МСП!$1:$1048576,COLUMN(AG43),0),"-")</f>
        <v>13.4</v>
      </c>
      <c r="AH43" s="8">
        <f>IFERROR(VLOOKUP("*Ингушетия*",[2]МСП!$1:$1048576,COLUMN(AH43),0),"-")</f>
        <v>18.8</v>
      </c>
      <c r="AI43" s="8">
        <f>IFERROR(VLOOKUP("*Ингушетия*",[2]МСП!$1:$1048576,COLUMN(AI43),0),"-")</f>
        <v>13.4</v>
      </c>
      <c r="AJ43" s="8">
        <f>IFERROR(VLOOKUP("*Ингушетия*",[2]МСП!$1:$1048576,COLUMN(AJ43),0),"-")</f>
        <v>13.8</v>
      </c>
      <c r="AK43" s="8">
        <f>IFERROR(VLOOKUP("*Ингушетия*",[2]МСП!$1:$1048576,COLUMN(AK43),0),"-")</f>
        <v>15.1</v>
      </c>
      <c r="AL43" s="8">
        <f>IFERROR(VLOOKUP("*Ингушетия*",[2]МСП!$1:$1048576,COLUMN(AL43),0),"-")</f>
        <v>16.100000000000001</v>
      </c>
      <c r="AM43" s="8">
        <f>IFERROR(VLOOKUP("*Ингушетия*",[2]МСП!$1:$1048576,COLUMN(AM43),0),"-")</f>
        <v>18.8</v>
      </c>
      <c r="AN43" s="8">
        <f>IFERROR(VLOOKUP("*Ингушетия*",[2]МСП!$1:$1048576,COLUMN(AN43),0),"-")</f>
        <v>16.100000000000001</v>
      </c>
      <c r="AO43" s="8">
        <f>IFERROR(VLOOKUP("*Ингушетия*",[2]МСП!$1:$1048576,COLUMN(AO43),0),"-")</f>
        <v>14.4</v>
      </c>
      <c r="AP43" s="8">
        <f>IFERROR(VLOOKUP("*Ингушетия*",[2]МСП!$1:$1048576,COLUMN(AP43),0),"-")</f>
        <v>18.8</v>
      </c>
      <c r="AQ43" s="8">
        <f>IFERROR(VLOOKUP("*Ингушетия*",[2]МСП!$1:$1048576,COLUMN(AQ43),0),"-")</f>
        <v>21.5</v>
      </c>
      <c r="AR43" s="8">
        <f>IFERROR(VLOOKUP("*Ингушетия*",[2]МСП!$1:$1048576,COLUMN(AR43),0),"-")</f>
        <v>14.4</v>
      </c>
      <c r="AS43" s="8">
        <f>IFERROR(VLOOKUP("*Ингушетия*",[2]МСП!$1:$1048576,COLUMN(AS43),0),"-")</f>
        <v>3</v>
      </c>
      <c r="AT43" s="8">
        <f>IFERROR(VLOOKUP("*Ингушетия*",[2]МСП!$1:$1048576,COLUMN(AT43),0),"-")</f>
        <v>22.9</v>
      </c>
      <c r="AU43" s="8">
        <f>IFERROR(VLOOKUP("*Ингушетия*",[2]МСП!$1:$1048576,COLUMN(AU43),0),"-")</f>
        <v>20.5</v>
      </c>
      <c r="AV43" s="8">
        <f>IFERROR(VLOOKUP("*Ингушетия*",[2]МСП!$1:$1048576,COLUMN(AV43),0),"-")</f>
        <v>28.3</v>
      </c>
      <c r="AW43" s="8">
        <f>IFERROR(VLOOKUP("*Ингушетия*",[2]МСП!$1:$1048576,COLUMN(AW43),0),"-")</f>
        <v>27.6</v>
      </c>
      <c r="AX43" s="8">
        <f>IFERROR(VLOOKUP("*Ингушетия*",[2]МСП!$1:$1048576,COLUMN(AX43),0),"-")</f>
        <v>27.9</v>
      </c>
      <c r="AY43" s="8">
        <f>IFERROR(VLOOKUP("*Ингушетия*",[2]МСП!$1:$1048576,COLUMN(AY43),0),"-")</f>
        <v>28.3</v>
      </c>
      <c r="AZ43" s="8">
        <f>IFERROR(VLOOKUP("*Ингушетия*",[2]МСП!$1:$1048576,COLUMN(AZ43),0),"-")</f>
        <v>27.3</v>
      </c>
      <c r="BA43" s="8">
        <f>IFERROR(VLOOKUP("*Ингушетия*",[2]МСП!$1:$1048576,COLUMN(BA43),0),"-")</f>
        <v>29.6</v>
      </c>
      <c r="BB43" s="8">
        <f>IFERROR(VLOOKUP("*Ингушетия*",[2]МСП!$1:$1048576,COLUMN(BB43),0),"-")</f>
        <v>29.3</v>
      </c>
      <c r="BC43" s="8">
        <f>IFERROR(VLOOKUP("*Ингушетия*",[2]МСП!$1:$1048576,COLUMN(BC43),0),"-")</f>
        <v>31.6</v>
      </c>
      <c r="BD43" s="8">
        <f>IFERROR(VLOOKUP("*Ингушетия*",[2]МСП!$1:$1048576,COLUMN(BD43),0),"-")</f>
        <v>32.299999999999997</v>
      </c>
      <c r="BE43" s="8">
        <f>IFERROR(VLOOKUP("*Ингушетия*",[2]МСП!$1:$1048576,COLUMN(BE43),0),"-")</f>
        <v>36</v>
      </c>
      <c r="BF43" s="8">
        <f>IFERROR(VLOOKUP("*Ингушетия*",[2]МСП!$1:$1048576,COLUMN(BF43),0),"-")</f>
        <v>31</v>
      </c>
      <c r="BG43" s="8">
        <f>IFERROR(VLOOKUP("*Ингушетия*",[2]МСП!$1:$1048576,COLUMN(BG43),0),"-")</f>
        <v>33.700000000000003</v>
      </c>
      <c r="BH43" s="8">
        <f>IFERROR(VLOOKUP("*Ингушетия*",[2]МСП!$1:$1048576,COLUMN(BH43),0),"-")</f>
        <v>34.700000000000003</v>
      </c>
      <c r="BI43" s="8">
        <f>IFERROR(VLOOKUP("*Ингушетия*",[2]МСП!$1:$1048576,COLUMN(BI43),0),"-")</f>
        <v>-4.0999999999999996</v>
      </c>
      <c r="BJ43" s="8">
        <f>IFERROR(VLOOKUP("*Ингушетия*",[2]МСП!$1:$1048576,COLUMN(BJ43),0),"-")</f>
        <v>15.1</v>
      </c>
      <c r="BK43" s="8">
        <f>IFERROR(VLOOKUP("*Ингушетия*",[2]МСП!$1:$1048576,COLUMN(BK43),0),"-")</f>
        <v>14.1</v>
      </c>
      <c r="BL43" s="8">
        <f>IFERROR(VLOOKUP("*Ингушетия*",[2]МСП!$1:$1048576,COLUMN(BL43),0),"-")</f>
        <v>28.9</v>
      </c>
      <c r="BM43" s="8">
        <f>IFERROR(VLOOKUP("*Ингушетия*",[2]МСП!$1:$1048576,COLUMN(BM43),0),"-")</f>
        <v>37</v>
      </c>
      <c r="BN43" s="8">
        <f>IFERROR(VLOOKUP("*Ингушетия*",[2]МСП!$1:$1048576,COLUMN(BN43),0),"-")</f>
        <v>43.1</v>
      </c>
      <c r="BO43" s="8">
        <f>IFERROR(VLOOKUP("*Ингушетия*",[2]МСП!$1:$1048576,COLUMN(BO43),0),"-")</f>
        <v>37.4</v>
      </c>
      <c r="BP43" s="8">
        <f>IFERROR(VLOOKUP("*Ингушетия*",[2]МСП!$1:$1048576,COLUMN(BP43),0),"-")</f>
        <v>29.3</v>
      </c>
      <c r="BQ43" s="8">
        <f>IFERROR(VLOOKUP("*Ингушетия*",[2]МСП!$1:$1048576,COLUMN(BQ43),0),"-")</f>
        <v>31.6</v>
      </c>
      <c r="BR43" s="8">
        <f>IFERROR(VLOOKUP("*Ингушетия*",[2]МСП!$1:$1048576,COLUMN(BR43),0),"-")</f>
        <v>37</v>
      </c>
      <c r="BS43" s="8">
        <f>IFERROR(VLOOKUP("*Ингушетия*",[2]МСП!$1:$1048576,COLUMN(BS43),0),"-")</f>
        <v>31.3</v>
      </c>
      <c r="BT43" s="8">
        <f>IFERROR(VLOOKUP("*Ингушетия*",[2]МСП!$1:$1048576,COLUMN(BT43),0),"-")</f>
        <v>33.700000000000003</v>
      </c>
      <c r="BU43" s="8">
        <f>IFERROR(VLOOKUP("*Ингушетия*",[2]МСП!$1:$1048576,COLUMN(BU43),0),"-")</f>
        <v>30.6</v>
      </c>
      <c r="BV43" s="8">
        <f>IFERROR(VLOOKUP("*Ингушетия*",[2]МСП!$1:$1048576,COLUMN(BV43),0),"-")</f>
        <v>42.8</v>
      </c>
      <c r="BW43" s="8">
        <f>IFERROR(VLOOKUP("*Ингушетия*",[2]МСП!$1:$1048576,COLUMN(BW43),0),"-")</f>
        <v>35</v>
      </c>
      <c r="BX43" s="8">
        <f>IFERROR(VLOOKUP("*Ингушетия*",[2]МСП!$1:$1048576,COLUMN(BX43),0),"-")</f>
        <v>41.8</v>
      </c>
      <c r="BY43" s="8">
        <f>IFERROR(VLOOKUP("*Ингушетия*",[2]МСП!$1:$1048576,COLUMN(BY43),0),"-")</f>
        <v>43.8</v>
      </c>
      <c r="BZ43" s="8">
        <f>IFERROR(VLOOKUP("*Ингушетия*",[2]МСП!$1:$1048576,COLUMN(BZ43),0),"-")</f>
        <v>41.8</v>
      </c>
      <c r="CA43" s="8">
        <f>IFERROR(VLOOKUP("*Ингушетия*",[2]МСП!$1:$1048576,COLUMN(CA43),0),"-")</f>
        <v>44.8</v>
      </c>
      <c r="CB43" s="8">
        <f>IFERROR(VLOOKUP("*Ингушетия*",[2]МСП!$1:$1048576,COLUMN(CB43),0),"-")</f>
        <v>50.2</v>
      </c>
      <c r="CC43" s="8">
        <f>IFERROR(VLOOKUP("*Ингушетия*",[2]МСП!$1:$1048576,COLUMN(CC43),0),"-")</f>
        <v>46.8</v>
      </c>
      <c r="CD43" s="8">
        <f>IFERROR(VLOOKUP("*Ингушетия*",[2]МСП!$1:$1048576,COLUMN(CD43),0),"-")</f>
        <v>51.2</v>
      </c>
      <c r="CE43" s="8">
        <f>IFERROR(VLOOKUP("*Ингушетия*",[2]МСП!$1:$1048576,COLUMN(CE43),0),"-")</f>
        <v>53.6</v>
      </c>
      <c r="CF43" s="8">
        <f>IFERROR(VLOOKUP("*Ингушетия*",[2]МСП!$1:$1048576,COLUMN(CF43),0),"-")</f>
        <v>61</v>
      </c>
      <c r="CG43" s="8">
        <f>IFERROR(VLOOKUP("*Ингушетия*",[2]МСП!$1:$1048576,COLUMN(CG43),0),"-")</f>
        <v>52.6</v>
      </c>
      <c r="CH43" s="8">
        <f>IFERROR(VLOOKUP("*Ингушетия*",[2]МСП!$1:$1048576,COLUMN(CH43),0),"-")</f>
        <v>53.9</v>
      </c>
      <c r="CI43" s="8">
        <f>IFERROR(VLOOKUP("*Ингушетия*",[2]МСП!$1:$1048576,COLUMN(CI43),0),"-")</f>
        <v>52.2</v>
      </c>
      <c r="CJ43" s="8">
        <f>IFERROR(VLOOKUP("*Ингушетия*",[2]МСП!$1:$1048576,COLUMN(CJ43),0),"-")</f>
        <v>36.700000000000003</v>
      </c>
      <c r="CK43" s="8">
        <f>IFERROR(VLOOKUP("*Ингушетия*",[2]МСП!$1:$1048576,COLUMN(CK43),0),"-")</f>
        <v>58</v>
      </c>
      <c r="CL43" s="8">
        <f>IFERROR(VLOOKUP("*Ингушетия*",[2]МСП!$1:$1048576,COLUMN(CL43),0),"-")</f>
        <v>54.9</v>
      </c>
      <c r="CM43" s="8">
        <f>IFERROR(VLOOKUP("*Ингушетия*",[2]МСП!$1:$1048576,COLUMN(CM43),0),"-")</f>
        <v>58.6</v>
      </c>
      <c r="CN43" s="8">
        <f>IFERROR(VLOOKUP("*Ингушетия*",[2]МСП!$1:$1048576,COLUMN(CN43),0),"-")</f>
        <v>59</v>
      </c>
      <c r="CO43" s="8">
        <f>IFERROR(VLOOKUP("*Ингушетия*",[2]МСП!$1:$1048576,COLUMN(CO43),0),"-")</f>
        <v>70.8</v>
      </c>
      <c r="CP43" s="8">
        <f>IFERROR(VLOOKUP("*Ингушетия*",[2]МСП!$1:$1048576,COLUMN(CP43),0),"-")</f>
        <v>58.6</v>
      </c>
      <c r="CQ43" s="8">
        <f>IFERROR(VLOOKUP("*Ингушетия*",[2]МСП!$1:$1048576,COLUMN(CQ43),0),"-")</f>
        <v>57.3</v>
      </c>
      <c r="CR43" s="8">
        <f>IFERROR(VLOOKUP("*Ингушетия*",[2]МСП!$1:$1048576,COLUMN(CR43),0),"-")</f>
        <v>54.9</v>
      </c>
      <c r="CS43" s="8">
        <f>IFERROR(VLOOKUP("*Ингушетия*",[2]МСП!$1:$1048576,COLUMN(CS43),0),"-")</f>
        <v>34.700000000000003</v>
      </c>
      <c r="CT43" s="8">
        <f>IFERROR(VLOOKUP("*Ингушетия*",[2]МСП!$1:$1048576,COLUMN(CT43),0),"-")</f>
        <v>61.7</v>
      </c>
      <c r="CU43" s="8">
        <f>IFERROR(VLOOKUP("*Ингушетия*",[2]МСП!$1:$1048576,COLUMN(CU43),0),"-")</f>
        <v>59.3</v>
      </c>
      <c r="CV43" s="8">
        <f>IFERROR(VLOOKUP("*Ингушетия*",[2]МСП!$1:$1048576,COLUMN(CV43),0),"-")</f>
        <v>57.6</v>
      </c>
      <c r="CW43" s="8">
        <f>IFERROR(VLOOKUP("*Ингушетия*",[2]МСП!$1:$1048576,COLUMN(CW43),0),"-")</f>
        <v>65.7</v>
      </c>
      <c r="CX43" s="8">
        <f>IFERROR(VLOOKUP("*Ингушетия*",[2]МСП!$1:$1048576,COLUMN(CX43),0),"-")</f>
        <v>62.7</v>
      </c>
      <c r="CY43" s="8">
        <f>IFERROR(VLOOKUP("*Ингушетия*",[2]МСП!$1:$1048576,COLUMN(CY43),0),"-")</f>
        <v>61</v>
      </c>
      <c r="CZ43" s="8">
        <f>IFERROR(VLOOKUP("*Ингушетия*",[2]МСП!$1:$1048576,COLUMN(CZ43),0),"-")</f>
        <v>64.099999999999994</v>
      </c>
      <c r="DA43" s="8">
        <f>IFERROR(VLOOKUP("*Ингушетия*",[2]МСП!$1:$1048576,COLUMN(DA43),0),"-")</f>
        <v>60.3</v>
      </c>
      <c r="DB43" s="8">
        <f>IFERROR(VLOOKUP("*Ингушетия*",[2]МСП!$1:$1048576,COLUMN(DB43),0),"-")</f>
        <v>58.6</v>
      </c>
      <c r="DC43" s="8">
        <f>IFERROR(VLOOKUP("*Ингушетия*",[2]МСП!$1:$1048576,COLUMN(DC43),0),"-")</f>
        <v>55.9</v>
      </c>
      <c r="DD43" s="8">
        <f>IFERROR(VLOOKUP("*Ингушетия*",[2]МСП!$1:$1048576,COLUMN(DD43),0),"-")</f>
        <v>51.6</v>
      </c>
      <c r="DE43" s="8">
        <f>IFERROR(VLOOKUP("*Ингушетия*",[2]МСП!$1:$1048576,COLUMN(DE43),0),"-")</f>
        <v>57.3</v>
      </c>
      <c r="DF43" s="8">
        <f>IFERROR(VLOOKUP("*Ингушетия*",[2]МСП!$1:$1048576,COLUMN(DF43),0),"-")</f>
        <v>55.9</v>
      </c>
      <c r="DG43" s="8">
        <f>IFERROR(VLOOKUP("*Ингушетия*",[2]МСП!$1:$1048576,COLUMN(DG43),0),"-")</f>
        <v>49.5</v>
      </c>
      <c r="DH43" s="8">
        <f>IFERROR(VLOOKUP("*Ингушетия*",[2]МСП!$1:$1048576,COLUMN(DH43),0),"-")</f>
        <v>53.9</v>
      </c>
      <c r="DI43" s="8">
        <f>IFERROR(VLOOKUP("*Ингушетия*",[2]МСП!$1:$1048576,COLUMN(DI43),0),"-")</f>
        <v>42.4</v>
      </c>
      <c r="DJ43" s="8">
        <f>IFERROR(VLOOKUP("*Ингушетия*",[2]МСП!$1:$1048576,COLUMN(DJ43),0),"-")</f>
        <v>61</v>
      </c>
      <c r="DK43" s="8">
        <f>IFERROR(VLOOKUP("*Ингушетия*",[2]МСП!$1:$1048576,COLUMN(DK43),0),"-")</f>
        <v>63</v>
      </c>
      <c r="DL43" s="8">
        <f>IFERROR(VLOOKUP("*Ингушетия*",[2]МСП!$1:$1048576,COLUMN(DL43),0),"-")</f>
        <v>64.400000000000006</v>
      </c>
      <c r="DM43" s="8">
        <f>IFERROR(VLOOKUP("*Ингушетия*",[2]МСП!$1:$1048576,COLUMN(DM43),0),"-")</f>
        <v>71.5</v>
      </c>
      <c r="DN43" s="8">
        <f>IFERROR(VLOOKUP("*Ингушетия*",[2]МСП!$1:$1048576,COLUMN(DN43),0),"-")</f>
        <v>62.4</v>
      </c>
      <c r="DO43" s="8">
        <f>IFERROR(VLOOKUP("*Ингушетия*",[2]МСП!$1:$1048576,COLUMN(DO43),0),"-")</f>
        <v>62</v>
      </c>
      <c r="DP43" s="8">
        <f>IFERROR(VLOOKUP("*Ингушетия*",[2]МСП!$1:$1048576,COLUMN(DP43),0),"-")</f>
        <v>66.099999999999994</v>
      </c>
      <c r="DQ43" s="8">
        <f>IFERROR(VLOOKUP("*Ингушетия*",[2]МСП!$1:$1048576,COLUMN(DQ43),0),"-")</f>
        <v>60</v>
      </c>
      <c r="DR43" s="8">
        <f>IFERROR(VLOOKUP("*Ингушетия*",[2]МСП!$1:$1048576,COLUMN(DR43),0),"-")</f>
        <v>52.9</v>
      </c>
      <c r="DS43" s="8">
        <f>IFERROR(VLOOKUP("*Ингушетия*",[2]МСП!$1:$1048576,COLUMN(DS43),0),"-")</f>
        <v>52.2</v>
      </c>
      <c r="DT43" s="8">
        <f>IFERROR(VLOOKUP("*Ингушетия*",[2]МСП!$1:$1048576,COLUMN(DT43),0),"-")</f>
        <v>50.9</v>
      </c>
      <c r="DU43" s="8">
        <f>IFERROR(VLOOKUP("*Ингушетия*",[2]МСП!$1:$1048576,COLUMN(DU43),0),"-")</f>
        <v>51.2</v>
      </c>
      <c r="DV43" s="8">
        <f>IFERROR(VLOOKUP("*Ингушетия*",[2]МСП!$1:$1048576,COLUMN(DV43),0),"-")</f>
        <v>50.9</v>
      </c>
      <c r="DW43" s="8">
        <f>IFERROR(VLOOKUP("*Ингушетия*",[2]МСП!$1:$1048576,COLUMN(DW43),0),"-")</f>
        <v>50.5</v>
      </c>
      <c r="DX43" s="8">
        <f>IFERROR(VLOOKUP("*Ингушетия*",[2]МСП!$1:$1048576,COLUMN(DX43),0),"-")</f>
        <v>54.9</v>
      </c>
      <c r="DY43" s="8">
        <f>IFERROR(VLOOKUP("*Ингушетия*",[2]МСП!$1:$1048576,COLUMN(DY43),0),"-")</f>
        <v>53.6</v>
      </c>
      <c r="DZ43" s="8">
        <f>IFERROR(VLOOKUP("*Ингушетия*",[2]МСП!$1:$1048576,COLUMN(DZ43),0),"-")</f>
        <v>59.7</v>
      </c>
      <c r="EA43" s="8">
        <f>IFERROR(VLOOKUP("*Ингушетия*",[2]МСП!$1:$1048576,COLUMN(EA43),0),"-")</f>
        <v>67.8</v>
      </c>
      <c r="EB43" s="8">
        <f>IFERROR(VLOOKUP("*Ингушетия*",[2]МСП!$1:$1048576,COLUMN(EB43),0),"-")</f>
        <v>64.900000000000006</v>
      </c>
      <c r="EC43" s="8">
        <f>IFERROR(VLOOKUP("*Ингушетия*",[2]МСП!$1:$1048576,COLUMN(EC43),0),"-")</f>
        <v>70.400000000000006</v>
      </c>
      <c r="ED43" s="8">
        <f>IFERROR(VLOOKUP("*Ингушетия*",[2]МСП!$1:$1048576,COLUMN(ED43),0),"-")</f>
        <v>76.8</v>
      </c>
      <c r="EE43" s="8">
        <f>IFERROR(VLOOKUP("*Ингушетия*",[2]МСП!$1:$1048576,COLUMN(EE43),0),"-")</f>
        <v>76.5</v>
      </c>
      <c r="EF43" s="8">
        <f>IFERROR(VLOOKUP("*Ингушетия*",[2]МСП!$1:$1048576,COLUMN(EF43),0),"-")</f>
        <v>73.8</v>
      </c>
      <c r="EG43" s="8">
        <f>IFERROR(VLOOKUP("*Ингушетия*",[2]МСП!$1:$1048576,COLUMN(EG43),0),"-")</f>
        <v>74.8</v>
      </c>
      <c r="EH43" s="8">
        <f>IFERROR(VLOOKUP("*Ингушетия*",[2]МСП!$1:$1048576,COLUMN(EH43),0),"-")</f>
        <v>73.099999999999994</v>
      </c>
      <c r="EI43" s="8">
        <f>IFERROR(VLOOKUP("*Ингушетия*",[2]МСП!$1:$1048576,COLUMN(EI43),0),"-")</f>
        <v>80.5</v>
      </c>
      <c r="EJ43" s="8">
        <f>IFERROR(VLOOKUP("*Ингушетия*",[2]МСП!$1:$1048576,COLUMN(EJ43),0),"-")</f>
        <v>86.3</v>
      </c>
      <c r="EK43" s="8">
        <f>IFERROR(VLOOKUP("*Ингушетия*",[2]МСП!$1:$1048576,COLUMN(EK43),0),"-")</f>
        <v>88.3</v>
      </c>
      <c r="EL43" s="8">
        <f>IFERROR(VLOOKUP("*Ингушетия*",[2]МСП!$1:$1048576,COLUMN(EL43),0),"-")</f>
        <v>95.8</v>
      </c>
      <c r="EM43" s="8">
        <f>IFERROR(VLOOKUP("*Ингушетия*",[2]МСП!$1:$1048576,COLUMN(EM43),0),"-")</f>
        <v>99.8</v>
      </c>
      <c r="EN43" s="8">
        <f>IFERROR(VLOOKUP("*Ингушетия*",[2]МСП!$1:$1048576,COLUMN(EN43),0),"-")</f>
        <v>100.2</v>
      </c>
      <c r="EO43" s="8">
        <f>IFERROR(VLOOKUP("*Ингушетия*",[2]МСП!$1:$1048576,COLUMN(EO43),0),"-")</f>
        <v>97.5</v>
      </c>
      <c r="EP43" s="8">
        <f>IFERROR(VLOOKUP("*Ингушетия*",[2]МСП!$1:$1048576,COLUMN(EP43),0),"-")</f>
        <v>98.5</v>
      </c>
      <c r="EQ43" s="8">
        <f>IFERROR(VLOOKUP("*Ингушетия*",[2]МСП!$1:$1048576,COLUMN(EQ43),0),"-")</f>
        <v>78.5</v>
      </c>
      <c r="ER43" s="8">
        <f>IFERROR(VLOOKUP("*Ингушетия*",[2]МСП!$1:$1048576,COLUMN(ER43),0),"-")</f>
        <v>106.3</v>
      </c>
      <c r="ES43" s="8">
        <f>IFERROR(VLOOKUP("*Ингушетия*",[2]МСП!$1:$1048576,COLUMN(ES43),0),"-")</f>
        <v>99.5</v>
      </c>
      <c r="ET43" s="8">
        <f>IFERROR(VLOOKUP("*Ингушетия*",[2]МСП!$1:$1048576,COLUMN(ET43),0),"-")</f>
        <v>100.8</v>
      </c>
      <c r="EU43" s="8">
        <f>IFERROR(VLOOKUP("*Ингушетия*",[2]МСП!$1:$1048576,COLUMN(EU43),0),"-")</f>
        <v>99.2</v>
      </c>
      <c r="EV43" s="8">
        <f>IFERROR(VLOOKUP("*Ингушетия*",[2]МСП!$1:$1048576,COLUMN(EV43),0),"-")</f>
        <v>96.1</v>
      </c>
      <c r="EW43" s="8">
        <f>IFERROR(VLOOKUP("*Ингушетия*",[2]МСП!$1:$1048576,COLUMN(EW43),0),"-")</f>
        <v>101.9</v>
      </c>
      <c r="EX43" s="8">
        <f>IFERROR(VLOOKUP("*Ингушетия*",[2]МСП!$1:$1048576,COLUMN(EX43),0),"-")</f>
        <v>100.2</v>
      </c>
      <c r="EY43" s="8">
        <f>IFERROR(VLOOKUP("*Ингушетия*",[2]МСП!$1:$1048576,COLUMN(EY43),0),"-")</f>
        <v>113.4</v>
      </c>
    </row>
    <row r="44" spans="1:155" ht="31.5" x14ac:dyDescent="0.25">
      <c r="A44" s="4" t="s">
        <v>36</v>
      </c>
      <c r="B44" s="8">
        <f>IFERROR(VLOOKUP("*Кабардино*",[2]МСП!$1:$1048576,COLUMN(B44),0),"-")</f>
        <v>3.1</v>
      </c>
      <c r="C44" s="8">
        <f>IFERROR(VLOOKUP("*Кабардино*",[2]МСП!$1:$1048576,COLUMN(C44),0),"-")</f>
        <v>2.2999999999999998</v>
      </c>
      <c r="D44" s="8">
        <f>IFERROR(VLOOKUP("*Кабардино*",[2]МСП!$1:$1048576,COLUMN(D44),0),"-")</f>
        <v>0.6</v>
      </c>
      <c r="E44" s="8">
        <f>IFERROR(VLOOKUP("*Кабардино*",[2]МСП!$1:$1048576,COLUMN(E44),0),"-")</f>
        <v>-15.4</v>
      </c>
      <c r="F44" s="8">
        <f>IFERROR(VLOOKUP("*Кабардино*",[2]МСП!$1:$1048576,COLUMN(F44),0),"-")</f>
        <v>-26.4</v>
      </c>
      <c r="G44" s="8">
        <f>IFERROR(VLOOKUP("*Кабардино*",[2]МСП!$1:$1048576,COLUMN(G44),0),"-")</f>
        <v>-24</v>
      </c>
      <c r="H44" s="8">
        <f>IFERROR(VLOOKUP("*Кабардино*",[2]МСП!$1:$1048576,COLUMN(H44),0),"-")</f>
        <v>-26.5</v>
      </c>
      <c r="I44" s="8">
        <f>IFERROR(VLOOKUP("*Кабардино*",[2]МСП!$1:$1048576,COLUMN(I44),0),"-")</f>
        <v>-25.4</v>
      </c>
      <c r="J44" s="8">
        <f>IFERROR(VLOOKUP("*Кабардино*",[2]МСП!$1:$1048576,COLUMN(J44),0),"-")</f>
        <v>-23.7</v>
      </c>
      <c r="K44" s="8">
        <f>IFERROR(VLOOKUP("*Кабардино*",[2]МСП!$1:$1048576,COLUMN(K44),0),"-")</f>
        <v>-20.6</v>
      </c>
      <c r="L44" s="8">
        <f>IFERROR(VLOOKUP("*Кабардино*",[2]МСП!$1:$1048576,COLUMN(L44),0),"-")</f>
        <v>-13.7</v>
      </c>
      <c r="M44" s="8">
        <f>IFERROR(VLOOKUP("*Кабардино*",[2]МСП!$1:$1048576,COLUMN(M44),0),"-")</f>
        <v>-10.5</v>
      </c>
      <c r="N44" s="8">
        <f>IFERROR(VLOOKUP("*Кабардино*",[2]МСП!$1:$1048576,COLUMN(N44),0),"-")</f>
        <v>-9.6</v>
      </c>
      <c r="O44" s="8">
        <f>IFERROR(VLOOKUP("*Кабардино*",[2]МСП!$1:$1048576,COLUMN(O44),0),"-")</f>
        <v>-9</v>
      </c>
      <c r="P44" s="8">
        <f>IFERROR(VLOOKUP("*Кабардино*",[2]МСП!$1:$1048576,COLUMN(P44),0),"-")</f>
        <v>-8.4</v>
      </c>
      <c r="Q44" s="8">
        <f>IFERROR(VLOOKUP("*Кабардино*",[2]МСП!$1:$1048576,COLUMN(Q44),0),"-")</f>
        <v>-7.1</v>
      </c>
      <c r="R44" s="8">
        <f>IFERROR(VLOOKUP("*Кабардино*",[2]МСП!$1:$1048576,COLUMN(R44),0),"-")</f>
        <v>-4.4000000000000004</v>
      </c>
      <c r="S44" s="8">
        <f>IFERROR(VLOOKUP("*Кабардино*",[2]МСП!$1:$1048576,COLUMN(S44),0),"-")</f>
        <v>-2.2000000000000002</v>
      </c>
      <c r="T44" s="8">
        <f>IFERROR(VLOOKUP("*Кабардино*",[2]МСП!$1:$1048576,COLUMN(T44),0),"-")</f>
        <v>0.4</v>
      </c>
      <c r="U44" s="8">
        <f>IFERROR(VLOOKUP("*Кабардино*",[2]МСП!$1:$1048576,COLUMN(U44),0),"-")</f>
        <v>1.8</v>
      </c>
      <c r="V44" s="8">
        <f>IFERROR(VLOOKUP("*Кабардино*",[2]МСП!$1:$1048576,COLUMN(V44),0),"-")</f>
        <v>2.2000000000000002</v>
      </c>
      <c r="W44" s="8">
        <f>IFERROR(VLOOKUP("*Кабардино*",[2]МСП!$1:$1048576,COLUMN(W44),0),"-")</f>
        <v>5.0999999999999996</v>
      </c>
      <c r="X44" s="8">
        <f>IFERROR(VLOOKUP("*Кабардино*",[2]МСП!$1:$1048576,COLUMN(X44),0),"-")</f>
        <v>6</v>
      </c>
      <c r="Y44" s="8">
        <f>IFERROR(VLOOKUP("*Кабардино*",[2]МСП!$1:$1048576,COLUMN(Y44),0),"-")</f>
        <v>6</v>
      </c>
      <c r="Z44" s="8">
        <f>IFERROR(VLOOKUP("*Кабардино*",[2]МСП!$1:$1048576,COLUMN(Z44),0),"-")</f>
        <v>7</v>
      </c>
      <c r="AA44" s="8">
        <f>IFERROR(VLOOKUP("*Кабардино*",[2]МСП!$1:$1048576,COLUMN(AA44),0),"-")</f>
        <v>6.2</v>
      </c>
      <c r="AB44" s="8">
        <f>IFERROR(VLOOKUP("*Кабардино*",[2]МСП!$1:$1048576,COLUMN(AB44),0),"-")</f>
        <v>7.5</v>
      </c>
      <c r="AC44" s="8">
        <f>IFERROR(VLOOKUP("*Кабардино*",[2]МСП!$1:$1048576,COLUMN(AC44),0),"-")</f>
        <v>8.4</v>
      </c>
      <c r="AD44" s="8">
        <f>IFERROR(VLOOKUP("*Кабардино*",[2]МСП!$1:$1048576,COLUMN(AD44),0),"-")</f>
        <v>9.3000000000000007</v>
      </c>
      <c r="AE44" s="8">
        <f>IFERROR(VLOOKUP("*Кабардино*",[2]МСП!$1:$1048576,COLUMN(AE44),0),"-")</f>
        <v>8.9</v>
      </c>
      <c r="AF44" s="8">
        <f>IFERROR(VLOOKUP("*Кабардино*",[2]МСП!$1:$1048576,COLUMN(AF44),0),"-")</f>
        <v>8.1</v>
      </c>
      <c r="AG44" s="8">
        <f>IFERROR(VLOOKUP("*Кабардино*",[2]МСП!$1:$1048576,COLUMN(AG44),0),"-")</f>
        <v>7.7</v>
      </c>
      <c r="AH44" s="8">
        <f>IFERROR(VLOOKUP("*Кабардино*",[2]МСП!$1:$1048576,COLUMN(AH44),0),"-")</f>
        <v>8.6</v>
      </c>
      <c r="AI44" s="8">
        <f>IFERROR(VLOOKUP("*Кабардино*",[2]МСП!$1:$1048576,COLUMN(AI44),0),"-")</f>
        <v>8.4</v>
      </c>
      <c r="AJ44" s="8">
        <f>IFERROR(VLOOKUP("*Кабардино*",[2]МСП!$1:$1048576,COLUMN(AJ44),0),"-")</f>
        <v>8.1</v>
      </c>
      <c r="AK44" s="8">
        <f>IFERROR(VLOOKUP("*Кабардино*",[2]МСП!$1:$1048576,COLUMN(AK44),0),"-")</f>
        <v>9.9</v>
      </c>
      <c r="AL44" s="8">
        <f>IFERROR(VLOOKUP("*Кабардино*",[2]МСП!$1:$1048576,COLUMN(AL44),0),"-")</f>
        <v>11</v>
      </c>
      <c r="AM44" s="8">
        <f>IFERROR(VLOOKUP("*Кабардино*",[2]МСП!$1:$1048576,COLUMN(AM44),0),"-")</f>
        <v>11.9</v>
      </c>
      <c r="AN44" s="8">
        <f>IFERROR(VLOOKUP("*Кабардино*",[2]МСП!$1:$1048576,COLUMN(AN44),0),"-")</f>
        <v>13</v>
      </c>
      <c r="AO44" s="8">
        <f>IFERROR(VLOOKUP("*Кабардино*",[2]МСП!$1:$1048576,COLUMN(AO44),0),"-")</f>
        <v>13.2</v>
      </c>
      <c r="AP44" s="8">
        <f>IFERROR(VLOOKUP("*Кабардино*",[2]МСП!$1:$1048576,COLUMN(AP44),0),"-")</f>
        <v>13.8</v>
      </c>
      <c r="AQ44" s="8">
        <f>IFERROR(VLOOKUP("*Кабардино*",[2]МСП!$1:$1048576,COLUMN(AQ44),0),"-")</f>
        <v>14.3</v>
      </c>
      <c r="AR44" s="8">
        <f>IFERROR(VLOOKUP("*Кабардино*",[2]МСП!$1:$1048576,COLUMN(AR44),0),"-")</f>
        <v>13.6</v>
      </c>
      <c r="AS44" s="8">
        <f>IFERROR(VLOOKUP("*Кабардино*",[2]МСП!$1:$1048576,COLUMN(AS44),0),"-")</f>
        <v>4</v>
      </c>
      <c r="AT44" s="8">
        <f>IFERROR(VLOOKUP("*Кабардино*",[2]МСП!$1:$1048576,COLUMN(AT44),0),"-")</f>
        <v>12.5</v>
      </c>
      <c r="AU44" s="8">
        <f>IFERROR(VLOOKUP("*Кабардино*",[2]МСП!$1:$1048576,COLUMN(AU44),0),"-")</f>
        <v>14.7</v>
      </c>
      <c r="AV44" s="8">
        <f>IFERROR(VLOOKUP("*Кабардино*",[2]МСП!$1:$1048576,COLUMN(AV44),0),"-")</f>
        <v>14.7</v>
      </c>
      <c r="AW44" s="8">
        <f>IFERROR(VLOOKUP("*Кабардино*",[2]МСП!$1:$1048576,COLUMN(AW44),0),"-")</f>
        <v>14.8</v>
      </c>
      <c r="AX44" s="8">
        <f>IFERROR(VLOOKUP("*Кабардино*",[2]МСП!$1:$1048576,COLUMN(AX44),0),"-")</f>
        <v>15.1</v>
      </c>
      <c r="AY44" s="8">
        <f>IFERROR(VLOOKUP("*Кабардино*",[2]МСП!$1:$1048576,COLUMN(AY44),0),"-")</f>
        <v>16.5</v>
      </c>
      <c r="AZ44" s="8">
        <f>IFERROR(VLOOKUP("*Кабардино*",[2]МСП!$1:$1048576,COLUMN(AZ44),0),"-")</f>
        <v>16.399999999999999</v>
      </c>
      <c r="BA44" s="8">
        <f>IFERROR(VLOOKUP("*Кабардино*",[2]МСП!$1:$1048576,COLUMN(BA44),0),"-")</f>
        <v>16.2</v>
      </c>
      <c r="BB44" s="8">
        <f>IFERROR(VLOOKUP("*Кабардино*",[2]МСП!$1:$1048576,COLUMN(BB44),0),"-")</f>
        <v>15.9</v>
      </c>
      <c r="BC44" s="8">
        <f>IFERROR(VLOOKUP("*Кабардино*",[2]МСП!$1:$1048576,COLUMN(BC44),0),"-")</f>
        <v>16.3</v>
      </c>
      <c r="BD44" s="8">
        <f>IFERROR(VLOOKUP("*Кабардино*",[2]МСП!$1:$1048576,COLUMN(BD44),0),"-")</f>
        <v>15.9</v>
      </c>
      <c r="BE44" s="8">
        <f>IFERROR(VLOOKUP("*Кабардино*",[2]МСП!$1:$1048576,COLUMN(BE44),0),"-")</f>
        <v>18.399999999999999</v>
      </c>
      <c r="BF44" s="8">
        <f>IFERROR(VLOOKUP("*Кабардино*",[2]МСП!$1:$1048576,COLUMN(BF44),0),"-")</f>
        <v>17.899999999999999</v>
      </c>
      <c r="BG44" s="8">
        <f>IFERROR(VLOOKUP("*Кабардино*",[2]МСП!$1:$1048576,COLUMN(BG44),0),"-")</f>
        <v>18.2</v>
      </c>
      <c r="BH44" s="8">
        <f>IFERROR(VLOOKUP("*Кабардино*",[2]МСП!$1:$1048576,COLUMN(BH44),0),"-")</f>
        <v>19.2</v>
      </c>
      <c r="BI44" s="8">
        <f>IFERROR(VLOOKUP("*Кабардино*",[2]МСП!$1:$1048576,COLUMN(BI44),0),"-")</f>
        <v>3.2</v>
      </c>
      <c r="BJ44" s="8">
        <f>IFERROR(VLOOKUP("*Кабардино*",[2]МСП!$1:$1048576,COLUMN(BJ44),0),"-")</f>
        <v>16</v>
      </c>
      <c r="BK44" s="8">
        <f>IFERROR(VLOOKUP("*Кабардино*",[2]МСП!$1:$1048576,COLUMN(BK44),0),"-")</f>
        <v>18.8</v>
      </c>
      <c r="BL44" s="8">
        <f>IFERROR(VLOOKUP("*Кабардино*",[2]МСП!$1:$1048576,COLUMN(BL44),0),"-")</f>
        <v>20.6</v>
      </c>
      <c r="BM44" s="8">
        <f>IFERROR(VLOOKUP("*Кабардино*",[2]МСП!$1:$1048576,COLUMN(BM44),0),"-")</f>
        <v>20.2</v>
      </c>
      <c r="BN44" s="8">
        <f>IFERROR(VLOOKUP("*Кабардино*",[2]МСП!$1:$1048576,COLUMN(BN44),0),"-")</f>
        <v>22.5</v>
      </c>
      <c r="BO44" s="8">
        <f>IFERROR(VLOOKUP("*Кабардино*",[2]МСП!$1:$1048576,COLUMN(BO44),0),"-")</f>
        <v>22.4</v>
      </c>
      <c r="BP44" s="8">
        <f>IFERROR(VLOOKUP("*Кабардино*",[2]МСП!$1:$1048576,COLUMN(BP44),0),"-")</f>
        <v>21.8</v>
      </c>
      <c r="BQ44" s="8">
        <f>IFERROR(VLOOKUP("*Кабардино*",[2]МСП!$1:$1048576,COLUMN(BQ44),0),"-")</f>
        <v>22.8</v>
      </c>
      <c r="BR44" s="8">
        <f>IFERROR(VLOOKUP("*Кабардино*",[2]МСП!$1:$1048576,COLUMN(BR44),0),"-")</f>
        <v>23.1</v>
      </c>
      <c r="BS44" s="8">
        <f>IFERROR(VLOOKUP("*Кабардино*",[2]МСП!$1:$1048576,COLUMN(BS44),0),"-")</f>
        <v>24.7</v>
      </c>
      <c r="BT44" s="8">
        <f>IFERROR(VLOOKUP("*Кабардино*",[2]МСП!$1:$1048576,COLUMN(BT44),0),"-")</f>
        <v>24.5</v>
      </c>
      <c r="BU44" s="8">
        <f>IFERROR(VLOOKUP("*Кабардино*",[2]МСП!$1:$1048576,COLUMN(BU44),0),"-")</f>
        <v>23.1</v>
      </c>
      <c r="BV44" s="8">
        <f>IFERROR(VLOOKUP("*Кабардино*",[2]МСП!$1:$1048576,COLUMN(BV44),0),"-")</f>
        <v>23.9</v>
      </c>
      <c r="BW44" s="8">
        <f>IFERROR(VLOOKUP("*Кабардино*",[2]МСП!$1:$1048576,COLUMN(BW44),0),"-")</f>
        <v>25</v>
      </c>
      <c r="BX44" s="8">
        <f>IFERROR(VLOOKUP("*Кабардино*",[2]МСП!$1:$1048576,COLUMN(BX44),0),"-")</f>
        <v>25.7</v>
      </c>
      <c r="BY44" s="8">
        <f>IFERROR(VLOOKUP("*Кабардино*",[2]МСП!$1:$1048576,COLUMN(BY44),0),"-")</f>
        <v>25</v>
      </c>
      <c r="BZ44" s="8">
        <f>IFERROR(VLOOKUP("*Кабардино*",[2]МСП!$1:$1048576,COLUMN(BZ44),0),"-")</f>
        <v>24.4</v>
      </c>
      <c r="CA44" s="8">
        <f>IFERROR(VLOOKUP("*Кабардино*",[2]МСП!$1:$1048576,COLUMN(CA44),0),"-")</f>
        <v>25.4</v>
      </c>
      <c r="CB44" s="8">
        <f>IFERROR(VLOOKUP("*Кабардино*",[2]МСП!$1:$1048576,COLUMN(CB44),0),"-")</f>
        <v>25.3</v>
      </c>
      <c r="CC44" s="8">
        <f>IFERROR(VLOOKUP("*Кабардино*",[2]МСП!$1:$1048576,COLUMN(CC44),0),"-")</f>
        <v>27.3</v>
      </c>
      <c r="CD44" s="8">
        <f>IFERROR(VLOOKUP("*Кабардино*",[2]МСП!$1:$1048576,COLUMN(CD44),0),"-")</f>
        <v>26.5</v>
      </c>
      <c r="CE44" s="8">
        <f>IFERROR(VLOOKUP("*Кабардино*",[2]МСП!$1:$1048576,COLUMN(CE44),0),"-")</f>
        <v>27.4</v>
      </c>
      <c r="CF44" s="8">
        <f>IFERROR(VLOOKUP("*Кабардино*",[2]МСП!$1:$1048576,COLUMN(CF44),0),"-")</f>
        <v>26.4</v>
      </c>
      <c r="CG44" s="8">
        <f>IFERROR(VLOOKUP("*Кабардино*",[2]МСП!$1:$1048576,COLUMN(CG44),0),"-")</f>
        <v>26.2</v>
      </c>
      <c r="CH44" s="8">
        <f>IFERROR(VLOOKUP("*Кабардино*",[2]МСП!$1:$1048576,COLUMN(CH44),0),"-")</f>
        <v>26.2</v>
      </c>
      <c r="CI44" s="8">
        <f>IFERROR(VLOOKUP("*Кабардино*",[2]МСП!$1:$1048576,COLUMN(CI44),0),"-")</f>
        <v>25.9</v>
      </c>
      <c r="CJ44" s="8">
        <f>IFERROR(VLOOKUP("*Кабардино*",[2]МСП!$1:$1048576,COLUMN(CJ44),0),"-")</f>
        <v>22.8</v>
      </c>
      <c r="CK44" s="8">
        <f>IFERROR(VLOOKUP("*Кабардино*",[2]МСП!$1:$1048576,COLUMN(CK44),0),"-")</f>
        <v>27.7</v>
      </c>
      <c r="CL44" s="8">
        <f>IFERROR(VLOOKUP("*Кабардино*",[2]МСП!$1:$1048576,COLUMN(CL44),0),"-")</f>
        <v>29</v>
      </c>
      <c r="CM44" s="8">
        <f>IFERROR(VLOOKUP("*Кабардино*",[2]МСП!$1:$1048576,COLUMN(CM44),0),"-")</f>
        <v>28.3</v>
      </c>
      <c r="CN44" s="8">
        <f>IFERROR(VLOOKUP("*Кабардино*",[2]МСП!$1:$1048576,COLUMN(CN44),0),"-")</f>
        <v>29.7</v>
      </c>
      <c r="CO44" s="8">
        <f>IFERROR(VLOOKUP("*Кабардино*",[2]МСП!$1:$1048576,COLUMN(CO44),0),"-")</f>
        <v>31.5</v>
      </c>
      <c r="CP44" s="8">
        <f>IFERROR(VLOOKUP("*Кабардино*",[2]МСП!$1:$1048576,COLUMN(CP44),0),"-")</f>
        <v>32.4</v>
      </c>
      <c r="CQ44" s="8">
        <f>IFERROR(VLOOKUP("*Кабардино*",[2]МСП!$1:$1048576,COLUMN(CQ44),0),"-")</f>
        <v>31.6</v>
      </c>
      <c r="CR44" s="8">
        <f>IFERROR(VLOOKUP("*Кабардино*",[2]МСП!$1:$1048576,COLUMN(CR44),0),"-")</f>
        <v>31</v>
      </c>
      <c r="CS44" s="8">
        <f>IFERROR(VLOOKUP("*Кабардино*",[2]МСП!$1:$1048576,COLUMN(CS44),0),"-")</f>
        <v>21</v>
      </c>
      <c r="CT44" s="8">
        <f>IFERROR(VLOOKUP("*Кабардино*",[2]МСП!$1:$1048576,COLUMN(CT44),0),"-")</f>
        <v>30.9</v>
      </c>
      <c r="CU44" s="8">
        <f>IFERROR(VLOOKUP("*Кабардино*",[2]МСП!$1:$1048576,COLUMN(CU44),0),"-")</f>
        <v>32.299999999999997</v>
      </c>
      <c r="CV44" s="8">
        <f>IFERROR(VLOOKUP("*Кабардино*",[2]МСП!$1:$1048576,COLUMN(CV44),0),"-")</f>
        <v>30.3</v>
      </c>
      <c r="CW44" s="8">
        <f>IFERROR(VLOOKUP("*Кабардино*",[2]МСП!$1:$1048576,COLUMN(CW44),0),"-")</f>
        <v>32</v>
      </c>
      <c r="CX44" s="8">
        <f>IFERROR(VLOOKUP("*Кабардино*",[2]МСП!$1:$1048576,COLUMN(CX44),0),"-")</f>
        <v>36.799999999999997</v>
      </c>
      <c r="CY44" s="8">
        <f>IFERROR(VLOOKUP("*Кабардино*",[2]МСП!$1:$1048576,COLUMN(CY44),0),"-")</f>
        <v>34.5</v>
      </c>
      <c r="CZ44" s="8">
        <f>IFERROR(VLOOKUP("*Кабардино*",[2]МСП!$1:$1048576,COLUMN(CZ44),0),"-")</f>
        <v>32.299999999999997</v>
      </c>
      <c r="DA44" s="8">
        <f>IFERROR(VLOOKUP("*Кабардино*",[2]МСП!$1:$1048576,COLUMN(DA44),0),"-")</f>
        <v>31</v>
      </c>
      <c r="DB44" s="8">
        <f>IFERROR(VLOOKUP("*Кабардино*",[2]МСП!$1:$1048576,COLUMN(DB44),0),"-")</f>
        <v>33.9</v>
      </c>
      <c r="DC44" s="8">
        <f>IFERROR(VLOOKUP("*Кабардино*",[2]МСП!$1:$1048576,COLUMN(DC44),0),"-")</f>
        <v>29.6</v>
      </c>
      <c r="DD44" s="8">
        <f>IFERROR(VLOOKUP("*Кабардино*",[2]МСП!$1:$1048576,COLUMN(DD44),0),"-")</f>
        <v>29</v>
      </c>
      <c r="DE44" s="8">
        <f>IFERROR(VLOOKUP("*Кабардино*",[2]МСП!$1:$1048576,COLUMN(DE44),0),"-")</f>
        <v>29.1</v>
      </c>
      <c r="DF44" s="8">
        <f>IFERROR(VLOOKUP("*Кабардино*",[2]МСП!$1:$1048576,COLUMN(DF44),0),"-")</f>
        <v>29.9</v>
      </c>
      <c r="DG44" s="8">
        <f>IFERROR(VLOOKUP("*Кабардино*",[2]МСП!$1:$1048576,COLUMN(DG44),0),"-")</f>
        <v>31</v>
      </c>
      <c r="DH44" s="8">
        <f>IFERROR(VLOOKUP("*Кабардино*",[2]МСП!$1:$1048576,COLUMN(DH44),0),"-")</f>
        <v>31.5</v>
      </c>
      <c r="DI44" s="8">
        <f>IFERROR(VLOOKUP("*Кабардино*",[2]МСП!$1:$1048576,COLUMN(DI44),0),"-")</f>
        <v>29.9</v>
      </c>
      <c r="DJ44" s="8">
        <f>IFERROR(VLOOKUP("*Кабардино*",[2]МСП!$1:$1048576,COLUMN(DJ44),0),"-")</f>
        <v>31.6</v>
      </c>
      <c r="DK44" s="8">
        <f>IFERROR(VLOOKUP("*Кабардино*",[2]МСП!$1:$1048576,COLUMN(DK44),0),"-")</f>
        <v>33.9</v>
      </c>
      <c r="DL44" s="8">
        <f>IFERROR(VLOOKUP("*Кабардино*",[2]МСП!$1:$1048576,COLUMN(DL44),0),"-")</f>
        <v>33.1</v>
      </c>
      <c r="DM44" s="8">
        <f>IFERROR(VLOOKUP("*Кабардино*",[2]МСП!$1:$1048576,COLUMN(DM44),0),"-")</f>
        <v>34.700000000000003</v>
      </c>
      <c r="DN44" s="8">
        <f>IFERROR(VLOOKUP("*Кабардино*",[2]МСП!$1:$1048576,COLUMN(DN44),0),"-")</f>
        <v>33.799999999999997</v>
      </c>
      <c r="DO44" s="8">
        <f>IFERROR(VLOOKUP("*Кабардино*",[2]МСП!$1:$1048576,COLUMN(DO44),0),"-")</f>
        <v>33.4</v>
      </c>
      <c r="DP44" s="8">
        <f>IFERROR(VLOOKUP("*Кабардино*",[2]МСП!$1:$1048576,COLUMN(DP44),0),"-")</f>
        <v>34.799999999999997</v>
      </c>
      <c r="DQ44" s="8">
        <f>IFERROR(VLOOKUP("*Кабардино*",[2]МСП!$1:$1048576,COLUMN(DQ44),0),"-")</f>
        <v>34.9</v>
      </c>
      <c r="DR44" s="8">
        <f>IFERROR(VLOOKUP("*Кабардино*",[2]МСП!$1:$1048576,COLUMN(DR44),0),"-")</f>
        <v>34.299999999999997</v>
      </c>
      <c r="DS44" s="8">
        <f>IFERROR(VLOOKUP("*Кабардино*",[2]МСП!$1:$1048576,COLUMN(DS44),0),"-")</f>
        <v>35.4</v>
      </c>
      <c r="DT44" s="8">
        <f>IFERROR(VLOOKUP("*Кабардино*",[2]МСП!$1:$1048576,COLUMN(DT44),0),"-")</f>
        <v>35.299999999999997</v>
      </c>
      <c r="DU44" s="8">
        <f>IFERROR(VLOOKUP("*Кабардино*",[2]МСП!$1:$1048576,COLUMN(DU44),0),"-")</f>
        <v>35.9</v>
      </c>
      <c r="DV44" s="8">
        <f>IFERROR(VLOOKUP("*Кабардино*",[2]МСП!$1:$1048576,COLUMN(DV44),0),"-")</f>
        <v>37.200000000000003</v>
      </c>
      <c r="DW44" s="8">
        <f>IFERROR(VLOOKUP("*Кабардино*",[2]МСП!$1:$1048576,COLUMN(DW44),0),"-")</f>
        <v>35.700000000000003</v>
      </c>
      <c r="DX44" s="8">
        <f>IFERROR(VLOOKUP("*Кабардино*",[2]МСП!$1:$1048576,COLUMN(DX44),0),"-")</f>
        <v>37.4</v>
      </c>
      <c r="DY44" s="8">
        <f>IFERROR(VLOOKUP("*Кабардино*",[2]МСП!$1:$1048576,COLUMN(DY44),0),"-")</f>
        <v>36.5</v>
      </c>
      <c r="DZ44" s="8">
        <f>IFERROR(VLOOKUP("*Кабардино*",[2]МСП!$1:$1048576,COLUMN(DZ44),0),"-")</f>
        <v>37.299999999999997</v>
      </c>
      <c r="EA44" s="8">
        <f>IFERROR(VLOOKUP("*Кабардино*",[2]МСП!$1:$1048576,COLUMN(EA44),0),"-")</f>
        <v>42</v>
      </c>
      <c r="EB44" s="8">
        <f>IFERROR(VLOOKUP("*Кабардино*",[2]МСП!$1:$1048576,COLUMN(EB44),0),"-")</f>
        <v>41.6</v>
      </c>
      <c r="EC44" s="8">
        <f>IFERROR(VLOOKUP("*Кабардино*",[2]МСП!$1:$1048576,COLUMN(EC44),0),"-")</f>
        <v>43</v>
      </c>
      <c r="ED44" s="8">
        <f>IFERROR(VLOOKUP("*Кабардино*",[2]МСП!$1:$1048576,COLUMN(ED44),0),"-")</f>
        <v>44.1</v>
      </c>
      <c r="EE44" s="8">
        <f>IFERROR(VLOOKUP("*Кабардино*",[2]МСП!$1:$1048576,COLUMN(EE44),0),"-")</f>
        <v>46.5</v>
      </c>
      <c r="EF44" s="8">
        <f>IFERROR(VLOOKUP("*Кабардино*",[2]МСП!$1:$1048576,COLUMN(EF44),0),"-")</f>
        <v>49.2</v>
      </c>
      <c r="EG44" s="8">
        <f>IFERROR(VLOOKUP("*Кабардино*",[2]МСП!$1:$1048576,COLUMN(EG44),0),"-")</f>
        <v>48.8</v>
      </c>
      <c r="EH44" s="8">
        <f>IFERROR(VLOOKUP("*Кабардино*",[2]МСП!$1:$1048576,COLUMN(EH44),0),"-")</f>
        <v>50</v>
      </c>
      <c r="EI44" s="8">
        <f>IFERROR(VLOOKUP("*Кабардино*",[2]МСП!$1:$1048576,COLUMN(EI44),0),"-")</f>
        <v>53.5</v>
      </c>
      <c r="EJ44" s="8">
        <f>IFERROR(VLOOKUP("*Кабардино*",[2]МСП!$1:$1048576,COLUMN(EJ44),0),"-")</f>
        <v>58</v>
      </c>
      <c r="EK44" s="8">
        <f>IFERROR(VLOOKUP("*Кабардино*",[2]МСП!$1:$1048576,COLUMN(EK44),0),"-")</f>
        <v>58.6</v>
      </c>
      <c r="EL44" s="8">
        <f>IFERROR(VLOOKUP("*Кабардино*",[2]МСП!$1:$1048576,COLUMN(EL44),0),"-")</f>
        <v>61.1</v>
      </c>
      <c r="EM44" s="8">
        <f>IFERROR(VLOOKUP("*Кабардино*",[2]МСП!$1:$1048576,COLUMN(EM44),0),"-")</f>
        <v>63.7</v>
      </c>
      <c r="EN44" s="8">
        <f>IFERROR(VLOOKUP("*Кабардино*",[2]МСП!$1:$1048576,COLUMN(EN44),0),"-")</f>
        <v>67.099999999999994</v>
      </c>
      <c r="EO44" s="8">
        <f>IFERROR(VLOOKUP("*Кабардино*",[2]МСП!$1:$1048576,COLUMN(EO44),0),"-")</f>
        <v>70.400000000000006</v>
      </c>
      <c r="EP44" s="8">
        <f>IFERROR(VLOOKUP("*Кабардино*",[2]МСП!$1:$1048576,COLUMN(EP44),0),"-")</f>
        <v>74</v>
      </c>
      <c r="EQ44" s="8">
        <f>IFERROR(VLOOKUP("*Кабардино*",[2]МСП!$1:$1048576,COLUMN(EQ44),0),"-")</f>
        <v>60.8</v>
      </c>
      <c r="ER44" s="8">
        <f>IFERROR(VLOOKUP("*Кабардино*",[2]МСП!$1:$1048576,COLUMN(ER44),0),"-")</f>
        <v>71.5</v>
      </c>
      <c r="ES44" s="8">
        <f>IFERROR(VLOOKUP("*Кабардино*",[2]МСП!$1:$1048576,COLUMN(ES44),0),"-")</f>
        <v>75.5</v>
      </c>
      <c r="ET44" s="8">
        <f>IFERROR(VLOOKUP("*Кабардино*",[2]МСП!$1:$1048576,COLUMN(ET44),0),"-")</f>
        <v>75.7</v>
      </c>
      <c r="EU44" s="8">
        <f>IFERROR(VLOOKUP("*Кабардино*",[2]МСП!$1:$1048576,COLUMN(EU44),0),"-")</f>
        <v>80.599999999999994</v>
      </c>
      <c r="EV44" s="8">
        <f>IFERROR(VLOOKUP("*Кабардино*",[2]МСП!$1:$1048576,COLUMN(EV44),0),"-")</f>
        <v>80.8</v>
      </c>
      <c r="EW44" s="8">
        <f>IFERROR(VLOOKUP("*Кабардино*",[2]МСП!$1:$1048576,COLUMN(EW44),0),"-")</f>
        <v>84.2</v>
      </c>
      <c r="EX44" s="8">
        <f>IFERROR(VLOOKUP("*Кабардино*",[2]МСП!$1:$1048576,COLUMN(EX44),0),"-")</f>
        <v>87.4</v>
      </c>
      <c r="EY44" s="8">
        <f>IFERROR(VLOOKUP("*Кабардино*",[2]МСП!$1:$1048576,COLUMN(EY44),0),"-")</f>
        <v>92.6</v>
      </c>
    </row>
    <row r="45" spans="1:155" ht="31.5" x14ac:dyDescent="0.25">
      <c r="A45" s="4" t="s">
        <v>37</v>
      </c>
      <c r="B45" s="8">
        <f>IFERROR(VLOOKUP("*Карачаево*",[2]МСП!$1:$1048576,COLUMN(B45),0),"-")</f>
        <v>3.2</v>
      </c>
      <c r="C45" s="8">
        <f>IFERROR(VLOOKUP("*Карачаево*",[2]МСП!$1:$1048576,COLUMN(C45),0),"-")</f>
        <v>3.6</v>
      </c>
      <c r="D45" s="8">
        <f>IFERROR(VLOOKUP("*Карачаево*",[2]МСП!$1:$1048576,COLUMN(D45),0),"-")</f>
        <v>1.7</v>
      </c>
      <c r="E45" s="8">
        <f>IFERROR(VLOOKUP("*Карачаево*",[2]МСП!$1:$1048576,COLUMN(E45),0),"-")</f>
        <v>-13</v>
      </c>
      <c r="F45" s="8">
        <f>IFERROR(VLOOKUP("*Карачаево*",[2]МСП!$1:$1048576,COLUMN(F45),0),"-")</f>
        <v>-26.5</v>
      </c>
      <c r="G45" s="8">
        <f>IFERROR(VLOOKUP("*Карачаево*",[2]МСП!$1:$1048576,COLUMN(G45),0),"-")</f>
        <v>-23.8</v>
      </c>
      <c r="H45" s="8">
        <f>IFERROR(VLOOKUP("*Карачаево*",[2]МСП!$1:$1048576,COLUMN(H45),0),"-")</f>
        <v>-25.2</v>
      </c>
      <c r="I45" s="8">
        <f>IFERROR(VLOOKUP("*Карачаево*",[2]МСП!$1:$1048576,COLUMN(I45),0),"-")</f>
        <v>-24.1</v>
      </c>
      <c r="J45" s="8">
        <f>IFERROR(VLOOKUP("*Карачаево*",[2]МСП!$1:$1048576,COLUMN(J45),0),"-")</f>
        <v>-23.9</v>
      </c>
      <c r="K45" s="8">
        <f>IFERROR(VLOOKUP("*Карачаево*",[2]МСП!$1:$1048576,COLUMN(K45),0),"-")</f>
        <v>-21.4</v>
      </c>
      <c r="L45" s="8">
        <f>IFERROR(VLOOKUP("*Карачаево*",[2]МСП!$1:$1048576,COLUMN(L45),0),"-")</f>
        <v>-19.7</v>
      </c>
      <c r="M45" s="8">
        <f>IFERROR(VLOOKUP("*Карачаево*",[2]МСП!$1:$1048576,COLUMN(M45),0),"-")</f>
        <v>-17.399999999999999</v>
      </c>
      <c r="N45" s="8">
        <f>IFERROR(VLOOKUP("*Карачаево*",[2]МСП!$1:$1048576,COLUMN(N45),0),"-")</f>
        <v>-17.8</v>
      </c>
      <c r="O45" s="8">
        <f>IFERROR(VLOOKUP("*Карачаево*",[2]МСП!$1:$1048576,COLUMN(O45),0),"-")</f>
        <v>-17.5</v>
      </c>
      <c r="P45" s="8">
        <f>IFERROR(VLOOKUP("*Карачаево*",[2]МСП!$1:$1048576,COLUMN(P45),0),"-")</f>
        <v>-16.899999999999999</v>
      </c>
      <c r="Q45" s="8">
        <f>IFERROR(VLOOKUP("*Карачаево*",[2]МСП!$1:$1048576,COLUMN(Q45),0),"-")</f>
        <v>-12.1</v>
      </c>
      <c r="R45" s="8">
        <f>IFERROR(VLOOKUP("*Карачаево*",[2]МСП!$1:$1048576,COLUMN(R45),0),"-")</f>
        <v>-9.3000000000000007</v>
      </c>
      <c r="S45" s="8">
        <f>IFERROR(VLOOKUP("*Карачаево*",[2]МСП!$1:$1048576,COLUMN(S45),0),"-")</f>
        <v>-6.8</v>
      </c>
      <c r="T45" s="8">
        <f>IFERROR(VLOOKUP("*Карачаево*",[2]МСП!$1:$1048576,COLUMN(T45),0),"-")</f>
        <v>-2.9</v>
      </c>
      <c r="U45" s="8">
        <f>IFERROR(VLOOKUP("*Карачаево*",[2]МСП!$1:$1048576,COLUMN(U45),0),"-")</f>
        <v>2.2999999999999998</v>
      </c>
      <c r="V45" s="8">
        <f>IFERROR(VLOOKUP("*Карачаево*",[2]МСП!$1:$1048576,COLUMN(V45),0),"-")</f>
        <v>2.1</v>
      </c>
      <c r="W45" s="8">
        <f>IFERROR(VLOOKUP("*Карачаево*",[2]МСП!$1:$1048576,COLUMN(W45),0),"-")</f>
        <v>5.0999999999999996</v>
      </c>
      <c r="X45" s="8">
        <f>IFERROR(VLOOKUP("*Карачаево*",[2]МСП!$1:$1048576,COLUMN(X45),0),"-")</f>
        <v>6.7</v>
      </c>
      <c r="Y45" s="8">
        <f>IFERROR(VLOOKUP("*Карачаево*",[2]МСП!$1:$1048576,COLUMN(Y45),0),"-")</f>
        <v>6.1</v>
      </c>
      <c r="Z45" s="8">
        <f>IFERROR(VLOOKUP("*Карачаево*",[2]МСП!$1:$1048576,COLUMN(Z45),0),"-")</f>
        <v>6.6</v>
      </c>
      <c r="AA45" s="8">
        <f>IFERROR(VLOOKUP("*Карачаево*",[2]МСП!$1:$1048576,COLUMN(AA45),0),"-")</f>
        <v>6.7</v>
      </c>
      <c r="AB45" s="8">
        <f>IFERROR(VLOOKUP("*Карачаево*",[2]МСП!$1:$1048576,COLUMN(AB45),0),"-")</f>
        <v>6.2</v>
      </c>
      <c r="AC45" s="8">
        <f>IFERROR(VLOOKUP("*Карачаево*",[2]МСП!$1:$1048576,COLUMN(AC45),0),"-")</f>
        <v>6.9</v>
      </c>
      <c r="AD45" s="8">
        <f>IFERROR(VLOOKUP("*Карачаево*",[2]МСП!$1:$1048576,COLUMN(AD45),0),"-")</f>
        <v>7.3</v>
      </c>
      <c r="AE45" s="8">
        <f>IFERROR(VLOOKUP("*Карачаево*",[2]МСП!$1:$1048576,COLUMN(AE45),0),"-")</f>
        <v>7.2</v>
      </c>
      <c r="AF45" s="8">
        <f>IFERROR(VLOOKUP("*Карачаево*",[2]МСП!$1:$1048576,COLUMN(AF45),0),"-")</f>
        <v>7.9</v>
      </c>
      <c r="AG45" s="8">
        <f>IFERROR(VLOOKUP("*Карачаево*",[2]МСП!$1:$1048576,COLUMN(AG45),0),"-")</f>
        <v>8.6</v>
      </c>
      <c r="AH45" s="8">
        <f>IFERROR(VLOOKUP("*Карачаево*",[2]МСП!$1:$1048576,COLUMN(AH45),0),"-")</f>
        <v>7.7</v>
      </c>
      <c r="AI45" s="8">
        <f>IFERROR(VLOOKUP("*Карачаево*",[2]МСП!$1:$1048576,COLUMN(AI45),0),"-")</f>
        <v>7.1</v>
      </c>
      <c r="AJ45" s="8">
        <f>IFERROR(VLOOKUP("*Карачаево*",[2]МСП!$1:$1048576,COLUMN(AJ45),0),"-")</f>
        <v>7.6</v>
      </c>
      <c r="AK45" s="8">
        <f>IFERROR(VLOOKUP("*Карачаево*",[2]МСП!$1:$1048576,COLUMN(AK45),0),"-")</f>
        <v>8.5</v>
      </c>
      <c r="AL45" s="8">
        <f>IFERROR(VLOOKUP("*Карачаево*",[2]МСП!$1:$1048576,COLUMN(AL45),0),"-")</f>
        <v>8.4</v>
      </c>
      <c r="AM45" s="8">
        <f>IFERROR(VLOOKUP("*Карачаево*",[2]МСП!$1:$1048576,COLUMN(AM45),0),"-")</f>
        <v>8.6</v>
      </c>
      <c r="AN45" s="8">
        <f>IFERROR(VLOOKUP("*Карачаево*",[2]МСП!$1:$1048576,COLUMN(AN45),0),"-")</f>
        <v>9.8000000000000007</v>
      </c>
      <c r="AO45" s="8">
        <f>IFERROR(VLOOKUP("*Карачаево*",[2]МСП!$1:$1048576,COLUMN(AO45),0),"-")</f>
        <v>10.9</v>
      </c>
      <c r="AP45" s="8">
        <f>IFERROR(VLOOKUP("*Карачаево*",[2]МСП!$1:$1048576,COLUMN(AP45),0),"-")</f>
        <v>11</v>
      </c>
      <c r="AQ45" s="8">
        <f>IFERROR(VLOOKUP("*Карачаево*",[2]МСП!$1:$1048576,COLUMN(AQ45),0),"-")</f>
        <v>12.4</v>
      </c>
      <c r="AR45" s="8">
        <f>IFERROR(VLOOKUP("*Карачаево*",[2]МСП!$1:$1048576,COLUMN(AR45),0),"-")</f>
        <v>13</v>
      </c>
      <c r="AS45" s="8">
        <f>IFERROR(VLOOKUP("*Карачаево*",[2]МСП!$1:$1048576,COLUMN(AS45),0),"-")</f>
        <v>6.3</v>
      </c>
      <c r="AT45" s="8">
        <f>IFERROR(VLOOKUP("*Карачаево*",[2]МСП!$1:$1048576,COLUMN(AT45),0),"-")</f>
        <v>10.5</v>
      </c>
      <c r="AU45" s="8">
        <f>IFERROR(VLOOKUP("*Карачаево*",[2]МСП!$1:$1048576,COLUMN(AU45),0),"-")</f>
        <v>11</v>
      </c>
      <c r="AV45" s="8">
        <f>IFERROR(VLOOKUP("*Карачаево*",[2]МСП!$1:$1048576,COLUMN(AV45),0),"-")</f>
        <v>13.2</v>
      </c>
      <c r="AW45" s="8">
        <f>IFERROR(VLOOKUP("*Карачаево*",[2]МСП!$1:$1048576,COLUMN(AW45),0),"-")</f>
        <v>13.6</v>
      </c>
      <c r="AX45" s="8">
        <f>IFERROR(VLOOKUP("*Карачаево*",[2]МСП!$1:$1048576,COLUMN(AX45),0),"-")</f>
        <v>14.5</v>
      </c>
      <c r="AY45" s="8">
        <f>IFERROR(VLOOKUP("*Карачаево*",[2]МСП!$1:$1048576,COLUMN(AY45),0),"-")</f>
        <v>14.2</v>
      </c>
      <c r="AZ45" s="8">
        <f>IFERROR(VLOOKUP("*Карачаево*",[2]МСП!$1:$1048576,COLUMN(AZ45),0),"-")</f>
        <v>13.9</v>
      </c>
      <c r="BA45" s="8">
        <f>IFERROR(VLOOKUP("*Карачаево*",[2]МСП!$1:$1048576,COLUMN(BA45),0),"-")</f>
        <v>14.5</v>
      </c>
      <c r="BB45" s="8">
        <f>IFERROR(VLOOKUP("*Карачаево*",[2]МСП!$1:$1048576,COLUMN(BB45),0),"-")</f>
        <v>14.5</v>
      </c>
      <c r="BC45" s="8">
        <f>IFERROR(VLOOKUP("*Карачаево*",[2]МСП!$1:$1048576,COLUMN(BC45),0),"-")</f>
        <v>15.7</v>
      </c>
      <c r="BD45" s="8">
        <f>IFERROR(VLOOKUP("*Карачаево*",[2]МСП!$1:$1048576,COLUMN(BD45),0),"-")</f>
        <v>14.2</v>
      </c>
      <c r="BE45" s="8">
        <f>IFERROR(VLOOKUP("*Карачаево*",[2]МСП!$1:$1048576,COLUMN(BE45),0),"-")</f>
        <v>15</v>
      </c>
      <c r="BF45" s="8">
        <f>IFERROR(VLOOKUP("*Карачаево*",[2]МСП!$1:$1048576,COLUMN(BF45),0),"-")</f>
        <v>14.5</v>
      </c>
      <c r="BG45" s="8">
        <f>IFERROR(VLOOKUP("*Карачаево*",[2]МСП!$1:$1048576,COLUMN(BG45),0),"-")</f>
        <v>13.9</v>
      </c>
      <c r="BH45" s="8">
        <f>IFERROR(VLOOKUP("*Карачаево*",[2]МСП!$1:$1048576,COLUMN(BH45),0),"-")</f>
        <v>12.9</v>
      </c>
      <c r="BI45" s="8">
        <f>IFERROR(VLOOKUP("*Карачаево*",[2]МСП!$1:$1048576,COLUMN(BI45),0),"-")</f>
        <v>2.9</v>
      </c>
      <c r="BJ45" s="8">
        <f>IFERROR(VLOOKUP("*Карачаево*",[2]МСП!$1:$1048576,COLUMN(BJ45),0),"-")</f>
        <v>13.1</v>
      </c>
      <c r="BK45" s="8">
        <f>IFERROR(VLOOKUP("*Карачаево*",[2]МСП!$1:$1048576,COLUMN(BK45),0),"-")</f>
        <v>12</v>
      </c>
      <c r="BL45" s="8">
        <f>IFERROR(VLOOKUP("*Карачаево*",[2]МСП!$1:$1048576,COLUMN(BL45),0),"-")</f>
        <v>13</v>
      </c>
      <c r="BM45" s="8">
        <f>IFERROR(VLOOKUP("*Карачаево*",[2]МСП!$1:$1048576,COLUMN(BM45),0),"-")</f>
        <v>13</v>
      </c>
      <c r="BN45" s="8">
        <f>IFERROR(VLOOKUP("*Карачаево*",[2]МСП!$1:$1048576,COLUMN(BN45),0),"-")</f>
        <v>14.6</v>
      </c>
      <c r="BO45" s="8">
        <f>IFERROR(VLOOKUP("*Карачаево*",[2]МСП!$1:$1048576,COLUMN(BO45),0),"-")</f>
        <v>15.4</v>
      </c>
      <c r="BP45" s="8">
        <f>IFERROR(VLOOKUP("*Карачаево*",[2]МСП!$1:$1048576,COLUMN(BP45),0),"-")</f>
        <v>15</v>
      </c>
      <c r="BQ45" s="8">
        <f>IFERROR(VLOOKUP("*Карачаево*",[2]МСП!$1:$1048576,COLUMN(BQ45),0),"-")</f>
        <v>16.2</v>
      </c>
      <c r="BR45" s="8">
        <f>IFERROR(VLOOKUP("*Карачаево*",[2]МСП!$1:$1048576,COLUMN(BR45),0),"-")</f>
        <v>16.8</v>
      </c>
      <c r="BS45" s="8">
        <f>IFERROR(VLOOKUP("*Карачаево*",[2]МСП!$1:$1048576,COLUMN(BS45),0),"-")</f>
        <v>17.5</v>
      </c>
      <c r="BT45" s="8">
        <f>IFERROR(VLOOKUP("*Карачаево*",[2]МСП!$1:$1048576,COLUMN(BT45),0),"-")</f>
        <v>16.100000000000001</v>
      </c>
      <c r="BU45" s="8">
        <f>IFERROR(VLOOKUP("*Карачаево*",[2]МСП!$1:$1048576,COLUMN(BU45),0),"-")</f>
        <v>16.5</v>
      </c>
      <c r="BV45" s="8">
        <f>IFERROR(VLOOKUP("*Карачаево*",[2]МСП!$1:$1048576,COLUMN(BV45),0),"-")</f>
        <v>16.399999999999999</v>
      </c>
      <c r="BW45" s="8">
        <f>IFERROR(VLOOKUP("*Карачаево*",[2]МСП!$1:$1048576,COLUMN(BW45),0),"-")</f>
        <v>18.100000000000001</v>
      </c>
      <c r="BX45" s="8">
        <f>IFERROR(VLOOKUP("*Карачаево*",[2]МСП!$1:$1048576,COLUMN(BX45),0),"-")</f>
        <v>18.5</v>
      </c>
      <c r="BY45" s="8">
        <f>IFERROR(VLOOKUP("*Карачаево*",[2]МСП!$1:$1048576,COLUMN(BY45),0),"-")</f>
        <v>18.899999999999999</v>
      </c>
      <c r="BZ45" s="8">
        <f>IFERROR(VLOOKUP("*Карачаево*",[2]МСП!$1:$1048576,COLUMN(BZ45),0),"-")</f>
        <v>18.7</v>
      </c>
      <c r="CA45" s="8">
        <f>IFERROR(VLOOKUP("*Карачаево*",[2]МСП!$1:$1048576,COLUMN(CA45),0),"-")</f>
        <v>18</v>
      </c>
      <c r="CB45" s="8">
        <f>IFERROR(VLOOKUP("*Карачаево*",[2]МСП!$1:$1048576,COLUMN(CB45),0),"-")</f>
        <v>18.399999999999999</v>
      </c>
      <c r="CC45" s="8">
        <f>IFERROR(VLOOKUP("*Карачаево*",[2]МСП!$1:$1048576,COLUMN(CC45),0),"-")</f>
        <v>19.7</v>
      </c>
      <c r="CD45" s="8">
        <f>IFERROR(VLOOKUP("*Карачаево*",[2]МСП!$1:$1048576,COLUMN(CD45),0),"-")</f>
        <v>18.899999999999999</v>
      </c>
      <c r="CE45" s="8">
        <f>IFERROR(VLOOKUP("*Карачаево*",[2]МСП!$1:$1048576,COLUMN(CE45),0),"-")</f>
        <v>19.399999999999999</v>
      </c>
      <c r="CF45" s="8">
        <f>IFERROR(VLOOKUP("*Карачаево*",[2]МСП!$1:$1048576,COLUMN(CF45),0),"-")</f>
        <v>18.399999999999999</v>
      </c>
      <c r="CG45" s="8">
        <f>IFERROR(VLOOKUP("*Карачаево*",[2]МСП!$1:$1048576,COLUMN(CG45),0),"-")</f>
        <v>19.5</v>
      </c>
      <c r="CH45" s="8">
        <f>IFERROR(VLOOKUP("*Карачаево*",[2]МСП!$1:$1048576,COLUMN(CH45),0),"-")</f>
        <v>19</v>
      </c>
      <c r="CI45" s="8">
        <f>IFERROR(VLOOKUP("*Карачаево*",[2]МСП!$1:$1048576,COLUMN(CI45),0),"-")</f>
        <v>18.600000000000001</v>
      </c>
      <c r="CJ45" s="8">
        <f>IFERROR(VLOOKUP("*Карачаево*",[2]МСП!$1:$1048576,COLUMN(CJ45),0),"-")</f>
        <v>15.5</v>
      </c>
      <c r="CK45" s="8">
        <f>IFERROR(VLOOKUP("*Карачаево*",[2]МСП!$1:$1048576,COLUMN(CK45),0),"-")</f>
        <v>17.2</v>
      </c>
      <c r="CL45" s="8">
        <f>IFERROR(VLOOKUP("*Карачаево*",[2]МСП!$1:$1048576,COLUMN(CL45),0),"-")</f>
        <v>18</v>
      </c>
      <c r="CM45" s="8">
        <f>IFERROR(VLOOKUP("*Карачаево*",[2]МСП!$1:$1048576,COLUMN(CM45),0),"-")</f>
        <v>18.7</v>
      </c>
      <c r="CN45" s="8">
        <f>IFERROR(VLOOKUP("*Карачаево*",[2]МСП!$1:$1048576,COLUMN(CN45),0),"-")</f>
        <v>19.399999999999999</v>
      </c>
      <c r="CO45" s="8">
        <f>IFERROR(VLOOKUP("*Карачаево*",[2]МСП!$1:$1048576,COLUMN(CO45),0),"-")</f>
        <v>19.899999999999999</v>
      </c>
      <c r="CP45" s="8">
        <f>IFERROR(VLOOKUP("*Карачаево*",[2]МСП!$1:$1048576,COLUMN(CP45),0),"-")</f>
        <v>19.5</v>
      </c>
      <c r="CQ45" s="8">
        <f>IFERROR(VLOOKUP("*Карачаево*",[2]МСП!$1:$1048576,COLUMN(CQ45),0),"-")</f>
        <v>20.9</v>
      </c>
      <c r="CR45" s="8">
        <f>IFERROR(VLOOKUP("*Карачаево*",[2]МСП!$1:$1048576,COLUMN(CR45),0),"-")</f>
        <v>21.1</v>
      </c>
      <c r="CS45" s="8">
        <f>IFERROR(VLOOKUP("*Карачаево*",[2]МСП!$1:$1048576,COLUMN(CS45),0),"-")</f>
        <v>15</v>
      </c>
      <c r="CT45" s="8">
        <f>IFERROR(VLOOKUP("*Карачаево*",[2]МСП!$1:$1048576,COLUMN(CT45),0),"-")</f>
        <v>21.1</v>
      </c>
      <c r="CU45" s="8">
        <f>IFERROR(VLOOKUP("*Карачаево*",[2]МСП!$1:$1048576,COLUMN(CU45),0),"-")</f>
        <v>21.9</v>
      </c>
      <c r="CV45" s="8">
        <f>IFERROR(VLOOKUP("*Карачаево*",[2]МСП!$1:$1048576,COLUMN(CV45),0),"-")</f>
        <v>21.3</v>
      </c>
      <c r="CW45" s="8">
        <f>IFERROR(VLOOKUP("*Карачаево*",[2]МСП!$1:$1048576,COLUMN(CW45),0),"-")</f>
        <v>22.2</v>
      </c>
      <c r="CX45" s="8">
        <f>IFERROR(VLOOKUP("*Карачаево*",[2]МСП!$1:$1048576,COLUMN(CX45),0),"-")</f>
        <v>24.8</v>
      </c>
      <c r="CY45" s="8">
        <f>IFERROR(VLOOKUP("*Карачаево*",[2]МСП!$1:$1048576,COLUMN(CY45),0),"-")</f>
        <v>25.3</v>
      </c>
      <c r="CZ45" s="8">
        <f>IFERROR(VLOOKUP("*Карачаево*",[2]МСП!$1:$1048576,COLUMN(CZ45),0),"-")</f>
        <v>24.8</v>
      </c>
      <c r="DA45" s="8">
        <f>IFERROR(VLOOKUP("*Карачаево*",[2]МСП!$1:$1048576,COLUMN(DA45),0),"-")</f>
        <v>23.4</v>
      </c>
      <c r="DB45" s="8">
        <f>IFERROR(VLOOKUP("*Карачаево*",[2]МСП!$1:$1048576,COLUMN(DB45),0),"-")</f>
        <v>21.8</v>
      </c>
      <c r="DC45" s="8">
        <f>IFERROR(VLOOKUP("*Карачаево*",[2]МСП!$1:$1048576,COLUMN(DC45),0),"-")</f>
        <v>21.5</v>
      </c>
      <c r="DD45" s="8">
        <f>IFERROR(VLOOKUP("*Карачаево*",[2]МСП!$1:$1048576,COLUMN(DD45),0),"-")</f>
        <v>22.3</v>
      </c>
      <c r="DE45" s="8">
        <f>IFERROR(VLOOKUP("*Карачаево*",[2]МСП!$1:$1048576,COLUMN(DE45),0),"-")</f>
        <v>21.6</v>
      </c>
      <c r="DF45" s="8">
        <f>IFERROR(VLOOKUP("*Карачаево*",[2]МСП!$1:$1048576,COLUMN(DF45),0),"-")</f>
        <v>21.9</v>
      </c>
      <c r="DG45" s="8">
        <f>IFERROR(VLOOKUP("*Карачаево*",[2]МСП!$1:$1048576,COLUMN(DG45),0),"-")</f>
        <v>20.100000000000001</v>
      </c>
      <c r="DH45" s="8">
        <f>IFERROR(VLOOKUP("*Карачаево*",[2]МСП!$1:$1048576,COLUMN(DH45),0),"-")</f>
        <v>20.9</v>
      </c>
      <c r="DI45" s="8">
        <f>IFERROR(VLOOKUP("*Карачаево*",[2]МСП!$1:$1048576,COLUMN(DI45),0),"-")</f>
        <v>21</v>
      </c>
      <c r="DJ45" s="8">
        <f>IFERROR(VLOOKUP("*Карачаево*",[2]МСП!$1:$1048576,COLUMN(DJ45),0),"-")</f>
        <v>22.6</v>
      </c>
      <c r="DK45" s="8">
        <f>IFERROR(VLOOKUP("*Карачаево*",[2]МСП!$1:$1048576,COLUMN(DK45),0),"-")</f>
        <v>22.9</v>
      </c>
      <c r="DL45" s="8">
        <f>IFERROR(VLOOKUP("*Карачаево*",[2]МСП!$1:$1048576,COLUMN(DL45),0),"-")</f>
        <v>23.2</v>
      </c>
      <c r="DM45" s="8">
        <f>IFERROR(VLOOKUP("*Карачаево*",[2]МСП!$1:$1048576,COLUMN(DM45),0),"-")</f>
        <v>22.6</v>
      </c>
      <c r="DN45" s="8">
        <f>IFERROR(VLOOKUP("*Карачаево*",[2]МСП!$1:$1048576,COLUMN(DN45),0),"-")</f>
        <v>23.9</v>
      </c>
      <c r="DO45" s="8">
        <f>IFERROR(VLOOKUP("*Карачаево*",[2]МСП!$1:$1048576,COLUMN(DO45),0),"-")</f>
        <v>25.3</v>
      </c>
      <c r="DP45" s="8">
        <f>IFERROR(VLOOKUP("*Карачаево*",[2]МСП!$1:$1048576,COLUMN(DP45),0),"-")</f>
        <v>25</v>
      </c>
      <c r="DQ45" s="8">
        <f>IFERROR(VLOOKUP("*Карачаево*",[2]МСП!$1:$1048576,COLUMN(DQ45),0),"-")</f>
        <v>25.7</v>
      </c>
      <c r="DR45" s="8">
        <f>IFERROR(VLOOKUP("*Карачаево*",[2]МСП!$1:$1048576,COLUMN(DR45),0),"-")</f>
        <v>24.4</v>
      </c>
      <c r="DS45" s="8">
        <f>IFERROR(VLOOKUP("*Карачаево*",[2]МСП!$1:$1048576,COLUMN(DS45),0),"-")</f>
        <v>25.5</v>
      </c>
      <c r="DT45" s="8">
        <f>IFERROR(VLOOKUP("*Карачаево*",[2]МСП!$1:$1048576,COLUMN(DT45),0),"-")</f>
        <v>26.3</v>
      </c>
      <c r="DU45" s="8">
        <f>IFERROR(VLOOKUP("*Карачаево*",[2]МСП!$1:$1048576,COLUMN(DU45),0),"-")</f>
        <v>27.8</v>
      </c>
      <c r="DV45" s="8">
        <f>IFERROR(VLOOKUP("*Карачаево*",[2]МСП!$1:$1048576,COLUMN(DV45),0),"-")</f>
        <v>27.4</v>
      </c>
      <c r="DW45" s="8">
        <f>IFERROR(VLOOKUP("*Карачаево*",[2]МСП!$1:$1048576,COLUMN(DW45),0),"-")</f>
        <v>29.1</v>
      </c>
      <c r="DX45" s="8">
        <f>IFERROR(VLOOKUP("*Карачаево*",[2]МСП!$1:$1048576,COLUMN(DX45),0),"-")</f>
        <v>27.9</v>
      </c>
      <c r="DY45" s="8">
        <f>IFERROR(VLOOKUP("*Карачаево*",[2]МСП!$1:$1048576,COLUMN(DY45),0),"-")</f>
        <v>30.2</v>
      </c>
      <c r="DZ45" s="8">
        <f>IFERROR(VLOOKUP("*Карачаево*",[2]МСП!$1:$1048576,COLUMN(DZ45),0),"-")</f>
        <v>30.4</v>
      </c>
      <c r="EA45" s="8">
        <f>IFERROR(VLOOKUP("*Карачаево*",[2]МСП!$1:$1048576,COLUMN(EA45),0),"-")</f>
        <v>30.7</v>
      </c>
      <c r="EB45" s="8">
        <f>IFERROR(VLOOKUP("*Карачаево*",[2]МСП!$1:$1048576,COLUMN(EB45),0),"-")</f>
        <v>34.200000000000003</v>
      </c>
      <c r="EC45" s="8">
        <f>IFERROR(VLOOKUP("*Карачаево*",[2]МСП!$1:$1048576,COLUMN(EC45),0),"-")</f>
        <v>34.5</v>
      </c>
      <c r="ED45" s="8">
        <f>IFERROR(VLOOKUP("*Карачаево*",[2]МСП!$1:$1048576,COLUMN(ED45),0),"-")</f>
        <v>37.4</v>
      </c>
      <c r="EE45" s="8">
        <f>IFERROR(VLOOKUP("*Карачаево*",[2]МСП!$1:$1048576,COLUMN(EE45),0),"-")</f>
        <v>36.4</v>
      </c>
      <c r="EF45" s="8">
        <f>IFERROR(VLOOKUP("*Карачаево*",[2]МСП!$1:$1048576,COLUMN(EF45),0),"-")</f>
        <v>37.9</v>
      </c>
      <c r="EG45" s="8">
        <f>IFERROR(VLOOKUP("*Карачаево*",[2]МСП!$1:$1048576,COLUMN(EG45),0),"-")</f>
        <v>37.799999999999997</v>
      </c>
      <c r="EH45" s="8">
        <f>IFERROR(VLOOKUP("*Карачаево*",[2]МСП!$1:$1048576,COLUMN(EH45),0),"-")</f>
        <v>40.9</v>
      </c>
      <c r="EI45" s="8">
        <f>IFERROR(VLOOKUP("*Карачаево*",[2]МСП!$1:$1048576,COLUMN(EI45),0),"-")</f>
        <v>41.3</v>
      </c>
      <c r="EJ45" s="8">
        <f>IFERROR(VLOOKUP("*Карачаево*",[2]МСП!$1:$1048576,COLUMN(EJ45),0),"-")</f>
        <v>45.1</v>
      </c>
      <c r="EK45" s="8">
        <f>IFERROR(VLOOKUP("*Карачаево*",[2]МСП!$1:$1048576,COLUMN(EK45),0),"-")</f>
        <v>52.5</v>
      </c>
      <c r="EL45" s="8">
        <f>IFERROR(VLOOKUP("*Карачаево*",[2]МСП!$1:$1048576,COLUMN(EL45),0),"-")</f>
        <v>53.5</v>
      </c>
      <c r="EM45" s="8">
        <f>IFERROR(VLOOKUP("*Карачаево*",[2]МСП!$1:$1048576,COLUMN(EM45),0),"-")</f>
        <v>56</v>
      </c>
      <c r="EN45" s="8">
        <f>IFERROR(VLOOKUP("*Карачаево*",[2]МСП!$1:$1048576,COLUMN(EN45),0),"-")</f>
        <v>62.9</v>
      </c>
      <c r="EO45" s="8">
        <f>IFERROR(VLOOKUP("*Карачаево*",[2]МСП!$1:$1048576,COLUMN(EO45),0),"-")</f>
        <v>66.599999999999994</v>
      </c>
      <c r="EP45" s="8">
        <f>IFERROR(VLOOKUP("*Карачаево*",[2]МСП!$1:$1048576,COLUMN(EP45),0),"-")</f>
        <v>74</v>
      </c>
      <c r="EQ45" s="8">
        <f>IFERROR(VLOOKUP("*Карачаево*",[2]МСП!$1:$1048576,COLUMN(EQ45),0),"-")</f>
        <v>62.6</v>
      </c>
      <c r="ER45" s="8">
        <f>IFERROR(VLOOKUP("*Карачаево*",[2]МСП!$1:$1048576,COLUMN(ER45),0),"-")</f>
        <v>70.8</v>
      </c>
      <c r="ES45" s="8">
        <f>IFERROR(VLOOKUP("*Карачаево*",[2]МСП!$1:$1048576,COLUMN(ES45),0),"-")</f>
        <v>70.099999999999994</v>
      </c>
      <c r="ET45" s="8">
        <f>IFERROR(VLOOKUP("*Карачаево*",[2]МСП!$1:$1048576,COLUMN(ET45),0),"-")</f>
        <v>73.2</v>
      </c>
      <c r="EU45" s="8">
        <f>IFERROR(VLOOKUP("*Карачаево*",[2]МСП!$1:$1048576,COLUMN(EU45),0),"-")</f>
        <v>72.7</v>
      </c>
      <c r="EV45" s="8">
        <f>IFERROR(VLOOKUP("*Карачаево*",[2]МСП!$1:$1048576,COLUMN(EV45),0),"-")</f>
        <v>72.3</v>
      </c>
      <c r="EW45" s="8">
        <f>IFERROR(VLOOKUP("*Карачаево*",[2]МСП!$1:$1048576,COLUMN(EW45),0),"-")</f>
        <v>77.8</v>
      </c>
      <c r="EX45" s="8">
        <f>IFERROR(VLOOKUP("*Карачаево*",[2]МСП!$1:$1048576,COLUMN(EX45),0),"-")</f>
        <v>78.8</v>
      </c>
      <c r="EY45" s="8">
        <f>IFERROR(VLOOKUP("*Карачаево*",[2]МСП!$1:$1048576,COLUMN(EY45),0),"-")</f>
        <v>82.5</v>
      </c>
    </row>
    <row r="46" spans="1:155" ht="31.5" x14ac:dyDescent="0.25">
      <c r="A46" s="4" t="s">
        <v>83</v>
      </c>
      <c r="B46" s="8">
        <f>IFERROR(VLOOKUP("*Осетия*",[2]МСП!$1:$1048576,COLUMN(B46),0),"-")</f>
        <v>1.5</v>
      </c>
      <c r="C46" s="8">
        <f>IFERROR(VLOOKUP("*Осетия*",[2]МСП!$1:$1048576,COLUMN(C46),0),"-")</f>
        <v>0.8</v>
      </c>
      <c r="D46" s="8">
        <f>IFERROR(VLOOKUP("*Осетия*",[2]МСП!$1:$1048576,COLUMN(D46),0),"-")</f>
        <v>0</v>
      </c>
      <c r="E46" s="8">
        <f>IFERROR(VLOOKUP("*Осетия*",[2]МСП!$1:$1048576,COLUMN(E46),0),"-")</f>
        <v>-9.6999999999999993</v>
      </c>
      <c r="F46" s="8">
        <f>IFERROR(VLOOKUP("*Осетия*",[2]МСП!$1:$1048576,COLUMN(F46),0),"-")</f>
        <v>-30.2</v>
      </c>
      <c r="G46" s="8">
        <f>IFERROR(VLOOKUP("*Осетия*",[2]МСП!$1:$1048576,COLUMN(G46),0),"-")</f>
        <v>-25.4</v>
      </c>
      <c r="H46" s="8">
        <f>IFERROR(VLOOKUP("*Осетия*",[2]МСП!$1:$1048576,COLUMN(H46),0),"-")</f>
        <v>-25.2</v>
      </c>
      <c r="I46" s="8">
        <f>IFERROR(VLOOKUP("*Осетия*",[2]МСП!$1:$1048576,COLUMN(I46),0),"-")</f>
        <v>-21.9</v>
      </c>
      <c r="J46" s="8">
        <f>IFERROR(VLOOKUP("*Осетия*",[2]МСП!$1:$1048576,COLUMN(J46),0),"-")</f>
        <v>-20.3</v>
      </c>
      <c r="K46" s="8">
        <f>IFERROR(VLOOKUP("*Осетия*",[2]МСП!$1:$1048576,COLUMN(K46),0),"-")</f>
        <v>-19.3</v>
      </c>
      <c r="L46" s="8">
        <f>IFERROR(VLOOKUP("*Осетия*",[2]МСП!$1:$1048576,COLUMN(L46),0),"-")</f>
        <v>-16.8</v>
      </c>
      <c r="M46" s="8">
        <f>IFERROR(VLOOKUP("*Осетия*",[2]МСП!$1:$1048576,COLUMN(M46),0),"-")</f>
        <v>-16.2</v>
      </c>
      <c r="N46" s="8">
        <f>IFERROR(VLOOKUP("*Осетия*",[2]МСП!$1:$1048576,COLUMN(N46),0),"-")</f>
        <v>-11.4</v>
      </c>
      <c r="O46" s="8">
        <f>IFERROR(VLOOKUP("*Осетия*",[2]МСП!$1:$1048576,COLUMN(O46),0),"-")</f>
        <v>-10.8</v>
      </c>
      <c r="P46" s="8">
        <f>IFERROR(VLOOKUP("*Осетия*",[2]МСП!$1:$1048576,COLUMN(P46),0),"-")</f>
        <v>-6.1</v>
      </c>
      <c r="Q46" s="8">
        <f>IFERROR(VLOOKUP("*Осетия*",[2]МСП!$1:$1048576,COLUMN(Q46),0),"-")</f>
        <v>-5.3</v>
      </c>
      <c r="R46" s="8">
        <f>IFERROR(VLOOKUP("*Осетия*",[2]МСП!$1:$1048576,COLUMN(R46),0),"-")</f>
        <v>-2.7</v>
      </c>
      <c r="S46" s="8">
        <f>IFERROR(VLOOKUP("*Осетия*",[2]МСП!$1:$1048576,COLUMN(S46),0),"-")</f>
        <v>-1.6</v>
      </c>
      <c r="T46" s="8">
        <f>IFERROR(VLOOKUP("*Осетия*",[2]МСП!$1:$1048576,COLUMN(T46),0),"-")</f>
        <v>-0.7</v>
      </c>
      <c r="U46" s="8">
        <f>IFERROR(VLOOKUP("*Осетия*",[2]МСП!$1:$1048576,COLUMN(U46),0),"-")</f>
        <v>0.8</v>
      </c>
      <c r="V46" s="8">
        <f>IFERROR(VLOOKUP("*Осетия*",[2]МСП!$1:$1048576,COLUMN(V46),0),"-")</f>
        <v>-0.4</v>
      </c>
      <c r="W46" s="8">
        <f>IFERROR(VLOOKUP("*Осетия*",[2]МСП!$1:$1048576,COLUMN(W46),0),"-")</f>
        <v>1</v>
      </c>
      <c r="X46" s="8">
        <f>IFERROR(VLOOKUP("*Осетия*",[2]МСП!$1:$1048576,COLUMN(X46),0),"-")</f>
        <v>2.1</v>
      </c>
      <c r="Y46" s="8">
        <f>IFERROR(VLOOKUP("*Осетия*",[2]МСП!$1:$1048576,COLUMN(Y46),0),"-")</f>
        <v>2.2999999999999998</v>
      </c>
      <c r="Z46" s="8">
        <f>IFERROR(VLOOKUP("*Осетия*",[2]МСП!$1:$1048576,COLUMN(Z46),0),"-")</f>
        <v>4.4000000000000004</v>
      </c>
      <c r="AA46" s="8">
        <f>IFERROR(VLOOKUP("*Осетия*",[2]МСП!$1:$1048576,COLUMN(AA46),0),"-")</f>
        <v>4.2</v>
      </c>
      <c r="AB46" s="8">
        <f>IFERROR(VLOOKUP("*Осетия*",[2]МСП!$1:$1048576,COLUMN(AB46),0),"-")</f>
        <v>5.0999999999999996</v>
      </c>
      <c r="AC46" s="8">
        <f>IFERROR(VLOOKUP("*Осетия*",[2]МСП!$1:$1048576,COLUMN(AC46),0),"-")</f>
        <v>4.9000000000000004</v>
      </c>
      <c r="AD46" s="8">
        <f>IFERROR(VLOOKUP("*Осетия*",[2]МСП!$1:$1048576,COLUMN(AD46),0),"-")</f>
        <v>4.8</v>
      </c>
      <c r="AE46" s="8">
        <f>IFERROR(VLOOKUP("*Осетия*",[2]МСП!$1:$1048576,COLUMN(AE46),0),"-")</f>
        <v>4.7</v>
      </c>
      <c r="AF46" s="8">
        <f>IFERROR(VLOOKUP("*Осетия*",[2]МСП!$1:$1048576,COLUMN(AF46),0),"-")</f>
        <v>4.8</v>
      </c>
      <c r="AG46" s="8">
        <f>IFERROR(VLOOKUP("*Осетия*",[2]МСП!$1:$1048576,COLUMN(AG46),0),"-")</f>
        <v>5.2</v>
      </c>
      <c r="AH46" s="8">
        <f>IFERROR(VLOOKUP("*Осетия*",[2]МСП!$1:$1048576,COLUMN(AH46),0),"-")</f>
        <v>6.6</v>
      </c>
      <c r="AI46" s="8">
        <f>IFERROR(VLOOKUP("*Осетия*",[2]МСП!$1:$1048576,COLUMN(AI46),0),"-")</f>
        <v>6.6</v>
      </c>
      <c r="AJ46" s="8">
        <f>IFERROR(VLOOKUP("*Осетия*",[2]МСП!$1:$1048576,COLUMN(AJ46),0),"-")</f>
        <v>5.7</v>
      </c>
      <c r="AK46" s="8">
        <f>IFERROR(VLOOKUP("*Осетия*",[2]МСП!$1:$1048576,COLUMN(AK46),0),"-")</f>
        <v>6.4</v>
      </c>
      <c r="AL46" s="8">
        <f>IFERROR(VLOOKUP("*Осетия*",[2]МСП!$1:$1048576,COLUMN(AL46),0),"-")</f>
        <v>7.2</v>
      </c>
      <c r="AM46" s="8">
        <f>IFERROR(VLOOKUP("*Осетия*",[2]МСП!$1:$1048576,COLUMN(AM46),0),"-")</f>
        <v>8.1999999999999993</v>
      </c>
      <c r="AN46" s="8">
        <f>IFERROR(VLOOKUP("*Осетия*",[2]МСП!$1:$1048576,COLUMN(AN46),0),"-")</f>
        <v>7.8</v>
      </c>
      <c r="AO46" s="8">
        <f>IFERROR(VLOOKUP("*Осетия*",[2]МСП!$1:$1048576,COLUMN(AO46),0),"-")</f>
        <v>8.9</v>
      </c>
      <c r="AP46" s="8">
        <f>IFERROR(VLOOKUP("*Осетия*",[2]МСП!$1:$1048576,COLUMN(AP46),0),"-")</f>
        <v>9.3000000000000007</v>
      </c>
      <c r="AQ46" s="8">
        <f>IFERROR(VLOOKUP("*Осетия*",[2]МСП!$1:$1048576,COLUMN(AQ46),0),"-")</f>
        <v>10.4</v>
      </c>
      <c r="AR46" s="8">
        <f>IFERROR(VLOOKUP("*Осетия*",[2]МСП!$1:$1048576,COLUMN(AR46),0),"-")</f>
        <v>8.1</v>
      </c>
      <c r="AS46" s="8">
        <f>IFERROR(VLOOKUP("*Осетия*",[2]МСП!$1:$1048576,COLUMN(AS46),0),"-")</f>
        <v>2.4</v>
      </c>
      <c r="AT46" s="8">
        <f>IFERROR(VLOOKUP("*Осетия*",[2]МСП!$1:$1048576,COLUMN(AT46),0),"-")</f>
        <v>6.5</v>
      </c>
      <c r="AU46" s="8">
        <f>IFERROR(VLOOKUP("*Осетия*",[2]МСП!$1:$1048576,COLUMN(AU46),0),"-")</f>
        <v>7.1</v>
      </c>
      <c r="AV46" s="8">
        <f>IFERROR(VLOOKUP("*Осетия*",[2]МСП!$1:$1048576,COLUMN(AV46),0),"-")</f>
        <v>8.3000000000000007</v>
      </c>
      <c r="AW46" s="8">
        <f>IFERROR(VLOOKUP("*Осетия*",[2]МСП!$1:$1048576,COLUMN(AW46),0),"-")</f>
        <v>8.4</v>
      </c>
      <c r="AX46" s="8">
        <f>IFERROR(VLOOKUP("*Осетия*",[2]МСП!$1:$1048576,COLUMN(AX46),0),"-")</f>
        <v>8.6999999999999993</v>
      </c>
      <c r="AY46" s="8">
        <f>IFERROR(VLOOKUP("*Осетия*",[2]МСП!$1:$1048576,COLUMN(AY46),0),"-")</f>
        <v>8.9</v>
      </c>
      <c r="AZ46" s="8">
        <f>IFERROR(VLOOKUP("*Осетия*",[2]МСП!$1:$1048576,COLUMN(AZ46),0),"-")</f>
        <v>8.5</v>
      </c>
      <c r="BA46" s="8">
        <f>IFERROR(VLOOKUP("*Осетия*",[2]МСП!$1:$1048576,COLUMN(BA46),0),"-")</f>
        <v>10.8</v>
      </c>
      <c r="BB46" s="8">
        <f>IFERROR(VLOOKUP("*Осетия*",[2]МСП!$1:$1048576,COLUMN(BB46),0),"-")</f>
        <v>8.6</v>
      </c>
      <c r="BC46" s="8">
        <f>IFERROR(VLOOKUP("*Осетия*",[2]МСП!$1:$1048576,COLUMN(BC46),0),"-")</f>
        <v>9.4</v>
      </c>
      <c r="BD46" s="8">
        <f>IFERROR(VLOOKUP("*Осетия*",[2]МСП!$1:$1048576,COLUMN(BD46),0),"-")</f>
        <v>7.8</v>
      </c>
      <c r="BE46" s="8">
        <f>IFERROR(VLOOKUP("*Осетия*",[2]МСП!$1:$1048576,COLUMN(BE46),0),"-")</f>
        <v>9.8000000000000007</v>
      </c>
      <c r="BF46" s="8">
        <f>IFERROR(VLOOKUP("*Осетия*",[2]МСП!$1:$1048576,COLUMN(BF46),0),"-")</f>
        <v>9</v>
      </c>
      <c r="BG46" s="8">
        <f>IFERROR(VLOOKUP("*Осетия*",[2]МСП!$1:$1048576,COLUMN(BG46),0),"-")</f>
        <v>9</v>
      </c>
      <c r="BH46" s="8">
        <f>IFERROR(VLOOKUP("*Осетия*",[2]МСП!$1:$1048576,COLUMN(BH46),0),"-")</f>
        <v>9.1999999999999993</v>
      </c>
      <c r="BI46" s="8">
        <f>IFERROR(VLOOKUP("*Осетия*",[2]МСП!$1:$1048576,COLUMN(BI46),0),"-")</f>
        <v>-0.9</v>
      </c>
      <c r="BJ46" s="8">
        <f>IFERROR(VLOOKUP("*Осетия*",[2]МСП!$1:$1048576,COLUMN(BJ46),0),"-")</f>
        <v>7.4</v>
      </c>
      <c r="BK46" s="8">
        <f>IFERROR(VLOOKUP("*Осетия*",[2]МСП!$1:$1048576,COLUMN(BK46),0),"-")</f>
        <v>9.1</v>
      </c>
      <c r="BL46" s="8">
        <f>IFERROR(VLOOKUP("*Осетия*",[2]МСП!$1:$1048576,COLUMN(BL46),0),"-")</f>
        <v>9.1999999999999993</v>
      </c>
      <c r="BM46" s="8">
        <f>IFERROR(VLOOKUP("*Осетия*",[2]МСП!$1:$1048576,COLUMN(BM46),0),"-")</f>
        <v>10.199999999999999</v>
      </c>
      <c r="BN46" s="8">
        <f>IFERROR(VLOOKUP("*Осетия*",[2]МСП!$1:$1048576,COLUMN(BN46),0),"-")</f>
        <v>13.7</v>
      </c>
      <c r="BO46" s="8">
        <f>IFERROR(VLOOKUP("*Осетия*",[2]МСП!$1:$1048576,COLUMN(BO46),0),"-")</f>
        <v>13.4</v>
      </c>
      <c r="BP46" s="8">
        <f>IFERROR(VLOOKUP("*Осетия*",[2]МСП!$1:$1048576,COLUMN(BP46),0),"-")</f>
        <v>12.5</v>
      </c>
      <c r="BQ46" s="8">
        <f>IFERROR(VLOOKUP("*Осетия*",[2]МСП!$1:$1048576,COLUMN(BQ46),0),"-")</f>
        <v>13.3</v>
      </c>
      <c r="BR46" s="8">
        <f>IFERROR(VLOOKUP("*Осетия*",[2]МСП!$1:$1048576,COLUMN(BR46),0),"-")</f>
        <v>13</v>
      </c>
      <c r="BS46" s="8">
        <f>IFERROR(VLOOKUP("*Осетия*",[2]МСП!$1:$1048576,COLUMN(BS46),0),"-")</f>
        <v>14.5</v>
      </c>
      <c r="BT46" s="8">
        <f>IFERROR(VLOOKUP("*Осетия*",[2]МСП!$1:$1048576,COLUMN(BT46),0),"-")</f>
        <v>13.9</v>
      </c>
      <c r="BU46" s="8">
        <f>IFERROR(VLOOKUP("*Осетия*",[2]МСП!$1:$1048576,COLUMN(BU46),0),"-")</f>
        <v>15.1</v>
      </c>
      <c r="BV46" s="8">
        <f>IFERROR(VLOOKUP("*Осетия*",[2]МСП!$1:$1048576,COLUMN(BV46),0),"-")</f>
        <v>15</v>
      </c>
      <c r="BW46" s="8">
        <f>IFERROR(VLOOKUP("*Осетия*",[2]МСП!$1:$1048576,COLUMN(BW46),0),"-")</f>
        <v>16</v>
      </c>
      <c r="BX46" s="8">
        <f>IFERROR(VLOOKUP("*Осетия*",[2]МСП!$1:$1048576,COLUMN(BX46),0),"-")</f>
        <v>15.1</v>
      </c>
      <c r="BY46" s="8">
        <f>IFERROR(VLOOKUP("*Осетия*",[2]МСП!$1:$1048576,COLUMN(BY46),0),"-")</f>
        <v>14.8</v>
      </c>
      <c r="BZ46" s="8">
        <f>IFERROR(VLOOKUP("*Осетия*",[2]МСП!$1:$1048576,COLUMN(BZ46),0),"-")</f>
        <v>15</v>
      </c>
      <c r="CA46" s="8">
        <f>IFERROR(VLOOKUP("*Осетия*",[2]МСП!$1:$1048576,COLUMN(CA46),0),"-")</f>
        <v>16.2</v>
      </c>
      <c r="CB46" s="8">
        <f>IFERROR(VLOOKUP("*Осетия*",[2]МСП!$1:$1048576,COLUMN(CB46),0),"-")</f>
        <v>15.7</v>
      </c>
      <c r="CC46" s="8">
        <f>IFERROR(VLOOKUP("*Осетия*",[2]МСП!$1:$1048576,COLUMN(CC46),0),"-")</f>
        <v>16.2</v>
      </c>
      <c r="CD46" s="8">
        <f>IFERROR(VLOOKUP("*Осетия*",[2]МСП!$1:$1048576,COLUMN(CD46),0),"-")</f>
        <v>16.899999999999999</v>
      </c>
      <c r="CE46" s="8">
        <f>IFERROR(VLOOKUP("*Осетия*",[2]МСП!$1:$1048576,COLUMN(CE46),0),"-")</f>
        <v>16.8</v>
      </c>
      <c r="CF46" s="8">
        <f>IFERROR(VLOOKUP("*Осетия*",[2]МСП!$1:$1048576,COLUMN(CF46),0),"-")</f>
        <v>17</v>
      </c>
      <c r="CG46" s="8">
        <f>IFERROR(VLOOKUP("*Осетия*",[2]МСП!$1:$1048576,COLUMN(CG46),0),"-")</f>
        <v>16.399999999999999</v>
      </c>
      <c r="CH46" s="8">
        <f>IFERROR(VLOOKUP("*Осетия*",[2]МСП!$1:$1048576,COLUMN(CH46),0),"-")</f>
        <v>17.3</v>
      </c>
      <c r="CI46" s="8">
        <f>IFERROR(VLOOKUP("*Осетия*",[2]МСП!$1:$1048576,COLUMN(CI46),0),"-")</f>
        <v>17.3</v>
      </c>
      <c r="CJ46" s="8">
        <f>IFERROR(VLOOKUP("*Осетия*",[2]МСП!$1:$1048576,COLUMN(CJ46),0),"-")</f>
        <v>15.8</v>
      </c>
      <c r="CK46" s="8">
        <f>IFERROR(VLOOKUP("*Осетия*",[2]МСП!$1:$1048576,COLUMN(CK46),0),"-")</f>
        <v>16.8</v>
      </c>
      <c r="CL46" s="8">
        <f>IFERROR(VLOOKUP("*Осетия*",[2]МСП!$1:$1048576,COLUMN(CL46),0),"-")</f>
        <v>17.7</v>
      </c>
      <c r="CM46" s="8">
        <f>IFERROR(VLOOKUP("*Осетия*",[2]МСП!$1:$1048576,COLUMN(CM46),0),"-")</f>
        <v>17.899999999999999</v>
      </c>
      <c r="CN46" s="8">
        <f>IFERROR(VLOOKUP("*Осетия*",[2]МСП!$1:$1048576,COLUMN(CN46),0),"-")</f>
        <v>20.2</v>
      </c>
      <c r="CO46" s="8">
        <f>IFERROR(VLOOKUP("*Осетия*",[2]МСП!$1:$1048576,COLUMN(CO46),0),"-")</f>
        <v>20.8</v>
      </c>
      <c r="CP46" s="8">
        <f>IFERROR(VLOOKUP("*Осетия*",[2]МСП!$1:$1048576,COLUMN(CP46),0),"-")</f>
        <v>20.7</v>
      </c>
      <c r="CQ46" s="8">
        <f>IFERROR(VLOOKUP("*Осетия*",[2]МСП!$1:$1048576,COLUMN(CQ46),0),"-")</f>
        <v>20.6</v>
      </c>
      <c r="CR46" s="8">
        <f>IFERROR(VLOOKUP("*Осетия*",[2]МСП!$1:$1048576,COLUMN(CR46),0),"-")</f>
        <v>21.8</v>
      </c>
      <c r="CS46" s="8">
        <f>IFERROR(VLOOKUP("*Осетия*",[2]МСП!$1:$1048576,COLUMN(CS46),0),"-")</f>
        <v>10.6</v>
      </c>
      <c r="CT46" s="8">
        <f>IFERROR(VLOOKUP("*Осетия*",[2]МСП!$1:$1048576,COLUMN(CT46),0),"-")</f>
        <v>19.5</v>
      </c>
      <c r="CU46" s="8">
        <f>IFERROR(VLOOKUP("*Осетия*",[2]МСП!$1:$1048576,COLUMN(CU46),0),"-")</f>
        <v>19.600000000000001</v>
      </c>
      <c r="CV46" s="8">
        <f>IFERROR(VLOOKUP("*Осетия*",[2]МСП!$1:$1048576,COLUMN(CV46),0),"-")</f>
        <v>21</v>
      </c>
      <c r="CW46" s="8">
        <f>IFERROR(VLOOKUP("*Осетия*",[2]МСП!$1:$1048576,COLUMN(CW46),0),"-")</f>
        <v>20.6</v>
      </c>
      <c r="CX46" s="8">
        <f>IFERROR(VLOOKUP("*Осетия*",[2]МСП!$1:$1048576,COLUMN(CX46),0),"-")</f>
        <v>22.7</v>
      </c>
      <c r="CY46" s="8">
        <f>IFERROR(VLOOKUP("*Осетия*",[2]МСП!$1:$1048576,COLUMN(CY46),0),"-")</f>
        <v>23.8</v>
      </c>
      <c r="CZ46" s="8">
        <f>IFERROR(VLOOKUP("*Осетия*",[2]МСП!$1:$1048576,COLUMN(CZ46),0),"-")</f>
        <v>22.4</v>
      </c>
      <c r="DA46" s="8">
        <f>IFERROR(VLOOKUP("*Осетия*",[2]МСП!$1:$1048576,COLUMN(DA46),0),"-")</f>
        <v>21.4</v>
      </c>
      <c r="DB46" s="8">
        <f>IFERROR(VLOOKUP("*Осетия*",[2]МСП!$1:$1048576,COLUMN(DB46),0),"-")</f>
        <v>19.7</v>
      </c>
      <c r="DC46" s="8">
        <f>IFERROR(VLOOKUP("*Осетия*",[2]МСП!$1:$1048576,COLUMN(DC46),0),"-")</f>
        <v>19.8</v>
      </c>
      <c r="DD46" s="8">
        <f>IFERROR(VLOOKUP("*Осетия*",[2]МСП!$1:$1048576,COLUMN(DD46),0),"-")</f>
        <v>21.4</v>
      </c>
      <c r="DE46" s="8">
        <f>IFERROR(VLOOKUP("*Осетия*",[2]МСП!$1:$1048576,COLUMN(DE46),0),"-")</f>
        <v>21.9</v>
      </c>
      <c r="DF46" s="8">
        <f>IFERROR(VLOOKUP("*Осетия*",[2]МСП!$1:$1048576,COLUMN(DF46),0),"-")</f>
        <v>22.2</v>
      </c>
      <c r="DG46" s="8">
        <f>IFERROR(VLOOKUP("*Осетия*",[2]МСП!$1:$1048576,COLUMN(DG46),0),"-")</f>
        <v>23.4</v>
      </c>
      <c r="DH46" s="8">
        <f>IFERROR(VLOOKUP("*Осетия*",[2]МСП!$1:$1048576,COLUMN(DH46),0),"-")</f>
        <v>22.7</v>
      </c>
      <c r="DI46" s="8">
        <f>IFERROR(VLOOKUP("*Осетия*",[2]МСП!$1:$1048576,COLUMN(DI46),0),"-")</f>
        <v>22.1</v>
      </c>
      <c r="DJ46" s="8">
        <f>IFERROR(VLOOKUP("*Осетия*",[2]МСП!$1:$1048576,COLUMN(DJ46),0),"-")</f>
        <v>21.2</v>
      </c>
      <c r="DK46" s="8">
        <f>IFERROR(VLOOKUP("*Осетия*",[2]МСП!$1:$1048576,COLUMN(DK46),0),"-")</f>
        <v>23.2</v>
      </c>
      <c r="DL46" s="8">
        <f>IFERROR(VLOOKUP("*Осетия*",[2]МСП!$1:$1048576,COLUMN(DL46),0),"-")</f>
        <v>22.5</v>
      </c>
      <c r="DM46" s="8">
        <f>IFERROR(VLOOKUP("*Осетия*",[2]МСП!$1:$1048576,COLUMN(DM46),0),"-")</f>
        <v>24</v>
      </c>
      <c r="DN46" s="8">
        <f>IFERROR(VLOOKUP("*Осетия*",[2]МСП!$1:$1048576,COLUMN(DN46),0),"-")</f>
        <v>23.9</v>
      </c>
      <c r="DO46" s="8">
        <f>IFERROR(VLOOKUP("*Осетия*",[2]МСП!$1:$1048576,COLUMN(DO46),0),"-")</f>
        <v>22.6</v>
      </c>
      <c r="DP46" s="8">
        <f>IFERROR(VLOOKUP("*Осетия*",[2]МСП!$1:$1048576,COLUMN(DP46),0),"-")</f>
        <v>24.4</v>
      </c>
      <c r="DQ46" s="8">
        <f>IFERROR(VLOOKUP("*Осетия*",[2]МСП!$1:$1048576,COLUMN(DQ46),0),"-")</f>
        <v>25.3</v>
      </c>
      <c r="DR46" s="8">
        <f>IFERROR(VLOOKUP("*Осетия*",[2]МСП!$1:$1048576,COLUMN(DR46),0),"-")</f>
        <v>24.3</v>
      </c>
      <c r="DS46" s="8">
        <f>IFERROR(VLOOKUP("*Осетия*",[2]МСП!$1:$1048576,COLUMN(DS46),0),"-")</f>
        <v>24.1</v>
      </c>
      <c r="DT46" s="8">
        <f>IFERROR(VLOOKUP("*Осетия*",[2]МСП!$1:$1048576,COLUMN(DT46),0),"-")</f>
        <v>24.9</v>
      </c>
      <c r="DU46" s="8">
        <f>IFERROR(VLOOKUP("*Осетия*",[2]МСП!$1:$1048576,COLUMN(DU46),0),"-")</f>
        <v>25.4</v>
      </c>
      <c r="DV46" s="8">
        <f>IFERROR(VLOOKUP("*Осетия*",[2]МСП!$1:$1048576,COLUMN(DV46),0),"-")</f>
        <v>26.2</v>
      </c>
      <c r="DW46" s="8">
        <f>IFERROR(VLOOKUP("*Осетия*",[2]МСП!$1:$1048576,COLUMN(DW46),0),"-")</f>
        <v>26.4</v>
      </c>
      <c r="DX46" s="8">
        <f>IFERROR(VLOOKUP("*Осетия*",[2]МСП!$1:$1048576,COLUMN(DX46),0),"-")</f>
        <v>25.9</v>
      </c>
      <c r="DY46" s="8">
        <f>IFERROR(VLOOKUP("*Осетия*",[2]МСП!$1:$1048576,COLUMN(DY46),0),"-")</f>
        <v>25.9</v>
      </c>
      <c r="DZ46" s="8">
        <f>IFERROR(VLOOKUP("*Осетия*",[2]МСП!$1:$1048576,COLUMN(DZ46),0),"-")</f>
        <v>26.6</v>
      </c>
      <c r="EA46" s="8">
        <f>IFERROR(VLOOKUP("*Осетия*",[2]МСП!$1:$1048576,COLUMN(EA46),0),"-")</f>
        <v>28.7</v>
      </c>
      <c r="EB46" s="8">
        <f>IFERROR(VLOOKUP("*Осетия*",[2]МСП!$1:$1048576,COLUMN(EB46),0),"-")</f>
        <v>29.3</v>
      </c>
      <c r="EC46" s="8">
        <f>IFERROR(VLOOKUP("*Осетия*",[2]МСП!$1:$1048576,COLUMN(EC46),0),"-")</f>
        <v>30</v>
      </c>
      <c r="ED46" s="8">
        <f>IFERROR(VLOOKUP("*Осетия*",[2]МСП!$1:$1048576,COLUMN(ED46),0),"-")</f>
        <v>32.5</v>
      </c>
      <c r="EE46" s="8">
        <f>IFERROR(VLOOKUP("*Осетия*",[2]МСП!$1:$1048576,COLUMN(EE46),0),"-")</f>
        <v>31.9</v>
      </c>
      <c r="EF46" s="8">
        <f>IFERROR(VLOOKUP("*Осетия*",[2]МСП!$1:$1048576,COLUMN(EF46),0),"-")</f>
        <v>33.200000000000003</v>
      </c>
      <c r="EG46" s="8">
        <f>IFERROR(VLOOKUP("*Осетия*",[2]МСП!$1:$1048576,COLUMN(EG46),0),"-")</f>
        <v>34.799999999999997</v>
      </c>
      <c r="EH46" s="8">
        <f>IFERROR(VLOOKUP("*Осетия*",[2]МСП!$1:$1048576,COLUMN(EH46),0),"-")</f>
        <v>36.6</v>
      </c>
      <c r="EI46" s="8">
        <f>IFERROR(VLOOKUP("*Осетия*",[2]МСП!$1:$1048576,COLUMN(EI46),0),"-")</f>
        <v>38.9</v>
      </c>
      <c r="EJ46" s="8">
        <f>IFERROR(VLOOKUP("*Осетия*",[2]МСП!$1:$1048576,COLUMN(EJ46),0),"-")</f>
        <v>42.5</v>
      </c>
      <c r="EK46" s="8">
        <f>IFERROR(VLOOKUP("*Осетия*",[2]МСП!$1:$1048576,COLUMN(EK46),0),"-")</f>
        <v>45.3</v>
      </c>
      <c r="EL46" s="8">
        <f>IFERROR(VLOOKUP("*Осетия*",[2]МСП!$1:$1048576,COLUMN(EL46),0),"-")</f>
        <v>47.3</v>
      </c>
      <c r="EM46" s="8">
        <f>IFERROR(VLOOKUP("*Осетия*",[2]МСП!$1:$1048576,COLUMN(EM46),0),"-")</f>
        <v>51.2</v>
      </c>
      <c r="EN46" s="8">
        <f>IFERROR(VLOOKUP("*Осетия*",[2]МСП!$1:$1048576,COLUMN(EN46),0),"-")</f>
        <v>52</v>
      </c>
      <c r="EO46" s="8">
        <f>IFERROR(VLOOKUP("*Осетия*",[2]МСП!$1:$1048576,COLUMN(EO46),0),"-")</f>
        <v>53.4</v>
      </c>
      <c r="EP46" s="8">
        <f>IFERROR(VLOOKUP("*Осетия*",[2]МСП!$1:$1048576,COLUMN(EP46),0),"-")</f>
        <v>57.5</v>
      </c>
      <c r="EQ46" s="8">
        <f>IFERROR(VLOOKUP("*Осетия*",[2]МСП!$1:$1048576,COLUMN(EQ46),0),"-")</f>
        <v>42.8</v>
      </c>
      <c r="ER46" s="8">
        <f>IFERROR(VLOOKUP("*Осетия*",[2]МСП!$1:$1048576,COLUMN(ER46),0),"-")</f>
        <v>53.3</v>
      </c>
      <c r="ES46" s="8">
        <f>IFERROR(VLOOKUP("*Осетия*",[2]МСП!$1:$1048576,COLUMN(ES46),0),"-")</f>
        <v>54.2</v>
      </c>
      <c r="ET46" s="8">
        <f>IFERROR(VLOOKUP("*Осетия*",[2]МСП!$1:$1048576,COLUMN(ET46),0),"-")</f>
        <v>57.3</v>
      </c>
      <c r="EU46" s="8">
        <f>IFERROR(VLOOKUP("*Осетия*",[2]МСП!$1:$1048576,COLUMN(EU46),0),"-")</f>
        <v>58.4</v>
      </c>
      <c r="EV46" s="8">
        <f>IFERROR(VLOOKUP("*Осетия*",[2]МСП!$1:$1048576,COLUMN(EV46),0),"-")</f>
        <v>60.7</v>
      </c>
      <c r="EW46" s="8">
        <f>IFERROR(VLOOKUP("*Осетия*",[2]МСП!$1:$1048576,COLUMN(EW46),0),"-")</f>
        <v>61.1</v>
      </c>
      <c r="EX46" s="8">
        <f>IFERROR(VLOOKUP("*Осетия*",[2]МСП!$1:$1048576,COLUMN(EX46),0),"-")</f>
        <v>64.2</v>
      </c>
      <c r="EY46" s="8">
        <f>IFERROR(VLOOKUP("*Осетия*",[2]МСП!$1:$1048576,COLUMN(EY46),0),"-")</f>
        <v>67.400000000000006</v>
      </c>
    </row>
    <row r="47" spans="1:155" x14ac:dyDescent="0.25">
      <c r="A47" s="4" t="s">
        <v>86</v>
      </c>
      <c r="B47" s="8">
        <f>IFERROR(VLOOKUP("*Чеченская*",[2]МСП!$1:$1048576,COLUMN(B47),0),"-")</f>
        <v>2.7</v>
      </c>
      <c r="C47" s="8">
        <f>IFERROR(VLOOKUP("*Чеченская*",[2]МСП!$1:$1048576,COLUMN(C47),0),"-")</f>
        <v>1.3</v>
      </c>
      <c r="D47" s="8">
        <f>IFERROR(VLOOKUP("*Чеченская*",[2]МСП!$1:$1048576,COLUMN(D47),0),"-")</f>
        <v>0.7</v>
      </c>
      <c r="E47" s="8">
        <f>IFERROR(VLOOKUP("*Чеченская*",[2]МСП!$1:$1048576,COLUMN(E47),0),"-")</f>
        <v>-26.8</v>
      </c>
      <c r="F47" s="8">
        <f>IFERROR(VLOOKUP("*Чеченская*",[2]МСП!$1:$1048576,COLUMN(F47),0),"-")</f>
        <v>-44.5</v>
      </c>
      <c r="G47" s="8">
        <f>IFERROR(VLOOKUP("*Чеченская*",[2]МСП!$1:$1048576,COLUMN(G47),0),"-")</f>
        <v>-46.3</v>
      </c>
      <c r="H47" s="8">
        <f>IFERROR(VLOOKUP("*Чеченская*",[2]МСП!$1:$1048576,COLUMN(H47),0),"-")</f>
        <v>-46</v>
      </c>
      <c r="I47" s="8">
        <f>IFERROR(VLOOKUP("*Чеченская*",[2]МСП!$1:$1048576,COLUMN(I47),0),"-")</f>
        <v>-44.9</v>
      </c>
      <c r="J47" s="8">
        <f>IFERROR(VLOOKUP("*Чеченская*",[2]МСП!$1:$1048576,COLUMN(J47),0),"-")</f>
        <v>-47.9</v>
      </c>
      <c r="K47" s="8">
        <f>IFERROR(VLOOKUP("*Чеченская*",[2]МСП!$1:$1048576,COLUMN(K47),0),"-")</f>
        <v>-46.8</v>
      </c>
      <c r="L47" s="8">
        <f>IFERROR(VLOOKUP("*Чеченская*",[2]МСП!$1:$1048576,COLUMN(L47),0),"-")</f>
        <v>-42.6</v>
      </c>
      <c r="M47" s="8">
        <f>IFERROR(VLOOKUP("*Чеченская*",[2]МСП!$1:$1048576,COLUMN(M47),0),"-")</f>
        <v>-42</v>
      </c>
      <c r="N47" s="8">
        <f>IFERROR(VLOOKUP("*Чеченская*",[2]МСП!$1:$1048576,COLUMN(N47),0),"-")</f>
        <v>-33.5</v>
      </c>
      <c r="O47" s="8">
        <f>IFERROR(VLOOKUP("*Чеченская*",[2]МСП!$1:$1048576,COLUMN(O47),0),"-")</f>
        <v>-25</v>
      </c>
      <c r="P47" s="8">
        <f>IFERROR(VLOOKUP("*Чеченская*",[2]МСП!$1:$1048576,COLUMN(P47),0),"-")</f>
        <v>-25.9</v>
      </c>
      <c r="Q47" s="8">
        <f>IFERROR(VLOOKUP("*Чеченская*",[2]МСП!$1:$1048576,COLUMN(Q47),0),"-")</f>
        <v>-13.4</v>
      </c>
      <c r="R47" s="8">
        <f>IFERROR(VLOOKUP("*Чеченская*",[2]МСП!$1:$1048576,COLUMN(R47),0),"-")</f>
        <v>-6.6</v>
      </c>
      <c r="S47" s="8">
        <f>IFERROR(VLOOKUP("*Чеченская*",[2]МСП!$1:$1048576,COLUMN(S47),0),"-")</f>
        <v>-4.3</v>
      </c>
      <c r="T47" s="8">
        <f>IFERROR(VLOOKUP("*Чеченская*",[2]МСП!$1:$1048576,COLUMN(T47),0),"-")</f>
        <v>-4.7</v>
      </c>
      <c r="U47" s="8">
        <f>IFERROR(VLOOKUP("*Чеченская*",[2]МСП!$1:$1048576,COLUMN(U47),0),"-")</f>
        <v>-1.3</v>
      </c>
      <c r="V47" s="8">
        <f>IFERROR(VLOOKUP("*Чеченская*",[2]МСП!$1:$1048576,COLUMN(V47),0),"-")</f>
        <v>-1.3</v>
      </c>
      <c r="W47" s="8">
        <f>IFERROR(VLOOKUP("*Чеченская*",[2]МСП!$1:$1048576,COLUMN(W47),0),"-")</f>
        <v>-0.1</v>
      </c>
      <c r="X47" s="8">
        <f>IFERROR(VLOOKUP("*Чеченская*",[2]МСП!$1:$1048576,COLUMN(X47),0),"-")</f>
        <v>1.3</v>
      </c>
      <c r="Y47" s="8">
        <f>IFERROR(VLOOKUP("*Чеченская*",[2]МСП!$1:$1048576,COLUMN(Y47),0),"-")</f>
        <v>3.6</v>
      </c>
      <c r="Z47" s="8">
        <f>IFERROR(VLOOKUP("*Чеченская*",[2]МСП!$1:$1048576,COLUMN(Z47),0),"-")</f>
        <v>4.0999999999999996</v>
      </c>
      <c r="AA47" s="8">
        <f>IFERROR(VLOOKUP("*Чеченская*",[2]МСП!$1:$1048576,COLUMN(AA47),0),"-")</f>
        <v>3.3</v>
      </c>
      <c r="AB47" s="8">
        <f>IFERROR(VLOOKUP("*Чеченская*",[2]МСП!$1:$1048576,COLUMN(AB47),0),"-")</f>
        <v>4.3</v>
      </c>
      <c r="AC47" s="8">
        <f>IFERROR(VLOOKUP("*Чеченская*",[2]МСП!$1:$1048576,COLUMN(AC47),0),"-")</f>
        <v>5.6</v>
      </c>
      <c r="AD47" s="8">
        <f>IFERROR(VLOOKUP("*Чеченская*",[2]МСП!$1:$1048576,COLUMN(AD47),0),"-")</f>
        <v>8.6999999999999993</v>
      </c>
      <c r="AE47" s="8">
        <f>IFERROR(VLOOKUP("*Чеченская*",[2]МСП!$1:$1048576,COLUMN(AE47),0),"-")</f>
        <v>8.4</v>
      </c>
      <c r="AF47" s="8">
        <f>IFERROR(VLOOKUP("*Чеченская*",[2]МСП!$1:$1048576,COLUMN(AF47),0),"-")</f>
        <v>9.1999999999999993</v>
      </c>
      <c r="AG47" s="8">
        <f>IFERROR(VLOOKUP("*Чеченская*",[2]МСП!$1:$1048576,COLUMN(AG47),0),"-")</f>
        <v>9.1999999999999993</v>
      </c>
      <c r="AH47" s="8">
        <f>IFERROR(VLOOKUP("*Чеченская*",[2]МСП!$1:$1048576,COLUMN(AH47),0),"-")</f>
        <v>9.4</v>
      </c>
      <c r="AI47" s="8">
        <f>IFERROR(VLOOKUP("*Чеченская*",[2]МСП!$1:$1048576,COLUMN(AI47),0),"-")</f>
        <v>8.9</v>
      </c>
      <c r="AJ47" s="8">
        <f>IFERROR(VLOOKUP("*Чеченская*",[2]МСП!$1:$1048576,COLUMN(AJ47),0),"-")</f>
        <v>8.3000000000000007</v>
      </c>
      <c r="AK47" s="8">
        <f>IFERROR(VLOOKUP("*Чеченская*",[2]МСП!$1:$1048576,COLUMN(AK47),0),"-")</f>
        <v>8</v>
      </c>
      <c r="AL47" s="8">
        <f>IFERROR(VLOOKUP("*Чеченская*",[2]МСП!$1:$1048576,COLUMN(AL47),0),"-")</f>
        <v>10.3</v>
      </c>
      <c r="AM47" s="8">
        <f>IFERROR(VLOOKUP("*Чеченская*",[2]МСП!$1:$1048576,COLUMN(AM47),0),"-")</f>
        <v>10.3</v>
      </c>
      <c r="AN47" s="8">
        <f>IFERROR(VLOOKUP("*Чеченская*",[2]МСП!$1:$1048576,COLUMN(AN47),0),"-")</f>
        <v>11.2</v>
      </c>
      <c r="AO47" s="8">
        <f>IFERROR(VLOOKUP("*Чеченская*",[2]МСП!$1:$1048576,COLUMN(AO47),0),"-")</f>
        <v>10.9</v>
      </c>
      <c r="AP47" s="8">
        <f>IFERROR(VLOOKUP("*Чеченская*",[2]МСП!$1:$1048576,COLUMN(AP47),0),"-")</f>
        <v>9</v>
      </c>
      <c r="AQ47" s="8">
        <f>IFERROR(VLOOKUP("*Чеченская*",[2]МСП!$1:$1048576,COLUMN(AQ47),0),"-")</f>
        <v>11.1</v>
      </c>
      <c r="AR47" s="8">
        <f>IFERROR(VLOOKUP("*Чеченская*",[2]МСП!$1:$1048576,COLUMN(AR47),0),"-")</f>
        <v>10.9</v>
      </c>
      <c r="AS47" s="8">
        <f>IFERROR(VLOOKUP("*Чеченская*",[2]МСП!$1:$1048576,COLUMN(AS47),0),"-")</f>
        <v>5.5</v>
      </c>
      <c r="AT47" s="8">
        <f>IFERROR(VLOOKUP("*Чеченская*",[2]МСП!$1:$1048576,COLUMN(AT47),0),"-")</f>
        <v>8.6999999999999993</v>
      </c>
      <c r="AU47" s="8">
        <f>IFERROR(VLOOKUP("*Чеченская*",[2]МСП!$1:$1048576,COLUMN(AU47),0),"-")</f>
        <v>10.1</v>
      </c>
      <c r="AV47" s="8">
        <f>IFERROR(VLOOKUP("*Чеченская*",[2]МСП!$1:$1048576,COLUMN(AV47),0),"-")</f>
        <v>10.8</v>
      </c>
      <c r="AW47" s="8">
        <f>IFERROR(VLOOKUP("*Чеченская*",[2]МСП!$1:$1048576,COLUMN(AW47),0),"-")</f>
        <v>11.8</v>
      </c>
      <c r="AX47" s="8">
        <f>IFERROR(VLOOKUP("*Чеченская*",[2]МСП!$1:$1048576,COLUMN(AX47),0),"-")</f>
        <v>12.5</v>
      </c>
      <c r="AY47" s="8">
        <f>IFERROR(VLOOKUP("*Чеченская*",[2]МСП!$1:$1048576,COLUMN(AY47),0),"-")</f>
        <v>12.8</v>
      </c>
      <c r="AZ47" s="8">
        <f>IFERROR(VLOOKUP("*Чеченская*",[2]МСП!$1:$1048576,COLUMN(AZ47),0),"-")</f>
        <v>14.6</v>
      </c>
      <c r="BA47" s="8">
        <f>IFERROR(VLOOKUP("*Чеченская*",[2]МСП!$1:$1048576,COLUMN(BA47),0),"-")</f>
        <v>14.8</v>
      </c>
      <c r="BB47" s="8">
        <f>IFERROR(VLOOKUP("*Чеченская*",[2]МСП!$1:$1048576,COLUMN(BB47),0),"-")</f>
        <v>15.2</v>
      </c>
      <c r="BC47" s="8">
        <f>IFERROR(VLOOKUP("*Чеченская*",[2]МСП!$1:$1048576,COLUMN(BC47),0),"-")</f>
        <v>15.1</v>
      </c>
      <c r="BD47" s="8">
        <f>IFERROR(VLOOKUP("*Чеченская*",[2]МСП!$1:$1048576,COLUMN(BD47),0),"-")</f>
        <v>13.4</v>
      </c>
      <c r="BE47" s="8">
        <f>IFERROR(VLOOKUP("*Чеченская*",[2]МСП!$1:$1048576,COLUMN(BE47),0),"-")</f>
        <v>18.3</v>
      </c>
      <c r="BF47" s="8">
        <f>IFERROR(VLOOKUP("*Чеченская*",[2]МСП!$1:$1048576,COLUMN(BF47),0),"-")</f>
        <v>19.3</v>
      </c>
      <c r="BG47" s="8">
        <f>IFERROR(VLOOKUP("*Чеченская*",[2]МСП!$1:$1048576,COLUMN(BG47),0),"-")</f>
        <v>19.3</v>
      </c>
      <c r="BH47" s="8">
        <f>IFERROR(VLOOKUP("*Чеченская*",[2]МСП!$1:$1048576,COLUMN(BH47),0),"-")</f>
        <v>21</v>
      </c>
      <c r="BI47" s="8">
        <f>IFERROR(VLOOKUP("*Чеченская*",[2]МСП!$1:$1048576,COLUMN(BI47),0),"-")</f>
        <v>5.8</v>
      </c>
      <c r="BJ47" s="8">
        <f>IFERROR(VLOOKUP("*Чеченская*",[2]МСП!$1:$1048576,COLUMN(BJ47),0),"-")</f>
        <v>18.2</v>
      </c>
      <c r="BK47" s="8">
        <f>IFERROR(VLOOKUP("*Чеченская*",[2]МСП!$1:$1048576,COLUMN(BK47),0),"-")</f>
        <v>18.2</v>
      </c>
      <c r="BL47" s="8">
        <f>IFERROR(VLOOKUP("*Чеченская*",[2]МСП!$1:$1048576,COLUMN(BL47),0),"-")</f>
        <v>19.899999999999999</v>
      </c>
      <c r="BM47" s="8">
        <f>IFERROR(VLOOKUP("*Чеченская*",[2]МСП!$1:$1048576,COLUMN(BM47),0),"-")</f>
        <v>21.9</v>
      </c>
      <c r="BN47" s="8">
        <f>IFERROR(VLOOKUP("*Чеченская*",[2]МСП!$1:$1048576,COLUMN(BN47),0),"-")</f>
        <v>21.7</v>
      </c>
      <c r="BO47" s="8">
        <f>IFERROR(VLOOKUP("*Чеченская*",[2]МСП!$1:$1048576,COLUMN(BO47),0),"-")</f>
        <v>19.399999999999999</v>
      </c>
      <c r="BP47" s="8">
        <f>IFERROR(VLOOKUP("*Чеченская*",[2]МСП!$1:$1048576,COLUMN(BP47),0),"-")</f>
        <v>19.899999999999999</v>
      </c>
      <c r="BQ47" s="8">
        <f>IFERROR(VLOOKUP("*Чеченская*",[2]МСП!$1:$1048576,COLUMN(BQ47),0),"-")</f>
        <v>20.3</v>
      </c>
      <c r="BR47" s="8">
        <f>IFERROR(VLOOKUP("*Чеченская*",[2]МСП!$1:$1048576,COLUMN(BR47),0),"-")</f>
        <v>18.8</v>
      </c>
      <c r="BS47" s="8">
        <f>IFERROR(VLOOKUP("*Чеченская*",[2]МСП!$1:$1048576,COLUMN(BS47),0),"-")</f>
        <v>21.6</v>
      </c>
      <c r="BT47" s="8">
        <f>IFERROR(VLOOKUP("*Чеченская*",[2]МСП!$1:$1048576,COLUMN(BT47),0),"-")</f>
        <v>19.899999999999999</v>
      </c>
      <c r="BU47" s="8">
        <f>IFERROR(VLOOKUP("*Чеченская*",[2]МСП!$1:$1048576,COLUMN(BU47),0),"-")</f>
        <v>24.1</v>
      </c>
      <c r="BV47" s="8">
        <f>IFERROR(VLOOKUP("*Чеченская*",[2]МСП!$1:$1048576,COLUMN(BV47),0),"-")</f>
        <v>21.9</v>
      </c>
      <c r="BW47" s="8">
        <f>IFERROR(VLOOKUP("*Чеченская*",[2]МСП!$1:$1048576,COLUMN(BW47),0),"-")</f>
        <v>24.5</v>
      </c>
      <c r="BX47" s="8">
        <f>IFERROR(VLOOKUP("*Чеченская*",[2]МСП!$1:$1048576,COLUMN(BX47),0),"-")</f>
        <v>23.7</v>
      </c>
      <c r="BY47" s="8">
        <f>IFERROR(VLOOKUP("*Чеченская*",[2]МСП!$1:$1048576,COLUMN(BY47),0),"-")</f>
        <v>22.8</v>
      </c>
      <c r="BZ47" s="8">
        <f>IFERROR(VLOOKUP("*Чеченская*",[2]МСП!$1:$1048576,COLUMN(BZ47),0),"-")</f>
        <v>23.6</v>
      </c>
      <c r="CA47" s="8">
        <f>IFERROR(VLOOKUP("*Чеченская*",[2]МСП!$1:$1048576,COLUMN(CA47),0),"-")</f>
        <v>25.6</v>
      </c>
      <c r="CB47" s="8">
        <f>IFERROR(VLOOKUP("*Чеченская*",[2]МСП!$1:$1048576,COLUMN(CB47),0),"-")</f>
        <v>25.8</v>
      </c>
      <c r="CC47" s="8">
        <f>IFERROR(VLOOKUP("*Чеченская*",[2]МСП!$1:$1048576,COLUMN(CC47),0),"-")</f>
        <v>26.5</v>
      </c>
      <c r="CD47" s="8">
        <f>IFERROR(VLOOKUP("*Чеченская*",[2]МСП!$1:$1048576,COLUMN(CD47),0),"-")</f>
        <v>25.4</v>
      </c>
      <c r="CE47" s="8">
        <f>IFERROR(VLOOKUP("*Чеченская*",[2]МСП!$1:$1048576,COLUMN(CE47),0),"-")</f>
        <v>26.2</v>
      </c>
      <c r="CF47" s="8">
        <f>IFERROR(VLOOKUP("*Чеченская*",[2]МСП!$1:$1048576,COLUMN(CF47),0),"-")</f>
        <v>27.5</v>
      </c>
      <c r="CG47" s="8">
        <f>IFERROR(VLOOKUP("*Чеченская*",[2]МСП!$1:$1048576,COLUMN(CG47),0),"-")</f>
        <v>31.9</v>
      </c>
      <c r="CH47" s="8">
        <f>IFERROR(VLOOKUP("*Чеченская*",[2]МСП!$1:$1048576,COLUMN(CH47),0),"-")</f>
        <v>34.4</v>
      </c>
      <c r="CI47" s="8">
        <f>IFERROR(VLOOKUP("*Чеченская*",[2]МСП!$1:$1048576,COLUMN(CI47),0),"-")</f>
        <v>34.4</v>
      </c>
      <c r="CJ47" s="8">
        <f>IFERROR(VLOOKUP("*Чеченская*",[2]МСП!$1:$1048576,COLUMN(CJ47),0),"-")</f>
        <v>33.6</v>
      </c>
      <c r="CK47" s="8">
        <f>IFERROR(VLOOKUP("*Чеченская*",[2]МСП!$1:$1048576,COLUMN(CK47),0),"-")</f>
        <v>36</v>
      </c>
      <c r="CL47" s="8">
        <f>IFERROR(VLOOKUP("*Чеченская*",[2]МСП!$1:$1048576,COLUMN(CL47),0),"-")</f>
        <v>38.700000000000003</v>
      </c>
      <c r="CM47" s="8">
        <f>IFERROR(VLOOKUP("*Чеченская*",[2]МСП!$1:$1048576,COLUMN(CM47),0),"-")</f>
        <v>40</v>
      </c>
      <c r="CN47" s="8">
        <f>IFERROR(VLOOKUP("*Чеченская*",[2]МСП!$1:$1048576,COLUMN(CN47),0),"-")</f>
        <v>41.1</v>
      </c>
      <c r="CO47" s="8">
        <f>IFERROR(VLOOKUP("*Чеченская*",[2]МСП!$1:$1048576,COLUMN(CO47),0),"-")</f>
        <v>41.7</v>
      </c>
      <c r="CP47" s="8">
        <f>IFERROR(VLOOKUP("*Чеченская*",[2]МСП!$1:$1048576,COLUMN(CP47),0),"-")</f>
        <v>42.2</v>
      </c>
      <c r="CQ47" s="8">
        <f>IFERROR(VLOOKUP("*Чеченская*",[2]МСП!$1:$1048576,COLUMN(CQ47),0),"-")</f>
        <v>46.6</v>
      </c>
      <c r="CR47" s="8">
        <f>IFERROR(VLOOKUP("*Чеченская*",[2]МСП!$1:$1048576,COLUMN(CR47),0),"-")</f>
        <v>45.4</v>
      </c>
      <c r="CS47" s="8">
        <f>IFERROR(VLOOKUP("*Чеченская*",[2]МСП!$1:$1048576,COLUMN(CS47),0),"-")</f>
        <v>38.299999999999997</v>
      </c>
      <c r="CT47" s="8">
        <f>IFERROR(VLOOKUP("*Чеченская*",[2]МСП!$1:$1048576,COLUMN(CT47),0),"-")</f>
        <v>44.8</v>
      </c>
      <c r="CU47" s="8">
        <f>IFERROR(VLOOKUP("*Чеченская*",[2]МСП!$1:$1048576,COLUMN(CU47),0),"-")</f>
        <v>44.2</v>
      </c>
      <c r="CV47" s="8">
        <f>IFERROR(VLOOKUP("*Чеченская*",[2]МСП!$1:$1048576,COLUMN(CV47),0),"-")</f>
        <v>48.3</v>
      </c>
      <c r="CW47" s="8">
        <f>IFERROR(VLOOKUP("*Чеченская*",[2]МСП!$1:$1048576,COLUMN(CW47),0),"-")</f>
        <v>52.7</v>
      </c>
      <c r="CX47" s="8">
        <f>IFERROR(VLOOKUP("*Чеченская*",[2]МСП!$1:$1048576,COLUMN(CX47),0),"-")</f>
        <v>55.9</v>
      </c>
      <c r="CY47" s="8">
        <f>IFERROR(VLOOKUP("*Чеченская*",[2]МСП!$1:$1048576,COLUMN(CY47),0),"-")</f>
        <v>56.8</v>
      </c>
      <c r="CZ47" s="8">
        <f>IFERROR(VLOOKUP("*Чеченская*",[2]МСП!$1:$1048576,COLUMN(CZ47),0),"-")</f>
        <v>49.9</v>
      </c>
      <c r="DA47" s="8">
        <f>IFERROR(VLOOKUP("*Чеченская*",[2]МСП!$1:$1048576,COLUMN(DA47),0),"-")</f>
        <v>49.7</v>
      </c>
      <c r="DB47" s="8">
        <f>IFERROR(VLOOKUP("*Чеченская*",[2]МСП!$1:$1048576,COLUMN(DB47),0),"-")</f>
        <v>45.9</v>
      </c>
      <c r="DC47" s="8">
        <f>IFERROR(VLOOKUP("*Чеченская*",[2]МСП!$1:$1048576,COLUMN(DC47),0),"-")</f>
        <v>46</v>
      </c>
      <c r="DD47" s="8">
        <f>IFERROR(VLOOKUP("*Чеченская*",[2]МСП!$1:$1048576,COLUMN(DD47),0),"-")</f>
        <v>44.9</v>
      </c>
      <c r="DE47" s="8">
        <f>IFERROR(VLOOKUP("*Чеченская*",[2]МСП!$1:$1048576,COLUMN(DE47),0),"-")</f>
        <v>41.8</v>
      </c>
      <c r="DF47" s="8">
        <f>IFERROR(VLOOKUP("*Чеченская*",[2]МСП!$1:$1048576,COLUMN(DF47),0),"-")</f>
        <v>45.2</v>
      </c>
      <c r="DG47" s="8">
        <f>IFERROR(VLOOKUP("*Чеченская*",[2]МСП!$1:$1048576,COLUMN(DG47),0),"-")</f>
        <v>47.1</v>
      </c>
      <c r="DH47" s="8">
        <f>IFERROR(VLOOKUP("*Чеченская*",[2]МСП!$1:$1048576,COLUMN(DH47),0),"-")</f>
        <v>44.6</v>
      </c>
      <c r="DI47" s="8">
        <f>IFERROR(VLOOKUP("*Чеченская*",[2]МСП!$1:$1048576,COLUMN(DI47),0),"-")</f>
        <v>43.2</v>
      </c>
      <c r="DJ47" s="8">
        <f>IFERROR(VLOOKUP("*Чеченская*",[2]МСП!$1:$1048576,COLUMN(DJ47),0),"-")</f>
        <v>47.4</v>
      </c>
      <c r="DK47" s="8">
        <f>IFERROR(VLOOKUP("*Чеченская*",[2]МСП!$1:$1048576,COLUMN(DK47),0),"-")</f>
        <v>51.4</v>
      </c>
      <c r="DL47" s="8">
        <f>IFERROR(VLOOKUP("*Чеченская*",[2]МСП!$1:$1048576,COLUMN(DL47),0),"-")</f>
        <v>50.7</v>
      </c>
      <c r="DM47" s="8">
        <f>IFERROR(VLOOKUP("*Чеченская*",[2]МСП!$1:$1048576,COLUMN(DM47),0),"-")</f>
        <v>51.6</v>
      </c>
      <c r="DN47" s="8">
        <f>IFERROR(VLOOKUP("*Чеченская*",[2]МСП!$1:$1048576,COLUMN(DN47),0),"-")</f>
        <v>50.8</v>
      </c>
      <c r="DO47" s="8">
        <f>IFERROR(VLOOKUP("*Чеченская*",[2]МСП!$1:$1048576,COLUMN(DO47),0),"-")</f>
        <v>52</v>
      </c>
      <c r="DP47" s="8">
        <f>IFERROR(VLOOKUP("*Чеченская*",[2]МСП!$1:$1048576,COLUMN(DP47),0),"-")</f>
        <v>53.8</v>
      </c>
      <c r="DQ47" s="8">
        <f>IFERROR(VLOOKUP("*Чеченская*",[2]МСП!$1:$1048576,COLUMN(DQ47),0),"-")</f>
        <v>54.8</v>
      </c>
      <c r="DR47" s="8">
        <f>IFERROR(VLOOKUP("*Чеченская*",[2]МСП!$1:$1048576,COLUMN(DR47),0),"-")</f>
        <v>55.1</v>
      </c>
      <c r="DS47" s="8">
        <f>IFERROR(VLOOKUP("*Чеченская*",[2]МСП!$1:$1048576,COLUMN(DS47),0),"-")</f>
        <v>56.2</v>
      </c>
      <c r="DT47" s="8">
        <f>IFERROR(VLOOKUP("*Чеченская*",[2]МСП!$1:$1048576,COLUMN(DT47),0),"-")</f>
        <v>56.1</v>
      </c>
      <c r="DU47" s="8">
        <f>IFERROR(VLOOKUP("*Чеченская*",[2]МСП!$1:$1048576,COLUMN(DU47),0),"-")</f>
        <v>57</v>
      </c>
      <c r="DV47" s="8">
        <f>IFERROR(VLOOKUP("*Чеченская*",[2]МСП!$1:$1048576,COLUMN(DV47),0),"-")</f>
        <v>55.8</v>
      </c>
      <c r="DW47" s="8">
        <f>IFERROR(VLOOKUP("*Чеченская*",[2]МСП!$1:$1048576,COLUMN(DW47),0),"-")</f>
        <v>59</v>
      </c>
      <c r="DX47" s="8">
        <f>IFERROR(VLOOKUP("*Чеченская*",[2]МСП!$1:$1048576,COLUMN(DX47),0),"-")</f>
        <v>59.9</v>
      </c>
      <c r="DY47" s="8">
        <f>IFERROR(VLOOKUP("*Чеченская*",[2]МСП!$1:$1048576,COLUMN(DY47),0),"-")</f>
        <v>59.5</v>
      </c>
      <c r="DZ47" s="8">
        <f>IFERROR(VLOOKUP("*Чеченская*",[2]МСП!$1:$1048576,COLUMN(DZ47),0),"-")</f>
        <v>59.2</v>
      </c>
      <c r="EA47" s="8">
        <f>IFERROR(VLOOKUP("*Чеченская*",[2]МСП!$1:$1048576,COLUMN(EA47),0),"-")</f>
        <v>62.3</v>
      </c>
      <c r="EB47" s="8">
        <f>IFERROR(VLOOKUP("*Чеченская*",[2]МСП!$1:$1048576,COLUMN(EB47),0),"-")</f>
        <v>62.8</v>
      </c>
      <c r="EC47" s="8">
        <f>IFERROR(VLOOKUP("*Чеченская*",[2]МСП!$1:$1048576,COLUMN(EC47),0),"-")</f>
        <v>66.5</v>
      </c>
      <c r="ED47" s="8">
        <f>IFERROR(VLOOKUP("*Чеченская*",[2]МСП!$1:$1048576,COLUMN(ED47),0),"-")</f>
        <v>66.2</v>
      </c>
      <c r="EE47" s="8">
        <f>IFERROR(VLOOKUP("*Чеченская*",[2]МСП!$1:$1048576,COLUMN(EE47),0),"-")</f>
        <v>66.5</v>
      </c>
      <c r="EF47" s="8">
        <f>IFERROR(VLOOKUP("*Чеченская*",[2]МСП!$1:$1048576,COLUMN(EF47),0),"-")</f>
        <v>79.5</v>
      </c>
      <c r="EG47" s="8">
        <f>IFERROR(VLOOKUP("*Чеченская*",[2]МСП!$1:$1048576,COLUMN(EG47),0),"-")</f>
        <v>80</v>
      </c>
      <c r="EH47" s="8">
        <f>IFERROR(VLOOKUP("*Чеченская*",[2]МСП!$1:$1048576,COLUMN(EH47),0),"-")</f>
        <v>79.7</v>
      </c>
      <c r="EI47" s="8">
        <f>IFERROR(VLOOKUP("*Чеченская*",[2]МСП!$1:$1048576,COLUMN(EI47),0),"-")</f>
        <v>81.7</v>
      </c>
      <c r="EJ47" s="8">
        <f>IFERROR(VLOOKUP("*Чеченская*",[2]МСП!$1:$1048576,COLUMN(EJ47),0),"-")</f>
        <v>86</v>
      </c>
      <c r="EK47" s="8">
        <f>IFERROR(VLOOKUP("*Чеченская*",[2]МСП!$1:$1048576,COLUMN(EK47),0),"-")</f>
        <v>86.5</v>
      </c>
      <c r="EL47" s="8">
        <f>IFERROR(VLOOKUP("*Чеченская*",[2]МСП!$1:$1048576,COLUMN(EL47),0),"-")</f>
        <v>89</v>
      </c>
      <c r="EM47" s="8">
        <f>IFERROR(VLOOKUP("*Чеченская*",[2]МСП!$1:$1048576,COLUMN(EM47),0),"-")</f>
        <v>91.5</v>
      </c>
      <c r="EN47" s="8">
        <f>IFERROR(VLOOKUP("*Чеченская*",[2]МСП!$1:$1048576,COLUMN(EN47),0),"-")</f>
        <v>97.4</v>
      </c>
      <c r="EO47" s="8">
        <f>IFERROR(VLOOKUP("*Чеченская*",[2]МСП!$1:$1048576,COLUMN(EO47),0),"-")</f>
        <v>100.5</v>
      </c>
      <c r="EP47" s="8">
        <f>IFERROR(VLOOKUP("*Чеченская*",[2]МСП!$1:$1048576,COLUMN(EP47),0),"-")</f>
        <v>100.5</v>
      </c>
      <c r="EQ47" s="8">
        <f>IFERROR(VLOOKUP("*Чеченская*",[2]МСП!$1:$1048576,COLUMN(EQ47),0),"-")</f>
        <v>95.3</v>
      </c>
      <c r="ER47" s="8">
        <f>IFERROR(VLOOKUP("*Чеченская*",[2]МСП!$1:$1048576,COLUMN(ER47),0),"-")</f>
        <v>103.1</v>
      </c>
      <c r="ES47" s="8">
        <f>IFERROR(VLOOKUP("*Чеченская*",[2]МСП!$1:$1048576,COLUMN(ES47),0),"-")</f>
        <v>102.5</v>
      </c>
      <c r="ET47" s="8">
        <f>IFERROR(VLOOKUP("*Чеченская*",[2]МСП!$1:$1048576,COLUMN(ET47),0),"-")</f>
        <v>103.6</v>
      </c>
      <c r="EU47" s="8">
        <f>IFERROR(VLOOKUP("*Чеченская*",[2]МСП!$1:$1048576,COLUMN(EU47),0),"-")</f>
        <v>104</v>
      </c>
      <c r="EV47" s="8">
        <f>IFERROR(VLOOKUP("*Чеченская*",[2]МСП!$1:$1048576,COLUMN(EV47),0),"-")</f>
        <v>103.3</v>
      </c>
      <c r="EW47" s="8">
        <f>IFERROR(VLOOKUP("*Чеченская*",[2]МСП!$1:$1048576,COLUMN(EW47),0),"-")</f>
        <v>114.1</v>
      </c>
      <c r="EX47" s="8">
        <f>IFERROR(VLOOKUP("*Чеченская*",[2]МСП!$1:$1048576,COLUMN(EX47),0),"-")</f>
        <v>114.7</v>
      </c>
      <c r="EY47" s="8">
        <f>IFERROR(VLOOKUP("*Чеченская*",[2]МСП!$1:$1048576,COLUMN(EY47),0),"-")</f>
        <v>122.7</v>
      </c>
    </row>
    <row r="48" spans="1:155" x14ac:dyDescent="0.25">
      <c r="A48" s="4" t="s">
        <v>38</v>
      </c>
      <c r="B48" s="8">
        <f>IFERROR(VLOOKUP("*Ставропольский*",[2]МСП!$1:$1048576,COLUMN(B48),0),"-")</f>
        <v>1.9</v>
      </c>
      <c r="C48" s="8">
        <f>IFERROR(VLOOKUP("*Ставропольский*",[2]МСП!$1:$1048576,COLUMN(C48),0),"-")</f>
        <v>1.1000000000000001</v>
      </c>
      <c r="D48" s="8">
        <f>IFERROR(VLOOKUP("*Ставропольский*",[2]МСП!$1:$1048576,COLUMN(D48),0),"-")</f>
        <v>0.2</v>
      </c>
      <c r="E48" s="8">
        <f>IFERROR(VLOOKUP("*Ставропольский*",[2]МСП!$1:$1048576,COLUMN(E48),0),"-")</f>
        <v>-20.5</v>
      </c>
      <c r="F48" s="8">
        <f>IFERROR(VLOOKUP("*Ставропольский*",[2]МСП!$1:$1048576,COLUMN(F48),0),"-")</f>
        <v>-33.4</v>
      </c>
      <c r="G48" s="8">
        <f>IFERROR(VLOOKUP("*Ставропольский*",[2]МСП!$1:$1048576,COLUMN(G48),0),"-")</f>
        <v>-31.6</v>
      </c>
      <c r="H48" s="8">
        <f>IFERROR(VLOOKUP("*Ставропольский*",[2]МСП!$1:$1048576,COLUMN(H48),0),"-")</f>
        <v>-31.9</v>
      </c>
      <c r="I48" s="8">
        <f>IFERROR(VLOOKUP("*Ставропольский*",[2]МСП!$1:$1048576,COLUMN(I48),0),"-")</f>
        <v>-31.1</v>
      </c>
      <c r="J48" s="8">
        <f>IFERROR(VLOOKUP("*Ставропольский*",[2]МСП!$1:$1048576,COLUMN(J48),0),"-")</f>
        <v>-30.5</v>
      </c>
      <c r="K48" s="8">
        <f>IFERROR(VLOOKUP("*Ставропольский*",[2]МСП!$1:$1048576,COLUMN(K48),0),"-")</f>
        <v>-26.7</v>
      </c>
      <c r="L48" s="8">
        <f>IFERROR(VLOOKUP("*Ставропольский*",[2]МСП!$1:$1048576,COLUMN(L48),0),"-")</f>
        <v>-24.4</v>
      </c>
      <c r="M48" s="8">
        <f>IFERROR(VLOOKUP("*Ставропольский*",[2]МСП!$1:$1048576,COLUMN(M48),0),"-")</f>
        <v>-22.3</v>
      </c>
      <c r="N48" s="8">
        <f>IFERROR(VLOOKUP("*Ставропольский*",[2]МСП!$1:$1048576,COLUMN(N48),0),"-")</f>
        <v>-19.7</v>
      </c>
      <c r="O48" s="8">
        <f>IFERROR(VLOOKUP("*Ставропольский*",[2]МСП!$1:$1048576,COLUMN(O48),0),"-")</f>
        <v>-13.5</v>
      </c>
      <c r="P48" s="8">
        <f>IFERROR(VLOOKUP("*Ставропольский*",[2]МСП!$1:$1048576,COLUMN(P48),0),"-")</f>
        <v>-8.8000000000000007</v>
      </c>
      <c r="Q48" s="8">
        <f>IFERROR(VLOOKUP("*Ставропольский*",[2]МСП!$1:$1048576,COLUMN(Q48),0),"-")</f>
        <v>-7.4</v>
      </c>
      <c r="R48" s="8">
        <f>IFERROR(VLOOKUP("*Ставропольский*",[2]МСП!$1:$1048576,COLUMN(R48),0),"-")</f>
        <v>-5.2</v>
      </c>
      <c r="S48" s="8">
        <f>IFERROR(VLOOKUP("*Ставропольский*",[2]МСП!$1:$1048576,COLUMN(S48),0),"-")</f>
        <v>-3</v>
      </c>
      <c r="T48" s="8">
        <f>IFERROR(VLOOKUP("*Ставропольский*",[2]МСП!$1:$1048576,COLUMN(T48),0),"-")</f>
        <v>-1.6</v>
      </c>
      <c r="U48" s="8">
        <f>IFERROR(VLOOKUP("*Ставропольский*",[2]МСП!$1:$1048576,COLUMN(U48),0),"-")</f>
        <v>-1.7</v>
      </c>
      <c r="V48" s="8">
        <f>IFERROR(VLOOKUP("*Ставропольский*",[2]МСП!$1:$1048576,COLUMN(V48),0),"-")</f>
        <v>-2.4</v>
      </c>
      <c r="W48" s="8">
        <f>IFERROR(VLOOKUP("*Ставропольский*",[2]МСП!$1:$1048576,COLUMN(W48),0),"-")</f>
        <v>-0.1</v>
      </c>
      <c r="X48" s="8">
        <f>IFERROR(VLOOKUP("*Ставропольский*",[2]МСП!$1:$1048576,COLUMN(X48),0),"-")</f>
        <v>1.1000000000000001</v>
      </c>
      <c r="Y48" s="8">
        <f>IFERROR(VLOOKUP("*Ставропольский*",[2]МСП!$1:$1048576,COLUMN(Y48),0),"-")</f>
        <v>1.7</v>
      </c>
      <c r="Z48" s="8">
        <f>IFERROR(VLOOKUP("*Ставропольский*",[2]МСП!$1:$1048576,COLUMN(Z48),0),"-")</f>
        <v>2.4</v>
      </c>
      <c r="AA48" s="8">
        <f>IFERROR(VLOOKUP("*Ставропольский*",[2]МСП!$1:$1048576,COLUMN(AA48),0),"-")</f>
        <v>2.2000000000000002</v>
      </c>
      <c r="AB48" s="8">
        <f>IFERROR(VLOOKUP("*Ставропольский*",[2]МСП!$1:$1048576,COLUMN(AB48),0),"-")</f>
        <v>2.8</v>
      </c>
      <c r="AC48" s="8">
        <f>IFERROR(VLOOKUP("*Ставропольский*",[2]МСП!$1:$1048576,COLUMN(AC48),0),"-")</f>
        <v>3.2</v>
      </c>
      <c r="AD48" s="8">
        <f>IFERROR(VLOOKUP("*Ставропольский*",[2]МСП!$1:$1048576,COLUMN(AD48),0),"-")</f>
        <v>3.8</v>
      </c>
      <c r="AE48" s="8">
        <f>IFERROR(VLOOKUP("*Ставропольский*",[2]МСП!$1:$1048576,COLUMN(AE48),0),"-")</f>
        <v>4.0999999999999996</v>
      </c>
      <c r="AF48" s="8">
        <f>IFERROR(VLOOKUP("*Ставропольский*",[2]МСП!$1:$1048576,COLUMN(AF48),0),"-")</f>
        <v>3.7</v>
      </c>
      <c r="AG48" s="8">
        <f>IFERROR(VLOOKUP("*Ставропольский*",[2]МСП!$1:$1048576,COLUMN(AG48),0),"-")</f>
        <v>3.8</v>
      </c>
      <c r="AH48" s="8">
        <f>IFERROR(VLOOKUP("*Ставропольский*",[2]МСП!$1:$1048576,COLUMN(AH48),0),"-")</f>
        <v>4.4000000000000004</v>
      </c>
      <c r="AI48" s="8">
        <f>IFERROR(VLOOKUP("*Ставропольский*",[2]МСП!$1:$1048576,COLUMN(AI48),0),"-")</f>
        <v>4.2</v>
      </c>
      <c r="AJ48" s="8">
        <f>IFERROR(VLOOKUP("*Ставропольский*",[2]МСП!$1:$1048576,COLUMN(AJ48),0),"-")</f>
        <v>3.9</v>
      </c>
      <c r="AK48" s="8">
        <f>IFERROR(VLOOKUP("*Ставропольский*",[2]МСП!$1:$1048576,COLUMN(AK48),0),"-")</f>
        <v>4.5</v>
      </c>
      <c r="AL48" s="8">
        <f>IFERROR(VLOOKUP("*Ставропольский*",[2]МСП!$1:$1048576,COLUMN(AL48),0),"-")</f>
        <v>4.9000000000000004</v>
      </c>
      <c r="AM48" s="8">
        <f>IFERROR(VLOOKUP("*Ставропольский*",[2]МСП!$1:$1048576,COLUMN(AM48),0),"-")</f>
        <v>5.2</v>
      </c>
      <c r="AN48" s="8">
        <f>IFERROR(VLOOKUP("*Ставропольский*",[2]МСП!$1:$1048576,COLUMN(AN48),0),"-")</f>
        <v>5.2</v>
      </c>
      <c r="AO48" s="8">
        <f>IFERROR(VLOOKUP("*Ставропольский*",[2]МСП!$1:$1048576,COLUMN(AO48),0),"-")</f>
        <v>5.2</v>
      </c>
      <c r="AP48" s="8">
        <f>IFERROR(VLOOKUP("*Ставропольский*",[2]МСП!$1:$1048576,COLUMN(AP48),0),"-")</f>
        <v>5.4</v>
      </c>
      <c r="AQ48" s="8">
        <f>IFERROR(VLOOKUP("*Ставропольский*",[2]МСП!$1:$1048576,COLUMN(AQ48),0),"-")</f>
        <v>6</v>
      </c>
      <c r="AR48" s="8">
        <f>IFERROR(VLOOKUP("*Ставропольский*",[2]МСП!$1:$1048576,COLUMN(AR48),0),"-")</f>
        <v>5</v>
      </c>
      <c r="AS48" s="8">
        <f>IFERROR(VLOOKUP("*Ставропольский*",[2]МСП!$1:$1048576,COLUMN(AS48),0),"-")</f>
        <v>-2.7</v>
      </c>
      <c r="AT48" s="8">
        <f>IFERROR(VLOOKUP("*Ставропольский*",[2]МСП!$1:$1048576,COLUMN(AT48),0),"-")</f>
        <v>2.7</v>
      </c>
      <c r="AU48" s="8">
        <f>IFERROR(VLOOKUP("*Ставропольский*",[2]МСП!$1:$1048576,COLUMN(AU48),0),"-")</f>
        <v>3.1</v>
      </c>
      <c r="AV48" s="8">
        <f>IFERROR(VLOOKUP("*Ставропольский*",[2]МСП!$1:$1048576,COLUMN(AV48),0),"-")</f>
        <v>3.9</v>
      </c>
      <c r="AW48" s="8">
        <f>IFERROR(VLOOKUP("*Ставропольский*",[2]МСП!$1:$1048576,COLUMN(AW48),0),"-")</f>
        <v>4.2</v>
      </c>
      <c r="AX48" s="8">
        <f>IFERROR(VLOOKUP("*Ставропольский*",[2]МСП!$1:$1048576,COLUMN(AX48),0),"-")</f>
        <v>4.5999999999999996</v>
      </c>
      <c r="AY48" s="8">
        <f>IFERROR(VLOOKUP("*Ставропольский*",[2]МСП!$1:$1048576,COLUMN(AY48),0),"-")</f>
        <v>4.8</v>
      </c>
      <c r="AZ48" s="8">
        <f>IFERROR(VLOOKUP("*Ставропольский*",[2]МСП!$1:$1048576,COLUMN(AZ48),0),"-")</f>
        <v>4.5999999999999996</v>
      </c>
      <c r="BA48" s="8">
        <f>IFERROR(VLOOKUP("*Ставропольский*",[2]МСП!$1:$1048576,COLUMN(BA48),0),"-")</f>
        <v>5.8</v>
      </c>
      <c r="BB48" s="8">
        <f>IFERROR(VLOOKUP("*Ставропольский*",[2]МСП!$1:$1048576,COLUMN(BB48),0),"-")</f>
        <v>5.0999999999999996</v>
      </c>
      <c r="BC48" s="8">
        <f>IFERROR(VLOOKUP("*Ставропольский*",[2]МСП!$1:$1048576,COLUMN(BC48),0),"-")</f>
        <v>6.1</v>
      </c>
      <c r="BD48" s="8">
        <f>IFERROR(VLOOKUP("*Ставропольский*",[2]МСП!$1:$1048576,COLUMN(BD48),0),"-")</f>
        <v>5.2</v>
      </c>
      <c r="BE48" s="8">
        <f>IFERROR(VLOOKUP("*Ставропольский*",[2]МСП!$1:$1048576,COLUMN(BE48),0),"-")</f>
        <v>7.4</v>
      </c>
      <c r="BF48" s="8">
        <f>IFERROR(VLOOKUP("*Ставропольский*",[2]МСП!$1:$1048576,COLUMN(BF48),0),"-")</f>
        <v>7.3</v>
      </c>
      <c r="BG48" s="8">
        <f>IFERROR(VLOOKUP("*Ставропольский*",[2]МСП!$1:$1048576,COLUMN(BG48),0),"-")</f>
        <v>7.4</v>
      </c>
      <c r="BH48" s="8">
        <f>IFERROR(VLOOKUP("*Ставропольский*",[2]МСП!$1:$1048576,COLUMN(BH48),0),"-")</f>
        <v>8.1999999999999993</v>
      </c>
      <c r="BI48" s="8">
        <f>IFERROR(VLOOKUP("*Ставропольский*",[2]МСП!$1:$1048576,COLUMN(BI48),0),"-")</f>
        <v>-0.5</v>
      </c>
      <c r="BJ48" s="8">
        <f>IFERROR(VLOOKUP("*Ставропольский*",[2]МСП!$1:$1048576,COLUMN(BJ48),0),"-")</f>
        <v>6.3</v>
      </c>
      <c r="BK48" s="8">
        <f>IFERROR(VLOOKUP("*Ставропольский*",[2]МСП!$1:$1048576,COLUMN(BK48),0),"-")</f>
        <v>7.7</v>
      </c>
      <c r="BL48" s="8">
        <f>IFERROR(VLOOKUP("*Ставропольский*",[2]МСП!$1:$1048576,COLUMN(BL48),0),"-")</f>
        <v>8.4</v>
      </c>
      <c r="BM48" s="8">
        <f>IFERROR(VLOOKUP("*Ставропольский*",[2]МСП!$1:$1048576,COLUMN(BM48),0),"-")</f>
        <v>9</v>
      </c>
      <c r="BN48" s="8">
        <f>IFERROR(VLOOKUP("*Ставропольский*",[2]МСП!$1:$1048576,COLUMN(BN48),0),"-")</f>
        <v>10.5</v>
      </c>
      <c r="BO48" s="8">
        <f>IFERROR(VLOOKUP("*Ставропольский*",[2]МСП!$1:$1048576,COLUMN(BO48),0),"-")</f>
        <v>10.3</v>
      </c>
      <c r="BP48" s="8">
        <f>IFERROR(VLOOKUP("*Ставропольский*",[2]МСП!$1:$1048576,COLUMN(BP48),0),"-")</f>
        <v>10</v>
      </c>
      <c r="BQ48" s="8">
        <f>IFERROR(VLOOKUP("*Ставропольский*",[2]МСП!$1:$1048576,COLUMN(BQ48),0),"-")</f>
        <v>10.3</v>
      </c>
      <c r="BR48" s="8">
        <f>IFERROR(VLOOKUP("*Ставропольский*",[2]МСП!$1:$1048576,COLUMN(BR48),0),"-")</f>
        <v>10.6</v>
      </c>
      <c r="BS48" s="8">
        <f>IFERROR(VLOOKUP("*Ставропольский*",[2]МСП!$1:$1048576,COLUMN(BS48),0),"-")</f>
        <v>9.8000000000000007</v>
      </c>
      <c r="BT48" s="8">
        <f>IFERROR(VLOOKUP("*Ставропольский*",[2]МСП!$1:$1048576,COLUMN(BT48),0),"-")</f>
        <v>9.6999999999999993</v>
      </c>
      <c r="BU48" s="8">
        <f>IFERROR(VLOOKUP("*Ставропольский*",[2]МСП!$1:$1048576,COLUMN(BU48),0),"-")</f>
        <v>9.6999999999999993</v>
      </c>
      <c r="BV48" s="8">
        <f>IFERROR(VLOOKUP("*Ставропольский*",[2]МСП!$1:$1048576,COLUMN(BV48),0),"-")</f>
        <v>9.8000000000000007</v>
      </c>
      <c r="BW48" s="8">
        <f>IFERROR(VLOOKUP("*Ставропольский*",[2]МСП!$1:$1048576,COLUMN(BW48),0),"-")</f>
        <v>10.8</v>
      </c>
      <c r="BX48" s="8">
        <f>IFERROR(VLOOKUP("*Ставропольский*",[2]МСП!$1:$1048576,COLUMN(BX48),0),"-")</f>
        <v>10.8</v>
      </c>
      <c r="BY48" s="8">
        <f>IFERROR(VLOOKUP("*Ставропольский*",[2]МСП!$1:$1048576,COLUMN(BY48),0),"-")</f>
        <v>10.8</v>
      </c>
      <c r="BZ48" s="8">
        <f>IFERROR(VLOOKUP("*Ставропольский*",[2]МСП!$1:$1048576,COLUMN(BZ48),0),"-")</f>
        <v>11.2</v>
      </c>
      <c r="CA48" s="8">
        <f>IFERROR(VLOOKUP("*Ставропольский*",[2]МСП!$1:$1048576,COLUMN(CA48),0),"-")</f>
        <v>11.5</v>
      </c>
      <c r="CB48" s="8">
        <f>IFERROR(VLOOKUP("*Ставропольский*",[2]МСП!$1:$1048576,COLUMN(CB48),0),"-")</f>
        <v>11.4</v>
      </c>
      <c r="CC48" s="8">
        <f>IFERROR(VLOOKUP("*Ставропольский*",[2]МСП!$1:$1048576,COLUMN(CC48),0),"-")</f>
        <v>11.6</v>
      </c>
      <c r="CD48" s="8">
        <f>IFERROR(VLOOKUP("*Ставропольский*",[2]МСП!$1:$1048576,COLUMN(CD48),0),"-")</f>
        <v>11.8</v>
      </c>
      <c r="CE48" s="8">
        <f>IFERROR(VLOOKUP("*Ставропольский*",[2]МСП!$1:$1048576,COLUMN(CE48),0),"-")</f>
        <v>12</v>
      </c>
      <c r="CF48" s="8">
        <f>IFERROR(VLOOKUP("*Ставропольский*",[2]МСП!$1:$1048576,COLUMN(CF48),0),"-")</f>
        <v>11.4</v>
      </c>
      <c r="CG48" s="8">
        <f>IFERROR(VLOOKUP("*Ставропольский*",[2]МСП!$1:$1048576,COLUMN(CG48),0),"-")</f>
        <v>11.7</v>
      </c>
      <c r="CH48" s="8">
        <f>IFERROR(VLOOKUP("*Ставропольский*",[2]МСП!$1:$1048576,COLUMN(CH48),0),"-")</f>
        <v>11.8</v>
      </c>
      <c r="CI48" s="8">
        <f>IFERROR(VLOOKUP("*Ставропольский*",[2]МСП!$1:$1048576,COLUMN(CI48),0),"-")</f>
        <v>12</v>
      </c>
      <c r="CJ48" s="8">
        <f>IFERROR(VLOOKUP("*Ставропольский*",[2]МСП!$1:$1048576,COLUMN(CJ48),0),"-")</f>
        <v>6.3</v>
      </c>
      <c r="CK48" s="8">
        <f>IFERROR(VLOOKUP("*Ставропольский*",[2]МСП!$1:$1048576,COLUMN(CK48),0),"-")</f>
        <v>11.2</v>
      </c>
      <c r="CL48" s="8">
        <f>IFERROR(VLOOKUP("*Ставропольский*",[2]МСП!$1:$1048576,COLUMN(CL48),0),"-")</f>
        <v>12.2</v>
      </c>
      <c r="CM48" s="8">
        <f>IFERROR(VLOOKUP("*Ставропольский*",[2]МСП!$1:$1048576,COLUMN(CM48),0),"-")</f>
        <v>12.4</v>
      </c>
      <c r="CN48" s="8">
        <f>IFERROR(VLOOKUP("*Ставропольский*",[2]МСП!$1:$1048576,COLUMN(CN48),0),"-")</f>
        <v>12.6</v>
      </c>
      <c r="CO48" s="8">
        <f>IFERROR(VLOOKUP("*Ставропольский*",[2]МСП!$1:$1048576,COLUMN(CO48),0),"-")</f>
        <v>12.7</v>
      </c>
      <c r="CP48" s="8">
        <f>IFERROR(VLOOKUP("*Ставропольский*",[2]МСП!$1:$1048576,COLUMN(CP48),0),"-")</f>
        <v>12.7</v>
      </c>
      <c r="CQ48" s="8">
        <f>IFERROR(VLOOKUP("*Ставропольский*",[2]МСП!$1:$1048576,COLUMN(CQ48),0),"-")</f>
        <v>12.8</v>
      </c>
      <c r="CR48" s="8">
        <f>IFERROR(VLOOKUP("*Ставропольский*",[2]МСП!$1:$1048576,COLUMN(CR48),0),"-")</f>
        <v>12</v>
      </c>
      <c r="CS48" s="8">
        <f>IFERROR(VLOOKUP("*Ставропольский*",[2]МСП!$1:$1048576,COLUMN(CS48),0),"-")</f>
        <v>2.9</v>
      </c>
      <c r="CT48" s="8">
        <f>IFERROR(VLOOKUP("*Ставропольский*",[2]МСП!$1:$1048576,COLUMN(CT48),0),"-")</f>
        <v>11</v>
      </c>
      <c r="CU48" s="8">
        <f>IFERROR(VLOOKUP("*Ставропольский*",[2]МСП!$1:$1048576,COLUMN(CU48),0),"-")</f>
        <v>11.3</v>
      </c>
      <c r="CV48" s="8">
        <f>IFERROR(VLOOKUP("*Ставропольский*",[2]МСП!$1:$1048576,COLUMN(CV48),0),"-")</f>
        <v>11.5</v>
      </c>
      <c r="CW48" s="8">
        <f>IFERROR(VLOOKUP("*Ставропольский*",[2]МСП!$1:$1048576,COLUMN(CW48),0),"-")</f>
        <v>11.9</v>
      </c>
      <c r="CX48" s="8">
        <f>IFERROR(VLOOKUP("*Ставропольский*",[2]МСП!$1:$1048576,COLUMN(CX48),0),"-")</f>
        <v>13</v>
      </c>
      <c r="CY48" s="8">
        <f>IFERROR(VLOOKUP("*Ставропольский*",[2]МСП!$1:$1048576,COLUMN(CY48),0),"-")</f>
        <v>13.1</v>
      </c>
      <c r="CZ48" s="8">
        <f>IFERROR(VLOOKUP("*Ставропольский*",[2]МСП!$1:$1048576,COLUMN(CZ48),0),"-")</f>
        <v>12.9</v>
      </c>
      <c r="DA48" s="8">
        <f>IFERROR(VLOOKUP("*Ставропольский*",[2]МСП!$1:$1048576,COLUMN(DA48),0),"-")</f>
        <v>11.5</v>
      </c>
      <c r="DB48" s="8">
        <f>IFERROR(VLOOKUP("*Ставропольский*",[2]МСП!$1:$1048576,COLUMN(DB48),0),"-")</f>
        <v>11.5</v>
      </c>
      <c r="DC48" s="8">
        <f>IFERROR(VLOOKUP("*Ставропольский*",[2]МСП!$1:$1048576,COLUMN(DC48),0),"-")</f>
        <v>12</v>
      </c>
      <c r="DD48" s="8">
        <f>IFERROR(VLOOKUP("*Ставропольский*",[2]МСП!$1:$1048576,COLUMN(DD48),0),"-")</f>
        <v>12.1</v>
      </c>
      <c r="DE48" s="8">
        <f>IFERROR(VLOOKUP("*Ставропольский*",[2]МСП!$1:$1048576,COLUMN(DE48),0),"-")</f>
        <v>12.3</v>
      </c>
      <c r="DF48" s="8">
        <f>IFERROR(VLOOKUP("*Ставропольский*",[2]МСП!$1:$1048576,COLUMN(DF48),0),"-")</f>
        <v>12.7</v>
      </c>
      <c r="DG48" s="8">
        <f>IFERROR(VLOOKUP("*Ставропольский*",[2]МСП!$1:$1048576,COLUMN(DG48),0),"-")</f>
        <v>13.2</v>
      </c>
      <c r="DH48" s="8">
        <f>IFERROR(VLOOKUP("*Ставропольский*",[2]МСП!$1:$1048576,COLUMN(DH48),0),"-")</f>
        <v>13.4</v>
      </c>
      <c r="DI48" s="8">
        <f>IFERROR(VLOOKUP("*Ставропольский*",[2]МСП!$1:$1048576,COLUMN(DI48),0),"-")</f>
        <v>12.3</v>
      </c>
      <c r="DJ48" s="8">
        <f>IFERROR(VLOOKUP("*Ставропольский*",[2]МСП!$1:$1048576,COLUMN(DJ48),0),"-")</f>
        <v>12.7</v>
      </c>
      <c r="DK48" s="8">
        <f>IFERROR(VLOOKUP("*Ставропольский*",[2]МСП!$1:$1048576,COLUMN(DK48),0),"-")</f>
        <v>14</v>
      </c>
      <c r="DL48" s="8">
        <f>IFERROR(VLOOKUP("*Ставропольский*",[2]МСП!$1:$1048576,COLUMN(DL48),0),"-")</f>
        <v>14.3</v>
      </c>
      <c r="DM48" s="8">
        <f>IFERROR(VLOOKUP("*Ставропольский*",[2]МСП!$1:$1048576,COLUMN(DM48),0),"-")</f>
        <v>14.7</v>
      </c>
      <c r="DN48" s="8">
        <f>IFERROR(VLOOKUP("*Ставропольский*",[2]МСП!$1:$1048576,COLUMN(DN48),0),"-")</f>
        <v>14.4</v>
      </c>
      <c r="DO48" s="8">
        <f>IFERROR(VLOOKUP("*Ставропольский*",[2]МСП!$1:$1048576,COLUMN(DO48),0),"-")</f>
        <v>14.4</v>
      </c>
      <c r="DP48" s="8">
        <f>IFERROR(VLOOKUP("*Ставропольский*",[2]МСП!$1:$1048576,COLUMN(DP48),0),"-")</f>
        <v>14.5</v>
      </c>
      <c r="DQ48" s="8">
        <f>IFERROR(VLOOKUP("*Ставропольский*",[2]МСП!$1:$1048576,COLUMN(DQ48),0),"-")</f>
        <v>14.5</v>
      </c>
      <c r="DR48" s="8">
        <f>IFERROR(VLOOKUP("*Ставропольский*",[2]МСП!$1:$1048576,COLUMN(DR48),0),"-")</f>
        <v>14.2</v>
      </c>
      <c r="DS48" s="8">
        <f>IFERROR(VLOOKUP("*Ставропольский*",[2]МСП!$1:$1048576,COLUMN(DS48),0),"-")</f>
        <v>14.2</v>
      </c>
      <c r="DT48" s="8">
        <f>IFERROR(VLOOKUP("*Ставропольский*",[2]МСП!$1:$1048576,COLUMN(DT48),0),"-")</f>
        <v>14.8</v>
      </c>
      <c r="DU48" s="8">
        <f>IFERROR(VLOOKUP("*Ставропольский*",[2]МСП!$1:$1048576,COLUMN(DU48),0),"-")</f>
        <v>15.5</v>
      </c>
      <c r="DV48" s="8">
        <f>IFERROR(VLOOKUP("*Ставропольский*",[2]МСП!$1:$1048576,COLUMN(DV48),0),"-")</f>
        <v>15.6</v>
      </c>
      <c r="DW48" s="8">
        <f>IFERROR(VLOOKUP("*Ставропольский*",[2]МСП!$1:$1048576,COLUMN(DW48),0),"-")</f>
        <v>15.9</v>
      </c>
      <c r="DX48" s="8">
        <f>IFERROR(VLOOKUP("*Ставропольский*",[2]МСП!$1:$1048576,COLUMN(DX48),0),"-")</f>
        <v>16.600000000000001</v>
      </c>
      <c r="DY48" s="8">
        <f>IFERROR(VLOOKUP("*Ставропольский*",[2]МСП!$1:$1048576,COLUMN(DY48),0),"-")</f>
        <v>16.899999999999999</v>
      </c>
      <c r="DZ48" s="8">
        <f>IFERROR(VLOOKUP("*Ставропольский*",[2]МСП!$1:$1048576,COLUMN(DZ48),0),"-")</f>
        <v>17.399999999999999</v>
      </c>
      <c r="EA48" s="8">
        <f>IFERROR(VLOOKUP("*Ставропольский*",[2]МСП!$1:$1048576,COLUMN(EA48),0),"-")</f>
        <v>18.3</v>
      </c>
      <c r="EB48" s="8">
        <f>IFERROR(VLOOKUP("*Ставропольский*",[2]МСП!$1:$1048576,COLUMN(EB48),0),"-")</f>
        <v>19.5</v>
      </c>
      <c r="EC48" s="8">
        <f>IFERROR(VLOOKUP("*Ставропольский*",[2]МСП!$1:$1048576,COLUMN(EC48),0),"-")</f>
        <v>19.5</v>
      </c>
      <c r="ED48" s="8">
        <f>IFERROR(VLOOKUP("*Ставропольский*",[2]МСП!$1:$1048576,COLUMN(ED48),0),"-")</f>
        <v>21.2</v>
      </c>
      <c r="EE48" s="8">
        <f>IFERROR(VLOOKUP("*Ставропольский*",[2]МСП!$1:$1048576,COLUMN(EE48),0),"-")</f>
        <v>21</v>
      </c>
      <c r="EF48" s="8">
        <f>IFERROR(VLOOKUP("*Ставропольский*",[2]МСП!$1:$1048576,COLUMN(EF48),0),"-")</f>
        <v>21.4</v>
      </c>
      <c r="EG48" s="8">
        <f>IFERROR(VLOOKUP("*Ставропольский*",[2]МСП!$1:$1048576,COLUMN(EG48),0),"-")</f>
        <v>22.6</v>
      </c>
      <c r="EH48" s="8">
        <f>IFERROR(VLOOKUP("*Ставропольский*",[2]МСП!$1:$1048576,COLUMN(EH48),0),"-")</f>
        <v>23.9</v>
      </c>
      <c r="EI48" s="8">
        <f>IFERROR(VLOOKUP("*Ставропольский*",[2]МСП!$1:$1048576,COLUMN(EI48),0),"-")</f>
        <v>26.4</v>
      </c>
      <c r="EJ48" s="8">
        <f>IFERROR(VLOOKUP("*Ставропольский*",[2]МСП!$1:$1048576,COLUMN(EJ48),0),"-")</f>
        <v>29.1</v>
      </c>
      <c r="EK48" s="8">
        <f>IFERROR(VLOOKUP("*Ставропольский*",[2]МСП!$1:$1048576,COLUMN(EK48),0),"-")</f>
        <v>32.4</v>
      </c>
      <c r="EL48" s="8">
        <f>IFERROR(VLOOKUP("*Ставропольский*",[2]МСП!$1:$1048576,COLUMN(EL48),0),"-")</f>
        <v>34.1</v>
      </c>
      <c r="EM48" s="8">
        <f>IFERROR(VLOOKUP("*Ставропольский*",[2]МСП!$1:$1048576,COLUMN(EM48),0),"-")</f>
        <v>35.200000000000003</v>
      </c>
      <c r="EN48" s="8">
        <f>IFERROR(VLOOKUP("*Ставропольский*",[2]МСП!$1:$1048576,COLUMN(EN48),0),"-")</f>
        <v>37.799999999999997</v>
      </c>
      <c r="EO48" s="8">
        <f>IFERROR(VLOOKUP("*Ставропольский*",[2]МСП!$1:$1048576,COLUMN(EO48),0),"-")</f>
        <v>39.4</v>
      </c>
      <c r="EP48" s="8">
        <f>IFERROR(VLOOKUP("*Ставропольский*",[2]МСП!$1:$1048576,COLUMN(EP48),0),"-")</f>
        <v>41.1</v>
      </c>
      <c r="EQ48" s="8">
        <f>IFERROR(VLOOKUP("*Ставропольский*",[2]МСП!$1:$1048576,COLUMN(EQ48),0),"-")</f>
        <v>28</v>
      </c>
      <c r="ER48" s="8">
        <f>IFERROR(VLOOKUP("*Ставропольский*",[2]МСП!$1:$1048576,COLUMN(ER48),0),"-")</f>
        <v>36.1</v>
      </c>
      <c r="ES48" s="8">
        <f>IFERROR(VLOOKUP("*Ставропольский*",[2]МСП!$1:$1048576,COLUMN(ES48),0),"-")</f>
        <v>38.299999999999997</v>
      </c>
      <c r="ET48" s="8">
        <f>IFERROR(VLOOKUP("*Ставропольский*",[2]МСП!$1:$1048576,COLUMN(ET48),0),"-")</f>
        <v>38.700000000000003</v>
      </c>
      <c r="EU48" s="8">
        <f>IFERROR(VLOOKUP("*Ставропольский*",[2]МСП!$1:$1048576,COLUMN(EU48),0),"-")</f>
        <v>39.799999999999997</v>
      </c>
      <c r="EV48" s="8">
        <f>IFERROR(VLOOKUP("*Ставропольский*",[2]МСП!$1:$1048576,COLUMN(EV48),0),"-")</f>
        <v>39.799999999999997</v>
      </c>
      <c r="EW48" s="8">
        <f>IFERROR(VLOOKUP("*Ставропольский*",[2]МСП!$1:$1048576,COLUMN(EW48),0),"-")</f>
        <v>41.2</v>
      </c>
      <c r="EX48" s="8">
        <f>IFERROR(VLOOKUP("*Ставропольский*",[2]МСП!$1:$1048576,COLUMN(EX48),0),"-")</f>
        <v>41.6</v>
      </c>
      <c r="EY48" s="8">
        <f>IFERROR(VLOOKUP("*Ставропольский*",[2]МСП!$1:$1048576,COLUMN(EY48),0),"-")</f>
        <v>45.5</v>
      </c>
    </row>
    <row r="49" spans="1:155" x14ac:dyDescent="0.25">
      <c r="A49" s="4" t="s">
        <v>39</v>
      </c>
      <c r="B49" s="8">
        <f>IFERROR(VLOOKUP("*Башкортостан*",[2]МСП!$1:$1048576,COLUMN(B49),0),"-")</f>
        <v>0.7</v>
      </c>
      <c r="C49" s="8">
        <f>IFERROR(VLOOKUP("*Башкортостан*",[2]МСП!$1:$1048576,COLUMN(C49),0),"-")</f>
        <v>0.6</v>
      </c>
      <c r="D49" s="8">
        <f>IFERROR(VLOOKUP("*Башкортостан*",[2]МСП!$1:$1048576,COLUMN(D49),0),"-")</f>
        <v>0.2</v>
      </c>
      <c r="E49" s="8">
        <f>IFERROR(VLOOKUP("*Башкортостан*",[2]МСП!$1:$1048576,COLUMN(E49),0),"-")</f>
        <v>-12.6</v>
      </c>
      <c r="F49" s="8">
        <f>IFERROR(VLOOKUP("*Башкортостан*",[2]МСП!$1:$1048576,COLUMN(F49),0),"-")</f>
        <v>-30.6</v>
      </c>
      <c r="G49" s="8">
        <f>IFERROR(VLOOKUP("*Башкортостан*",[2]МСП!$1:$1048576,COLUMN(G49),0),"-")</f>
        <v>-25.9</v>
      </c>
      <c r="H49" s="8">
        <f>IFERROR(VLOOKUP("*Башкортостан*",[2]МСП!$1:$1048576,COLUMN(H49),0),"-")</f>
        <v>-24.3</v>
      </c>
      <c r="I49" s="8">
        <f>IFERROR(VLOOKUP("*Башкортостан*",[2]МСП!$1:$1048576,COLUMN(I49),0),"-")</f>
        <v>-21.8</v>
      </c>
      <c r="J49" s="8">
        <f>IFERROR(VLOOKUP("*Башкортостан*",[2]МСП!$1:$1048576,COLUMN(J49),0),"-")</f>
        <v>-21.5</v>
      </c>
      <c r="K49" s="8">
        <f>IFERROR(VLOOKUP("*Башкортостан*",[2]МСП!$1:$1048576,COLUMN(K49),0),"-")</f>
        <v>-15.1</v>
      </c>
      <c r="L49" s="8">
        <f>IFERROR(VLOOKUP("*Башкортостан*",[2]МСП!$1:$1048576,COLUMN(L49),0),"-")</f>
        <v>-12.5</v>
      </c>
      <c r="M49" s="8">
        <f>IFERROR(VLOOKUP("*Башкортостан*",[2]МСП!$1:$1048576,COLUMN(M49),0),"-")</f>
        <v>-11.1</v>
      </c>
      <c r="N49" s="8">
        <f>IFERROR(VLOOKUP("*Башкортостан*",[2]МСП!$1:$1048576,COLUMN(N49),0),"-")</f>
        <v>-5.9</v>
      </c>
      <c r="O49" s="8">
        <f>IFERROR(VLOOKUP("*Башкортостан*",[2]МСП!$1:$1048576,COLUMN(O49),0),"-")</f>
        <v>-4.4000000000000004</v>
      </c>
      <c r="P49" s="8">
        <f>IFERROR(VLOOKUP("*Башкортостан*",[2]МСП!$1:$1048576,COLUMN(P49),0),"-")</f>
        <v>-3.4</v>
      </c>
      <c r="Q49" s="8">
        <f>IFERROR(VLOOKUP("*Башкортостан*",[2]МСП!$1:$1048576,COLUMN(Q49),0),"-")</f>
        <v>-1.9</v>
      </c>
      <c r="R49" s="8">
        <f>IFERROR(VLOOKUP("*Башкортостан*",[2]МСП!$1:$1048576,COLUMN(R49),0),"-")</f>
        <v>-1</v>
      </c>
      <c r="S49" s="8">
        <f>IFERROR(VLOOKUP("*Башкортостан*",[2]МСП!$1:$1048576,COLUMN(S49),0),"-")</f>
        <v>-1</v>
      </c>
      <c r="T49" s="8">
        <f>IFERROR(VLOOKUP("*Башкортостан*",[2]МСП!$1:$1048576,COLUMN(T49),0),"-")</f>
        <v>-0.8</v>
      </c>
      <c r="U49" s="8">
        <f>IFERROR(VLOOKUP("*Башкортостан*",[2]МСП!$1:$1048576,COLUMN(U49),0),"-")</f>
        <v>-0.7</v>
      </c>
      <c r="V49" s="8">
        <f>IFERROR(VLOOKUP("*Башкортостан*",[2]МСП!$1:$1048576,COLUMN(V49),0),"-")</f>
        <v>-1.3</v>
      </c>
      <c r="W49" s="8">
        <f>IFERROR(VLOOKUP("*Башкортостан*",[2]МСП!$1:$1048576,COLUMN(W49),0),"-")</f>
        <v>-0.3</v>
      </c>
      <c r="X49" s="8">
        <f>IFERROR(VLOOKUP("*Башкортостан*",[2]МСП!$1:$1048576,COLUMN(X49),0),"-")</f>
        <v>0.4</v>
      </c>
      <c r="Y49" s="8">
        <f>IFERROR(VLOOKUP("*Башкортостан*",[2]МСП!$1:$1048576,COLUMN(Y49),0),"-")</f>
        <v>0.7</v>
      </c>
      <c r="Z49" s="8">
        <f>IFERROR(VLOOKUP("*Башкортостан*",[2]МСП!$1:$1048576,COLUMN(Z49),0),"-")</f>
        <v>1.3</v>
      </c>
      <c r="AA49" s="8">
        <f>IFERROR(VLOOKUP("*Башкортостан*",[2]МСП!$1:$1048576,COLUMN(AA49),0),"-")</f>
        <v>1.6</v>
      </c>
      <c r="AB49" s="8">
        <f>IFERROR(VLOOKUP("*Башкортостан*",[2]МСП!$1:$1048576,COLUMN(AB49),0),"-")</f>
        <v>2</v>
      </c>
      <c r="AC49" s="8">
        <f>IFERROR(VLOOKUP("*Башкортостан*",[2]МСП!$1:$1048576,COLUMN(AC49),0),"-")</f>
        <v>2.2999999999999998</v>
      </c>
      <c r="AD49" s="8">
        <f>IFERROR(VLOOKUP("*Башкортостан*",[2]МСП!$1:$1048576,COLUMN(AD49),0),"-")</f>
        <v>2.5</v>
      </c>
      <c r="AE49" s="8">
        <f>IFERROR(VLOOKUP("*Башкортостан*",[2]МСП!$1:$1048576,COLUMN(AE49),0),"-")</f>
        <v>2.8</v>
      </c>
      <c r="AF49" s="8">
        <f>IFERROR(VLOOKUP("*Башкортостан*",[2]МСП!$1:$1048576,COLUMN(AF49),0),"-")</f>
        <v>2.2999999999999998</v>
      </c>
      <c r="AG49" s="8">
        <f>IFERROR(VLOOKUP("*Башкортостан*",[2]МСП!$1:$1048576,COLUMN(AG49),0),"-")</f>
        <v>2.5</v>
      </c>
      <c r="AH49" s="8">
        <f>IFERROR(VLOOKUP("*Башкортостан*",[2]МСП!$1:$1048576,COLUMN(AH49),0),"-")</f>
        <v>2.7</v>
      </c>
      <c r="AI49" s="8">
        <f>IFERROR(VLOOKUP("*Башкортостан*",[2]МСП!$1:$1048576,COLUMN(AI49),0),"-")</f>
        <v>2.8</v>
      </c>
      <c r="AJ49" s="8">
        <f>IFERROR(VLOOKUP("*Башкортостан*",[2]МСП!$1:$1048576,COLUMN(AJ49),0),"-")</f>
        <v>1.9</v>
      </c>
      <c r="AK49" s="8">
        <f>IFERROR(VLOOKUP("*Башкортостан*",[2]МСП!$1:$1048576,COLUMN(AK49),0),"-")</f>
        <v>2.2999999999999998</v>
      </c>
      <c r="AL49" s="8">
        <f>IFERROR(VLOOKUP("*Башкортостан*",[2]МСП!$1:$1048576,COLUMN(AL49),0),"-")</f>
        <v>2.2999999999999998</v>
      </c>
      <c r="AM49" s="8">
        <f>IFERROR(VLOOKUP("*Башкортостан*",[2]МСП!$1:$1048576,COLUMN(AM49),0),"-")</f>
        <v>2.6</v>
      </c>
      <c r="AN49" s="8">
        <f>IFERROR(VLOOKUP("*Башкортостан*",[2]МСП!$1:$1048576,COLUMN(AN49),0),"-")</f>
        <v>2.7</v>
      </c>
      <c r="AO49" s="8">
        <f>IFERROR(VLOOKUP("*Башкортостан*",[2]МСП!$1:$1048576,COLUMN(AO49),0),"-")</f>
        <v>3.1</v>
      </c>
      <c r="AP49" s="8">
        <f>IFERROR(VLOOKUP("*Башкортостан*",[2]МСП!$1:$1048576,COLUMN(AP49),0),"-")</f>
        <v>3.7</v>
      </c>
      <c r="AQ49" s="8">
        <f>IFERROR(VLOOKUP("*Башкортостан*",[2]МСП!$1:$1048576,COLUMN(AQ49),0),"-")</f>
        <v>4.2</v>
      </c>
      <c r="AR49" s="8">
        <f>IFERROR(VLOOKUP("*Башкортостан*",[2]МСП!$1:$1048576,COLUMN(AR49),0),"-")</f>
        <v>3.4</v>
      </c>
      <c r="AS49" s="8">
        <f>IFERROR(VLOOKUP("*Башкортостан*",[2]МСП!$1:$1048576,COLUMN(AS49),0),"-")</f>
        <v>-3.9</v>
      </c>
      <c r="AT49" s="8">
        <f>IFERROR(VLOOKUP("*Башкортостан*",[2]МСП!$1:$1048576,COLUMN(AT49),0),"-")</f>
        <v>1.6</v>
      </c>
      <c r="AU49" s="8">
        <f>IFERROR(VLOOKUP("*Башкортостан*",[2]МСП!$1:$1048576,COLUMN(AU49),0),"-")</f>
        <v>2.1</v>
      </c>
      <c r="AV49" s="8">
        <f>IFERROR(VLOOKUP("*Башкортостан*",[2]МСП!$1:$1048576,COLUMN(AV49),0),"-")</f>
        <v>3</v>
      </c>
      <c r="AW49" s="8">
        <f>IFERROR(VLOOKUP("*Башкортостан*",[2]МСП!$1:$1048576,COLUMN(AW49),0),"-")</f>
        <v>3.2</v>
      </c>
      <c r="AX49" s="8">
        <f>IFERROR(VLOOKUP("*Башкортостан*",[2]МСП!$1:$1048576,COLUMN(AX49),0),"-")</f>
        <v>3.1</v>
      </c>
      <c r="AY49" s="8">
        <f>IFERROR(VLOOKUP("*Башкортостан*",[2]МСП!$1:$1048576,COLUMN(AY49),0),"-")</f>
        <v>3.9</v>
      </c>
      <c r="AZ49" s="8">
        <f>IFERROR(VLOOKUP("*Башкортостан*",[2]МСП!$1:$1048576,COLUMN(AZ49),0),"-")</f>
        <v>3.4</v>
      </c>
      <c r="BA49" s="8">
        <f>IFERROR(VLOOKUP("*Башкортостан*",[2]МСП!$1:$1048576,COLUMN(BA49),0),"-")</f>
        <v>4.2</v>
      </c>
      <c r="BB49" s="8">
        <f>IFERROR(VLOOKUP("*Башкортостан*",[2]МСП!$1:$1048576,COLUMN(BB49),0),"-")</f>
        <v>3.9</v>
      </c>
      <c r="BC49" s="8">
        <f>IFERROR(VLOOKUP("*Башкортостан*",[2]МСП!$1:$1048576,COLUMN(BC49),0),"-")</f>
        <v>4.5999999999999996</v>
      </c>
      <c r="BD49" s="8">
        <f>IFERROR(VLOOKUP("*Башкортостан*",[2]МСП!$1:$1048576,COLUMN(BD49),0),"-")</f>
        <v>3.3</v>
      </c>
      <c r="BE49" s="8">
        <f>IFERROR(VLOOKUP("*Башкортостан*",[2]МСП!$1:$1048576,COLUMN(BE49),0),"-")</f>
        <v>5.4</v>
      </c>
      <c r="BF49" s="8">
        <f>IFERROR(VLOOKUP("*Башкортостан*",[2]МСП!$1:$1048576,COLUMN(BF49),0),"-")</f>
        <v>5.3</v>
      </c>
      <c r="BG49" s="8">
        <f>IFERROR(VLOOKUP("*Башкортостан*",[2]МСП!$1:$1048576,COLUMN(BG49),0),"-")</f>
        <v>5.8</v>
      </c>
      <c r="BH49" s="8">
        <f>IFERROR(VLOOKUP("*Башкортостан*",[2]МСП!$1:$1048576,COLUMN(BH49),0),"-")</f>
        <v>6.1</v>
      </c>
      <c r="BI49" s="8">
        <f>IFERROR(VLOOKUP("*Башкортостан*",[2]МСП!$1:$1048576,COLUMN(BI49),0),"-")</f>
        <v>1.2</v>
      </c>
      <c r="BJ49" s="8">
        <f>IFERROR(VLOOKUP("*Башкортостан*",[2]МСП!$1:$1048576,COLUMN(BJ49),0),"-")</f>
        <v>4.7</v>
      </c>
      <c r="BK49" s="8">
        <f>IFERROR(VLOOKUP("*Башкортостан*",[2]МСП!$1:$1048576,COLUMN(BK49),0),"-")</f>
        <v>5.6</v>
      </c>
      <c r="BL49" s="8">
        <f>IFERROR(VLOOKUP("*Башкортостан*",[2]МСП!$1:$1048576,COLUMN(BL49),0),"-")</f>
        <v>6.6</v>
      </c>
      <c r="BM49" s="8">
        <f>IFERROR(VLOOKUP("*Башкортостан*",[2]МСП!$1:$1048576,COLUMN(BM49),0),"-")</f>
        <v>6.1</v>
      </c>
      <c r="BN49" s="8">
        <f>IFERROR(VLOOKUP("*Башкортостан*",[2]МСП!$1:$1048576,COLUMN(BN49),0),"-")</f>
        <v>7.7</v>
      </c>
      <c r="BO49" s="8">
        <f>IFERROR(VLOOKUP("*Башкортостан*",[2]МСП!$1:$1048576,COLUMN(BO49),0),"-")</f>
        <v>7</v>
      </c>
      <c r="BP49" s="8">
        <f>IFERROR(VLOOKUP("*Башкортостан*",[2]МСП!$1:$1048576,COLUMN(BP49),0),"-")</f>
        <v>6.5</v>
      </c>
      <c r="BQ49" s="8">
        <f>IFERROR(VLOOKUP("*Башкортостан*",[2]МСП!$1:$1048576,COLUMN(BQ49),0),"-")</f>
        <v>7</v>
      </c>
      <c r="BR49" s="8">
        <f>IFERROR(VLOOKUP("*Башкортостан*",[2]МСП!$1:$1048576,COLUMN(BR49),0),"-")</f>
        <v>6.8</v>
      </c>
      <c r="BS49" s="8">
        <f>IFERROR(VLOOKUP("*Башкортостан*",[2]МСП!$1:$1048576,COLUMN(BS49),0),"-")</f>
        <v>5.8</v>
      </c>
      <c r="BT49" s="8">
        <f>IFERROR(VLOOKUP("*Башкортостан*",[2]МСП!$1:$1048576,COLUMN(BT49),0),"-")</f>
        <v>6.2</v>
      </c>
      <c r="BU49" s="8">
        <f>IFERROR(VLOOKUP("*Башкортостан*",[2]МСП!$1:$1048576,COLUMN(BU49),0),"-")</f>
        <v>5.8</v>
      </c>
      <c r="BV49" s="8">
        <f>IFERROR(VLOOKUP("*Башкортостан*",[2]МСП!$1:$1048576,COLUMN(BV49),0),"-")</f>
        <v>6.1</v>
      </c>
      <c r="BW49" s="8">
        <f>IFERROR(VLOOKUP("*Башкортостан*",[2]МСП!$1:$1048576,COLUMN(BW49),0),"-")</f>
        <v>6.5</v>
      </c>
      <c r="BX49" s="8">
        <f>IFERROR(VLOOKUP("*Башкортостан*",[2]МСП!$1:$1048576,COLUMN(BX49),0),"-")</f>
        <v>6.6</v>
      </c>
      <c r="BY49" s="8">
        <f>IFERROR(VLOOKUP("*Башкортостан*",[2]МСП!$1:$1048576,COLUMN(BY49),0),"-")</f>
        <v>6.8</v>
      </c>
      <c r="BZ49" s="8">
        <f>IFERROR(VLOOKUP("*Башкортостан*",[2]МСП!$1:$1048576,COLUMN(BZ49),0),"-")</f>
        <v>6.8</v>
      </c>
      <c r="CA49" s="8">
        <f>IFERROR(VLOOKUP("*Башкортостан*",[2]МСП!$1:$1048576,COLUMN(CA49),0),"-")</f>
        <v>7.8</v>
      </c>
      <c r="CB49" s="8">
        <f>IFERROR(VLOOKUP("*Башкортостан*",[2]МСП!$1:$1048576,COLUMN(CB49),0),"-")</f>
        <v>7.1</v>
      </c>
      <c r="CC49" s="8">
        <f>IFERROR(VLOOKUP("*Башкортостан*",[2]МСП!$1:$1048576,COLUMN(CC49),0),"-")</f>
        <v>7.3</v>
      </c>
      <c r="CD49" s="8">
        <f>IFERROR(VLOOKUP("*Башкортостан*",[2]МСП!$1:$1048576,COLUMN(CD49),0),"-")</f>
        <v>7</v>
      </c>
      <c r="CE49" s="8">
        <f>IFERROR(VLOOKUP("*Башкортостан*",[2]МСП!$1:$1048576,COLUMN(CE49),0),"-")</f>
        <v>7.4</v>
      </c>
      <c r="CF49" s="8">
        <f>IFERROR(VLOOKUP("*Башкортостан*",[2]МСП!$1:$1048576,COLUMN(CF49),0),"-")</f>
        <v>6.8</v>
      </c>
      <c r="CG49" s="8">
        <f>IFERROR(VLOOKUP("*Башкортостан*",[2]МСП!$1:$1048576,COLUMN(CG49),0),"-")</f>
        <v>6.9</v>
      </c>
      <c r="CH49" s="8">
        <f>IFERROR(VLOOKUP("*Башкортостан*",[2]МСП!$1:$1048576,COLUMN(CH49),0),"-")</f>
        <v>6.7</v>
      </c>
      <c r="CI49" s="8">
        <f>IFERROR(VLOOKUP("*Башкортостан*",[2]МСП!$1:$1048576,COLUMN(CI49),0),"-")</f>
        <v>6.9</v>
      </c>
      <c r="CJ49" s="8">
        <f>IFERROR(VLOOKUP("*Башкортостан*",[2]МСП!$1:$1048576,COLUMN(CJ49),0),"-")</f>
        <v>5.3</v>
      </c>
      <c r="CK49" s="8">
        <f>IFERROR(VLOOKUP("*Башкортостан*",[2]МСП!$1:$1048576,COLUMN(CK49),0),"-")</f>
        <v>6.3</v>
      </c>
      <c r="CL49" s="8">
        <f>IFERROR(VLOOKUP("*Башкортостан*",[2]МСП!$1:$1048576,COLUMN(CL49),0),"-")</f>
        <v>7.3</v>
      </c>
      <c r="CM49" s="8">
        <f>IFERROR(VLOOKUP("*Башкортостан*",[2]МСП!$1:$1048576,COLUMN(CM49),0),"-")</f>
        <v>7.6</v>
      </c>
      <c r="CN49" s="8">
        <f>IFERROR(VLOOKUP("*Башкортостан*",[2]МСП!$1:$1048576,COLUMN(CN49),0),"-")</f>
        <v>8.1</v>
      </c>
      <c r="CO49" s="8">
        <f>IFERROR(VLOOKUP("*Башкортостан*",[2]МСП!$1:$1048576,COLUMN(CO49),0),"-")</f>
        <v>7.8</v>
      </c>
      <c r="CP49" s="8">
        <f>IFERROR(VLOOKUP("*Башкортостан*",[2]МСП!$1:$1048576,COLUMN(CP49),0),"-")</f>
        <v>8.5</v>
      </c>
      <c r="CQ49" s="8">
        <f>IFERROR(VLOOKUP("*Башкортостан*",[2]МСП!$1:$1048576,COLUMN(CQ49),0),"-")</f>
        <v>8.6</v>
      </c>
      <c r="CR49" s="8">
        <f>IFERROR(VLOOKUP("*Башкортостан*",[2]МСП!$1:$1048576,COLUMN(CR49),0),"-")</f>
        <v>8</v>
      </c>
      <c r="CS49" s="8">
        <f>IFERROR(VLOOKUP("*Башкортостан*",[2]МСП!$1:$1048576,COLUMN(CS49),0),"-")</f>
        <v>-1</v>
      </c>
      <c r="CT49" s="8">
        <f>IFERROR(VLOOKUP("*Башкортостан*",[2]МСП!$1:$1048576,COLUMN(CT49),0),"-")</f>
        <v>6.4</v>
      </c>
      <c r="CU49" s="8">
        <f>IFERROR(VLOOKUP("*Башкортостан*",[2]МСП!$1:$1048576,COLUMN(CU49),0),"-")</f>
        <v>7.2</v>
      </c>
      <c r="CV49" s="8">
        <f>IFERROR(VLOOKUP("*Башкортостан*",[2]МСП!$1:$1048576,COLUMN(CV49),0),"-")</f>
        <v>6.9</v>
      </c>
      <c r="CW49" s="8">
        <f>IFERROR(VLOOKUP("*Башкортостан*",[2]МСП!$1:$1048576,COLUMN(CW49),0),"-")</f>
        <v>6.6</v>
      </c>
      <c r="CX49" s="8">
        <f>IFERROR(VLOOKUP("*Башкортостан*",[2]МСП!$1:$1048576,COLUMN(CX49),0),"-")</f>
        <v>7.3</v>
      </c>
      <c r="CY49" s="8">
        <f>IFERROR(VLOOKUP("*Башкортостан*",[2]МСП!$1:$1048576,COLUMN(CY49),0),"-")</f>
        <v>7.8</v>
      </c>
      <c r="CZ49" s="8">
        <f>IFERROR(VLOOKUP("*Башкортостан*",[2]МСП!$1:$1048576,COLUMN(CZ49),0),"-")</f>
        <v>8.4</v>
      </c>
      <c r="DA49" s="8">
        <f>IFERROR(VLOOKUP("*Башкортостан*",[2]МСП!$1:$1048576,COLUMN(DA49),0),"-")</f>
        <v>7.5</v>
      </c>
      <c r="DB49" s="8">
        <f>IFERROR(VLOOKUP("*Башкортостан*",[2]МСП!$1:$1048576,COLUMN(DB49),0),"-")</f>
        <v>7.5</v>
      </c>
      <c r="DC49" s="8">
        <f>IFERROR(VLOOKUP("*Башкортостан*",[2]МСП!$1:$1048576,COLUMN(DC49),0),"-")</f>
        <v>7.7</v>
      </c>
      <c r="DD49" s="8">
        <f>IFERROR(VLOOKUP("*Башкортостан*",[2]МСП!$1:$1048576,COLUMN(DD49),0),"-")</f>
        <v>7.1</v>
      </c>
      <c r="DE49" s="8">
        <f>IFERROR(VLOOKUP("*Башкортостан*",[2]МСП!$1:$1048576,COLUMN(DE49),0),"-")</f>
        <v>7.2</v>
      </c>
      <c r="DF49" s="8">
        <f>IFERROR(VLOOKUP("*Башкортостан*",[2]МСП!$1:$1048576,COLUMN(DF49),0),"-")</f>
        <v>7.8</v>
      </c>
      <c r="DG49" s="8">
        <f>IFERROR(VLOOKUP("*Башкортостан*",[2]МСП!$1:$1048576,COLUMN(DG49),0),"-")</f>
        <v>8.5</v>
      </c>
      <c r="DH49" s="8">
        <f>IFERROR(VLOOKUP("*Башкортостан*",[2]МСП!$1:$1048576,COLUMN(DH49),0),"-")</f>
        <v>8.6</v>
      </c>
      <c r="DI49" s="8">
        <f>IFERROR(VLOOKUP("*Башкортостан*",[2]МСП!$1:$1048576,COLUMN(DI49),0),"-")</f>
        <v>7.2</v>
      </c>
      <c r="DJ49" s="8">
        <f>IFERROR(VLOOKUP("*Башкортостан*",[2]МСП!$1:$1048576,COLUMN(DJ49),0),"-")</f>
        <v>7.7</v>
      </c>
      <c r="DK49" s="8">
        <f>IFERROR(VLOOKUP("*Башкортостан*",[2]МСП!$1:$1048576,COLUMN(DK49),0),"-")</f>
        <v>8.9</v>
      </c>
      <c r="DL49" s="8">
        <f>IFERROR(VLOOKUP("*Башкортостан*",[2]МСП!$1:$1048576,COLUMN(DL49),0),"-")</f>
        <v>9</v>
      </c>
      <c r="DM49" s="8">
        <f>IFERROR(VLOOKUP("*Башкортостан*",[2]МСП!$1:$1048576,COLUMN(DM49),0),"-")</f>
        <v>9.4</v>
      </c>
      <c r="DN49" s="8">
        <f>IFERROR(VLOOKUP("*Башкортостан*",[2]МСП!$1:$1048576,COLUMN(DN49),0),"-")</f>
        <v>8.9</v>
      </c>
      <c r="DO49" s="8">
        <f>IFERROR(VLOOKUP("*Башкортостан*",[2]МСП!$1:$1048576,COLUMN(DO49),0),"-")</f>
        <v>9</v>
      </c>
      <c r="DP49" s="8">
        <f>IFERROR(VLOOKUP("*Башкортостан*",[2]МСП!$1:$1048576,COLUMN(DP49),0),"-")</f>
        <v>9.1999999999999993</v>
      </c>
      <c r="DQ49" s="8">
        <f>IFERROR(VLOOKUP("*Башкортостан*",[2]МСП!$1:$1048576,COLUMN(DQ49),0),"-")</f>
        <v>9.4</v>
      </c>
      <c r="DR49" s="8">
        <f>IFERROR(VLOOKUP("*Башкортостан*",[2]МСП!$1:$1048576,COLUMN(DR49),0),"-")</f>
        <v>8.3000000000000007</v>
      </c>
      <c r="DS49" s="8">
        <f>IFERROR(VLOOKUP("*Башкортостан*",[2]МСП!$1:$1048576,COLUMN(DS49),0),"-")</f>
        <v>8.1</v>
      </c>
      <c r="DT49" s="8">
        <f>IFERROR(VLOOKUP("*Башкортостан*",[2]МСП!$1:$1048576,COLUMN(DT49),0),"-")</f>
        <v>8.6</v>
      </c>
      <c r="DU49" s="8">
        <f>IFERROR(VLOOKUP("*Башкортостан*",[2]МСП!$1:$1048576,COLUMN(DU49),0),"-")</f>
        <v>8.5</v>
      </c>
      <c r="DV49" s="8">
        <f>IFERROR(VLOOKUP("*Башкортостан*",[2]МСП!$1:$1048576,COLUMN(DV49),0),"-")</f>
        <v>8.6999999999999993</v>
      </c>
      <c r="DW49" s="8">
        <f>IFERROR(VLOOKUP("*Башкортостан*",[2]МСП!$1:$1048576,COLUMN(DW49),0),"-")</f>
        <v>8.6</v>
      </c>
      <c r="DX49" s="8">
        <f>IFERROR(VLOOKUP("*Башкортостан*",[2]МСП!$1:$1048576,COLUMN(DX49),0),"-")</f>
        <v>9.8000000000000007</v>
      </c>
      <c r="DY49" s="8">
        <f>IFERROR(VLOOKUP("*Башкортостан*",[2]МСП!$1:$1048576,COLUMN(DY49),0),"-")</f>
        <v>10.1</v>
      </c>
      <c r="DZ49" s="8">
        <f>IFERROR(VLOOKUP("*Башкортостан*",[2]МСП!$1:$1048576,COLUMN(DZ49),0),"-")</f>
        <v>11.1</v>
      </c>
      <c r="EA49" s="8">
        <f>IFERROR(VLOOKUP("*Башкортостан*",[2]МСП!$1:$1048576,COLUMN(EA49),0),"-")</f>
        <v>11.1</v>
      </c>
      <c r="EB49" s="8">
        <f>IFERROR(VLOOKUP("*Башкортостан*",[2]МСП!$1:$1048576,COLUMN(EB49),0),"-")</f>
        <v>11.7</v>
      </c>
      <c r="EC49" s="8">
        <f>IFERROR(VLOOKUP("*Башкортостан*",[2]МСП!$1:$1048576,COLUMN(EC49),0),"-")</f>
        <v>11.7</v>
      </c>
      <c r="ED49" s="8">
        <f>IFERROR(VLOOKUP("*Башкортостан*",[2]МСП!$1:$1048576,COLUMN(ED49),0),"-")</f>
        <v>12</v>
      </c>
      <c r="EE49" s="8">
        <f>IFERROR(VLOOKUP("*Башкортостан*",[2]МСП!$1:$1048576,COLUMN(EE49),0),"-")</f>
        <v>12.1</v>
      </c>
      <c r="EF49" s="8">
        <f>IFERROR(VLOOKUP("*Башкортостан*",[2]МСП!$1:$1048576,COLUMN(EF49),0),"-")</f>
        <v>12.5</v>
      </c>
      <c r="EG49" s="8">
        <f>IFERROR(VLOOKUP("*Башкортостан*",[2]МСП!$1:$1048576,COLUMN(EG49),0),"-")</f>
        <v>13.5</v>
      </c>
      <c r="EH49" s="8">
        <f>IFERROR(VLOOKUP("*Башкортостан*",[2]МСП!$1:$1048576,COLUMN(EH49),0),"-")</f>
        <v>15</v>
      </c>
      <c r="EI49" s="8">
        <f>IFERROR(VLOOKUP("*Башкортостан*",[2]МСП!$1:$1048576,COLUMN(EI49),0),"-")</f>
        <v>16.3</v>
      </c>
      <c r="EJ49" s="8">
        <f>IFERROR(VLOOKUP("*Башкортостан*",[2]МСП!$1:$1048576,COLUMN(EJ49),0),"-")</f>
        <v>19.2</v>
      </c>
      <c r="EK49" s="8">
        <f>IFERROR(VLOOKUP("*Башкортостан*",[2]МСП!$1:$1048576,COLUMN(EK49),0),"-")</f>
        <v>21.3</v>
      </c>
      <c r="EL49" s="8">
        <f>IFERROR(VLOOKUP("*Башкортостан*",[2]МСП!$1:$1048576,COLUMN(EL49),0),"-")</f>
        <v>24.1</v>
      </c>
      <c r="EM49" s="8">
        <f>IFERROR(VLOOKUP("*Башкортостан*",[2]МСП!$1:$1048576,COLUMN(EM49),0),"-")</f>
        <v>24.8</v>
      </c>
      <c r="EN49" s="8">
        <f>IFERROR(VLOOKUP("*Башкортостан*",[2]МСП!$1:$1048576,COLUMN(EN49),0),"-")</f>
        <v>27.8</v>
      </c>
      <c r="EO49" s="8">
        <f>IFERROR(VLOOKUP("*Башкортостан*",[2]МСП!$1:$1048576,COLUMN(EO49),0),"-")</f>
        <v>29.1</v>
      </c>
      <c r="EP49" s="8">
        <f>IFERROR(VLOOKUP("*Башкортостан*",[2]МСП!$1:$1048576,COLUMN(EP49),0),"-")</f>
        <v>30.6</v>
      </c>
      <c r="EQ49" s="8">
        <f>IFERROR(VLOOKUP("*Башкортостан*",[2]МСП!$1:$1048576,COLUMN(EQ49),0),"-")</f>
        <v>18.2</v>
      </c>
      <c r="ER49" s="8">
        <f>IFERROR(VLOOKUP("*Башкортостан*",[2]МСП!$1:$1048576,COLUMN(ER49),0),"-")</f>
        <v>25.2</v>
      </c>
      <c r="ES49" s="8">
        <f>IFERROR(VLOOKUP("*Башкортостан*",[2]МСП!$1:$1048576,COLUMN(ES49),0),"-")</f>
        <v>27.6</v>
      </c>
      <c r="ET49" s="8">
        <f>IFERROR(VLOOKUP("*Башкортостан*",[2]МСП!$1:$1048576,COLUMN(ET49),0),"-")</f>
        <v>28.5</v>
      </c>
      <c r="EU49" s="8">
        <f>IFERROR(VLOOKUP("*Башкортостан*",[2]МСП!$1:$1048576,COLUMN(EU49),0),"-")</f>
        <v>29</v>
      </c>
      <c r="EV49" s="8">
        <f>IFERROR(VLOOKUP("*Башкортостан*",[2]МСП!$1:$1048576,COLUMN(EV49),0),"-")</f>
        <v>28.9</v>
      </c>
      <c r="EW49" s="8">
        <f>IFERROR(VLOOKUP("*Башкортостан*",[2]МСП!$1:$1048576,COLUMN(EW49),0),"-")</f>
        <v>34.6</v>
      </c>
      <c r="EX49" s="8">
        <f>IFERROR(VLOOKUP("*Башкортостан*",[2]МСП!$1:$1048576,COLUMN(EX49),0),"-")</f>
        <v>34.799999999999997</v>
      </c>
      <c r="EY49" s="8">
        <f>IFERROR(VLOOKUP("*Башкортостан*",[2]МСП!$1:$1048576,COLUMN(EY49),0),"-")</f>
        <v>35.9</v>
      </c>
    </row>
    <row r="50" spans="1:155" x14ac:dyDescent="0.25">
      <c r="A50" s="4" t="s">
        <v>40</v>
      </c>
      <c r="B50" s="8">
        <f>IFERROR(VLOOKUP("*Марий Эл*",[2]МСП!$1:$1048576,COLUMN(B50),0),"-")</f>
        <v>0.2</v>
      </c>
      <c r="C50" s="8">
        <f>IFERROR(VLOOKUP("*Марий Эл*",[2]МСП!$1:$1048576,COLUMN(C50),0),"-")</f>
        <v>0.5</v>
      </c>
      <c r="D50" s="8">
        <f>IFERROR(VLOOKUP("*Марий Эл*",[2]МСП!$1:$1048576,COLUMN(D50),0),"-")</f>
        <v>-0.2</v>
      </c>
      <c r="E50" s="8">
        <f>IFERROR(VLOOKUP("*Марий Эл*",[2]МСП!$1:$1048576,COLUMN(E50),0),"-")</f>
        <v>-13.5</v>
      </c>
      <c r="F50" s="8">
        <f>IFERROR(VLOOKUP("*Марий Эл*",[2]МСП!$1:$1048576,COLUMN(F50),0),"-")</f>
        <v>-36.700000000000003</v>
      </c>
      <c r="G50" s="8">
        <f>IFERROR(VLOOKUP("*Марий Эл*",[2]МСП!$1:$1048576,COLUMN(G50),0),"-")</f>
        <v>-33.700000000000003</v>
      </c>
      <c r="H50" s="8">
        <f>IFERROR(VLOOKUP("*Марий Эл*",[2]МСП!$1:$1048576,COLUMN(H50),0),"-")</f>
        <v>-33.1</v>
      </c>
      <c r="I50" s="8">
        <f>IFERROR(VLOOKUP("*Марий Эл*",[2]МСП!$1:$1048576,COLUMN(I50),0),"-")</f>
        <v>-32.1</v>
      </c>
      <c r="J50" s="8">
        <f>IFERROR(VLOOKUP("*Марий Эл*",[2]МСП!$1:$1048576,COLUMN(J50),0),"-")</f>
        <v>-30</v>
      </c>
      <c r="K50" s="8">
        <f>IFERROR(VLOOKUP("*Марий Эл*",[2]МСП!$1:$1048576,COLUMN(K50),0),"-")</f>
        <v>-26</v>
      </c>
      <c r="L50" s="8">
        <f>IFERROR(VLOOKUP("*Марий Эл*",[2]МСП!$1:$1048576,COLUMN(L50),0),"-")</f>
        <v>-24.5</v>
      </c>
      <c r="M50" s="8">
        <f>IFERROR(VLOOKUP("*Марий Эл*",[2]МСП!$1:$1048576,COLUMN(M50),0),"-")</f>
        <v>-23.1</v>
      </c>
      <c r="N50" s="8">
        <f>IFERROR(VLOOKUP("*Марий Эл*",[2]МСП!$1:$1048576,COLUMN(N50),0),"-")</f>
        <v>-16.399999999999999</v>
      </c>
      <c r="O50" s="8">
        <f>IFERROR(VLOOKUP("*Марий Эл*",[2]МСП!$1:$1048576,COLUMN(O50),0),"-")</f>
        <v>-14.4</v>
      </c>
      <c r="P50" s="8">
        <f>IFERROR(VLOOKUP("*Марий Эл*",[2]МСП!$1:$1048576,COLUMN(P50),0),"-")</f>
        <v>-12.7</v>
      </c>
      <c r="Q50" s="8">
        <f>IFERROR(VLOOKUP("*Марий Эл*",[2]МСП!$1:$1048576,COLUMN(Q50),0),"-")</f>
        <v>-10.4</v>
      </c>
      <c r="R50" s="8">
        <f>IFERROR(VLOOKUP("*Марий Эл*",[2]МСП!$1:$1048576,COLUMN(R50),0),"-")</f>
        <v>-7.6</v>
      </c>
      <c r="S50" s="8">
        <f>IFERROR(VLOOKUP("*Марий Эл*",[2]МСП!$1:$1048576,COLUMN(S50),0),"-")</f>
        <v>-5.7</v>
      </c>
      <c r="T50" s="8">
        <f>IFERROR(VLOOKUP("*Марий Эл*",[2]МСП!$1:$1048576,COLUMN(T50),0),"-")</f>
        <v>-4.7</v>
      </c>
      <c r="U50" s="8">
        <f>IFERROR(VLOOKUP("*Марий Эл*",[2]МСП!$1:$1048576,COLUMN(U50),0),"-")</f>
        <v>-3.9</v>
      </c>
      <c r="V50" s="8">
        <f>IFERROR(VLOOKUP("*Марий Эл*",[2]МСП!$1:$1048576,COLUMN(V50),0),"-")</f>
        <v>-3.7</v>
      </c>
      <c r="W50" s="8">
        <f>IFERROR(VLOOKUP("*Марий Эл*",[2]МСП!$1:$1048576,COLUMN(W50),0),"-")</f>
        <v>-0.8</v>
      </c>
      <c r="X50" s="8">
        <f>IFERROR(VLOOKUP("*Марий Эл*",[2]МСП!$1:$1048576,COLUMN(X50),0),"-")</f>
        <v>0.4</v>
      </c>
      <c r="Y50" s="8">
        <f>IFERROR(VLOOKUP("*Марий Эл*",[2]МСП!$1:$1048576,COLUMN(Y50),0),"-")</f>
        <v>1</v>
      </c>
      <c r="Z50" s="8">
        <f>IFERROR(VLOOKUP("*Марий Эл*",[2]МСП!$1:$1048576,COLUMN(Z50),0),"-")</f>
        <v>1.6</v>
      </c>
      <c r="AA50" s="8">
        <f>IFERROR(VLOOKUP("*Марий Эл*",[2]МСП!$1:$1048576,COLUMN(AA50),0),"-")</f>
        <v>2.1</v>
      </c>
      <c r="AB50" s="8">
        <f>IFERROR(VLOOKUP("*Марий Эл*",[2]МСП!$1:$1048576,COLUMN(AB50),0),"-")</f>
        <v>1.8</v>
      </c>
      <c r="AC50" s="8">
        <f>IFERROR(VLOOKUP("*Марий Эл*",[2]МСП!$1:$1048576,COLUMN(AC50),0),"-")</f>
        <v>2.1</v>
      </c>
      <c r="AD50" s="8">
        <f>IFERROR(VLOOKUP("*Марий Эл*",[2]МСП!$1:$1048576,COLUMN(AD50),0),"-")</f>
        <v>2.5</v>
      </c>
      <c r="AE50" s="8">
        <f>IFERROR(VLOOKUP("*Марий Эл*",[2]МСП!$1:$1048576,COLUMN(AE50),0),"-")</f>
        <v>2.8</v>
      </c>
      <c r="AF50" s="8">
        <f>IFERROR(VLOOKUP("*Марий Эл*",[2]МСП!$1:$1048576,COLUMN(AF50),0),"-")</f>
        <v>2</v>
      </c>
      <c r="AG50" s="8">
        <f>IFERROR(VLOOKUP("*Марий Эл*",[2]МСП!$1:$1048576,COLUMN(AG50),0),"-")</f>
        <v>2.1</v>
      </c>
      <c r="AH50" s="8">
        <f>IFERROR(VLOOKUP("*Марий Эл*",[2]МСП!$1:$1048576,COLUMN(AH50),0),"-")</f>
        <v>2.2000000000000002</v>
      </c>
      <c r="AI50" s="8">
        <f>IFERROR(VLOOKUP("*Марий Эл*",[2]МСП!$1:$1048576,COLUMN(AI50),0),"-")</f>
        <v>2</v>
      </c>
      <c r="AJ50" s="8">
        <f>IFERROR(VLOOKUP("*Марий Эл*",[2]МСП!$1:$1048576,COLUMN(AJ50),0),"-")</f>
        <v>0.8</v>
      </c>
      <c r="AK50" s="8">
        <f>IFERROR(VLOOKUP("*Марий Эл*",[2]МСП!$1:$1048576,COLUMN(AK50),0),"-")</f>
        <v>1.5</v>
      </c>
      <c r="AL50" s="8">
        <f>IFERROR(VLOOKUP("*Марий Эл*",[2]МСП!$1:$1048576,COLUMN(AL50),0),"-")</f>
        <v>1.8</v>
      </c>
      <c r="AM50" s="8">
        <f>IFERROR(VLOOKUP("*Марий Эл*",[2]МСП!$1:$1048576,COLUMN(AM50),0),"-")</f>
        <v>1.8</v>
      </c>
      <c r="AN50" s="8">
        <f>IFERROR(VLOOKUP("*Марий Эл*",[2]МСП!$1:$1048576,COLUMN(AN50),0),"-")</f>
        <v>1.8</v>
      </c>
      <c r="AO50" s="8">
        <f>IFERROR(VLOOKUP("*Марий Эл*",[2]МСП!$1:$1048576,COLUMN(AO50),0),"-")</f>
        <v>2</v>
      </c>
      <c r="AP50" s="8">
        <f>IFERROR(VLOOKUP("*Марий Эл*",[2]МСП!$1:$1048576,COLUMN(AP50),0),"-")</f>
        <v>2.4</v>
      </c>
      <c r="AQ50" s="8">
        <f>IFERROR(VLOOKUP("*Марий Эл*",[2]МСП!$1:$1048576,COLUMN(AQ50),0),"-")</f>
        <v>2.2000000000000002</v>
      </c>
      <c r="AR50" s="8">
        <f>IFERROR(VLOOKUP("*Марий Эл*",[2]МСП!$1:$1048576,COLUMN(AR50),0),"-")</f>
        <v>2.2000000000000002</v>
      </c>
      <c r="AS50" s="8">
        <f>IFERROR(VLOOKUP("*Марий Эл*",[2]МСП!$1:$1048576,COLUMN(AS50),0),"-")</f>
        <v>-4.2</v>
      </c>
      <c r="AT50" s="8">
        <f>IFERROR(VLOOKUP("*Марий Эл*",[2]МСП!$1:$1048576,COLUMN(AT50),0),"-")</f>
        <v>0.1</v>
      </c>
      <c r="AU50" s="8">
        <f>IFERROR(VLOOKUP("*Марий Эл*",[2]МСП!$1:$1048576,COLUMN(AU50),0),"-")</f>
        <v>0.6</v>
      </c>
      <c r="AV50" s="8">
        <f>IFERROR(VLOOKUP("*Марий Эл*",[2]МСП!$1:$1048576,COLUMN(AV50),0),"-")</f>
        <v>0.4</v>
      </c>
      <c r="AW50" s="8">
        <f>IFERROR(VLOOKUP("*Марий Эл*",[2]МСП!$1:$1048576,COLUMN(AW50),0),"-")</f>
        <v>0.1</v>
      </c>
      <c r="AX50" s="8">
        <f>IFERROR(VLOOKUP("*Марий Эл*",[2]МСП!$1:$1048576,COLUMN(AX50),0),"-")</f>
        <v>0.4</v>
      </c>
      <c r="AY50" s="8">
        <f>IFERROR(VLOOKUP("*Марий Эл*",[2]МСП!$1:$1048576,COLUMN(AY50),0),"-")</f>
        <v>0.8</v>
      </c>
      <c r="AZ50" s="8">
        <f>IFERROR(VLOOKUP("*Марий Эл*",[2]МСП!$1:$1048576,COLUMN(AZ50),0),"-")</f>
        <v>0.3</v>
      </c>
      <c r="BA50" s="8">
        <f>IFERROR(VLOOKUP("*Марий Эл*",[2]МСП!$1:$1048576,COLUMN(BA50),0),"-")</f>
        <v>1.6</v>
      </c>
      <c r="BB50" s="8">
        <f>IFERROR(VLOOKUP("*Марий Эл*",[2]МСП!$1:$1048576,COLUMN(BB50),0),"-")</f>
        <v>1.5</v>
      </c>
      <c r="BC50" s="8">
        <f>IFERROR(VLOOKUP("*Марий Эл*",[2]МСП!$1:$1048576,COLUMN(BC50),0),"-")</f>
        <v>2.2000000000000002</v>
      </c>
      <c r="BD50" s="8">
        <f>IFERROR(VLOOKUP("*Марий Эл*",[2]МСП!$1:$1048576,COLUMN(BD50),0),"-")</f>
        <v>0.8</v>
      </c>
      <c r="BE50" s="8">
        <f>IFERROR(VLOOKUP("*Марий Эл*",[2]МСП!$1:$1048576,COLUMN(BE50),0),"-")</f>
        <v>2.2000000000000002</v>
      </c>
      <c r="BF50" s="8">
        <f>IFERROR(VLOOKUP("*Марий Эл*",[2]МСП!$1:$1048576,COLUMN(BF50),0),"-")</f>
        <v>2.7</v>
      </c>
      <c r="BG50" s="8">
        <f>IFERROR(VLOOKUP("*Марий Эл*",[2]МСП!$1:$1048576,COLUMN(BG50),0),"-")</f>
        <v>2.7</v>
      </c>
      <c r="BH50" s="8">
        <f>IFERROR(VLOOKUP("*Марий Эл*",[2]МСП!$1:$1048576,COLUMN(BH50),0),"-")</f>
        <v>2.8</v>
      </c>
      <c r="BI50" s="8">
        <f>IFERROR(VLOOKUP("*Марий Эл*",[2]МСП!$1:$1048576,COLUMN(BI50),0),"-")</f>
        <v>-2.1</v>
      </c>
      <c r="BJ50" s="8">
        <f>IFERROR(VLOOKUP("*Марий Эл*",[2]МСП!$1:$1048576,COLUMN(BJ50),0),"-")</f>
        <v>2.1</v>
      </c>
      <c r="BK50" s="8">
        <f>IFERROR(VLOOKUP("*Марий Эл*",[2]МСП!$1:$1048576,COLUMN(BK50),0),"-")</f>
        <v>2.8</v>
      </c>
      <c r="BL50" s="8">
        <f>IFERROR(VLOOKUP("*Марий Эл*",[2]МСП!$1:$1048576,COLUMN(BL50),0),"-")</f>
        <v>3</v>
      </c>
      <c r="BM50" s="8">
        <f>IFERROR(VLOOKUP("*Марий Эл*",[2]МСП!$1:$1048576,COLUMN(BM50),0),"-")</f>
        <v>3</v>
      </c>
      <c r="BN50" s="8">
        <f>IFERROR(VLOOKUP("*Марий Эл*",[2]МСП!$1:$1048576,COLUMN(BN50),0),"-")</f>
        <v>3.9</v>
      </c>
      <c r="BO50" s="8">
        <f>IFERROR(VLOOKUP("*Марий Эл*",[2]МСП!$1:$1048576,COLUMN(BO50),0),"-")</f>
        <v>3.6</v>
      </c>
      <c r="BP50" s="8">
        <f>IFERROR(VLOOKUP("*Марий Эл*",[2]МСП!$1:$1048576,COLUMN(BP50),0),"-")</f>
        <v>3</v>
      </c>
      <c r="BQ50" s="8">
        <f>IFERROR(VLOOKUP("*Марий Эл*",[2]МСП!$1:$1048576,COLUMN(BQ50),0),"-")</f>
        <v>3</v>
      </c>
      <c r="BR50" s="8">
        <f>IFERROR(VLOOKUP("*Марий Эл*",[2]МСП!$1:$1048576,COLUMN(BR50),0),"-")</f>
        <v>3.7</v>
      </c>
      <c r="BS50" s="8">
        <f>IFERROR(VLOOKUP("*Марий Эл*",[2]МСП!$1:$1048576,COLUMN(BS50),0),"-")</f>
        <v>2.8</v>
      </c>
      <c r="BT50" s="8">
        <f>IFERROR(VLOOKUP("*Марий Эл*",[2]МСП!$1:$1048576,COLUMN(BT50),0),"-")</f>
        <v>2.5</v>
      </c>
      <c r="BU50" s="8">
        <f>IFERROR(VLOOKUP("*Марий Эл*",[2]МСП!$1:$1048576,COLUMN(BU50),0),"-")</f>
        <v>2.6</v>
      </c>
      <c r="BV50" s="8">
        <f>IFERROR(VLOOKUP("*Марий Эл*",[2]МСП!$1:$1048576,COLUMN(BV50),0),"-")</f>
        <v>1.8</v>
      </c>
      <c r="BW50" s="8">
        <f>IFERROR(VLOOKUP("*Марий Эл*",[2]МСП!$1:$1048576,COLUMN(BW50),0),"-")</f>
        <v>2.8</v>
      </c>
      <c r="BX50" s="8">
        <f>IFERROR(VLOOKUP("*Марий Эл*",[2]МСП!$1:$1048576,COLUMN(BX50),0),"-")</f>
        <v>3.2</v>
      </c>
      <c r="BY50" s="8">
        <f>IFERROR(VLOOKUP("*Марий Эл*",[2]МСП!$1:$1048576,COLUMN(BY50),0),"-")</f>
        <v>3.9</v>
      </c>
      <c r="BZ50" s="8">
        <f>IFERROR(VLOOKUP("*Марий Эл*",[2]МСП!$1:$1048576,COLUMN(BZ50),0),"-")</f>
        <v>3.1</v>
      </c>
      <c r="CA50" s="8">
        <f>IFERROR(VLOOKUP("*Марий Эл*",[2]МСП!$1:$1048576,COLUMN(CA50),0),"-")</f>
        <v>3.6</v>
      </c>
      <c r="CB50" s="8">
        <f>IFERROR(VLOOKUP("*Марий Эл*",[2]МСП!$1:$1048576,COLUMN(CB50),0),"-")</f>
        <v>3.5</v>
      </c>
      <c r="CC50" s="8">
        <f>IFERROR(VLOOKUP("*Марий Эл*",[2]МСП!$1:$1048576,COLUMN(CC50),0),"-")</f>
        <v>3.1</v>
      </c>
      <c r="CD50" s="8">
        <f>IFERROR(VLOOKUP("*Марий Эл*",[2]МСП!$1:$1048576,COLUMN(CD50),0),"-")</f>
        <v>3.1</v>
      </c>
      <c r="CE50" s="8">
        <f>IFERROR(VLOOKUP("*Марий Эл*",[2]МСП!$1:$1048576,COLUMN(CE50),0),"-")</f>
        <v>3</v>
      </c>
      <c r="CF50" s="8">
        <f>IFERROR(VLOOKUP("*Марий Эл*",[2]МСП!$1:$1048576,COLUMN(CF50),0),"-")</f>
        <v>2.8</v>
      </c>
      <c r="CG50" s="8">
        <f>IFERROR(VLOOKUP("*Марий Эл*",[2]МСП!$1:$1048576,COLUMN(CG50),0),"-")</f>
        <v>2.9</v>
      </c>
      <c r="CH50" s="8">
        <f>IFERROR(VLOOKUP("*Марий Эл*",[2]МСП!$1:$1048576,COLUMN(CH50),0),"-")</f>
        <v>2.9</v>
      </c>
      <c r="CI50" s="8">
        <f>IFERROR(VLOOKUP("*Марий Эл*",[2]МСП!$1:$1048576,COLUMN(CI50),0),"-")</f>
        <v>2.5</v>
      </c>
      <c r="CJ50" s="8">
        <f>IFERROR(VLOOKUP("*Марий Эл*",[2]МСП!$1:$1048576,COLUMN(CJ50),0),"-")</f>
        <v>1.4</v>
      </c>
      <c r="CK50" s="8">
        <f>IFERROR(VLOOKUP("*Марий Эл*",[2]МСП!$1:$1048576,COLUMN(CK50),0),"-")</f>
        <v>1.7</v>
      </c>
      <c r="CL50" s="8">
        <f>IFERROR(VLOOKUP("*Марий Эл*",[2]МСП!$1:$1048576,COLUMN(CL50),0),"-")</f>
        <v>2.2000000000000002</v>
      </c>
      <c r="CM50" s="8">
        <f>IFERROR(VLOOKUP("*Марий Эл*",[2]МСП!$1:$1048576,COLUMN(CM50),0),"-")</f>
        <v>2.2000000000000002</v>
      </c>
      <c r="CN50" s="8">
        <f>IFERROR(VLOOKUP("*Марий Эл*",[2]МСП!$1:$1048576,COLUMN(CN50),0),"-")</f>
        <v>2.2000000000000002</v>
      </c>
      <c r="CO50" s="8">
        <f>IFERROR(VLOOKUP("*Марий Эл*",[2]МСП!$1:$1048576,COLUMN(CO50),0),"-")</f>
        <v>2.2999999999999998</v>
      </c>
      <c r="CP50" s="8">
        <f>IFERROR(VLOOKUP("*Марий Эл*",[2]МСП!$1:$1048576,COLUMN(CP50),0),"-")</f>
        <v>3.2</v>
      </c>
      <c r="CQ50" s="8">
        <f>IFERROR(VLOOKUP("*Марий Эл*",[2]МСП!$1:$1048576,COLUMN(CQ50),0),"-")</f>
        <v>3.3</v>
      </c>
      <c r="CR50" s="8">
        <f>IFERROR(VLOOKUP("*Марий Эл*",[2]МСП!$1:$1048576,COLUMN(CR50),0),"-")</f>
        <v>2.7</v>
      </c>
      <c r="CS50" s="8">
        <f>IFERROR(VLOOKUP("*Марий Эл*",[2]МСП!$1:$1048576,COLUMN(CS50),0),"-")</f>
        <v>-4.8</v>
      </c>
      <c r="CT50" s="8">
        <f>IFERROR(VLOOKUP("*Марий Эл*",[2]МСП!$1:$1048576,COLUMN(CT50),0),"-")</f>
        <v>1.1000000000000001</v>
      </c>
      <c r="CU50" s="8">
        <f>IFERROR(VLOOKUP("*Марий Эл*",[2]МСП!$1:$1048576,COLUMN(CU50),0),"-")</f>
        <v>1.8</v>
      </c>
      <c r="CV50" s="8">
        <f>IFERROR(VLOOKUP("*Марий Эл*",[2]МСП!$1:$1048576,COLUMN(CV50),0),"-")</f>
        <v>0.3</v>
      </c>
      <c r="CW50" s="8">
        <f>IFERROR(VLOOKUP("*Марий Эл*",[2]МСП!$1:$1048576,COLUMN(CW50),0),"-")</f>
        <v>0.9</v>
      </c>
      <c r="CX50" s="8">
        <f>IFERROR(VLOOKUP("*Марий Эл*",[2]МСП!$1:$1048576,COLUMN(CX50),0),"-")</f>
        <v>1.6</v>
      </c>
      <c r="CY50" s="8">
        <f>IFERROR(VLOOKUP("*Марий Эл*",[2]МСП!$1:$1048576,COLUMN(CY50),0),"-")</f>
        <v>1.9</v>
      </c>
      <c r="CZ50" s="8">
        <f>IFERROR(VLOOKUP("*Марий Эл*",[2]МСП!$1:$1048576,COLUMN(CZ50),0),"-")</f>
        <v>2.5</v>
      </c>
      <c r="DA50" s="8">
        <f>IFERROR(VLOOKUP("*Марий Эл*",[2]МСП!$1:$1048576,COLUMN(DA50),0),"-")</f>
        <v>1.9</v>
      </c>
      <c r="DB50" s="8">
        <f>IFERROR(VLOOKUP("*Марий Эл*",[2]МСП!$1:$1048576,COLUMN(DB50),0),"-")</f>
        <v>1.6</v>
      </c>
      <c r="DC50" s="8">
        <f>IFERROR(VLOOKUP("*Марий Эл*",[2]МСП!$1:$1048576,COLUMN(DC50),0),"-")</f>
        <v>1.3</v>
      </c>
      <c r="DD50" s="8">
        <f>IFERROR(VLOOKUP("*Марий Эл*",[2]МСП!$1:$1048576,COLUMN(DD50),0),"-")</f>
        <v>1.9</v>
      </c>
      <c r="DE50" s="8">
        <f>IFERROR(VLOOKUP("*Марий Эл*",[2]МСП!$1:$1048576,COLUMN(DE50),0),"-")</f>
        <v>1.6</v>
      </c>
      <c r="DF50" s="8">
        <f>IFERROR(VLOOKUP("*Марий Эл*",[2]МСП!$1:$1048576,COLUMN(DF50),0),"-")</f>
        <v>2.2999999999999998</v>
      </c>
      <c r="DG50" s="8">
        <f>IFERROR(VLOOKUP("*Марий Эл*",[2]МСП!$1:$1048576,COLUMN(DG50),0),"-")</f>
        <v>2.2000000000000002</v>
      </c>
      <c r="DH50" s="8">
        <f>IFERROR(VLOOKUP("*Марий Эл*",[2]МСП!$1:$1048576,COLUMN(DH50),0),"-")</f>
        <v>2.8</v>
      </c>
      <c r="DI50" s="8">
        <f>IFERROR(VLOOKUP("*Марий Эл*",[2]МСП!$1:$1048576,COLUMN(DI50),0),"-")</f>
        <v>2.4</v>
      </c>
      <c r="DJ50" s="8">
        <f>IFERROR(VLOOKUP("*Марий Эл*",[2]МСП!$1:$1048576,COLUMN(DJ50),0),"-")</f>
        <v>2.2999999999999998</v>
      </c>
      <c r="DK50" s="8">
        <f>IFERROR(VLOOKUP("*Марий Эл*",[2]МСП!$1:$1048576,COLUMN(DK50),0),"-")</f>
        <v>3.7</v>
      </c>
      <c r="DL50" s="8">
        <f>IFERROR(VLOOKUP("*Марий Эл*",[2]МСП!$1:$1048576,COLUMN(DL50),0),"-")</f>
        <v>2.6</v>
      </c>
      <c r="DM50" s="8">
        <f>IFERROR(VLOOKUP("*Марий Эл*",[2]МСП!$1:$1048576,COLUMN(DM50),0),"-")</f>
        <v>3.4</v>
      </c>
      <c r="DN50" s="8">
        <f>IFERROR(VLOOKUP("*Марий Эл*",[2]МСП!$1:$1048576,COLUMN(DN50),0),"-")</f>
        <v>2.9</v>
      </c>
      <c r="DO50" s="8">
        <f>IFERROR(VLOOKUP("*Марий Эл*",[2]МСП!$1:$1048576,COLUMN(DO50),0),"-")</f>
        <v>3.1</v>
      </c>
      <c r="DP50" s="8">
        <f>IFERROR(VLOOKUP("*Марий Эл*",[2]МСП!$1:$1048576,COLUMN(DP50),0),"-")</f>
        <v>3.2</v>
      </c>
      <c r="DQ50" s="8">
        <f>IFERROR(VLOOKUP("*Марий Эл*",[2]МСП!$1:$1048576,COLUMN(DQ50),0),"-")</f>
        <v>3.1</v>
      </c>
      <c r="DR50" s="8">
        <f>IFERROR(VLOOKUP("*Марий Эл*",[2]МСП!$1:$1048576,COLUMN(DR50),0),"-")</f>
        <v>1.9</v>
      </c>
      <c r="DS50" s="8">
        <f>IFERROR(VLOOKUP("*Марий Эл*",[2]МСП!$1:$1048576,COLUMN(DS50),0),"-")</f>
        <v>2.1</v>
      </c>
      <c r="DT50" s="8">
        <f>IFERROR(VLOOKUP("*Марий Эл*",[2]МСП!$1:$1048576,COLUMN(DT50),0),"-")</f>
        <v>2.2000000000000002</v>
      </c>
      <c r="DU50" s="8">
        <f>IFERROR(VLOOKUP("*Марий Эл*",[2]МСП!$1:$1048576,COLUMN(DU50),0),"-")</f>
        <v>2.1</v>
      </c>
      <c r="DV50" s="8">
        <f>IFERROR(VLOOKUP("*Марий Эл*",[2]МСП!$1:$1048576,COLUMN(DV50),0),"-")</f>
        <v>3.2</v>
      </c>
      <c r="DW50" s="8">
        <f>IFERROR(VLOOKUP("*Марий Эл*",[2]МСП!$1:$1048576,COLUMN(DW50),0),"-")</f>
        <v>3.5</v>
      </c>
      <c r="DX50" s="8">
        <f>IFERROR(VLOOKUP("*Марий Эл*",[2]МСП!$1:$1048576,COLUMN(DX50),0),"-")</f>
        <v>4.3</v>
      </c>
      <c r="DY50" s="8">
        <f>IFERROR(VLOOKUP("*Марий Эл*",[2]МСП!$1:$1048576,COLUMN(DY50),0),"-")</f>
        <v>4.3</v>
      </c>
      <c r="DZ50" s="8">
        <f>IFERROR(VLOOKUP("*Марий Эл*",[2]МСП!$1:$1048576,COLUMN(DZ50),0),"-")</f>
        <v>5.2</v>
      </c>
      <c r="EA50" s="8">
        <f>IFERROR(VLOOKUP("*Марий Эл*",[2]МСП!$1:$1048576,COLUMN(EA50),0),"-")</f>
        <v>5.0999999999999996</v>
      </c>
      <c r="EB50" s="8">
        <f>IFERROR(VLOOKUP("*Марий Эл*",[2]МСП!$1:$1048576,COLUMN(EB50),0),"-")</f>
        <v>5.4</v>
      </c>
      <c r="EC50" s="8">
        <f>IFERROR(VLOOKUP("*Марий Эл*",[2]МСП!$1:$1048576,COLUMN(EC50),0),"-")</f>
        <v>6.2</v>
      </c>
      <c r="ED50" s="8">
        <f>IFERROR(VLOOKUP("*Марий Эл*",[2]МСП!$1:$1048576,COLUMN(ED50),0),"-")</f>
        <v>6.7</v>
      </c>
      <c r="EE50" s="8">
        <f>IFERROR(VLOOKUP("*Марий Эл*",[2]МСП!$1:$1048576,COLUMN(EE50),0),"-")</f>
        <v>6.8</v>
      </c>
      <c r="EF50" s="8">
        <f>IFERROR(VLOOKUP("*Марий Эл*",[2]МСП!$1:$1048576,COLUMN(EF50),0),"-")</f>
        <v>7.2</v>
      </c>
      <c r="EG50" s="8">
        <f>IFERROR(VLOOKUP("*Марий Эл*",[2]МСП!$1:$1048576,COLUMN(EG50),0),"-")</f>
        <v>7.1</v>
      </c>
      <c r="EH50" s="8">
        <f>IFERROR(VLOOKUP("*Марий Эл*",[2]МСП!$1:$1048576,COLUMN(EH50),0),"-")</f>
        <v>8</v>
      </c>
      <c r="EI50" s="8">
        <f>IFERROR(VLOOKUP("*Марий Эл*",[2]МСП!$1:$1048576,COLUMN(EI50),0),"-")</f>
        <v>9.8000000000000007</v>
      </c>
      <c r="EJ50" s="8">
        <f>IFERROR(VLOOKUP("*Марий Эл*",[2]МСП!$1:$1048576,COLUMN(EJ50),0),"-")</f>
        <v>12.4</v>
      </c>
      <c r="EK50" s="8">
        <f>IFERROR(VLOOKUP("*Марий Эл*",[2]МСП!$1:$1048576,COLUMN(EK50),0),"-")</f>
        <v>14.1</v>
      </c>
      <c r="EL50" s="8">
        <f>IFERROR(VLOOKUP("*Марий Эл*",[2]МСП!$1:$1048576,COLUMN(EL50),0),"-")</f>
        <v>17.100000000000001</v>
      </c>
      <c r="EM50" s="8">
        <f>IFERROR(VLOOKUP("*Марий Эл*",[2]МСП!$1:$1048576,COLUMN(EM50),0),"-")</f>
        <v>18.600000000000001</v>
      </c>
      <c r="EN50" s="8">
        <f>IFERROR(VLOOKUP("*Марий Эл*",[2]МСП!$1:$1048576,COLUMN(EN50),0),"-")</f>
        <v>20.8</v>
      </c>
      <c r="EO50" s="8">
        <f>IFERROR(VLOOKUP("*Марий Эл*",[2]МСП!$1:$1048576,COLUMN(EO50),0),"-")</f>
        <v>22.1</v>
      </c>
      <c r="EP50" s="8">
        <f>IFERROR(VLOOKUP("*Марий Эл*",[2]МСП!$1:$1048576,COLUMN(EP50),0),"-")</f>
        <v>24.4</v>
      </c>
      <c r="EQ50" s="8">
        <f>IFERROR(VLOOKUP("*Марий Эл*",[2]МСП!$1:$1048576,COLUMN(EQ50),0),"-")</f>
        <v>12.6</v>
      </c>
      <c r="ER50" s="8">
        <f>IFERROR(VLOOKUP("*Марий Эл*",[2]МСП!$1:$1048576,COLUMN(ER50),0),"-")</f>
        <v>18.899999999999999</v>
      </c>
      <c r="ES50" s="8">
        <f>IFERROR(VLOOKUP("*Марий Эл*",[2]МСП!$1:$1048576,COLUMN(ES50),0),"-")</f>
        <v>21.6</v>
      </c>
      <c r="ET50" s="8">
        <f>IFERROR(VLOOKUP("*Марий Эл*",[2]МСП!$1:$1048576,COLUMN(ET50),0),"-")</f>
        <v>22</v>
      </c>
      <c r="EU50" s="8">
        <f>IFERROR(VLOOKUP("*Марий Эл*",[2]МСП!$1:$1048576,COLUMN(EU50),0),"-")</f>
        <v>21.7</v>
      </c>
      <c r="EV50" s="8">
        <f>IFERROR(VLOOKUP("*Марий Эл*",[2]МСП!$1:$1048576,COLUMN(EV50),0),"-")</f>
        <v>21.4</v>
      </c>
      <c r="EW50" s="8">
        <f>IFERROR(VLOOKUP("*Марий Эл*",[2]МСП!$1:$1048576,COLUMN(EW50),0),"-")</f>
        <v>22.9</v>
      </c>
      <c r="EX50" s="8">
        <f>IFERROR(VLOOKUP("*Марий Эл*",[2]МСП!$1:$1048576,COLUMN(EX50),0),"-")</f>
        <v>21.4</v>
      </c>
      <c r="EY50" s="8">
        <f>IFERROR(VLOOKUP("*Марий Эл*",[2]МСП!$1:$1048576,COLUMN(EY50),0),"-")</f>
        <v>23.8</v>
      </c>
    </row>
    <row r="51" spans="1:155" x14ac:dyDescent="0.25">
      <c r="A51" s="4" t="s">
        <v>41</v>
      </c>
      <c r="B51" s="8">
        <f>IFERROR(VLOOKUP("*Мордовия*",[2]МСП!$1:$1048576,COLUMN(B51),0),"-")</f>
        <v>0.9</v>
      </c>
      <c r="C51" s="8">
        <f>IFERROR(VLOOKUP("*Мордовия*",[2]МСП!$1:$1048576,COLUMN(C51),0),"-")</f>
        <v>0.6</v>
      </c>
      <c r="D51" s="8">
        <f>IFERROR(VLOOKUP("*Мордовия*",[2]МСП!$1:$1048576,COLUMN(D51),0),"-")</f>
        <v>-0.4</v>
      </c>
      <c r="E51" s="8">
        <f>IFERROR(VLOOKUP("*Мордовия*",[2]МСП!$1:$1048576,COLUMN(E51),0),"-")</f>
        <v>-14</v>
      </c>
      <c r="F51" s="8">
        <f>IFERROR(VLOOKUP("*Мордовия*",[2]МСП!$1:$1048576,COLUMN(F51),0),"-")</f>
        <v>-31.4</v>
      </c>
      <c r="G51" s="8">
        <f>IFERROR(VLOOKUP("*Мордовия*",[2]МСП!$1:$1048576,COLUMN(G51),0),"-")</f>
        <v>-29.1</v>
      </c>
      <c r="H51" s="8">
        <f>IFERROR(VLOOKUP("*Мордовия*",[2]МСП!$1:$1048576,COLUMN(H51),0),"-")</f>
        <v>-29.3</v>
      </c>
      <c r="I51" s="8">
        <f>IFERROR(VLOOKUP("*Мордовия*",[2]МСП!$1:$1048576,COLUMN(I51),0),"-")</f>
        <v>-29.4</v>
      </c>
      <c r="J51" s="8">
        <f>IFERROR(VLOOKUP("*Мордовия*",[2]МСП!$1:$1048576,COLUMN(J51),0),"-")</f>
        <v>-27</v>
      </c>
      <c r="K51" s="8">
        <f>IFERROR(VLOOKUP("*Мордовия*",[2]МСП!$1:$1048576,COLUMN(K51),0),"-")</f>
        <v>-23.2</v>
      </c>
      <c r="L51" s="8">
        <f>IFERROR(VLOOKUP("*Мордовия*",[2]МСП!$1:$1048576,COLUMN(L51),0),"-")</f>
        <v>-20.6</v>
      </c>
      <c r="M51" s="8">
        <f>IFERROR(VLOOKUP("*Мордовия*",[2]МСП!$1:$1048576,COLUMN(M51),0),"-")</f>
        <v>-18.3</v>
      </c>
      <c r="N51" s="8">
        <f>IFERROR(VLOOKUP("*Мордовия*",[2]МСП!$1:$1048576,COLUMN(N51),0),"-")</f>
        <v>-15.4</v>
      </c>
      <c r="O51" s="8">
        <f>IFERROR(VLOOKUP("*Мордовия*",[2]МСП!$1:$1048576,COLUMN(O51),0),"-")</f>
        <v>-13.7</v>
      </c>
      <c r="P51" s="8">
        <f>IFERROR(VLOOKUP("*Мордовия*",[2]МСП!$1:$1048576,COLUMN(P51),0),"-")</f>
        <v>-10.5</v>
      </c>
      <c r="Q51" s="8">
        <f>IFERROR(VLOOKUP("*Мордовия*",[2]МСП!$1:$1048576,COLUMN(Q51),0),"-")</f>
        <v>-7.7</v>
      </c>
      <c r="R51" s="8">
        <f>IFERROR(VLOOKUP("*Мордовия*",[2]МСП!$1:$1048576,COLUMN(R51),0),"-")</f>
        <v>-6.3</v>
      </c>
      <c r="S51" s="8">
        <f>IFERROR(VLOOKUP("*Мордовия*",[2]МСП!$1:$1048576,COLUMN(S51),0),"-")</f>
        <v>-4.9000000000000004</v>
      </c>
      <c r="T51" s="8">
        <f>IFERROR(VLOOKUP("*Мордовия*",[2]МСП!$1:$1048576,COLUMN(T51),0),"-")</f>
        <v>-3.6</v>
      </c>
      <c r="U51" s="8">
        <f>IFERROR(VLOOKUP("*Мордовия*",[2]МСП!$1:$1048576,COLUMN(U51),0),"-")</f>
        <v>-3.4</v>
      </c>
      <c r="V51" s="8">
        <f>IFERROR(VLOOKUP("*Мордовия*",[2]МСП!$1:$1048576,COLUMN(V51),0),"-")</f>
        <v>-4.0999999999999996</v>
      </c>
      <c r="W51" s="8">
        <f>IFERROR(VLOOKUP("*Мордовия*",[2]МСП!$1:$1048576,COLUMN(W51),0),"-")</f>
        <v>-2.7</v>
      </c>
      <c r="X51" s="8">
        <f>IFERROR(VLOOKUP("*Мордовия*",[2]МСП!$1:$1048576,COLUMN(X51),0),"-")</f>
        <v>-1.2</v>
      </c>
      <c r="Y51" s="8">
        <f>IFERROR(VLOOKUP("*Мордовия*",[2]МСП!$1:$1048576,COLUMN(Y51),0),"-")</f>
        <v>-1.2</v>
      </c>
      <c r="Z51" s="8">
        <f>IFERROR(VLOOKUP("*Мордовия*",[2]МСП!$1:$1048576,COLUMN(Z51),0),"-")</f>
        <v>-0.2</v>
      </c>
      <c r="AA51" s="8">
        <f>IFERROR(VLOOKUP("*Мордовия*",[2]МСП!$1:$1048576,COLUMN(AA51),0),"-")</f>
        <v>0.5</v>
      </c>
      <c r="AB51" s="8">
        <f>IFERROR(VLOOKUP("*Мордовия*",[2]МСП!$1:$1048576,COLUMN(AB51),0),"-")</f>
        <v>1.2</v>
      </c>
      <c r="AC51" s="8">
        <f>IFERROR(VLOOKUP("*Мордовия*",[2]МСП!$1:$1048576,COLUMN(AC51),0),"-")</f>
        <v>1.7</v>
      </c>
      <c r="AD51" s="8">
        <f>IFERROR(VLOOKUP("*Мордовия*",[2]МСП!$1:$1048576,COLUMN(AD51),0),"-")</f>
        <v>2.2000000000000002</v>
      </c>
      <c r="AE51" s="8">
        <f>IFERROR(VLOOKUP("*Мордовия*",[2]МСП!$1:$1048576,COLUMN(AE51),0),"-")</f>
        <v>2.2000000000000002</v>
      </c>
      <c r="AF51" s="8">
        <f>IFERROR(VLOOKUP("*Мордовия*",[2]МСП!$1:$1048576,COLUMN(AF51),0),"-")</f>
        <v>1.6</v>
      </c>
      <c r="AG51" s="8">
        <f>IFERROR(VLOOKUP("*Мордовия*",[2]МСП!$1:$1048576,COLUMN(AG51),0),"-")</f>
        <v>1.6</v>
      </c>
      <c r="AH51" s="8">
        <f>IFERROR(VLOOKUP("*Мордовия*",[2]МСП!$1:$1048576,COLUMN(AH51),0),"-")</f>
        <v>2.2999999999999998</v>
      </c>
      <c r="AI51" s="8">
        <f>IFERROR(VLOOKUP("*Мордовия*",[2]МСП!$1:$1048576,COLUMN(AI51),0),"-")</f>
        <v>2.7</v>
      </c>
      <c r="AJ51" s="8">
        <f>IFERROR(VLOOKUP("*Мордовия*",[2]МСП!$1:$1048576,COLUMN(AJ51),0),"-")</f>
        <v>1.6</v>
      </c>
      <c r="AK51" s="8">
        <f>IFERROR(VLOOKUP("*Мордовия*",[2]МСП!$1:$1048576,COLUMN(AK51),0),"-")</f>
        <v>2.2000000000000002</v>
      </c>
      <c r="AL51" s="8">
        <f>IFERROR(VLOOKUP("*Мордовия*",[2]МСП!$1:$1048576,COLUMN(AL51),0),"-")</f>
        <v>2.6</v>
      </c>
      <c r="AM51" s="8">
        <f>IFERROR(VLOOKUP("*Мордовия*",[2]МСП!$1:$1048576,COLUMN(AM51),0),"-")</f>
        <v>2.5</v>
      </c>
      <c r="AN51" s="8">
        <f>IFERROR(VLOOKUP("*Мордовия*",[2]МСП!$1:$1048576,COLUMN(AN51),0),"-")</f>
        <v>2.5</v>
      </c>
      <c r="AO51" s="8">
        <f>IFERROR(VLOOKUP("*Мордовия*",[2]МСП!$1:$1048576,COLUMN(AO51),0),"-")</f>
        <v>2.2999999999999998</v>
      </c>
      <c r="AP51" s="8">
        <f>IFERROR(VLOOKUP("*Мордовия*",[2]МСП!$1:$1048576,COLUMN(AP51),0),"-")</f>
        <v>2.1</v>
      </c>
      <c r="AQ51" s="8">
        <f>IFERROR(VLOOKUP("*Мордовия*",[2]МСП!$1:$1048576,COLUMN(AQ51),0),"-")</f>
        <v>2.4</v>
      </c>
      <c r="AR51" s="8">
        <f>IFERROR(VLOOKUP("*Мордовия*",[2]МСП!$1:$1048576,COLUMN(AR51),0),"-")</f>
        <v>1.1000000000000001</v>
      </c>
      <c r="AS51" s="8">
        <f>IFERROR(VLOOKUP("*Мордовия*",[2]МСП!$1:$1048576,COLUMN(AS51),0),"-")</f>
        <v>-5.5</v>
      </c>
      <c r="AT51" s="8">
        <f>IFERROR(VLOOKUP("*Мордовия*",[2]МСП!$1:$1048576,COLUMN(AT51),0),"-")</f>
        <v>-0.4</v>
      </c>
      <c r="AU51" s="8">
        <f>IFERROR(VLOOKUP("*Мордовия*",[2]МСП!$1:$1048576,COLUMN(AU51),0),"-")</f>
        <v>0</v>
      </c>
      <c r="AV51" s="8">
        <f>IFERROR(VLOOKUP("*Мордовия*",[2]МСП!$1:$1048576,COLUMN(AV51),0),"-")</f>
        <v>1</v>
      </c>
      <c r="AW51" s="8">
        <f>IFERROR(VLOOKUP("*Мордовия*",[2]МСП!$1:$1048576,COLUMN(AW51),0),"-")</f>
        <v>0.4</v>
      </c>
      <c r="AX51" s="8">
        <f>IFERROR(VLOOKUP("*Мордовия*",[2]МСП!$1:$1048576,COLUMN(AX51),0),"-")</f>
        <v>0.1</v>
      </c>
      <c r="AY51" s="8">
        <f>IFERROR(VLOOKUP("*Мордовия*",[2]МСП!$1:$1048576,COLUMN(AY51),0),"-")</f>
        <v>0.4</v>
      </c>
      <c r="AZ51" s="8">
        <f>IFERROR(VLOOKUP("*Мордовия*",[2]МСП!$1:$1048576,COLUMN(AZ51),0),"-")</f>
        <v>-0.2</v>
      </c>
      <c r="BA51" s="8">
        <f>IFERROR(VLOOKUP("*Мордовия*",[2]МСП!$1:$1048576,COLUMN(BA51),0),"-")</f>
        <v>0.5</v>
      </c>
      <c r="BB51" s="8">
        <f>IFERROR(VLOOKUP("*Мордовия*",[2]МСП!$1:$1048576,COLUMN(BB51),0),"-")</f>
        <v>0.2</v>
      </c>
      <c r="BC51" s="8">
        <f>IFERROR(VLOOKUP("*Мордовия*",[2]МСП!$1:$1048576,COLUMN(BC51),0),"-")</f>
        <v>1.2</v>
      </c>
      <c r="BD51" s="8">
        <f>IFERROR(VLOOKUP("*Мордовия*",[2]МСП!$1:$1048576,COLUMN(BD51),0),"-")</f>
        <v>0.6</v>
      </c>
      <c r="BE51" s="8">
        <f>IFERROR(VLOOKUP("*Мордовия*",[2]МСП!$1:$1048576,COLUMN(BE51),0),"-")</f>
        <v>1.5</v>
      </c>
      <c r="BF51" s="8">
        <f>IFERROR(VLOOKUP("*Мордовия*",[2]МСП!$1:$1048576,COLUMN(BF51),0),"-")</f>
        <v>1.4</v>
      </c>
      <c r="BG51" s="8">
        <f>IFERROR(VLOOKUP("*Мордовия*",[2]МСП!$1:$1048576,COLUMN(BG51),0),"-")</f>
        <v>1.2</v>
      </c>
      <c r="BH51" s="8">
        <f>IFERROR(VLOOKUP("*Мордовия*",[2]МСП!$1:$1048576,COLUMN(BH51),0),"-")</f>
        <v>1.9</v>
      </c>
      <c r="BI51" s="8">
        <f>IFERROR(VLOOKUP("*Мордовия*",[2]МСП!$1:$1048576,COLUMN(BI51),0),"-")</f>
        <v>-3.3</v>
      </c>
      <c r="BJ51" s="8">
        <f>IFERROR(VLOOKUP("*Мордовия*",[2]МСП!$1:$1048576,COLUMN(BJ51),0),"-")</f>
        <v>0</v>
      </c>
      <c r="BK51" s="8">
        <f>IFERROR(VLOOKUP("*Мордовия*",[2]МСП!$1:$1048576,COLUMN(BK51),0),"-")</f>
        <v>2.1</v>
      </c>
      <c r="BL51" s="8">
        <f>IFERROR(VLOOKUP("*Мордовия*",[2]МСП!$1:$1048576,COLUMN(BL51),0),"-")</f>
        <v>2.4</v>
      </c>
      <c r="BM51" s="8">
        <f>IFERROR(VLOOKUP("*Мордовия*",[2]МСП!$1:$1048576,COLUMN(BM51),0),"-")</f>
        <v>2.4</v>
      </c>
      <c r="BN51" s="8">
        <f>IFERROR(VLOOKUP("*Мордовия*",[2]МСП!$1:$1048576,COLUMN(BN51),0),"-")</f>
        <v>3.5</v>
      </c>
      <c r="BO51" s="8">
        <f>IFERROR(VLOOKUP("*Мордовия*",[2]МСП!$1:$1048576,COLUMN(BO51),0),"-")</f>
        <v>2.6</v>
      </c>
      <c r="BP51" s="8">
        <f>IFERROR(VLOOKUP("*Мордовия*",[2]МСП!$1:$1048576,COLUMN(BP51),0),"-")</f>
        <v>2.1</v>
      </c>
      <c r="BQ51" s="8">
        <f>IFERROR(VLOOKUP("*Мордовия*",[2]МСП!$1:$1048576,COLUMN(BQ51),0),"-")</f>
        <v>2.2000000000000002</v>
      </c>
      <c r="BR51" s="8">
        <f>IFERROR(VLOOKUP("*Мордовия*",[2]МСП!$1:$1048576,COLUMN(BR51),0),"-")</f>
        <v>2.4</v>
      </c>
      <c r="BS51" s="8">
        <f>IFERROR(VLOOKUP("*Мордовия*",[2]МСП!$1:$1048576,COLUMN(BS51),0),"-")</f>
        <v>1.7</v>
      </c>
      <c r="BT51" s="8">
        <f>IFERROR(VLOOKUP("*Мордовия*",[2]МСП!$1:$1048576,COLUMN(BT51),0),"-")</f>
        <v>2</v>
      </c>
      <c r="BU51" s="8">
        <f>IFERROR(VLOOKUP("*Мордовия*",[2]МСП!$1:$1048576,COLUMN(BU51),0),"-")</f>
        <v>2</v>
      </c>
      <c r="BV51" s="8">
        <f>IFERROR(VLOOKUP("*Мордовия*",[2]МСП!$1:$1048576,COLUMN(BV51),0),"-")</f>
        <v>2.4</v>
      </c>
      <c r="BW51" s="8">
        <f>IFERROR(VLOOKUP("*Мордовия*",[2]МСП!$1:$1048576,COLUMN(BW51),0),"-")</f>
        <v>2.4</v>
      </c>
      <c r="BX51" s="8">
        <f>IFERROR(VLOOKUP("*Мордовия*",[2]МСП!$1:$1048576,COLUMN(BX51),0),"-")</f>
        <v>3.8</v>
      </c>
      <c r="BY51" s="8">
        <f>IFERROR(VLOOKUP("*Мордовия*",[2]МСП!$1:$1048576,COLUMN(BY51),0),"-")</f>
        <v>5.3</v>
      </c>
      <c r="BZ51" s="8">
        <f>IFERROR(VLOOKUP("*Мордовия*",[2]МСП!$1:$1048576,COLUMN(BZ51),0),"-")</f>
        <v>5.7</v>
      </c>
      <c r="CA51" s="8">
        <f>IFERROR(VLOOKUP("*Мордовия*",[2]МСП!$1:$1048576,COLUMN(CA51),0),"-")</f>
        <v>5.9</v>
      </c>
      <c r="CB51" s="8">
        <f>IFERROR(VLOOKUP("*Мордовия*",[2]МСП!$1:$1048576,COLUMN(CB51),0),"-")</f>
        <v>5.8</v>
      </c>
      <c r="CC51" s="8">
        <f>IFERROR(VLOOKUP("*Мордовия*",[2]МСП!$1:$1048576,COLUMN(CC51),0),"-")</f>
        <v>6.5</v>
      </c>
      <c r="CD51" s="8">
        <f>IFERROR(VLOOKUP("*Мордовия*",[2]МСП!$1:$1048576,COLUMN(CD51),0),"-")</f>
        <v>6.3</v>
      </c>
      <c r="CE51" s="8">
        <f>IFERROR(VLOOKUP("*Мордовия*",[2]МСП!$1:$1048576,COLUMN(CE51),0),"-")</f>
        <v>6.2</v>
      </c>
      <c r="CF51" s="8">
        <f>IFERROR(VLOOKUP("*Мордовия*",[2]МСП!$1:$1048576,COLUMN(CF51),0),"-")</f>
        <v>5.4</v>
      </c>
      <c r="CG51" s="8">
        <f>IFERROR(VLOOKUP("*Мордовия*",[2]МСП!$1:$1048576,COLUMN(CG51),0),"-")</f>
        <v>5.5</v>
      </c>
      <c r="CH51" s="8">
        <f>IFERROR(VLOOKUP("*Мордовия*",[2]МСП!$1:$1048576,COLUMN(CH51),0),"-")</f>
        <v>5.6</v>
      </c>
      <c r="CI51" s="8">
        <f>IFERROR(VLOOKUP("*Мордовия*",[2]МСП!$1:$1048576,COLUMN(CI51),0),"-")</f>
        <v>5.6</v>
      </c>
      <c r="CJ51" s="8">
        <f>IFERROR(VLOOKUP("*Мордовия*",[2]МСП!$1:$1048576,COLUMN(CJ51),0),"-")</f>
        <v>3.2</v>
      </c>
      <c r="CK51" s="8">
        <f>IFERROR(VLOOKUP("*Мордовия*",[2]МСП!$1:$1048576,COLUMN(CK51),0),"-")</f>
        <v>4.4000000000000004</v>
      </c>
      <c r="CL51" s="8">
        <f>IFERROR(VLOOKUP("*Мордовия*",[2]МСП!$1:$1048576,COLUMN(CL51),0),"-")</f>
        <v>6</v>
      </c>
      <c r="CM51" s="8">
        <f>IFERROR(VLOOKUP("*Мордовия*",[2]МСП!$1:$1048576,COLUMN(CM51),0),"-")</f>
        <v>5.5</v>
      </c>
      <c r="CN51" s="8">
        <f>IFERROR(VLOOKUP("*Мордовия*",[2]МСП!$1:$1048576,COLUMN(CN51),0),"-")</f>
        <v>5.9</v>
      </c>
      <c r="CO51" s="8">
        <f>IFERROR(VLOOKUP("*Мордовия*",[2]МСП!$1:$1048576,COLUMN(CO51),0),"-")</f>
        <v>5.9</v>
      </c>
      <c r="CP51" s="8">
        <f>IFERROR(VLOOKUP("*Мордовия*",[2]МСП!$1:$1048576,COLUMN(CP51),0),"-")</f>
        <v>5.8</v>
      </c>
      <c r="CQ51" s="8">
        <f>IFERROR(VLOOKUP("*Мордовия*",[2]МСП!$1:$1048576,COLUMN(CQ51),0),"-")</f>
        <v>6.3</v>
      </c>
      <c r="CR51" s="8">
        <f>IFERROR(VLOOKUP("*Мордовия*",[2]МСП!$1:$1048576,COLUMN(CR51),0),"-")</f>
        <v>5.8</v>
      </c>
      <c r="CS51" s="8">
        <f>IFERROR(VLOOKUP("*Мордовия*",[2]МСП!$1:$1048576,COLUMN(CS51),0),"-")</f>
        <v>-3.4</v>
      </c>
      <c r="CT51" s="8">
        <f>IFERROR(VLOOKUP("*Мордовия*",[2]МСП!$1:$1048576,COLUMN(CT51),0),"-")</f>
        <v>4.0999999999999996</v>
      </c>
      <c r="CU51" s="8">
        <f>IFERROR(VLOOKUP("*Мордовия*",[2]МСП!$1:$1048576,COLUMN(CU51),0),"-")</f>
        <v>4.5</v>
      </c>
      <c r="CV51" s="8">
        <f>IFERROR(VLOOKUP("*Мордовия*",[2]МСП!$1:$1048576,COLUMN(CV51),0),"-")</f>
        <v>4.5</v>
      </c>
      <c r="CW51" s="8">
        <f>IFERROR(VLOOKUP("*Мордовия*",[2]МСП!$1:$1048576,COLUMN(CW51),0),"-")</f>
        <v>3.9</v>
      </c>
      <c r="CX51" s="8">
        <f>IFERROR(VLOOKUP("*Мордовия*",[2]МСП!$1:$1048576,COLUMN(CX51),0),"-")</f>
        <v>4.5</v>
      </c>
      <c r="CY51" s="8">
        <f>IFERROR(VLOOKUP("*Мордовия*",[2]МСП!$1:$1048576,COLUMN(CY51),0),"-")</f>
        <v>4.7</v>
      </c>
      <c r="CZ51" s="8">
        <f>IFERROR(VLOOKUP("*Мордовия*",[2]МСП!$1:$1048576,COLUMN(CZ51),0),"-")</f>
        <v>4.8</v>
      </c>
      <c r="DA51" s="8">
        <f>IFERROR(VLOOKUP("*Мордовия*",[2]МСП!$1:$1048576,COLUMN(DA51),0),"-")</f>
        <v>4.4000000000000004</v>
      </c>
      <c r="DB51" s="8">
        <f>IFERROR(VLOOKUP("*Мордовия*",[2]МСП!$1:$1048576,COLUMN(DB51),0),"-")</f>
        <v>4.4000000000000004</v>
      </c>
      <c r="DC51" s="8">
        <f>IFERROR(VLOOKUP("*Мордовия*",[2]МСП!$1:$1048576,COLUMN(DC51),0),"-")</f>
        <v>4.8</v>
      </c>
      <c r="DD51" s="8">
        <f>IFERROR(VLOOKUP("*Мордовия*",[2]МСП!$1:$1048576,COLUMN(DD51),0),"-")</f>
        <v>4.7</v>
      </c>
      <c r="DE51" s="8">
        <f>IFERROR(VLOOKUP("*Мордовия*",[2]МСП!$1:$1048576,COLUMN(DE51),0),"-")</f>
        <v>4.2</v>
      </c>
      <c r="DF51" s="8">
        <f>IFERROR(VLOOKUP("*Мордовия*",[2]МСП!$1:$1048576,COLUMN(DF51),0),"-")</f>
        <v>4.2</v>
      </c>
      <c r="DG51" s="8">
        <f>IFERROR(VLOOKUP("*Мордовия*",[2]МСП!$1:$1048576,COLUMN(DG51),0),"-")</f>
        <v>4.5</v>
      </c>
      <c r="DH51" s="8">
        <f>IFERROR(VLOOKUP("*Мордовия*",[2]МСП!$1:$1048576,COLUMN(DH51),0),"-")</f>
        <v>5</v>
      </c>
      <c r="DI51" s="8">
        <f>IFERROR(VLOOKUP("*Мордовия*",[2]МСП!$1:$1048576,COLUMN(DI51),0),"-")</f>
        <v>4</v>
      </c>
      <c r="DJ51" s="8">
        <f>IFERROR(VLOOKUP("*Мордовия*",[2]МСП!$1:$1048576,COLUMN(DJ51),0),"-")</f>
        <v>3.5</v>
      </c>
      <c r="DK51" s="8">
        <f>IFERROR(VLOOKUP("*Мордовия*",[2]МСП!$1:$1048576,COLUMN(DK51),0),"-")</f>
        <v>4.5999999999999996</v>
      </c>
      <c r="DL51" s="8">
        <f>IFERROR(VLOOKUP("*Мордовия*",[2]МСП!$1:$1048576,COLUMN(DL51),0),"-")</f>
        <v>4.4000000000000004</v>
      </c>
      <c r="DM51" s="8">
        <f>IFERROR(VLOOKUP("*Мордовия*",[2]МСП!$1:$1048576,COLUMN(DM51),0),"-")</f>
        <v>4.8</v>
      </c>
      <c r="DN51" s="8">
        <f>IFERROR(VLOOKUP("*Мордовия*",[2]МСП!$1:$1048576,COLUMN(DN51),0),"-")</f>
        <v>4.4000000000000004</v>
      </c>
      <c r="DO51" s="8">
        <f>IFERROR(VLOOKUP("*Мордовия*",[2]МСП!$1:$1048576,COLUMN(DO51),0),"-")</f>
        <v>4.5999999999999996</v>
      </c>
      <c r="DP51" s="8">
        <f>IFERROR(VLOOKUP("*Мордовия*",[2]МСП!$1:$1048576,COLUMN(DP51),0),"-")</f>
        <v>4.3</v>
      </c>
      <c r="DQ51" s="8">
        <f>IFERROR(VLOOKUP("*Мордовия*",[2]МСП!$1:$1048576,COLUMN(DQ51),0),"-")</f>
        <v>4.7</v>
      </c>
      <c r="DR51" s="8">
        <f>IFERROR(VLOOKUP("*Мордовия*",[2]МСП!$1:$1048576,COLUMN(DR51),0),"-")</f>
        <v>4.0999999999999996</v>
      </c>
      <c r="DS51" s="8">
        <f>IFERROR(VLOOKUP("*Мордовия*",[2]МСП!$1:$1048576,COLUMN(DS51),0),"-")</f>
        <v>3.9</v>
      </c>
      <c r="DT51" s="8">
        <f>IFERROR(VLOOKUP("*Мордовия*",[2]МСП!$1:$1048576,COLUMN(DT51),0),"-")</f>
        <v>4</v>
      </c>
      <c r="DU51" s="8">
        <f>IFERROR(VLOOKUP("*Мордовия*",[2]МСП!$1:$1048576,COLUMN(DU51),0),"-")</f>
        <v>4.3</v>
      </c>
      <c r="DV51" s="8">
        <f>IFERROR(VLOOKUP("*Мордовия*",[2]МСП!$1:$1048576,COLUMN(DV51),0),"-")</f>
        <v>4.4000000000000004</v>
      </c>
      <c r="DW51" s="8">
        <f>IFERROR(VLOOKUP("*Мордовия*",[2]МСП!$1:$1048576,COLUMN(DW51),0),"-")</f>
        <v>4.3</v>
      </c>
      <c r="DX51" s="8">
        <f>IFERROR(VLOOKUP("*Мордовия*",[2]МСП!$1:$1048576,COLUMN(DX51),0),"-")</f>
        <v>5.7</v>
      </c>
      <c r="DY51" s="8">
        <f>IFERROR(VLOOKUP("*Мордовия*",[2]МСП!$1:$1048576,COLUMN(DY51),0),"-")</f>
        <v>5.4</v>
      </c>
      <c r="DZ51" s="8">
        <f>IFERROR(VLOOKUP("*Мордовия*",[2]МСП!$1:$1048576,COLUMN(DZ51),0),"-")</f>
        <v>5.7</v>
      </c>
      <c r="EA51" s="8">
        <f>IFERROR(VLOOKUP("*Мордовия*",[2]МСП!$1:$1048576,COLUMN(EA51),0),"-")</f>
        <v>6</v>
      </c>
      <c r="EB51" s="8">
        <f>IFERROR(VLOOKUP("*Мордовия*",[2]МСП!$1:$1048576,COLUMN(EB51),0),"-")</f>
        <v>6.3</v>
      </c>
      <c r="EC51" s="8">
        <f>IFERROR(VLOOKUP("*Мордовия*",[2]МСП!$1:$1048576,COLUMN(EC51),0),"-")</f>
        <v>6.8</v>
      </c>
      <c r="ED51" s="8">
        <f>IFERROR(VLOOKUP("*Мордовия*",[2]МСП!$1:$1048576,COLUMN(ED51),0),"-")</f>
        <v>7</v>
      </c>
      <c r="EE51" s="8">
        <f>IFERROR(VLOOKUP("*Мордовия*",[2]МСП!$1:$1048576,COLUMN(EE51),0),"-")</f>
        <v>6.7</v>
      </c>
      <c r="EF51" s="8">
        <f>IFERROR(VLOOKUP("*Мордовия*",[2]МСП!$1:$1048576,COLUMN(EF51),0),"-")</f>
        <v>7.2</v>
      </c>
      <c r="EG51" s="8">
        <f>IFERROR(VLOOKUP("*Мордовия*",[2]МСП!$1:$1048576,COLUMN(EG51),0),"-")</f>
        <v>7.9</v>
      </c>
      <c r="EH51" s="8">
        <f>IFERROR(VLOOKUP("*Мордовия*",[2]МСП!$1:$1048576,COLUMN(EH51),0),"-")</f>
        <v>8.9</v>
      </c>
      <c r="EI51" s="8">
        <f>IFERROR(VLOOKUP("*Мордовия*",[2]МСП!$1:$1048576,COLUMN(EI51),0),"-")</f>
        <v>10</v>
      </c>
      <c r="EJ51" s="8">
        <f>IFERROR(VLOOKUP("*Мордовия*",[2]МСП!$1:$1048576,COLUMN(EJ51),0),"-")</f>
        <v>11.9</v>
      </c>
      <c r="EK51" s="8">
        <f>IFERROR(VLOOKUP("*Мордовия*",[2]МСП!$1:$1048576,COLUMN(EK51),0),"-")</f>
        <v>13.9</v>
      </c>
      <c r="EL51" s="8">
        <f>IFERROR(VLOOKUP("*Мордовия*",[2]МСП!$1:$1048576,COLUMN(EL51),0),"-")</f>
        <v>15.6</v>
      </c>
      <c r="EM51" s="8">
        <f>IFERROR(VLOOKUP("*Мордовия*",[2]МСП!$1:$1048576,COLUMN(EM51),0),"-")</f>
        <v>15.9</v>
      </c>
      <c r="EN51" s="8">
        <f>IFERROR(VLOOKUP("*Мордовия*",[2]МСП!$1:$1048576,COLUMN(EN51),0),"-")</f>
        <v>17.600000000000001</v>
      </c>
      <c r="EO51" s="8">
        <f>IFERROR(VLOOKUP("*Мордовия*",[2]МСП!$1:$1048576,COLUMN(EO51),0),"-")</f>
        <v>18.3</v>
      </c>
      <c r="EP51" s="8">
        <f>IFERROR(VLOOKUP("*Мордовия*",[2]МСП!$1:$1048576,COLUMN(EP51),0),"-")</f>
        <v>19.8</v>
      </c>
      <c r="EQ51" s="8">
        <f>IFERROR(VLOOKUP("*Мордовия*",[2]МСП!$1:$1048576,COLUMN(EQ51),0),"-")</f>
        <v>9.6999999999999993</v>
      </c>
      <c r="ER51" s="8">
        <f>IFERROR(VLOOKUP("*Мордовия*",[2]МСП!$1:$1048576,COLUMN(ER51),0),"-")</f>
        <v>14.5</v>
      </c>
      <c r="ES51" s="8">
        <f>IFERROR(VLOOKUP("*Мордовия*",[2]МСП!$1:$1048576,COLUMN(ES51),0),"-")</f>
        <v>15.9</v>
      </c>
      <c r="ET51" s="8">
        <f>IFERROR(VLOOKUP("*Мордовия*",[2]МСП!$1:$1048576,COLUMN(ET51),0),"-")</f>
        <v>16.899999999999999</v>
      </c>
      <c r="EU51" s="8">
        <f>IFERROR(VLOOKUP("*Мордовия*",[2]МСП!$1:$1048576,COLUMN(EU51),0),"-")</f>
        <v>16.7</v>
      </c>
      <c r="EV51" s="8">
        <f>IFERROR(VLOOKUP("*Мордовия*",[2]МСП!$1:$1048576,COLUMN(EV51),0),"-")</f>
        <v>16.100000000000001</v>
      </c>
      <c r="EW51" s="8">
        <f>IFERROR(VLOOKUP("*Мордовия*",[2]МСП!$1:$1048576,COLUMN(EW51),0),"-")</f>
        <v>16.8</v>
      </c>
      <c r="EX51" s="8">
        <f>IFERROR(VLOOKUP("*Мордовия*",[2]МСП!$1:$1048576,COLUMN(EX51),0),"-")</f>
        <v>17.100000000000001</v>
      </c>
      <c r="EY51" s="8">
        <f>IFERROR(VLOOKUP("*Мордовия*",[2]МСП!$1:$1048576,COLUMN(EY51),0),"-")</f>
        <v>18.7</v>
      </c>
    </row>
    <row r="52" spans="1:155" x14ac:dyDescent="0.25">
      <c r="A52" s="4" t="s">
        <v>42</v>
      </c>
      <c r="B52" s="8">
        <f>IFERROR(VLOOKUP("*Татарстан*",[2]МСП!$1:$1048576,COLUMN(B52),0),"-")</f>
        <v>1</v>
      </c>
      <c r="C52" s="8">
        <f>IFERROR(VLOOKUP("*Татарстан*",[2]МСП!$1:$1048576,COLUMN(C52),0),"-")</f>
        <v>0.9</v>
      </c>
      <c r="D52" s="8">
        <f>IFERROR(VLOOKUP("*Татарстан*",[2]МСП!$1:$1048576,COLUMN(D52),0),"-")</f>
        <v>-0.3</v>
      </c>
      <c r="E52" s="8">
        <f>IFERROR(VLOOKUP("*Татарстан*",[2]МСП!$1:$1048576,COLUMN(E52),0),"-")</f>
        <v>-12.7</v>
      </c>
      <c r="F52" s="8">
        <f>IFERROR(VLOOKUP("*Татарстан*",[2]МСП!$1:$1048576,COLUMN(F52),0),"-")</f>
        <v>-38.5</v>
      </c>
      <c r="G52" s="8">
        <f>IFERROR(VLOOKUP("*Татарстан*",[2]МСП!$1:$1048576,COLUMN(G52),0),"-")</f>
        <v>-35</v>
      </c>
      <c r="H52" s="8">
        <f>IFERROR(VLOOKUP("*Татарстан*",[2]МСП!$1:$1048576,COLUMN(H52),0),"-")</f>
        <v>-33.700000000000003</v>
      </c>
      <c r="I52" s="8">
        <f>IFERROR(VLOOKUP("*Татарстан*",[2]МСП!$1:$1048576,COLUMN(I52),0),"-")</f>
        <v>-31.8</v>
      </c>
      <c r="J52" s="8">
        <f>IFERROR(VLOOKUP("*Татарстан*",[2]МСП!$1:$1048576,COLUMN(J52),0),"-")</f>
        <v>-31.8</v>
      </c>
      <c r="K52" s="8">
        <f>IFERROR(VLOOKUP("*Татарстан*",[2]МСП!$1:$1048576,COLUMN(K52),0),"-")</f>
        <v>-23</v>
      </c>
      <c r="L52" s="8">
        <f>IFERROR(VLOOKUP("*Татарстан*",[2]МСП!$1:$1048576,COLUMN(L52),0),"-")</f>
        <v>-20.2</v>
      </c>
      <c r="M52" s="8">
        <f>IFERROR(VLOOKUP("*Татарстан*",[2]МСП!$1:$1048576,COLUMN(M52),0),"-")</f>
        <v>-18.3</v>
      </c>
      <c r="N52" s="8">
        <f>IFERROR(VLOOKUP("*Татарстан*",[2]МСП!$1:$1048576,COLUMN(N52),0),"-")</f>
        <v>-16.399999999999999</v>
      </c>
      <c r="O52" s="8">
        <f>IFERROR(VLOOKUP("*Татарстан*",[2]МСП!$1:$1048576,COLUMN(O52),0),"-")</f>
        <v>-15</v>
      </c>
      <c r="P52" s="8">
        <f>IFERROR(VLOOKUP("*Татарстан*",[2]МСП!$1:$1048576,COLUMN(P52),0),"-")</f>
        <v>-13.3</v>
      </c>
      <c r="Q52" s="8">
        <f>IFERROR(VLOOKUP("*Татарстан*",[2]МСП!$1:$1048576,COLUMN(Q52),0),"-")</f>
        <v>-12.3</v>
      </c>
      <c r="R52" s="8">
        <f>IFERROR(VLOOKUP("*Татарстан*",[2]МСП!$1:$1048576,COLUMN(R52),0),"-")</f>
        <v>-10.7</v>
      </c>
      <c r="S52" s="8">
        <f>IFERROR(VLOOKUP("*Татарстан*",[2]МСП!$1:$1048576,COLUMN(S52),0),"-")</f>
        <v>-9.6</v>
      </c>
      <c r="T52" s="8">
        <f>IFERROR(VLOOKUP("*Татарстан*",[2]МСП!$1:$1048576,COLUMN(T52),0),"-")</f>
        <v>-4.2</v>
      </c>
      <c r="U52" s="8">
        <f>IFERROR(VLOOKUP("*Татарстан*",[2]МСП!$1:$1048576,COLUMN(U52),0),"-")</f>
        <v>-1.7</v>
      </c>
      <c r="V52" s="8">
        <f>IFERROR(VLOOKUP("*Татарстан*",[2]МСП!$1:$1048576,COLUMN(V52),0),"-")</f>
        <v>-2.7</v>
      </c>
      <c r="W52" s="8">
        <f>IFERROR(VLOOKUP("*Татарстан*",[2]МСП!$1:$1048576,COLUMN(W52),0),"-")</f>
        <v>-0.7</v>
      </c>
      <c r="X52" s="8">
        <f>IFERROR(VLOOKUP("*Татарстан*",[2]МСП!$1:$1048576,COLUMN(X52),0),"-")</f>
        <v>-0.3</v>
      </c>
      <c r="Y52" s="8">
        <f>IFERROR(VLOOKUP("*Татарстан*",[2]МСП!$1:$1048576,COLUMN(Y52),0),"-")</f>
        <v>0.5</v>
      </c>
      <c r="Z52" s="8">
        <f>IFERROR(VLOOKUP("*Татарстан*",[2]МСП!$1:$1048576,COLUMN(Z52),0),"-")</f>
        <v>0.9</v>
      </c>
      <c r="AA52" s="8">
        <f>IFERROR(VLOOKUP("*Татарстан*",[2]МСП!$1:$1048576,COLUMN(AA52),0),"-")</f>
        <v>1.5</v>
      </c>
      <c r="AB52" s="8">
        <f>IFERROR(VLOOKUP("*Татарстан*",[2]МСП!$1:$1048576,COLUMN(AB52),0),"-")</f>
        <v>1.4</v>
      </c>
      <c r="AC52" s="8">
        <f>IFERROR(VLOOKUP("*Татарстан*",[2]МСП!$1:$1048576,COLUMN(AC52),0),"-")</f>
        <v>1.8</v>
      </c>
      <c r="AD52" s="8">
        <f>IFERROR(VLOOKUP("*Татарстан*",[2]МСП!$1:$1048576,COLUMN(AD52),0),"-")</f>
        <v>1.7</v>
      </c>
      <c r="AE52" s="8">
        <f>IFERROR(VLOOKUP("*Татарстан*",[2]МСП!$1:$1048576,COLUMN(AE52),0),"-")</f>
        <v>1.9</v>
      </c>
      <c r="AF52" s="8">
        <f>IFERROR(VLOOKUP("*Татарстан*",[2]МСП!$1:$1048576,COLUMN(AF52),0),"-")</f>
        <v>1.3</v>
      </c>
      <c r="AG52" s="8">
        <f>IFERROR(VLOOKUP("*Татарстан*",[2]МСП!$1:$1048576,COLUMN(AG52),0),"-")</f>
        <v>1.5</v>
      </c>
      <c r="AH52" s="8">
        <f>IFERROR(VLOOKUP("*Татарстан*",[2]МСП!$1:$1048576,COLUMN(AH52),0),"-")</f>
        <v>1.9</v>
      </c>
      <c r="AI52" s="8">
        <f>IFERROR(VLOOKUP("*Татарстан*",[2]МСП!$1:$1048576,COLUMN(AI52),0),"-")</f>
        <v>2</v>
      </c>
      <c r="AJ52" s="8">
        <f>IFERROR(VLOOKUP("*Татарстан*",[2]МСП!$1:$1048576,COLUMN(AJ52),0),"-")</f>
        <v>1.5</v>
      </c>
      <c r="AK52" s="8">
        <f>IFERROR(VLOOKUP("*Татарстан*",[2]МСП!$1:$1048576,COLUMN(AK52),0),"-")</f>
        <v>1.8</v>
      </c>
      <c r="AL52" s="8">
        <f>IFERROR(VLOOKUP("*Татарстан*",[2]МСП!$1:$1048576,COLUMN(AL52),0),"-")</f>
        <v>2.6</v>
      </c>
      <c r="AM52" s="8">
        <f>IFERROR(VLOOKUP("*Татарстан*",[2]МСП!$1:$1048576,COLUMN(AM52),0),"-")</f>
        <v>2.8</v>
      </c>
      <c r="AN52" s="8">
        <f>IFERROR(VLOOKUP("*Татарстан*",[2]МСП!$1:$1048576,COLUMN(AN52),0),"-")</f>
        <v>3.3</v>
      </c>
      <c r="AO52" s="8">
        <f>IFERROR(VLOOKUP("*Татарстан*",[2]МСП!$1:$1048576,COLUMN(AO52),0),"-")</f>
        <v>3.7</v>
      </c>
      <c r="AP52" s="8">
        <f>IFERROR(VLOOKUP("*Татарстан*",[2]МСП!$1:$1048576,COLUMN(AP52),0),"-")</f>
        <v>4.0999999999999996</v>
      </c>
      <c r="AQ52" s="8">
        <f>IFERROR(VLOOKUP("*Татарстан*",[2]МСП!$1:$1048576,COLUMN(AQ52),0),"-")</f>
        <v>4.5</v>
      </c>
      <c r="AR52" s="8">
        <f>IFERROR(VLOOKUP("*Татарстан*",[2]МСП!$1:$1048576,COLUMN(AR52),0),"-")</f>
        <v>4</v>
      </c>
      <c r="AS52" s="8">
        <f>IFERROR(VLOOKUP("*Татарстан*",[2]МСП!$1:$1048576,COLUMN(AS52),0),"-")</f>
        <v>-2.2000000000000002</v>
      </c>
      <c r="AT52" s="8">
        <f>IFERROR(VLOOKUP("*Татарстан*",[2]МСП!$1:$1048576,COLUMN(AT52),0),"-")</f>
        <v>1.7</v>
      </c>
      <c r="AU52" s="8">
        <f>IFERROR(VLOOKUP("*Татарстан*",[2]МСП!$1:$1048576,COLUMN(AU52),0),"-")</f>
        <v>2.2000000000000002</v>
      </c>
      <c r="AV52" s="8">
        <f>IFERROR(VLOOKUP("*Татарстан*",[2]МСП!$1:$1048576,COLUMN(AV52),0),"-")</f>
        <v>2.7</v>
      </c>
      <c r="AW52" s="8">
        <f>IFERROR(VLOOKUP("*Татарстан*",[2]МСП!$1:$1048576,COLUMN(AW52),0),"-")</f>
        <v>2.7</v>
      </c>
      <c r="AX52" s="8">
        <f>IFERROR(VLOOKUP("*Татарстан*",[2]МСП!$1:$1048576,COLUMN(AX52),0),"-")</f>
        <v>2.8</v>
      </c>
      <c r="AY52" s="8">
        <f>IFERROR(VLOOKUP("*Татарстан*",[2]МСП!$1:$1048576,COLUMN(AY52),0),"-")</f>
        <v>3.5</v>
      </c>
      <c r="AZ52" s="8">
        <f>IFERROR(VLOOKUP("*Татарстан*",[2]МСП!$1:$1048576,COLUMN(AZ52),0),"-")</f>
        <v>2.9</v>
      </c>
      <c r="BA52" s="8">
        <f>IFERROR(VLOOKUP("*Татарстан*",[2]МСП!$1:$1048576,COLUMN(BA52),0),"-")</f>
        <v>3.7</v>
      </c>
      <c r="BB52" s="8">
        <f>IFERROR(VLOOKUP("*Татарстан*",[2]МСП!$1:$1048576,COLUMN(BB52),0),"-")</f>
        <v>3.5</v>
      </c>
      <c r="BC52" s="8">
        <f>IFERROR(VLOOKUP("*Татарстан*",[2]МСП!$1:$1048576,COLUMN(BC52),0),"-")</f>
        <v>3.9</v>
      </c>
      <c r="BD52" s="8">
        <f>IFERROR(VLOOKUP("*Татарстан*",[2]МСП!$1:$1048576,COLUMN(BD52),0),"-")</f>
        <v>2</v>
      </c>
      <c r="BE52" s="8">
        <f>IFERROR(VLOOKUP("*Татарстан*",[2]МСП!$1:$1048576,COLUMN(BE52),0),"-")</f>
        <v>4.4000000000000004</v>
      </c>
      <c r="BF52" s="8">
        <f>IFERROR(VLOOKUP("*Татарстан*",[2]МСП!$1:$1048576,COLUMN(BF52),0),"-")</f>
        <v>3.7</v>
      </c>
      <c r="BG52" s="8">
        <f>IFERROR(VLOOKUP("*Татарстан*",[2]МСП!$1:$1048576,COLUMN(BG52),0),"-")</f>
        <v>4.0999999999999996</v>
      </c>
      <c r="BH52" s="8">
        <f>IFERROR(VLOOKUP("*Татарстан*",[2]МСП!$1:$1048576,COLUMN(BH52),0),"-")</f>
        <v>4.5999999999999996</v>
      </c>
      <c r="BI52" s="8">
        <f>IFERROR(VLOOKUP("*Татарстан*",[2]МСП!$1:$1048576,COLUMN(BI52),0),"-")</f>
        <v>0.4</v>
      </c>
      <c r="BJ52" s="8">
        <f>IFERROR(VLOOKUP("*Татарстан*",[2]МСП!$1:$1048576,COLUMN(BJ52),0),"-")</f>
        <v>3.6</v>
      </c>
      <c r="BK52" s="8">
        <f>IFERROR(VLOOKUP("*Татарстан*",[2]МСП!$1:$1048576,COLUMN(BK52),0),"-")</f>
        <v>3.6</v>
      </c>
      <c r="BL52" s="8">
        <f>IFERROR(VLOOKUP("*Татарстан*",[2]МСП!$1:$1048576,COLUMN(BL52),0),"-")</f>
        <v>4.7</v>
      </c>
      <c r="BM52" s="8">
        <f>IFERROR(VLOOKUP("*Татарстан*",[2]МСП!$1:$1048576,COLUMN(BM52),0),"-")</f>
        <v>4.3</v>
      </c>
      <c r="BN52" s="8">
        <f>IFERROR(VLOOKUP("*Татарстан*",[2]МСП!$1:$1048576,COLUMN(BN52),0),"-")</f>
        <v>6</v>
      </c>
      <c r="BO52" s="8">
        <f>IFERROR(VLOOKUP("*Татарстан*",[2]МСП!$1:$1048576,COLUMN(BO52),0),"-")</f>
        <v>5.5</v>
      </c>
      <c r="BP52" s="8">
        <f>IFERROR(VLOOKUP("*Татарстан*",[2]МСП!$1:$1048576,COLUMN(BP52),0),"-")</f>
        <v>4.7</v>
      </c>
      <c r="BQ52" s="8">
        <f>IFERROR(VLOOKUP("*Татарстан*",[2]МСП!$1:$1048576,COLUMN(BQ52),0),"-")</f>
        <v>4.7</v>
      </c>
      <c r="BR52" s="8">
        <f>IFERROR(VLOOKUP("*Татарстан*",[2]МСП!$1:$1048576,COLUMN(BR52),0),"-")</f>
        <v>4.5999999999999996</v>
      </c>
      <c r="BS52" s="8">
        <f>IFERROR(VLOOKUP("*Татарстан*",[2]МСП!$1:$1048576,COLUMN(BS52),0),"-")</f>
        <v>3.8</v>
      </c>
      <c r="BT52" s="8">
        <f>IFERROR(VLOOKUP("*Татарстан*",[2]МСП!$1:$1048576,COLUMN(BT52),0),"-")</f>
        <v>3.9</v>
      </c>
      <c r="BU52" s="8">
        <f>IFERROR(VLOOKUP("*Татарстан*",[2]МСП!$1:$1048576,COLUMN(BU52),0),"-")</f>
        <v>3.5</v>
      </c>
      <c r="BV52" s="8">
        <f>IFERROR(VLOOKUP("*Татарстан*",[2]МСП!$1:$1048576,COLUMN(BV52),0),"-")</f>
        <v>3.5</v>
      </c>
      <c r="BW52" s="8">
        <f>IFERROR(VLOOKUP("*Татарстан*",[2]МСП!$1:$1048576,COLUMN(BW52),0),"-")</f>
        <v>4.4000000000000004</v>
      </c>
      <c r="BX52" s="8">
        <f>IFERROR(VLOOKUP("*Татарстан*",[2]МСП!$1:$1048576,COLUMN(BX52),0),"-")</f>
        <v>4.5</v>
      </c>
      <c r="BY52" s="8">
        <f>IFERROR(VLOOKUP("*Татарстан*",[2]МСП!$1:$1048576,COLUMN(BY52),0),"-")</f>
        <v>4.9000000000000004</v>
      </c>
      <c r="BZ52" s="8">
        <f>IFERROR(VLOOKUP("*Татарстан*",[2]МСП!$1:$1048576,COLUMN(BZ52),0),"-")</f>
        <v>5.0999999999999996</v>
      </c>
      <c r="CA52" s="8">
        <f>IFERROR(VLOOKUP("*Татарстан*",[2]МСП!$1:$1048576,COLUMN(CA52),0),"-")</f>
        <v>5</v>
      </c>
      <c r="CB52" s="8">
        <f>IFERROR(VLOOKUP("*Татарстан*",[2]МСП!$1:$1048576,COLUMN(CB52),0),"-")</f>
        <v>4.5999999999999996</v>
      </c>
      <c r="CC52" s="8">
        <f>IFERROR(VLOOKUP("*Татарстан*",[2]МСП!$1:$1048576,COLUMN(CC52),0),"-")</f>
        <v>5</v>
      </c>
      <c r="CD52" s="8">
        <f>IFERROR(VLOOKUP("*Татарстан*",[2]МСП!$1:$1048576,COLUMN(CD52),0),"-")</f>
        <v>5</v>
      </c>
      <c r="CE52" s="8">
        <f>IFERROR(VLOOKUP("*Татарстан*",[2]МСП!$1:$1048576,COLUMN(CE52),0),"-")</f>
        <v>4.8</v>
      </c>
      <c r="CF52" s="8">
        <f>IFERROR(VLOOKUP("*Татарстан*",[2]МСП!$1:$1048576,COLUMN(CF52),0),"-")</f>
        <v>4.2</v>
      </c>
      <c r="CG52" s="8">
        <f>IFERROR(VLOOKUP("*Татарстан*",[2]МСП!$1:$1048576,COLUMN(CG52),0),"-")</f>
        <v>4.0999999999999996</v>
      </c>
      <c r="CH52" s="8">
        <f>IFERROR(VLOOKUP("*Татарстан*",[2]МСП!$1:$1048576,COLUMN(CH52),0),"-")</f>
        <v>4.2</v>
      </c>
      <c r="CI52" s="8">
        <f>IFERROR(VLOOKUP("*Татарстан*",[2]МСП!$1:$1048576,COLUMN(CI52),0),"-")</f>
        <v>4.0999999999999996</v>
      </c>
      <c r="CJ52" s="8">
        <f>IFERROR(VLOOKUP("*Татарстан*",[2]МСП!$1:$1048576,COLUMN(CJ52),0),"-")</f>
        <v>3.2</v>
      </c>
      <c r="CK52" s="8">
        <f>IFERROR(VLOOKUP("*Татарстан*",[2]МСП!$1:$1048576,COLUMN(CK52),0),"-")</f>
        <v>3.2</v>
      </c>
      <c r="CL52" s="8">
        <f>IFERROR(VLOOKUP("*Татарстан*",[2]МСП!$1:$1048576,COLUMN(CL52),0),"-")</f>
        <v>4.5</v>
      </c>
      <c r="CM52" s="8">
        <f>IFERROR(VLOOKUP("*Татарстан*",[2]МСП!$1:$1048576,COLUMN(CM52),0),"-")</f>
        <v>4.5999999999999996</v>
      </c>
      <c r="CN52" s="8">
        <f>IFERROR(VLOOKUP("*Татарстан*",[2]МСП!$1:$1048576,COLUMN(CN52),0),"-")</f>
        <v>4.4000000000000004</v>
      </c>
      <c r="CO52" s="8">
        <f>IFERROR(VLOOKUP("*Татарстан*",[2]МСП!$1:$1048576,COLUMN(CO52),0),"-")</f>
        <v>4.2</v>
      </c>
      <c r="CP52" s="8">
        <f>IFERROR(VLOOKUP("*Татарстан*",[2]МСП!$1:$1048576,COLUMN(CP52),0),"-")</f>
        <v>4.8</v>
      </c>
      <c r="CQ52" s="8">
        <f>IFERROR(VLOOKUP("*Татарстан*",[2]МСП!$1:$1048576,COLUMN(CQ52),0),"-")</f>
        <v>5.4</v>
      </c>
      <c r="CR52" s="8">
        <f>IFERROR(VLOOKUP("*Татарстан*",[2]МСП!$1:$1048576,COLUMN(CR52),0),"-")</f>
        <v>4.8</v>
      </c>
      <c r="CS52" s="8">
        <f>IFERROR(VLOOKUP("*Татарстан*",[2]МСП!$1:$1048576,COLUMN(CS52),0),"-")</f>
        <v>-2.6</v>
      </c>
      <c r="CT52" s="8">
        <f>IFERROR(VLOOKUP("*Татарстан*",[2]МСП!$1:$1048576,COLUMN(CT52),0),"-")</f>
        <v>3.3</v>
      </c>
      <c r="CU52" s="8">
        <f>IFERROR(VLOOKUP("*Татарстан*",[2]МСП!$1:$1048576,COLUMN(CU52),0),"-")</f>
        <v>3.6</v>
      </c>
      <c r="CV52" s="8">
        <f>IFERROR(VLOOKUP("*Татарстан*",[2]МСП!$1:$1048576,COLUMN(CV52),0),"-")</f>
        <v>3.4</v>
      </c>
      <c r="CW52" s="8">
        <f>IFERROR(VLOOKUP("*Татарстан*",[2]МСП!$1:$1048576,COLUMN(CW52),0),"-")</f>
        <v>3</v>
      </c>
      <c r="CX52" s="8">
        <f>IFERROR(VLOOKUP("*Татарстан*",[2]МСП!$1:$1048576,COLUMN(CX52),0),"-")</f>
        <v>4</v>
      </c>
      <c r="CY52" s="8">
        <f>IFERROR(VLOOKUP("*Татарстан*",[2]МСП!$1:$1048576,COLUMN(CY52),0),"-")</f>
        <v>3.6</v>
      </c>
      <c r="CZ52" s="8">
        <f>IFERROR(VLOOKUP("*Татарстан*",[2]МСП!$1:$1048576,COLUMN(CZ52),0),"-")</f>
        <v>4.0999999999999996</v>
      </c>
      <c r="DA52" s="8">
        <f>IFERROR(VLOOKUP("*Татарстан*",[2]МСП!$1:$1048576,COLUMN(DA52),0),"-")</f>
        <v>3.3</v>
      </c>
      <c r="DB52" s="8">
        <f>IFERROR(VLOOKUP("*Татарстан*",[2]МСП!$1:$1048576,COLUMN(DB52),0),"-")</f>
        <v>3.3</v>
      </c>
      <c r="DC52" s="8">
        <f>IFERROR(VLOOKUP("*Татарстан*",[2]МСП!$1:$1048576,COLUMN(DC52),0),"-")</f>
        <v>3.3</v>
      </c>
      <c r="DD52" s="8">
        <f>IFERROR(VLOOKUP("*Татарстан*",[2]МСП!$1:$1048576,COLUMN(DD52),0),"-")</f>
        <v>2.6</v>
      </c>
      <c r="DE52" s="8">
        <f>IFERROR(VLOOKUP("*Татарстан*",[2]МСП!$1:$1048576,COLUMN(DE52),0),"-")</f>
        <v>2.5</v>
      </c>
      <c r="DF52" s="8">
        <f>IFERROR(VLOOKUP("*Татарстан*",[2]МСП!$1:$1048576,COLUMN(DF52),0),"-")</f>
        <v>3</v>
      </c>
      <c r="DG52" s="8">
        <f>IFERROR(VLOOKUP("*Татарстан*",[2]МСП!$1:$1048576,COLUMN(DG52),0),"-")</f>
        <v>3.6</v>
      </c>
      <c r="DH52" s="8">
        <f>IFERROR(VLOOKUP("*Татарстан*",[2]МСП!$1:$1048576,COLUMN(DH52),0),"-")</f>
        <v>3.5</v>
      </c>
      <c r="DI52" s="8">
        <f>IFERROR(VLOOKUP("*Татарстан*",[2]МСП!$1:$1048576,COLUMN(DI52),0),"-")</f>
        <v>2.9</v>
      </c>
      <c r="DJ52" s="8">
        <f>IFERROR(VLOOKUP("*Татарстан*",[2]МСП!$1:$1048576,COLUMN(DJ52),0),"-")</f>
        <v>2.7</v>
      </c>
      <c r="DK52" s="8">
        <f>IFERROR(VLOOKUP("*Татарстан*",[2]МСП!$1:$1048576,COLUMN(DK52),0),"-")</f>
        <v>4.4000000000000004</v>
      </c>
      <c r="DL52" s="8">
        <f>IFERROR(VLOOKUP("*Татарстан*",[2]МСП!$1:$1048576,COLUMN(DL52),0),"-")</f>
        <v>4.3</v>
      </c>
      <c r="DM52" s="8">
        <f>IFERROR(VLOOKUP("*Татарстан*",[2]МСП!$1:$1048576,COLUMN(DM52),0),"-")</f>
        <v>4.8</v>
      </c>
      <c r="DN52" s="8">
        <f>IFERROR(VLOOKUP("*Татарстан*",[2]МСП!$1:$1048576,COLUMN(DN52),0),"-")</f>
        <v>4.2</v>
      </c>
      <c r="DO52" s="8">
        <f>IFERROR(VLOOKUP("*Татарстан*",[2]МСП!$1:$1048576,COLUMN(DO52),0),"-")</f>
        <v>4</v>
      </c>
      <c r="DP52" s="8">
        <f>IFERROR(VLOOKUP("*Татарстан*",[2]МСП!$1:$1048576,COLUMN(DP52),0),"-")</f>
        <v>4.7</v>
      </c>
      <c r="DQ52" s="8">
        <f>IFERROR(VLOOKUP("*Татарстан*",[2]МСП!$1:$1048576,COLUMN(DQ52),0),"-")</f>
        <v>4.8</v>
      </c>
      <c r="DR52" s="8">
        <f>IFERROR(VLOOKUP("*Татарстан*",[2]МСП!$1:$1048576,COLUMN(DR52),0),"-")</f>
        <v>3.7</v>
      </c>
      <c r="DS52" s="8">
        <f>IFERROR(VLOOKUP("*Татарстан*",[2]МСП!$1:$1048576,COLUMN(DS52),0),"-")</f>
        <v>3.5</v>
      </c>
      <c r="DT52" s="8">
        <f>IFERROR(VLOOKUP("*Татарстан*",[2]МСП!$1:$1048576,COLUMN(DT52),0),"-")</f>
        <v>3.6</v>
      </c>
      <c r="DU52" s="8">
        <f>IFERROR(VLOOKUP("*Татарстан*",[2]МСП!$1:$1048576,COLUMN(DU52),0),"-")</f>
        <v>3.5</v>
      </c>
      <c r="DV52" s="8">
        <f>IFERROR(VLOOKUP("*Татарстан*",[2]МСП!$1:$1048576,COLUMN(DV52),0),"-")</f>
        <v>3.9</v>
      </c>
      <c r="DW52" s="8">
        <f>IFERROR(VLOOKUP("*Татарстан*",[2]МСП!$1:$1048576,COLUMN(DW52),0),"-")</f>
        <v>3.6</v>
      </c>
      <c r="DX52" s="8">
        <f>IFERROR(VLOOKUP("*Татарстан*",[2]МСП!$1:$1048576,COLUMN(DX52),0),"-")</f>
        <v>4.2</v>
      </c>
      <c r="DY52" s="8">
        <f>IFERROR(VLOOKUP("*Татарстан*",[2]МСП!$1:$1048576,COLUMN(DY52),0),"-")</f>
        <v>4.4000000000000004</v>
      </c>
      <c r="DZ52" s="8">
        <f>IFERROR(VLOOKUP("*Татарстан*",[2]МСП!$1:$1048576,COLUMN(DZ52),0),"-")</f>
        <v>4.7</v>
      </c>
      <c r="EA52" s="8">
        <f>IFERROR(VLOOKUP("*Татарстан*",[2]МСП!$1:$1048576,COLUMN(EA52),0),"-")</f>
        <v>4.0999999999999996</v>
      </c>
      <c r="EB52" s="8">
        <f>IFERROR(VLOOKUP("*Татарстан*",[2]МСП!$1:$1048576,COLUMN(EB52),0),"-")</f>
        <v>4.5999999999999996</v>
      </c>
      <c r="EC52" s="8">
        <f>IFERROR(VLOOKUP("*Татарстан*",[2]МСП!$1:$1048576,COLUMN(EC52),0),"-")</f>
        <v>4.7</v>
      </c>
      <c r="ED52" s="8">
        <f>IFERROR(VLOOKUP("*Татарстан*",[2]МСП!$1:$1048576,COLUMN(ED52),0),"-")</f>
        <v>4.5999999999999996</v>
      </c>
      <c r="EE52" s="8">
        <f>IFERROR(VLOOKUP("*Татарстан*",[2]МСП!$1:$1048576,COLUMN(EE52),0),"-")</f>
        <v>4.3</v>
      </c>
      <c r="EF52" s="8">
        <f>IFERROR(VLOOKUP("*Татарстан*",[2]МСП!$1:$1048576,COLUMN(EF52),0),"-")</f>
        <v>4.8</v>
      </c>
      <c r="EG52" s="8">
        <f>IFERROR(VLOOKUP("*Татарстан*",[2]МСП!$1:$1048576,COLUMN(EG52),0),"-")</f>
        <v>5.3</v>
      </c>
      <c r="EH52" s="8">
        <f>IFERROR(VLOOKUP("*Татарстан*",[2]МСП!$1:$1048576,COLUMN(EH52),0),"-")</f>
        <v>6.4</v>
      </c>
      <c r="EI52" s="8">
        <f>IFERROR(VLOOKUP("*Татарстан*",[2]МСП!$1:$1048576,COLUMN(EI52),0),"-")</f>
        <v>6.6</v>
      </c>
      <c r="EJ52" s="8">
        <f>IFERROR(VLOOKUP("*Татарстан*",[2]МСП!$1:$1048576,COLUMN(EJ52),0),"-")</f>
        <v>8.9</v>
      </c>
      <c r="EK52" s="8">
        <f>IFERROR(VLOOKUP("*Татарстан*",[2]МСП!$1:$1048576,COLUMN(EK52),0),"-")</f>
        <v>10.6</v>
      </c>
      <c r="EL52" s="8">
        <f>IFERROR(VLOOKUP("*Татарстан*",[2]МСП!$1:$1048576,COLUMN(EL52),0),"-")</f>
        <v>12.9</v>
      </c>
      <c r="EM52" s="8">
        <f>IFERROR(VLOOKUP("*Татарстан*",[2]МСП!$1:$1048576,COLUMN(EM52),0),"-")</f>
        <v>13.6</v>
      </c>
      <c r="EN52" s="8">
        <f>IFERROR(VLOOKUP("*Татарстан*",[2]МСП!$1:$1048576,COLUMN(EN52),0),"-")</f>
        <v>15.3</v>
      </c>
      <c r="EO52" s="8">
        <f>IFERROR(VLOOKUP("*Татарстан*",[2]МСП!$1:$1048576,COLUMN(EO52),0),"-")</f>
        <v>16.600000000000001</v>
      </c>
      <c r="EP52" s="8">
        <f>IFERROR(VLOOKUP("*Татарстан*",[2]МСП!$1:$1048576,COLUMN(EP52),0),"-")</f>
        <v>17.8</v>
      </c>
      <c r="EQ52" s="8">
        <f>IFERROR(VLOOKUP("*Татарстан*",[2]МСП!$1:$1048576,COLUMN(EQ52),0),"-")</f>
        <v>9.3000000000000007</v>
      </c>
      <c r="ER52" s="8">
        <f>IFERROR(VLOOKUP("*Татарстан*",[2]МСП!$1:$1048576,COLUMN(ER52),0),"-")</f>
        <v>13.6</v>
      </c>
      <c r="ES52" s="8">
        <f>IFERROR(VLOOKUP("*Татарстан*",[2]МСП!$1:$1048576,COLUMN(ES52),0),"-")</f>
        <v>15.3</v>
      </c>
      <c r="ET52" s="8">
        <f>IFERROR(VLOOKUP("*Татарстан*",[2]МСП!$1:$1048576,COLUMN(ET52),0),"-")</f>
        <v>16.100000000000001</v>
      </c>
      <c r="EU52" s="8">
        <f>IFERROR(VLOOKUP("*Татарстан*",[2]МСП!$1:$1048576,COLUMN(EU52),0),"-")</f>
        <v>16.8</v>
      </c>
      <c r="EV52" s="8">
        <f>IFERROR(VLOOKUP("*Татарстан*",[2]МСП!$1:$1048576,COLUMN(EV52),0),"-")</f>
        <v>16.2</v>
      </c>
      <c r="EW52" s="8">
        <f>IFERROR(VLOOKUP("*Татарстан*",[2]МСП!$1:$1048576,COLUMN(EW52),0),"-")</f>
        <v>17.600000000000001</v>
      </c>
      <c r="EX52" s="8">
        <f>IFERROR(VLOOKUP("*Татарстан*",[2]МСП!$1:$1048576,COLUMN(EX52),0),"-")</f>
        <v>17</v>
      </c>
      <c r="EY52" s="8">
        <f>IFERROR(VLOOKUP("*Татарстан*",[2]МСП!$1:$1048576,COLUMN(EY52),0),"-")</f>
        <v>18.3</v>
      </c>
    </row>
    <row r="53" spans="1:155" x14ac:dyDescent="0.25">
      <c r="A53" s="4" t="s">
        <v>43</v>
      </c>
      <c r="B53" s="8">
        <f>IFERROR(VLOOKUP("*Удмуртская*",[2]МСП!$1:$1048576,COLUMN(B53),0),"-")</f>
        <v>0.3</v>
      </c>
      <c r="C53" s="8">
        <f>IFERROR(VLOOKUP("*Удмуртская*",[2]МСП!$1:$1048576,COLUMN(C53),0),"-")</f>
        <v>0.1</v>
      </c>
      <c r="D53" s="8">
        <f>IFERROR(VLOOKUP("*Удмуртская*",[2]МСП!$1:$1048576,COLUMN(D53),0),"-")</f>
        <v>-0.3</v>
      </c>
      <c r="E53" s="8">
        <f>IFERROR(VLOOKUP("*Удмуртская*",[2]МСП!$1:$1048576,COLUMN(E53),0),"-")</f>
        <v>-14.3</v>
      </c>
      <c r="F53" s="8">
        <f>IFERROR(VLOOKUP("*Удмуртская*",[2]МСП!$1:$1048576,COLUMN(F53),0),"-")</f>
        <v>-31.5</v>
      </c>
      <c r="G53" s="8">
        <f>IFERROR(VLOOKUP("*Удмуртская*",[2]МСП!$1:$1048576,COLUMN(G53),0),"-")</f>
        <v>-29</v>
      </c>
      <c r="H53" s="8">
        <f>IFERROR(VLOOKUP("*Удмуртская*",[2]МСП!$1:$1048576,COLUMN(H53),0),"-")</f>
        <v>-28.2</v>
      </c>
      <c r="I53" s="8">
        <f>IFERROR(VLOOKUP("*Удмуртская*",[2]МСП!$1:$1048576,COLUMN(I53),0),"-")</f>
        <v>-25</v>
      </c>
      <c r="J53" s="8">
        <f>IFERROR(VLOOKUP("*Удмуртская*",[2]МСП!$1:$1048576,COLUMN(J53),0),"-")</f>
        <v>-24.5</v>
      </c>
      <c r="K53" s="8">
        <f>IFERROR(VLOOKUP("*Удмуртская*",[2]МСП!$1:$1048576,COLUMN(K53),0),"-")</f>
        <v>-16.100000000000001</v>
      </c>
      <c r="L53" s="8">
        <f>IFERROR(VLOOKUP("*Удмуртская*",[2]МСП!$1:$1048576,COLUMN(L53),0),"-")</f>
        <v>-12.7</v>
      </c>
      <c r="M53" s="8">
        <f>IFERROR(VLOOKUP("*Удмуртская*",[2]МСП!$1:$1048576,COLUMN(M53),0),"-")</f>
        <v>-11.3</v>
      </c>
      <c r="N53" s="8">
        <f>IFERROR(VLOOKUP("*Удмуртская*",[2]МСП!$1:$1048576,COLUMN(N53),0),"-")</f>
        <v>-10.3</v>
      </c>
      <c r="O53" s="8">
        <f>IFERROR(VLOOKUP("*Удмуртская*",[2]МСП!$1:$1048576,COLUMN(O53),0),"-")</f>
        <v>-8.6</v>
      </c>
      <c r="P53" s="8">
        <f>IFERROR(VLOOKUP("*Удмуртская*",[2]МСП!$1:$1048576,COLUMN(P53),0),"-")</f>
        <v>-3.9</v>
      </c>
      <c r="Q53" s="8">
        <f>IFERROR(VLOOKUP("*Удмуртская*",[2]МСП!$1:$1048576,COLUMN(Q53),0),"-")</f>
        <v>-2.5</v>
      </c>
      <c r="R53" s="8">
        <f>IFERROR(VLOOKUP("*Удмуртская*",[2]МСП!$1:$1048576,COLUMN(R53),0),"-")</f>
        <v>-1.4</v>
      </c>
      <c r="S53" s="8">
        <f>IFERROR(VLOOKUP("*Удмуртская*",[2]МСП!$1:$1048576,COLUMN(S53),0),"-")</f>
        <v>-0.9</v>
      </c>
      <c r="T53" s="8">
        <f>IFERROR(VLOOKUP("*Удмуртская*",[2]МСП!$1:$1048576,COLUMN(T53),0),"-")</f>
        <v>-0.7</v>
      </c>
      <c r="U53" s="8">
        <f>IFERROR(VLOOKUP("*Удмуртская*",[2]МСП!$1:$1048576,COLUMN(U53),0),"-")</f>
        <v>-0.3</v>
      </c>
      <c r="V53" s="8">
        <f>IFERROR(VLOOKUP("*Удмуртская*",[2]МСП!$1:$1048576,COLUMN(V53),0),"-")</f>
        <v>-1.4</v>
      </c>
      <c r="W53" s="8">
        <f>IFERROR(VLOOKUP("*Удмуртская*",[2]МСП!$1:$1048576,COLUMN(W53),0),"-")</f>
        <v>-0.2</v>
      </c>
      <c r="X53" s="8">
        <f>IFERROR(VLOOKUP("*Удмуртская*",[2]МСП!$1:$1048576,COLUMN(X53),0),"-")</f>
        <v>0.2</v>
      </c>
      <c r="Y53" s="8">
        <f>IFERROR(VLOOKUP("*Удмуртская*",[2]МСП!$1:$1048576,COLUMN(Y53),0),"-")</f>
        <v>0.9</v>
      </c>
      <c r="Z53" s="8">
        <f>IFERROR(VLOOKUP("*Удмуртская*",[2]МСП!$1:$1048576,COLUMN(Z53),0),"-")</f>
        <v>0.7</v>
      </c>
      <c r="AA53" s="8">
        <f>IFERROR(VLOOKUP("*Удмуртская*",[2]МСП!$1:$1048576,COLUMN(AA53),0),"-")</f>
        <v>1.2</v>
      </c>
      <c r="AB53" s="8">
        <f>IFERROR(VLOOKUP("*Удмуртская*",[2]МСП!$1:$1048576,COLUMN(AB53),0),"-")</f>
        <v>0.9</v>
      </c>
      <c r="AC53" s="8">
        <f>IFERROR(VLOOKUP("*Удмуртская*",[2]МСП!$1:$1048576,COLUMN(AC53),0),"-")</f>
        <v>1.5</v>
      </c>
      <c r="AD53" s="8">
        <f>IFERROR(VLOOKUP("*Удмуртская*",[2]МСП!$1:$1048576,COLUMN(AD53),0),"-")</f>
        <v>1.5</v>
      </c>
      <c r="AE53" s="8">
        <f>IFERROR(VLOOKUP("*Удмуртская*",[2]МСП!$1:$1048576,COLUMN(AE53),0),"-")</f>
        <v>1.1000000000000001</v>
      </c>
      <c r="AF53" s="8">
        <f>IFERROR(VLOOKUP("*Удмуртская*",[2]МСП!$1:$1048576,COLUMN(AF53),0),"-")</f>
        <v>0.1</v>
      </c>
      <c r="AG53" s="8">
        <f>IFERROR(VLOOKUP("*Удмуртская*",[2]МСП!$1:$1048576,COLUMN(AG53),0),"-")</f>
        <v>0.1</v>
      </c>
      <c r="AH53" s="8">
        <f>IFERROR(VLOOKUP("*Удмуртская*",[2]МСП!$1:$1048576,COLUMN(AH53),0),"-")</f>
        <v>0.6</v>
      </c>
      <c r="AI53" s="8">
        <f>IFERROR(VLOOKUP("*Удмуртская*",[2]МСП!$1:$1048576,COLUMN(AI53),0),"-")</f>
        <v>0.4</v>
      </c>
      <c r="AJ53" s="8">
        <f>IFERROR(VLOOKUP("*Удмуртская*",[2]МСП!$1:$1048576,COLUMN(AJ53),0),"-")</f>
        <v>-0.5</v>
      </c>
      <c r="AK53" s="8">
        <f>IFERROR(VLOOKUP("*Удмуртская*",[2]МСП!$1:$1048576,COLUMN(AK53),0),"-")</f>
        <v>0.4</v>
      </c>
      <c r="AL53" s="8">
        <f>IFERROR(VLOOKUP("*Удмуртская*",[2]МСП!$1:$1048576,COLUMN(AL53),0),"-")</f>
        <v>0.9</v>
      </c>
      <c r="AM53" s="8">
        <f>IFERROR(VLOOKUP("*Удмуртская*",[2]МСП!$1:$1048576,COLUMN(AM53),0),"-")</f>
        <v>1.2</v>
      </c>
      <c r="AN53" s="8">
        <f>IFERROR(VLOOKUP("*Удмуртская*",[2]МСП!$1:$1048576,COLUMN(AN53),0),"-")</f>
        <v>1.2</v>
      </c>
      <c r="AO53" s="8">
        <f>IFERROR(VLOOKUP("*Удмуртская*",[2]МСП!$1:$1048576,COLUMN(AO53),0),"-")</f>
        <v>1.6</v>
      </c>
      <c r="AP53" s="8">
        <f>IFERROR(VLOOKUP("*Удмуртская*",[2]МСП!$1:$1048576,COLUMN(AP53),0),"-")</f>
        <v>2.2000000000000002</v>
      </c>
      <c r="AQ53" s="8">
        <f>IFERROR(VLOOKUP("*Удмуртская*",[2]МСП!$1:$1048576,COLUMN(AQ53),0),"-")</f>
        <v>2.7</v>
      </c>
      <c r="AR53" s="8">
        <f>IFERROR(VLOOKUP("*Удмуртская*",[2]МСП!$1:$1048576,COLUMN(AR53),0),"-")</f>
        <v>2.4</v>
      </c>
      <c r="AS53" s="8">
        <f>IFERROR(VLOOKUP("*Удмуртская*",[2]МСП!$1:$1048576,COLUMN(AS53),0),"-")</f>
        <v>-6.3</v>
      </c>
      <c r="AT53" s="8">
        <f>IFERROR(VLOOKUP("*Удмуртская*",[2]МСП!$1:$1048576,COLUMN(AT53),0),"-")</f>
        <v>0.3</v>
      </c>
      <c r="AU53" s="8">
        <f>IFERROR(VLOOKUP("*Удмуртская*",[2]МСП!$1:$1048576,COLUMN(AU53),0),"-")</f>
        <v>0.8</v>
      </c>
      <c r="AV53" s="8">
        <f>IFERROR(VLOOKUP("*Удмуртская*",[2]МСП!$1:$1048576,COLUMN(AV53),0),"-")</f>
        <v>1.2</v>
      </c>
      <c r="AW53" s="8">
        <f>IFERROR(VLOOKUP("*Удмуртская*",[2]МСП!$1:$1048576,COLUMN(AW53),0),"-")</f>
        <v>1.2</v>
      </c>
      <c r="AX53" s="8">
        <f>IFERROR(VLOOKUP("*Удмуртская*",[2]МСП!$1:$1048576,COLUMN(AX53),0),"-")</f>
        <v>1.1000000000000001</v>
      </c>
      <c r="AY53" s="8">
        <f>IFERROR(VLOOKUP("*Удмуртская*",[2]МСП!$1:$1048576,COLUMN(AY53),0),"-")</f>
        <v>1.7</v>
      </c>
      <c r="AZ53" s="8">
        <f>IFERROR(VLOOKUP("*Удмуртская*",[2]МСП!$1:$1048576,COLUMN(AZ53),0),"-")</f>
        <v>0.8</v>
      </c>
      <c r="BA53" s="8">
        <f>IFERROR(VLOOKUP("*Удмуртская*",[2]МСП!$1:$1048576,COLUMN(BA53),0),"-")</f>
        <v>2</v>
      </c>
      <c r="BB53" s="8">
        <f>IFERROR(VLOOKUP("*Удмуртская*",[2]МСП!$1:$1048576,COLUMN(BB53),0),"-")</f>
        <v>1.7</v>
      </c>
      <c r="BC53" s="8">
        <f>IFERROR(VLOOKUP("*Удмуртская*",[2]МСП!$1:$1048576,COLUMN(BC53),0),"-")</f>
        <v>2.1</v>
      </c>
      <c r="BD53" s="8">
        <f>IFERROR(VLOOKUP("*Удмуртская*",[2]МСП!$1:$1048576,COLUMN(BD53),0),"-")</f>
        <v>0.5</v>
      </c>
      <c r="BE53" s="8">
        <f>IFERROR(VLOOKUP("*Удмуртская*",[2]МСП!$1:$1048576,COLUMN(BE53),0),"-")</f>
        <v>2.2000000000000002</v>
      </c>
      <c r="BF53" s="8">
        <f>IFERROR(VLOOKUP("*Удмуртская*",[2]МСП!$1:$1048576,COLUMN(BF53),0),"-")</f>
        <v>1.8</v>
      </c>
      <c r="BG53" s="8">
        <f>IFERROR(VLOOKUP("*Удмуртская*",[2]МСП!$1:$1048576,COLUMN(BG53),0),"-")</f>
        <v>2.8</v>
      </c>
      <c r="BH53" s="8">
        <f>IFERROR(VLOOKUP("*Удмуртская*",[2]МСП!$1:$1048576,COLUMN(BH53),0),"-")</f>
        <v>3.2</v>
      </c>
      <c r="BI53" s="8">
        <f>IFERROR(VLOOKUP("*Удмуртская*",[2]МСП!$1:$1048576,COLUMN(BI53),0),"-")</f>
        <v>-2.5</v>
      </c>
      <c r="BJ53" s="8">
        <f>IFERROR(VLOOKUP("*Удмуртская*",[2]МСП!$1:$1048576,COLUMN(BJ53),0),"-")</f>
        <v>2</v>
      </c>
      <c r="BK53" s="8">
        <f>IFERROR(VLOOKUP("*Удмуртская*",[2]МСП!$1:$1048576,COLUMN(BK53),0),"-")</f>
        <v>3.1</v>
      </c>
      <c r="BL53" s="8">
        <f>IFERROR(VLOOKUP("*Удмуртская*",[2]МСП!$1:$1048576,COLUMN(BL53),0),"-")</f>
        <v>3.9</v>
      </c>
      <c r="BM53" s="8">
        <f>IFERROR(VLOOKUP("*Удмуртская*",[2]МСП!$1:$1048576,COLUMN(BM53),0),"-")</f>
        <v>3.5</v>
      </c>
      <c r="BN53" s="8">
        <f>IFERROR(VLOOKUP("*Удмуртская*",[2]МСП!$1:$1048576,COLUMN(BN53),0),"-")</f>
        <v>4.5</v>
      </c>
      <c r="BO53" s="8">
        <f>IFERROR(VLOOKUP("*Удмуртская*",[2]МСП!$1:$1048576,COLUMN(BO53),0),"-")</f>
        <v>4.2</v>
      </c>
      <c r="BP53" s="8">
        <f>IFERROR(VLOOKUP("*Удмуртская*",[2]МСП!$1:$1048576,COLUMN(BP53),0),"-")</f>
        <v>3.8</v>
      </c>
      <c r="BQ53" s="8">
        <f>IFERROR(VLOOKUP("*Удмуртская*",[2]МСП!$1:$1048576,COLUMN(BQ53),0),"-")</f>
        <v>4</v>
      </c>
      <c r="BR53" s="8">
        <f>IFERROR(VLOOKUP("*Удмуртская*",[2]МСП!$1:$1048576,COLUMN(BR53),0),"-")</f>
        <v>3.6</v>
      </c>
      <c r="BS53" s="8">
        <f>IFERROR(VLOOKUP("*Удмуртская*",[2]МСП!$1:$1048576,COLUMN(BS53),0),"-")</f>
        <v>2.7</v>
      </c>
      <c r="BT53" s="8">
        <f>IFERROR(VLOOKUP("*Удмуртская*",[2]МСП!$1:$1048576,COLUMN(BT53),0),"-")</f>
        <v>3.2</v>
      </c>
      <c r="BU53" s="8">
        <f>IFERROR(VLOOKUP("*Удмуртская*",[2]МСП!$1:$1048576,COLUMN(BU53),0),"-")</f>
        <v>3.6</v>
      </c>
      <c r="BV53" s="8">
        <f>IFERROR(VLOOKUP("*Удмуртская*",[2]МСП!$1:$1048576,COLUMN(BV53),0),"-")</f>
        <v>3.1</v>
      </c>
      <c r="BW53" s="8">
        <f>IFERROR(VLOOKUP("*Удмуртская*",[2]МСП!$1:$1048576,COLUMN(BW53),0),"-")</f>
        <v>3.5</v>
      </c>
      <c r="BX53" s="8">
        <f>IFERROR(VLOOKUP("*Удмуртская*",[2]МСП!$1:$1048576,COLUMN(BX53),0),"-")</f>
        <v>3.9</v>
      </c>
      <c r="BY53" s="8">
        <f>IFERROR(VLOOKUP("*Удмуртская*",[2]МСП!$1:$1048576,COLUMN(BY53),0),"-")</f>
        <v>4</v>
      </c>
      <c r="BZ53" s="8">
        <f>IFERROR(VLOOKUP("*Удмуртская*",[2]МСП!$1:$1048576,COLUMN(BZ53),0),"-")</f>
        <v>4.0999999999999996</v>
      </c>
      <c r="CA53" s="8">
        <f>IFERROR(VLOOKUP("*Удмуртская*",[2]МСП!$1:$1048576,COLUMN(CA53),0),"-")</f>
        <v>4.4000000000000004</v>
      </c>
      <c r="CB53" s="8">
        <f>IFERROR(VLOOKUP("*Удмуртская*",[2]МСП!$1:$1048576,COLUMN(CB53),0),"-")</f>
        <v>4.0999999999999996</v>
      </c>
      <c r="CC53" s="8">
        <f>IFERROR(VLOOKUP("*Удмуртская*",[2]МСП!$1:$1048576,COLUMN(CC53),0),"-")</f>
        <v>4.7</v>
      </c>
      <c r="CD53" s="8">
        <f>IFERROR(VLOOKUP("*Удмуртская*",[2]МСП!$1:$1048576,COLUMN(CD53),0),"-")</f>
        <v>4.4000000000000004</v>
      </c>
      <c r="CE53" s="8">
        <f>IFERROR(VLOOKUP("*Удмуртская*",[2]МСП!$1:$1048576,COLUMN(CE53),0),"-")</f>
        <v>4.2</v>
      </c>
      <c r="CF53" s="8">
        <f>IFERROR(VLOOKUP("*Удмуртская*",[2]МСП!$1:$1048576,COLUMN(CF53),0),"-")</f>
        <v>3.1</v>
      </c>
      <c r="CG53" s="8">
        <f>IFERROR(VLOOKUP("*Удмуртская*",[2]МСП!$1:$1048576,COLUMN(CG53),0),"-")</f>
        <v>3.6</v>
      </c>
      <c r="CH53" s="8">
        <f>IFERROR(VLOOKUP("*Удмуртская*",[2]МСП!$1:$1048576,COLUMN(CH53),0),"-")</f>
        <v>3</v>
      </c>
      <c r="CI53" s="8">
        <f>IFERROR(VLOOKUP("*Удмуртская*",[2]МСП!$1:$1048576,COLUMN(CI53),0),"-")</f>
        <v>2.6</v>
      </c>
      <c r="CJ53" s="8">
        <f>IFERROR(VLOOKUP("*Удмуртская*",[2]МСП!$1:$1048576,COLUMN(CJ53),0),"-")</f>
        <v>-1.2</v>
      </c>
      <c r="CK53" s="8">
        <f>IFERROR(VLOOKUP("*Удмуртская*",[2]МСП!$1:$1048576,COLUMN(CK53),0),"-")</f>
        <v>1.2</v>
      </c>
      <c r="CL53" s="8">
        <f>IFERROR(VLOOKUP("*Удмуртская*",[2]МСП!$1:$1048576,COLUMN(CL53),0),"-")</f>
        <v>2.7</v>
      </c>
      <c r="CM53" s="8">
        <f>IFERROR(VLOOKUP("*Удмуртская*",[2]МСП!$1:$1048576,COLUMN(CM53),0),"-")</f>
        <v>2.9</v>
      </c>
      <c r="CN53" s="8">
        <f>IFERROR(VLOOKUP("*Удмуртская*",[2]МСП!$1:$1048576,COLUMN(CN53),0),"-")</f>
        <v>2.7</v>
      </c>
      <c r="CO53" s="8">
        <f>IFERROR(VLOOKUP("*Удмуртская*",[2]МСП!$1:$1048576,COLUMN(CO53),0),"-")</f>
        <v>2.9</v>
      </c>
      <c r="CP53" s="8">
        <f>IFERROR(VLOOKUP("*Удмуртская*",[2]МСП!$1:$1048576,COLUMN(CP53),0),"-")</f>
        <v>3.4</v>
      </c>
      <c r="CQ53" s="8">
        <f>IFERROR(VLOOKUP("*Удмуртская*",[2]МСП!$1:$1048576,COLUMN(CQ53),0),"-")</f>
        <v>3.6</v>
      </c>
      <c r="CR53" s="8">
        <f>IFERROR(VLOOKUP("*Удмуртская*",[2]МСП!$1:$1048576,COLUMN(CR53),0),"-")</f>
        <v>2.9</v>
      </c>
      <c r="CS53" s="8">
        <f>IFERROR(VLOOKUP("*Удмуртская*",[2]МСП!$1:$1048576,COLUMN(CS53),0),"-")</f>
        <v>-7</v>
      </c>
      <c r="CT53" s="8">
        <f>IFERROR(VLOOKUP("*Удмуртская*",[2]МСП!$1:$1048576,COLUMN(CT53),0),"-")</f>
        <v>1.1000000000000001</v>
      </c>
      <c r="CU53" s="8">
        <f>IFERROR(VLOOKUP("*Удмуртская*",[2]МСП!$1:$1048576,COLUMN(CU53),0),"-")</f>
        <v>1.5</v>
      </c>
      <c r="CV53" s="8">
        <f>IFERROR(VLOOKUP("*Удмуртская*",[2]МСП!$1:$1048576,COLUMN(CV53),0),"-")</f>
        <v>0.6</v>
      </c>
      <c r="CW53" s="8">
        <f>IFERROR(VLOOKUP("*Удмуртская*",[2]МСП!$1:$1048576,COLUMN(CW53),0),"-")</f>
        <v>0.6</v>
      </c>
      <c r="CX53" s="8">
        <f>IFERROR(VLOOKUP("*Удмуртская*",[2]МСП!$1:$1048576,COLUMN(CX53),0),"-")</f>
        <v>1.5</v>
      </c>
      <c r="CY53" s="8">
        <f>IFERROR(VLOOKUP("*Удмуртская*",[2]МСП!$1:$1048576,COLUMN(CY53),0),"-")</f>
        <v>1.5</v>
      </c>
      <c r="CZ53" s="8">
        <f>IFERROR(VLOOKUP("*Удмуртская*",[2]МСП!$1:$1048576,COLUMN(CZ53),0),"-")</f>
        <v>1.4</v>
      </c>
      <c r="DA53" s="8">
        <f>IFERROR(VLOOKUP("*Удмуртская*",[2]МСП!$1:$1048576,COLUMN(DA53),0),"-")</f>
        <v>0.6</v>
      </c>
      <c r="DB53" s="8">
        <f>IFERROR(VLOOKUP("*Удмуртская*",[2]МСП!$1:$1048576,COLUMN(DB53),0),"-")</f>
        <v>0.6</v>
      </c>
      <c r="DC53" s="8">
        <f>IFERROR(VLOOKUP("*Удмуртская*",[2]МСП!$1:$1048576,COLUMN(DC53),0),"-")</f>
        <v>0.8</v>
      </c>
      <c r="DD53" s="8">
        <f>IFERROR(VLOOKUP("*Удмуртская*",[2]МСП!$1:$1048576,COLUMN(DD53),0),"-")</f>
        <v>0.3</v>
      </c>
      <c r="DE53" s="8">
        <f>IFERROR(VLOOKUP("*Удмуртская*",[2]МСП!$1:$1048576,COLUMN(DE53),0),"-")</f>
        <v>0.1</v>
      </c>
      <c r="DF53" s="8">
        <f>IFERROR(VLOOKUP("*Удмуртская*",[2]МСП!$1:$1048576,COLUMN(DF53),0),"-")</f>
        <v>0.5</v>
      </c>
      <c r="DG53" s="8">
        <f>IFERROR(VLOOKUP("*Удмуртская*",[2]МСП!$1:$1048576,COLUMN(DG53),0),"-")</f>
        <v>1</v>
      </c>
      <c r="DH53" s="8">
        <f>IFERROR(VLOOKUP("*Удмуртская*",[2]МСП!$1:$1048576,COLUMN(DH53),0),"-")</f>
        <v>0.9</v>
      </c>
      <c r="DI53" s="8">
        <f>IFERROR(VLOOKUP("*Удмуртская*",[2]МСП!$1:$1048576,COLUMN(DI53),0),"-")</f>
        <v>0.4</v>
      </c>
      <c r="DJ53" s="8">
        <f>IFERROR(VLOOKUP("*Удмуртская*",[2]МСП!$1:$1048576,COLUMN(DJ53),0),"-")</f>
        <v>0.3</v>
      </c>
      <c r="DK53" s="8">
        <f>IFERROR(VLOOKUP("*Удмуртская*",[2]МСП!$1:$1048576,COLUMN(DK53),0),"-")</f>
        <v>1.7</v>
      </c>
      <c r="DL53" s="8">
        <f>IFERROR(VLOOKUP("*Удмуртская*",[2]МСП!$1:$1048576,COLUMN(DL53),0),"-")</f>
        <v>1.2</v>
      </c>
      <c r="DM53" s="8">
        <f>IFERROR(VLOOKUP("*Удмуртская*",[2]МСП!$1:$1048576,COLUMN(DM53),0),"-")</f>
        <v>1.3</v>
      </c>
      <c r="DN53" s="8">
        <f>IFERROR(VLOOKUP("*Удмуртская*",[2]МСП!$1:$1048576,COLUMN(DN53),0),"-")</f>
        <v>0.6</v>
      </c>
      <c r="DO53" s="8">
        <f>IFERROR(VLOOKUP("*Удмуртская*",[2]МСП!$1:$1048576,COLUMN(DO53),0),"-")</f>
        <v>0.6</v>
      </c>
      <c r="DP53" s="8">
        <f>IFERROR(VLOOKUP("*Удмуртская*",[2]МСП!$1:$1048576,COLUMN(DP53),0),"-")</f>
        <v>1.1000000000000001</v>
      </c>
      <c r="DQ53" s="8">
        <f>IFERROR(VLOOKUP("*Удмуртская*",[2]МСП!$1:$1048576,COLUMN(DQ53),0),"-")</f>
        <v>0.8</v>
      </c>
      <c r="DR53" s="8">
        <f>IFERROR(VLOOKUP("*Удмуртская*",[2]МСП!$1:$1048576,COLUMN(DR53),0),"-")</f>
        <v>0.1</v>
      </c>
      <c r="DS53" s="8">
        <f>IFERROR(VLOOKUP("*Удмуртская*",[2]МСП!$1:$1048576,COLUMN(DS53),0),"-")</f>
        <v>-0.2</v>
      </c>
      <c r="DT53" s="8">
        <f>IFERROR(VLOOKUP("*Удмуртская*",[2]МСП!$1:$1048576,COLUMN(DT53),0),"-")</f>
        <v>0</v>
      </c>
      <c r="DU53" s="8">
        <f>IFERROR(VLOOKUP("*Удмуртская*",[2]МСП!$1:$1048576,COLUMN(DU53),0),"-")</f>
        <v>-0.3</v>
      </c>
      <c r="DV53" s="8">
        <f>IFERROR(VLOOKUP("*Удмуртская*",[2]МСП!$1:$1048576,COLUMN(DV53),0),"-")</f>
        <v>-0.1</v>
      </c>
      <c r="DW53" s="8">
        <f>IFERROR(VLOOKUP("*Удмуртская*",[2]МСП!$1:$1048576,COLUMN(DW53),0),"-")</f>
        <v>0</v>
      </c>
      <c r="DX53" s="8">
        <f>IFERROR(VLOOKUP("*Удмуртская*",[2]МСП!$1:$1048576,COLUMN(DX53),0),"-")</f>
        <v>0.6</v>
      </c>
      <c r="DY53" s="8">
        <f>IFERROR(VLOOKUP("*Удмуртская*",[2]МСП!$1:$1048576,COLUMN(DY53),0),"-")</f>
        <v>0.6</v>
      </c>
      <c r="DZ53" s="8">
        <f>IFERROR(VLOOKUP("*Удмуртская*",[2]МСП!$1:$1048576,COLUMN(DZ53),0),"-")</f>
        <v>0.9</v>
      </c>
      <c r="EA53" s="8">
        <f>IFERROR(VLOOKUP("*Удмуртская*",[2]МСП!$1:$1048576,COLUMN(EA53),0),"-")</f>
        <v>1</v>
      </c>
      <c r="EB53" s="8">
        <f>IFERROR(VLOOKUP("*Удмуртская*",[2]МСП!$1:$1048576,COLUMN(EB53),0),"-")</f>
        <v>1.3</v>
      </c>
      <c r="EC53" s="8">
        <f>IFERROR(VLOOKUP("*Удмуртская*",[2]МСП!$1:$1048576,COLUMN(EC53),0),"-")</f>
        <v>1.2</v>
      </c>
      <c r="ED53" s="8">
        <f>IFERROR(VLOOKUP("*Удмуртская*",[2]МСП!$1:$1048576,COLUMN(ED53),0),"-")</f>
        <v>1.8</v>
      </c>
      <c r="EE53" s="8">
        <f>IFERROR(VLOOKUP("*Удмуртская*",[2]МСП!$1:$1048576,COLUMN(EE53),0),"-")</f>
        <v>1.3</v>
      </c>
      <c r="EF53" s="8">
        <f>IFERROR(VLOOKUP("*Удмуртская*",[2]МСП!$1:$1048576,COLUMN(EF53),0),"-")</f>
        <v>1.8</v>
      </c>
      <c r="EG53" s="8">
        <f>IFERROR(VLOOKUP("*Удмуртская*",[2]МСП!$1:$1048576,COLUMN(EG53),0),"-")</f>
        <v>2.2000000000000002</v>
      </c>
      <c r="EH53" s="8">
        <f>IFERROR(VLOOKUP("*Удмуртская*",[2]МСП!$1:$1048576,COLUMN(EH53),0),"-")</f>
        <v>3</v>
      </c>
      <c r="EI53" s="8">
        <f>IFERROR(VLOOKUP("*Удмуртская*",[2]МСП!$1:$1048576,COLUMN(EI53),0),"-")</f>
        <v>4.0999999999999996</v>
      </c>
      <c r="EJ53" s="8">
        <f>IFERROR(VLOOKUP("*Удмуртская*",[2]МСП!$1:$1048576,COLUMN(EJ53),0),"-")</f>
        <v>6.5</v>
      </c>
      <c r="EK53" s="8">
        <f>IFERROR(VLOOKUP("*Удмуртская*",[2]МСП!$1:$1048576,COLUMN(EK53),0),"-")</f>
        <v>7.3</v>
      </c>
      <c r="EL53" s="8">
        <f>IFERROR(VLOOKUP("*Удмуртская*",[2]МСП!$1:$1048576,COLUMN(EL53),0),"-")</f>
        <v>10.1</v>
      </c>
      <c r="EM53" s="8">
        <f>IFERROR(VLOOKUP("*Удмуртская*",[2]МСП!$1:$1048576,COLUMN(EM53),0),"-")</f>
        <v>11.3</v>
      </c>
      <c r="EN53" s="8">
        <f>IFERROR(VLOOKUP("*Удмуртская*",[2]МСП!$1:$1048576,COLUMN(EN53),0),"-")</f>
        <v>13.3</v>
      </c>
      <c r="EO53" s="8">
        <f>IFERROR(VLOOKUP("*Удмуртская*",[2]МСП!$1:$1048576,COLUMN(EO53),0),"-")</f>
        <v>14.3</v>
      </c>
      <c r="EP53" s="8">
        <f>IFERROR(VLOOKUP("*Удмуртская*",[2]МСП!$1:$1048576,COLUMN(EP53),0),"-")</f>
        <v>16</v>
      </c>
      <c r="EQ53" s="8">
        <f>IFERROR(VLOOKUP("*Удмуртская*",[2]МСП!$1:$1048576,COLUMN(EQ53),0),"-")</f>
        <v>5.0999999999999996</v>
      </c>
      <c r="ER53" s="8">
        <f>IFERROR(VLOOKUP("*Удмуртская*",[2]МСП!$1:$1048576,COLUMN(ER53),0),"-")</f>
        <v>11.2</v>
      </c>
      <c r="ES53" s="8">
        <f>IFERROR(VLOOKUP("*Удмуртская*",[2]МСП!$1:$1048576,COLUMN(ES53),0),"-")</f>
        <v>13.2</v>
      </c>
      <c r="ET53" s="8">
        <f>IFERROR(VLOOKUP("*Удмуртская*",[2]МСП!$1:$1048576,COLUMN(ET53),0),"-")</f>
        <v>13.1</v>
      </c>
      <c r="EU53" s="8">
        <f>IFERROR(VLOOKUP("*Удмуртская*",[2]МСП!$1:$1048576,COLUMN(EU53),0),"-")</f>
        <v>13.2</v>
      </c>
      <c r="EV53" s="8">
        <f>IFERROR(VLOOKUP("*Удмуртская*",[2]МСП!$1:$1048576,COLUMN(EV53),0),"-")</f>
        <v>12.3</v>
      </c>
      <c r="EW53" s="8">
        <f>IFERROR(VLOOKUP("*Удмуртская*",[2]МСП!$1:$1048576,COLUMN(EW53),0),"-")</f>
        <v>13.8</v>
      </c>
      <c r="EX53" s="8">
        <f>IFERROR(VLOOKUP("*Удмуртская*",[2]МСП!$1:$1048576,COLUMN(EX53),0),"-")</f>
        <v>12.8</v>
      </c>
      <c r="EY53" s="8">
        <f>IFERROR(VLOOKUP("*Удмуртская*",[2]МСП!$1:$1048576,COLUMN(EY53),0),"-")</f>
        <v>15</v>
      </c>
    </row>
    <row r="54" spans="1:155" x14ac:dyDescent="0.25">
      <c r="A54" s="4" t="s">
        <v>44</v>
      </c>
      <c r="B54" s="8">
        <f>IFERROR(VLOOKUP("*Чувашская*",[2]МСП!$1:$1048576,COLUMN(B54),0),"-")</f>
        <v>0.7</v>
      </c>
      <c r="C54" s="8">
        <f>IFERROR(VLOOKUP("*Чувашская*",[2]МСП!$1:$1048576,COLUMN(C54),0),"-")</f>
        <v>0.6</v>
      </c>
      <c r="D54" s="8">
        <f>IFERROR(VLOOKUP("*Чувашская*",[2]МСП!$1:$1048576,COLUMN(D54),0),"-")</f>
        <v>-0.7</v>
      </c>
      <c r="E54" s="8">
        <f>IFERROR(VLOOKUP("*Чувашская*",[2]МСП!$1:$1048576,COLUMN(E54),0),"-")</f>
        <v>-13.9</v>
      </c>
      <c r="F54" s="8">
        <f>IFERROR(VLOOKUP("*Чувашская*",[2]МСП!$1:$1048576,COLUMN(F54),0),"-")</f>
        <v>-35.1</v>
      </c>
      <c r="G54" s="8">
        <f>IFERROR(VLOOKUP("*Чувашская*",[2]МСП!$1:$1048576,COLUMN(G54),0),"-")</f>
        <v>-33.4</v>
      </c>
      <c r="H54" s="8">
        <f>IFERROR(VLOOKUP("*Чувашская*",[2]МСП!$1:$1048576,COLUMN(H54),0),"-")</f>
        <v>-32</v>
      </c>
      <c r="I54" s="8">
        <f>IFERROR(VLOOKUP("*Чувашская*",[2]МСП!$1:$1048576,COLUMN(I54),0),"-")</f>
        <v>-29.8</v>
      </c>
      <c r="J54" s="8">
        <f>IFERROR(VLOOKUP("*Чувашская*",[2]МСП!$1:$1048576,COLUMN(J54),0),"-")</f>
        <v>-29.1</v>
      </c>
      <c r="K54" s="8">
        <f>IFERROR(VLOOKUP("*Чувашская*",[2]МСП!$1:$1048576,COLUMN(K54),0),"-")</f>
        <v>-24.9</v>
      </c>
      <c r="L54" s="8">
        <f>IFERROR(VLOOKUP("*Чувашская*",[2]МСП!$1:$1048576,COLUMN(L54),0),"-")</f>
        <v>-23.5</v>
      </c>
      <c r="M54" s="8">
        <f>IFERROR(VLOOKUP("*Чувашская*",[2]МСП!$1:$1048576,COLUMN(M54),0),"-")</f>
        <v>-21.8</v>
      </c>
      <c r="N54" s="8">
        <f>IFERROR(VLOOKUP("*Чувашская*",[2]МСП!$1:$1048576,COLUMN(N54),0),"-")</f>
        <v>-20.399999999999999</v>
      </c>
      <c r="O54" s="8">
        <f>IFERROR(VLOOKUP("*Чувашская*",[2]МСП!$1:$1048576,COLUMN(O54),0),"-")</f>
        <v>-19.5</v>
      </c>
      <c r="P54" s="8">
        <f>IFERROR(VLOOKUP("*Чувашская*",[2]МСП!$1:$1048576,COLUMN(P54),0),"-")</f>
        <v>-18.7</v>
      </c>
      <c r="Q54" s="8">
        <f>IFERROR(VLOOKUP("*Чувашская*",[2]МСП!$1:$1048576,COLUMN(Q54),0),"-")</f>
        <v>-15.1</v>
      </c>
      <c r="R54" s="8">
        <f>IFERROR(VLOOKUP("*Чувашская*",[2]МСП!$1:$1048576,COLUMN(R54),0),"-")</f>
        <v>-12.9</v>
      </c>
      <c r="S54" s="8">
        <f>IFERROR(VLOOKUP("*Чувашская*",[2]МСП!$1:$1048576,COLUMN(S54),0),"-")</f>
        <v>-11.6</v>
      </c>
      <c r="T54" s="8">
        <f>IFERROR(VLOOKUP("*Чувашская*",[2]МСП!$1:$1048576,COLUMN(T54),0),"-")</f>
        <v>-10.5</v>
      </c>
      <c r="U54" s="8">
        <f>IFERROR(VLOOKUP("*Чувашская*",[2]МСП!$1:$1048576,COLUMN(U54),0),"-")</f>
        <v>-9.9</v>
      </c>
      <c r="V54" s="8">
        <f>IFERROR(VLOOKUP("*Чувашская*",[2]МСП!$1:$1048576,COLUMN(V54),0),"-")</f>
        <v>-10.8</v>
      </c>
      <c r="W54" s="8">
        <f>IFERROR(VLOOKUP("*Чувашская*",[2]МСП!$1:$1048576,COLUMN(W54),0),"-")</f>
        <v>-8.1999999999999993</v>
      </c>
      <c r="X54" s="8">
        <f>IFERROR(VLOOKUP("*Чувашская*",[2]МСП!$1:$1048576,COLUMN(X54),0),"-")</f>
        <v>-6.7</v>
      </c>
      <c r="Y54" s="8">
        <f>IFERROR(VLOOKUP("*Чувашская*",[2]МСП!$1:$1048576,COLUMN(Y54),0),"-")</f>
        <v>-6.3</v>
      </c>
      <c r="Z54" s="8">
        <f>IFERROR(VLOOKUP("*Чувашская*",[2]МСП!$1:$1048576,COLUMN(Z54),0),"-")</f>
        <v>-4.8</v>
      </c>
      <c r="AA54" s="8">
        <f>IFERROR(VLOOKUP("*Чувашская*",[2]МСП!$1:$1048576,COLUMN(AA54),0),"-")</f>
        <v>-2.8</v>
      </c>
      <c r="AB54" s="8">
        <f>IFERROR(VLOOKUP("*Чувашская*",[2]МСП!$1:$1048576,COLUMN(AB54),0),"-")</f>
        <v>-1.2</v>
      </c>
      <c r="AC54" s="8">
        <f>IFERROR(VLOOKUP("*Чувашская*",[2]МСП!$1:$1048576,COLUMN(AC54),0),"-")</f>
        <v>-0.2</v>
      </c>
      <c r="AD54" s="8">
        <f>IFERROR(VLOOKUP("*Чувашская*",[2]МСП!$1:$1048576,COLUMN(AD54),0),"-")</f>
        <v>0.2</v>
      </c>
      <c r="AE54" s="8">
        <f>IFERROR(VLOOKUP("*Чувашская*",[2]МСП!$1:$1048576,COLUMN(AE54),0),"-")</f>
        <v>-0.1</v>
      </c>
      <c r="AF54" s="8">
        <f>IFERROR(VLOOKUP("*Чувашская*",[2]МСП!$1:$1048576,COLUMN(AF54),0),"-")</f>
        <v>-0.1</v>
      </c>
      <c r="AG54" s="8">
        <f>IFERROR(VLOOKUP("*Чувашская*",[2]МСП!$1:$1048576,COLUMN(AG54),0),"-")</f>
        <v>0.7</v>
      </c>
      <c r="AH54" s="8">
        <f>IFERROR(VLOOKUP("*Чувашская*",[2]МСП!$1:$1048576,COLUMN(AH54),0),"-")</f>
        <v>0.9</v>
      </c>
      <c r="AI54" s="8">
        <f>IFERROR(VLOOKUP("*Чувашская*",[2]МСП!$1:$1048576,COLUMN(AI54),0),"-")</f>
        <v>0.8</v>
      </c>
      <c r="AJ54" s="8">
        <f>IFERROR(VLOOKUP("*Чувашская*",[2]МСП!$1:$1048576,COLUMN(AJ54),0),"-")</f>
        <v>-0.6</v>
      </c>
      <c r="AK54" s="8">
        <f>IFERROR(VLOOKUP("*Чувашская*",[2]МСП!$1:$1048576,COLUMN(AK54),0),"-")</f>
        <v>0.8</v>
      </c>
      <c r="AL54" s="8">
        <f>IFERROR(VLOOKUP("*Чувашская*",[2]МСП!$1:$1048576,COLUMN(AL54),0),"-")</f>
        <v>0.9</v>
      </c>
      <c r="AM54" s="8">
        <f>IFERROR(VLOOKUP("*Чувашская*",[2]МСП!$1:$1048576,COLUMN(AM54),0),"-")</f>
        <v>0.6</v>
      </c>
      <c r="AN54" s="8">
        <f>IFERROR(VLOOKUP("*Чувашская*",[2]МСП!$1:$1048576,COLUMN(AN54),0),"-")</f>
        <v>-0.2</v>
      </c>
      <c r="AO54" s="8">
        <f>IFERROR(VLOOKUP("*Чувашская*",[2]МСП!$1:$1048576,COLUMN(AO54),0),"-")</f>
        <v>1.2</v>
      </c>
      <c r="AP54" s="8">
        <f>IFERROR(VLOOKUP("*Чувашская*",[2]МСП!$1:$1048576,COLUMN(AP54),0),"-")</f>
        <v>1.4</v>
      </c>
      <c r="AQ54" s="8">
        <f>IFERROR(VLOOKUP("*Чувашская*",[2]МСП!$1:$1048576,COLUMN(AQ54),0),"-")</f>
        <v>0.9</v>
      </c>
      <c r="AR54" s="8">
        <f>IFERROR(VLOOKUP("*Чувашская*",[2]МСП!$1:$1048576,COLUMN(AR54),0),"-")</f>
        <v>-0.9</v>
      </c>
      <c r="AS54" s="8">
        <f>IFERROR(VLOOKUP("*Чувашская*",[2]МСП!$1:$1048576,COLUMN(AS54),0),"-")</f>
        <v>-8.1999999999999993</v>
      </c>
      <c r="AT54" s="8">
        <f>IFERROR(VLOOKUP("*Чувашская*",[2]МСП!$1:$1048576,COLUMN(AT54),0),"-")</f>
        <v>-2.5</v>
      </c>
      <c r="AU54" s="8">
        <f>IFERROR(VLOOKUP("*Чувашская*",[2]МСП!$1:$1048576,COLUMN(AU54),0),"-")</f>
        <v>-1.4</v>
      </c>
      <c r="AV54" s="8">
        <f>IFERROR(VLOOKUP("*Чувашская*",[2]МСП!$1:$1048576,COLUMN(AV54),0),"-")</f>
        <v>-1</v>
      </c>
      <c r="AW54" s="8">
        <f>IFERROR(VLOOKUP("*Чувашская*",[2]МСП!$1:$1048576,COLUMN(AW54),0),"-")</f>
        <v>-1.1000000000000001</v>
      </c>
      <c r="AX54" s="8">
        <f>IFERROR(VLOOKUP("*Чувашская*",[2]МСП!$1:$1048576,COLUMN(AX54),0),"-")</f>
        <v>-1.1000000000000001</v>
      </c>
      <c r="AY54" s="8">
        <f>IFERROR(VLOOKUP("*Чувашская*",[2]МСП!$1:$1048576,COLUMN(AY54),0),"-")</f>
        <v>-0.4</v>
      </c>
      <c r="AZ54" s="8">
        <f>IFERROR(VLOOKUP("*Чувашская*",[2]МСП!$1:$1048576,COLUMN(AZ54),0),"-")</f>
        <v>-1.3</v>
      </c>
      <c r="BA54" s="8">
        <f>IFERROR(VLOOKUP("*Чувашская*",[2]МСП!$1:$1048576,COLUMN(BA54),0),"-")</f>
        <v>-0.2</v>
      </c>
      <c r="BB54" s="8">
        <f>IFERROR(VLOOKUP("*Чувашская*",[2]МСП!$1:$1048576,COLUMN(BB54),0),"-")</f>
        <v>0</v>
      </c>
      <c r="BC54" s="8">
        <f>IFERROR(VLOOKUP("*Чувашская*",[2]МСП!$1:$1048576,COLUMN(BC54),0),"-")</f>
        <v>0.3</v>
      </c>
      <c r="BD54" s="8">
        <f>IFERROR(VLOOKUP("*Чувашская*",[2]МСП!$1:$1048576,COLUMN(BD54),0),"-")</f>
        <v>-1.6</v>
      </c>
      <c r="BE54" s="8">
        <f>IFERROR(VLOOKUP("*Чувашская*",[2]МСП!$1:$1048576,COLUMN(BE54),0),"-")</f>
        <v>0.2</v>
      </c>
      <c r="BF54" s="8">
        <f>IFERROR(VLOOKUP("*Чувашская*",[2]МСП!$1:$1048576,COLUMN(BF54),0),"-")</f>
        <v>0.9</v>
      </c>
      <c r="BG54" s="8">
        <f>IFERROR(VLOOKUP("*Чувашская*",[2]МСП!$1:$1048576,COLUMN(BG54),0),"-")</f>
        <v>1.9</v>
      </c>
      <c r="BH54" s="8">
        <f>IFERROR(VLOOKUP("*Чувашская*",[2]МСП!$1:$1048576,COLUMN(BH54),0),"-")</f>
        <v>1.8</v>
      </c>
      <c r="BI54" s="8">
        <f>IFERROR(VLOOKUP("*Чувашская*",[2]МСП!$1:$1048576,COLUMN(BI54),0),"-")</f>
        <v>-5.8</v>
      </c>
      <c r="BJ54" s="8">
        <f>IFERROR(VLOOKUP("*Чувашская*",[2]МСП!$1:$1048576,COLUMN(BJ54),0),"-")</f>
        <v>-1.4</v>
      </c>
      <c r="BK54" s="8">
        <f>IFERROR(VLOOKUP("*Чувашская*",[2]МСП!$1:$1048576,COLUMN(BK54),0),"-")</f>
        <v>1</v>
      </c>
      <c r="BL54" s="8">
        <f>IFERROR(VLOOKUP("*Чувашская*",[2]МСП!$1:$1048576,COLUMN(BL54),0),"-")</f>
        <v>1.4</v>
      </c>
      <c r="BM54" s="8">
        <f>IFERROR(VLOOKUP("*Чувашская*",[2]МСП!$1:$1048576,COLUMN(BM54),0),"-")</f>
        <v>1.4</v>
      </c>
      <c r="BN54" s="8">
        <f>IFERROR(VLOOKUP("*Чувашская*",[2]МСП!$1:$1048576,COLUMN(BN54),0),"-")</f>
        <v>2.2999999999999998</v>
      </c>
      <c r="BO54" s="8">
        <f>IFERROR(VLOOKUP("*Чувашская*",[2]МСП!$1:$1048576,COLUMN(BO54),0),"-")</f>
        <v>2</v>
      </c>
      <c r="BP54" s="8">
        <f>IFERROR(VLOOKUP("*Чувашская*",[2]МСП!$1:$1048576,COLUMN(BP54),0),"-")</f>
        <v>1</v>
      </c>
      <c r="BQ54" s="8">
        <f>IFERROR(VLOOKUP("*Чувашская*",[2]МСП!$1:$1048576,COLUMN(BQ54),0),"-")</f>
        <v>1.4</v>
      </c>
      <c r="BR54" s="8">
        <f>IFERROR(VLOOKUP("*Чувашская*",[2]МСП!$1:$1048576,COLUMN(BR54),0),"-")</f>
        <v>1.1000000000000001</v>
      </c>
      <c r="BS54" s="8">
        <f>IFERROR(VLOOKUP("*Чувашская*",[2]МСП!$1:$1048576,COLUMN(BS54),0),"-")</f>
        <v>0.2</v>
      </c>
      <c r="BT54" s="8">
        <f>IFERROR(VLOOKUP("*Чувашская*",[2]МСП!$1:$1048576,COLUMN(BT54),0),"-")</f>
        <v>-0.3</v>
      </c>
      <c r="BU54" s="8">
        <f>IFERROR(VLOOKUP("*Чувашская*",[2]МСП!$1:$1048576,COLUMN(BU54),0),"-")</f>
        <v>0.1</v>
      </c>
      <c r="BV54" s="8">
        <f>IFERROR(VLOOKUP("*Чувашская*",[2]МСП!$1:$1048576,COLUMN(BV54),0),"-")</f>
        <v>0</v>
      </c>
      <c r="BW54" s="8">
        <f>IFERROR(VLOOKUP("*Чувашская*",[2]МСП!$1:$1048576,COLUMN(BW54),0),"-")</f>
        <v>0.5</v>
      </c>
      <c r="BX54" s="8">
        <f>IFERROR(VLOOKUP("*Чувашская*",[2]МСП!$1:$1048576,COLUMN(BX54),0),"-")</f>
        <v>0.8</v>
      </c>
      <c r="BY54" s="8">
        <f>IFERROR(VLOOKUP("*Чувашская*",[2]МСП!$1:$1048576,COLUMN(BY54),0),"-")</f>
        <v>0.9</v>
      </c>
      <c r="BZ54" s="8">
        <f>IFERROR(VLOOKUP("*Чувашская*",[2]МСП!$1:$1048576,COLUMN(BZ54),0),"-")</f>
        <v>0.8</v>
      </c>
      <c r="CA54" s="8">
        <f>IFERROR(VLOOKUP("*Чувашская*",[2]МСП!$1:$1048576,COLUMN(CA54),0),"-")</f>
        <v>1.3</v>
      </c>
      <c r="CB54" s="8">
        <f>IFERROR(VLOOKUP("*Чувашская*",[2]МСП!$1:$1048576,COLUMN(CB54),0),"-")</f>
        <v>1.3</v>
      </c>
      <c r="CC54" s="8">
        <f>IFERROR(VLOOKUP("*Чувашская*",[2]МСП!$1:$1048576,COLUMN(CC54),0),"-")</f>
        <v>1.4</v>
      </c>
      <c r="CD54" s="8">
        <f>IFERROR(VLOOKUP("*Чувашская*",[2]МСП!$1:$1048576,COLUMN(CD54),0),"-")</f>
        <v>1.3</v>
      </c>
      <c r="CE54" s="8">
        <f>IFERROR(VLOOKUP("*Чувашская*",[2]МСП!$1:$1048576,COLUMN(CE54),0),"-")</f>
        <v>1</v>
      </c>
      <c r="CF54" s="8">
        <f>IFERROR(VLOOKUP("*Чувашская*",[2]МСП!$1:$1048576,COLUMN(CF54),0),"-")</f>
        <v>1</v>
      </c>
      <c r="CG54" s="8">
        <f>IFERROR(VLOOKUP("*Чувашская*",[2]МСП!$1:$1048576,COLUMN(CG54),0),"-")</f>
        <v>1.3</v>
      </c>
      <c r="CH54" s="8">
        <f>IFERROR(VLOOKUP("*Чувашская*",[2]МСП!$1:$1048576,COLUMN(CH54),0),"-")</f>
        <v>0.7</v>
      </c>
      <c r="CI54" s="8">
        <f>IFERROR(VLOOKUP("*Чувашская*",[2]МСП!$1:$1048576,COLUMN(CI54),0),"-")</f>
        <v>0.7</v>
      </c>
      <c r="CJ54" s="8">
        <f>IFERROR(VLOOKUP("*Чувашская*",[2]МСП!$1:$1048576,COLUMN(CJ54),0),"-")</f>
        <v>-10.9</v>
      </c>
      <c r="CK54" s="8">
        <f>IFERROR(VLOOKUP("*Чувашская*",[2]МСП!$1:$1048576,COLUMN(CK54),0),"-")</f>
        <v>-0.8</v>
      </c>
      <c r="CL54" s="8">
        <f>IFERROR(VLOOKUP("*Чувашская*",[2]МСП!$1:$1048576,COLUMN(CL54),0),"-")</f>
        <v>0.3</v>
      </c>
      <c r="CM54" s="8">
        <f>IFERROR(VLOOKUP("*Чувашская*",[2]МСП!$1:$1048576,COLUMN(CM54),0),"-")</f>
        <v>0.3</v>
      </c>
      <c r="CN54" s="8">
        <f>IFERROR(VLOOKUP("*Чувашская*",[2]МСП!$1:$1048576,COLUMN(CN54),0),"-")</f>
        <v>0.1</v>
      </c>
      <c r="CO54" s="8">
        <f>IFERROR(VLOOKUP("*Чувашская*",[2]МСП!$1:$1048576,COLUMN(CO54),0),"-")</f>
        <v>0.5</v>
      </c>
      <c r="CP54" s="8">
        <f>IFERROR(VLOOKUP("*Чувашская*",[2]МСП!$1:$1048576,COLUMN(CP54),0),"-")</f>
        <v>1.3</v>
      </c>
      <c r="CQ54" s="8">
        <f>IFERROR(VLOOKUP("*Чувашская*",[2]МСП!$1:$1048576,COLUMN(CQ54),0),"-")</f>
        <v>0.5</v>
      </c>
      <c r="CR54" s="8">
        <f>IFERROR(VLOOKUP("*Чувашская*",[2]МСП!$1:$1048576,COLUMN(CR54),0),"-")</f>
        <v>-0.4</v>
      </c>
      <c r="CS54" s="8">
        <f>IFERROR(VLOOKUP("*Чувашская*",[2]МСП!$1:$1048576,COLUMN(CS54),0),"-")</f>
        <v>-9.9</v>
      </c>
      <c r="CT54" s="8">
        <f>IFERROR(VLOOKUP("*Чувашская*",[2]МСП!$1:$1048576,COLUMN(CT54),0),"-")</f>
        <v>-0.8</v>
      </c>
      <c r="CU54" s="8">
        <f>IFERROR(VLOOKUP("*Чувашская*",[2]МСП!$1:$1048576,COLUMN(CU54),0),"-")</f>
        <v>-0.5</v>
      </c>
      <c r="CV54" s="8">
        <f>IFERROR(VLOOKUP("*Чувашская*",[2]МСП!$1:$1048576,COLUMN(CV54),0),"-")</f>
        <v>-1.6</v>
      </c>
      <c r="CW54" s="8">
        <f>IFERROR(VLOOKUP("*Чувашская*",[2]МСП!$1:$1048576,COLUMN(CW54),0),"-")</f>
        <v>-1</v>
      </c>
      <c r="CX54" s="8">
        <f>IFERROR(VLOOKUP("*Чувашская*",[2]МСП!$1:$1048576,COLUMN(CX54),0),"-")</f>
        <v>-0.3</v>
      </c>
      <c r="CY54" s="8">
        <f>IFERROR(VLOOKUP("*Чувашская*",[2]МСП!$1:$1048576,COLUMN(CY54),0),"-")</f>
        <v>-0.2</v>
      </c>
      <c r="CZ54" s="8">
        <f>IFERROR(VLOOKUP("*Чувашская*",[2]МСП!$1:$1048576,COLUMN(CZ54),0),"-")</f>
        <v>0.2</v>
      </c>
      <c r="DA54" s="8">
        <f>IFERROR(VLOOKUP("*Чувашская*",[2]МСП!$1:$1048576,COLUMN(DA54),0),"-")</f>
        <v>-0.3</v>
      </c>
      <c r="DB54" s="8">
        <f>IFERROR(VLOOKUP("*Чувашская*",[2]МСП!$1:$1048576,COLUMN(DB54),0),"-")</f>
        <v>-0.6</v>
      </c>
      <c r="DC54" s="8">
        <f>IFERROR(VLOOKUP("*Чувашская*",[2]МСП!$1:$1048576,COLUMN(DC54),0),"-")</f>
        <v>-1</v>
      </c>
      <c r="DD54" s="8">
        <f>IFERROR(VLOOKUP("*Чувашская*",[2]МСП!$1:$1048576,COLUMN(DD54),0),"-")</f>
        <v>-1.7</v>
      </c>
      <c r="DE54" s="8">
        <f>IFERROR(VLOOKUP("*Чувашская*",[2]МСП!$1:$1048576,COLUMN(DE54),0),"-")</f>
        <v>-1.2</v>
      </c>
      <c r="DF54" s="8">
        <f>IFERROR(VLOOKUP("*Чувашская*",[2]МСП!$1:$1048576,COLUMN(DF54),0),"-")</f>
        <v>-0.2</v>
      </c>
      <c r="DG54" s="8">
        <f>IFERROR(VLOOKUP("*Чувашская*",[2]МСП!$1:$1048576,COLUMN(DG54),0),"-")</f>
        <v>-0.6</v>
      </c>
      <c r="DH54" s="8">
        <f>IFERROR(VLOOKUP("*Чувашская*",[2]МСП!$1:$1048576,COLUMN(DH54),0),"-")</f>
        <v>-0.6</v>
      </c>
      <c r="DI54" s="8">
        <f>IFERROR(VLOOKUP("*Чувашская*",[2]МСП!$1:$1048576,COLUMN(DI54),0),"-")</f>
        <v>-0.9</v>
      </c>
      <c r="DJ54" s="8">
        <f>IFERROR(VLOOKUP("*Чувашская*",[2]МСП!$1:$1048576,COLUMN(DJ54),0),"-")</f>
        <v>-0.9</v>
      </c>
      <c r="DK54" s="8">
        <f>IFERROR(VLOOKUP("*Чувашская*",[2]МСП!$1:$1048576,COLUMN(DK54),0),"-")</f>
        <v>0.3</v>
      </c>
      <c r="DL54" s="8">
        <f>IFERROR(VLOOKUP("*Чувашская*",[2]МСП!$1:$1048576,COLUMN(DL54),0),"-")</f>
        <v>0.1</v>
      </c>
      <c r="DM54" s="8">
        <f>IFERROR(VLOOKUP("*Чувашская*",[2]МСП!$1:$1048576,COLUMN(DM54),0),"-")</f>
        <v>-0.2</v>
      </c>
      <c r="DN54" s="8">
        <f>IFERROR(VLOOKUP("*Чувашская*",[2]МСП!$1:$1048576,COLUMN(DN54),0),"-")</f>
        <v>-0.1</v>
      </c>
      <c r="DO54" s="8">
        <f>IFERROR(VLOOKUP("*Чувашская*",[2]МСП!$1:$1048576,COLUMN(DO54),0),"-")</f>
        <v>-0.3</v>
      </c>
      <c r="DP54" s="8">
        <f>IFERROR(VLOOKUP("*Чувашская*",[2]МСП!$1:$1048576,COLUMN(DP54),0),"-")</f>
        <v>-0.5</v>
      </c>
      <c r="DQ54" s="8">
        <f>IFERROR(VLOOKUP("*Чувашская*",[2]МСП!$1:$1048576,COLUMN(DQ54),0),"-")</f>
        <v>-0.5</v>
      </c>
      <c r="DR54" s="8">
        <f>IFERROR(VLOOKUP("*Чувашская*",[2]МСП!$1:$1048576,COLUMN(DR54),0),"-")</f>
        <v>-1.5</v>
      </c>
      <c r="DS54" s="8">
        <f>IFERROR(VLOOKUP("*Чувашская*",[2]МСП!$1:$1048576,COLUMN(DS54),0),"-")</f>
        <v>-1.4</v>
      </c>
      <c r="DT54" s="8">
        <f>IFERROR(VLOOKUP("*Чувашская*",[2]МСП!$1:$1048576,COLUMN(DT54),0),"-")</f>
        <v>-1.5</v>
      </c>
      <c r="DU54" s="8">
        <f>IFERROR(VLOOKUP("*Чувашская*",[2]МСП!$1:$1048576,COLUMN(DU54),0),"-")</f>
        <v>-1.8</v>
      </c>
      <c r="DV54" s="8">
        <f>IFERROR(VLOOKUP("*Чувашская*",[2]МСП!$1:$1048576,COLUMN(DV54),0),"-")</f>
        <v>-1.8</v>
      </c>
      <c r="DW54" s="8">
        <f>IFERROR(VLOOKUP("*Чувашская*",[2]МСП!$1:$1048576,COLUMN(DW54),0),"-")</f>
        <v>-1.4</v>
      </c>
      <c r="DX54" s="8">
        <f>IFERROR(VLOOKUP("*Чувашская*",[2]МСП!$1:$1048576,COLUMN(DX54),0),"-")</f>
        <v>-0.4</v>
      </c>
      <c r="DY54" s="8">
        <f>IFERROR(VLOOKUP("*Чувашская*",[2]МСП!$1:$1048576,COLUMN(DY54),0),"-")</f>
        <v>-0.4</v>
      </c>
      <c r="DZ54" s="8">
        <f>IFERROR(VLOOKUP("*Чувашская*",[2]МСП!$1:$1048576,COLUMN(DZ54),0),"-")</f>
        <v>0.1</v>
      </c>
      <c r="EA54" s="8">
        <f>IFERROR(VLOOKUP("*Чувашская*",[2]МСП!$1:$1048576,COLUMN(EA54),0),"-")</f>
        <v>0.5</v>
      </c>
      <c r="EB54" s="8">
        <f>IFERROR(VLOOKUP("*Чувашская*",[2]МСП!$1:$1048576,COLUMN(EB54),0),"-")</f>
        <v>1.5</v>
      </c>
      <c r="EC54" s="8">
        <f>IFERROR(VLOOKUP("*Чувашская*",[2]МСП!$1:$1048576,COLUMN(EC54),0),"-")</f>
        <v>1.3</v>
      </c>
      <c r="ED54" s="8">
        <f>IFERROR(VLOOKUP("*Чувашская*",[2]МСП!$1:$1048576,COLUMN(ED54),0),"-")</f>
        <v>1.9</v>
      </c>
      <c r="EE54" s="8">
        <f>IFERROR(VLOOKUP("*Чувашская*",[2]МСП!$1:$1048576,COLUMN(EE54),0),"-")</f>
        <v>2.2999999999999998</v>
      </c>
      <c r="EF54" s="8">
        <f>IFERROR(VLOOKUP("*Чувашская*",[2]МСП!$1:$1048576,COLUMN(EF54),0),"-")</f>
        <v>2.4</v>
      </c>
      <c r="EG54" s="8">
        <f>IFERROR(VLOOKUP("*Чувашская*",[2]МСП!$1:$1048576,COLUMN(EG54),0),"-")</f>
        <v>2.9</v>
      </c>
      <c r="EH54" s="8">
        <f>IFERROR(VLOOKUP("*Чувашская*",[2]МСП!$1:$1048576,COLUMN(EH54),0),"-")</f>
        <v>3.6</v>
      </c>
      <c r="EI54" s="8">
        <f>IFERROR(VLOOKUP("*Чувашская*",[2]МСП!$1:$1048576,COLUMN(EI54),0),"-")</f>
        <v>6.1</v>
      </c>
      <c r="EJ54" s="8">
        <f>IFERROR(VLOOKUP("*Чувашская*",[2]МСП!$1:$1048576,COLUMN(EJ54),0),"-")</f>
        <v>8.4</v>
      </c>
      <c r="EK54" s="8">
        <f>IFERROR(VLOOKUP("*Чувашская*",[2]МСП!$1:$1048576,COLUMN(EK54),0),"-")</f>
        <v>10.1</v>
      </c>
      <c r="EL54" s="8">
        <f>IFERROR(VLOOKUP("*Чувашская*",[2]МСП!$1:$1048576,COLUMN(EL54),0),"-")</f>
        <v>12.1</v>
      </c>
      <c r="EM54" s="8">
        <f>IFERROR(VLOOKUP("*Чувашская*",[2]МСП!$1:$1048576,COLUMN(EM54),0),"-")</f>
        <v>13.8</v>
      </c>
      <c r="EN54" s="8">
        <f>IFERROR(VLOOKUP("*Чувашская*",[2]МСП!$1:$1048576,COLUMN(EN54),0),"-")</f>
        <v>15.6</v>
      </c>
      <c r="EO54" s="8">
        <f>IFERROR(VLOOKUP("*Чувашская*",[2]МСП!$1:$1048576,COLUMN(EO54),0),"-")</f>
        <v>16.100000000000001</v>
      </c>
      <c r="EP54" s="8">
        <f>IFERROR(VLOOKUP("*Чувашская*",[2]МСП!$1:$1048576,COLUMN(EP54),0),"-")</f>
        <v>18.3</v>
      </c>
      <c r="EQ54" s="8">
        <f>IFERROR(VLOOKUP("*Чувашская*",[2]МСП!$1:$1048576,COLUMN(EQ54),0),"-")</f>
        <v>7.5</v>
      </c>
      <c r="ER54" s="8">
        <f>IFERROR(VLOOKUP("*Чувашская*",[2]МСП!$1:$1048576,COLUMN(ER54),0),"-")</f>
        <v>13.2</v>
      </c>
      <c r="ES54" s="8">
        <f>IFERROR(VLOOKUP("*Чувашская*",[2]МСП!$1:$1048576,COLUMN(ES54),0),"-")</f>
        <v>14.3</v>
      </c>
      <c r="ET54" s="8">
        <f>IFERROR(VLOOKUP("*Чувашская*",[2]МСП!$1:$1048576,COLUMN(ET54),0),"-")</f>
        <v>15.2</v>
      </c>
      <c r="EU54" s="8">
        <f>IFERROR(VLOOKUP("*Чувашская*",[2]МСП!$1:$1048576,COLUMN(EU54),0),"-")</f>
        <v>15.4</v>
      </c>
      <c r="EV54" s="8">
        <f>IFERROR(VLOOKUP("*Чувашская*",[2]МСП!$1:$1048576,COLUMN(EV54),0),"-")</f>
        <v>15.4</v>
      </c>
      <c r="EW54" s="8">
        <f>IFERROR(VLOOKUP("*Чувашская*",[2]МСП!$1:$1048576,COLUMN(EW54),0),"-")</f>
        <v>17.100000000000001</v>
      </c>
      <c r="EX54" s="8">
        <f>IFERROR(VLOOKUP("*Чувашская*",[2]МСП!$1:$1048576,COLUMN(EX54),0),"-")</f>
        <v>16.7</v>
      </c>
      <c r="EY54" s="8">
        <f>IFERROR(VLOOKUP("*Чувашская*",[2]МСП!$1:$1048576,COLUMN(EY54),0),"-")</f>
        <v>18.2</v>
      </c>
    </row>
    <row r="55" spans="1:155" x14ac:dyDescent="0.25">
      <c r="A55" s="4" t="s">
        <v>45</v>
      </c>
      <c r="B55" s="8">
        <f>IFERROR(VLOOKUP("*Пермский*",[2]МСП!$1:$1048576,COLUMN(B55),0),"-")</f>
        <v>0.4</v>
      </c>
      <c r="C55" s="8">
        <f>IFERROR(VLOOKUP("*Пермский*",[2]МСП!$1:$1048576,COLUMN(C55),0),"-")</f>
        <v>0.3</v>
      </c>
      <c r="D55" s="8">
        <f>IFERROR(VLOOKUP("*Пермский*",[2]МСП!$1:$1048576,COLUMN(D55),0),"-")</f>
        <v>-0.5</v>
      </c>
      <c r="E55" s="8">
        <f>IFERROR(VLOOKUP("*Пермский*",[2]МСП!$1:$1048576,COLUMN(E55),0),"-")</f>
        <v>-16.2</v>
      </c>
      <c r="F55" s="8">
        <f>IFERROR(VLOOKUP("*Пермский*",[2]МСП!$1:$1048576,COLUMN(F55),0),"-")</f>
        <v>-43.6</v>
      </c>
      <c r="G55" s="8">
        <f>IFERROR(VLOOKUP("*Пермский*",[2]МСП!$1:$1048576,COLUMN(G55),0),"-")</f>
        <v>-38.5</v>
      </c>
      <c r="H55" s="8">
        <f>IFERROR(VLOOKUP("*Пермский*",[2]МСП!$1:$1048576,COLUMN(H55),0),"-")</f>
        <v>-36.299999999999997</v>
      </c>
      <c r="I55" s="8">
        <f>IFERROR(VLOOKUP("*Пермский*",[2]МСП!$1:$1048576,COLUMN(I55),0),"-")</f>
        <v>-34.5</v>
      </c>
      <c r="J55" s="8">
        <f>IFERROR(VLOOKUP("*Пермский*",[2]МСП!$1:$1048576,COLUMN(J55),0),"-")</f>
        <v>-34.1</v>
      </c>
      <c r="K55" s="8">
        <f>IFERROR(VLOOKUP("*Пермский*",[2]МСП!$1:$1048576,COLUMN(K55),0),"-")</f>
        <v>-24.1</v>
      </c>
      <c r="L55" s="8">
        <f>IFERROR(VLOOKUP("*Пермский*",[2]МСП!$1:$1048576,COLUMN(L55),0),"-")</f>
        <v>-21.2</v>
      </c>
      <c r="M55" s="8">
        <f>IFERROR(VLOOKUP("*Пермский*",[2]МСП!$1:$1048576,COLUMN(M55),0),"-")</f>
        <v>-17.8</v>
      </c>
      <c r="N55" s="8">
        <f>IFERROR(VLOOKUP("*Пермский*",[2]МСП!$1:$1048576,COLUMN(N55),0),"-")</f>
        <v>-14.9</v>
      </c>
      <c r="O55" s="8">
        <f>IFERROR(VLOOKUP("*Пермский*",[2]МСП!$1:$1048576,COLUMN(O55),0),"-")</f>
        <v>-12.8</v>
      </c>
      <c r="P55" s="8">
        <f>IFERROR(VLOOKUP("*Пермский*",[2]МСП!$1:$1048576,COLUMN(P55),0),"-")</f>
        <v>-10.8</v>
      </c>
      <c r="Q55" s="8">
        <f>IFERROR(VLOOKUP("*Пермский*",[2]МСП!$1:$1048576,COLUMN(Q55),0),"-")</f>
        <v>-9.4</v>
      </c>
      <c r="R55" s="8">
        <f>IFERROR(VLOOKUP("*Пермский*",[2]МСП!$1:$1048576,COLUMN(R55),0),"-")</f>
        <v>-7.6</v>
      </c>
      <c r="S55" s="8">
        <f>IFERROR(VLOOKUP("*Пермский*",[2]МСП!$1:$1048576,COLUMN(S55),0),"-")</f>
        <v>-6.6</v>
      </c>
      <c r="T55" s="8">
        <f>IFERROR(VLOOKUP("*Пермский*",[2]МСП!$1:$1048576,COLUMN(T55),0),"-")</f>
        <v>-6.2</v>
      </c>
      <c r="U55" s="8">
        <f>IFERROR(VLOOKUP("*Пермский*",[2]МСП!$1:$1048576,COLUMN(U55),0),"-")</f>
        <v>-5.4</v>
      </c>
      <c r="V55" s="8">
        <f>IFERROR(VLOOKUP("*Пермский*",[2]МСП!$1:$1048576,COLUMN(V55),0),"-")</f>
        <v>-5.7</v>
      </c>
      <c r="W55" s="8">
        <f>IFERROR(VLOOKUP("*Пермский*",[2]МСП!$1:$1048576,COLUMN(W55),0),"-")</f>
        <v>-3.8</v>
      </c>
      <c r="X55" s="8">
        <f>IFERROR(VLOOKUP("*Пермский*",[2]МСП!$1:$1048576,COLUMN(X55),0),"-")</f>
        <v>-2.8</v>
      </c>
      <c r="Y55" s="8">
        <f>IFERROR(VLOOKUP("*Пермский*",[2]МСП!$1:$1048576,COLUMN(Y55),0),"-")</f>
        <v>-1.7</v>
      </c>
      <c r="Z55" s="8">
        <f>IFERROR(VLOOKUP("*Пермский*",[2]МСП!$1:$1048576,COLUMN(Z55),0),"-")</f>
        <v>-1.3</v>
      </c>
      <c r="AA55" s="8">
        <f>IFERROR(VLOOKUP("*Пермский*",[2]МСП!$1:$1048576,COLUMN(AA55),0),"-")</f>
        <v>-0.6</v>
      </c>
      <c r="AB55" s="8">
        <f>IFERROR(VLOOKUP("*Пермский*",[2]МСП!$1:$1048576,COLUMN(AB55),0),"-")</f>
        <v>-0.4</v>
      </c>
      <c r="AC55" s="8">
        <f>IFERROR(VLOOKUP("*Пермский*",[2]МСП!$1:$1048576,COLUMN(AC55),0),"-")</f>
        <v>0.1</v>
      </c>
      <c r="AD55" s="8">
        <f>IFERROR(VLOOKUP("*Пермский*",[2]МСП!$1:$1048576,COLUMN(AD55),0),"-")</f>
        <v>0.6</v>
      </c>
      <c r="AE55" s="8">
        <f>IFERROR(VLOOKUP("*Пермский*",[2]МСП!$1:$1048576,COLUMN(AE55),0),"-")</f>
        <v>0.5</v>
      </c>
      <c r="AF55" s="8">
        <f>IFERROR(VLOOKUP("*Пермский*",[2]МСП!$1:$1048576,COLUMN(AF55),0),"-")</f>
        <v>-0.3</v>
      </c>
      <c r="AG55" s="8">
        <f>IFERROR(VLOOKUP("*Пермский*",[2]МСП!$1:$1048576,COLUMN(AG55),0),"-")</f>
        <v>-0.3</v>
      </c>
      <c r="AH55" s="8">
        <f>IFERROR(VLOOKUP("*Пермский*",[2]МСП!$1:$1048576,COLUMN(AH55),0),"-")</f>
        <v>0.2</v>
      </c>
      <c r="AI55" s="8">
        <f>IFERROR(VLOOKUP("*Пермский*",[2]МСП!$1:$1048576,COLUMN(AI55),0),"-")</f>
        <v>0.1</v>
      </c>
      <c r="AJ55" s="8">
        <f>IFERROR(VLOOKUP("*Пермский*",[2]МСП!$1:$1048576,COLUMN(AJ55),0),"-")</f>
        <v>-1</v>
      </c>
      <c r="AK55" s="8">
        <f>IFERROR(VLOOKUP("*Пермский*",[2]МСП!$1:$1048576,COLUMN(AK55),0),"-")</f>
        <v>-0.4</v>
      </c>
      <c r="AL55" s="8">
        <f>IFERROR(VLOOKUP("*Пермский*",[2]МСП!$1:$1048576,COLUMN(AL55),0),"-")</f>
        <v>0</v>
      </c>
      <c r="AM55" s="8">
        <f>IFERROR(VLOOKUP("*Пермский*",[2]МСП!$1:$1048576,COLUMN(AM55),0),"-")</f>
        <v>0.4</v>
      </c>
      <c r="AN55" s="8">
        <f>IFERROR(VLOOKUP("*Пермский*",[2]МСП!$1:$1048576,COLUMN(AN55),0),"-")</f>
        <v>0.5</v>
      </c>
      <c r="AO55" s="8">
        <f>IFERROR(VLOOKUP("*Пермский*",[2]МСП!$1:$1048576,COLUMN(AO55),0),"-")</f>
        <v>0.8</v>
      </c>
      <c r="AP55" s="8">
        <f>IFERROR(VLOOKUP("*Пермский*",[2]МСП!$1:$1048576,COLUMN(AP55),0),"-")</f>
        <v>1.2</v>
      </c>
      <c r="AQ55" s="8">
        <f>IFERROR(VLOOKUP("*Пермский*",[2]МСП!$1:$1048576,COLUMN(AQ55),0),"-")</f>
        <v>1.5</v>
      </c>
      <c r="AR55" s="8">
        <f>IFERROR(VLOOKUP("*Пермский*",[2]МСП!$1:$1048576,COLUMN(AR55),0),"-")</f>
        <v>0.6</v>
      </c>
      <c r="AS55" s="8">
        <f>IFERROR(VLOOKUP("*Пермский*",[2]МСП!$1:$1048576,COLUMN(AS55),0),"-")</f>
        <v>-7.5</v>
      </c>
      <c r="AT55" s="8">
        <f>IFERROR(VLOOKUP("*Пермский*",[2]МСП!$1:$1048576,COLUMN(AT55),0),"-")</f>
        <v>-0.6</v>
      </c>
      <c r="AU55" s="8">
        <f>IFERROR(VLOOKUP("*Пермский*",[2]МСП!$1:$1048576,COLUMN(AU55),0),"-")</f>
        <v>-0.3</v>
      </c>
      <c r="AV55" s="8">
        <f>IFERROR(VLOOKUP("*Пермский*",[2]МСП!$1:$1048576,COLUMN(AV55),0),"-")</f>
        <v>0.2</v>
      </c>
      <c r="AW55" s="8">
        <f>IFERROR(VLOOKUP("*Пермский*",[2]МСП!$1:$1048576,COLUMN(AW55),0),"-")</f>
        <v>0.2</v>
      </c>
      <c r="AX55" s="8">
        <f>IFERROR(VLOOKUP("*Пермский*",[2]МСП!$1:$1048576,COLUMN(AX55),0),"-")</f>
        <v>-0.1</v>
      </c>
      <c r="AY55" s="8">
        <f>IFERROR(VLOOKUP("*Пермский*",[2]МСП!$1:$1048576,COLUMN(AY55),0),"-")</f>
        <v>0.9</v>
      </c>
      <c r="AZ55" s="8">
        <f>IFERROR(VLOOKUP("*Пермский*",[2]МСП!$1:$1048576,COLUMN(AZ55),0),"-")</f>
        <v>0.2</v>
      </c>
      <c r="BA55" s="8">
        <f>IFERROR(VLOOKUP("*Пермский*",[2]МСП!$1:$1048576,COLUMN(BA55),0),"-")</f>
        <v>1.2</v>
      </c>
      <c r="BB55" s="8">
        <f>IFERROR(VLOOKUP("*Пермский*",[2]МСП!$1:$1048576,COLUMN(BB55),0),"-")</f>
        <v>0.7</v>
      </c>
      <c r="BC55" s="8">
        <f>IFERROR(VLOOKUP("*Пермский*",[2]МСП!$1:$1048576,COLUMN(BC55),0),"-")</f>
        <v>1.1000000000000001</v>
      </c>
      <c r="BD55" s="8">
        <f>IFERROR(VLOOKUP("*Пермский*",[2]МСП!$1:$1048576,COLUMN(BD55),0),"-")</f>
        <v>0.3</v>
      </c>
      <c r="BE55" s="8">
        <f>IFERROR(VLOOKUP("*Пермский*",[2]МСП!$1:$1048576,COLUMN(BE55),0),"-")</f>
        <v>1.9</v>
      </c>
      <c r="BF55" s="8">
        <f>IFERROR(VLOOKUP("*Пермский*",[2]МСП!$1:$1048576,COLUMN(BF55),0),"-")</f>
        <v>1.5</v>
      </c>
      <c r="BG55" s="8">
        <f>IFERROR(VLOOKUP("*Пермский*",[2]МСП!$1:$1048576,COLUMN(BG55),0),"-")</f>
        <v>1.9</v>
      </c>
      <c r="BH55" s="8">
        <f>IFERROR(VLOOKUP("*Пермский*",[2]МСП!$1:$1048576,COLUMN(BH55),0),"-")</f>
        <v>2.8</v>
      </c>
      <c r="BI55" s="8">
        <f>IFERROR(VLOOKUP("*Пермский*",[2]МСП!$1:$1048576,COLUMN(BI55),0),"-")</f>
        <v>-3.3</v>
      </c>
      <c r="BJ55" s="8">
        <f>IFERROR(VLOOKUP("*Пермский*",[2]МСП!$1:$1048576,COLUMN(BJ55),0),"-")</f>
        <v>0.6</v>
      </c>
      <c r="BK55" s="8">
        <f>IFERROR(VLOOKUP("*Пермский*",[2]МСП!$1:$1048576,COLUMN(BK55),0),"-")</f>
        <v>2</v>
      </c>
      <c r="BL55" s="8">
        <f>IFERROR(VLOOKUP("*Пермский*",[2]МСП!$1:$1048576,COLUMN(BL55),0),"-")</f>
        <v>2.7</v>
      </c>
      <c r="BM55" s="8">
        <f>IFERROR(VLOOKUP("*Пермский*",[2]МСП!$1:$1048576,COLUMN(BM55),0),"-")</f>
        <v>2.8</v>
      </c>
      <c r="BN55" s="8">
        <f>IFERROR(VLOOKUP("*Пермский*",[2]МСП!$1:$1048576,COLUMN(BN55),0),"-")</f>
        <v>3.7</v>
      </c>
      <c r="BO55" s="8">
        <f>IFERROR(VLOOKUP("*Пермский*",[2]МСП!$1:$1048576,COLUMN(BO55),0),"-")</f>
        <v>3.1</v>
      </c>
      <c r="BP55" s="8">
        <f>IFERROR(VLOOKUP("*Пермский*",[2]МСП!$1:$1048576,COLUMN(BP55),0),"-")</f>
        <v>2.2999999999999998</v>
      </c>
      <c r="BQ55" s="8">
        <f>IFERROR(VLOOKUP("*Пермский*",[2]МСП!$1:$1048576,COLUMN(BQ55),0),"-")</f>
        <v>2.9</v>
      </c>
      <c r="BR55" s="8">
        <f>IFERROR(VLOOKUP("*Пермский*",[2]МСП!$1:$1048576,COLUMN(BR55),0),"-")</f>
        <v>2.6</v>
      </c>
      <c r="BS55" s="8">
        <f>IFERROR(VLOOKUP("*Пермский*",[2]МСП!$1:$1048576,COLUMN(BS55),0),"-")</f>
        <v>1.4</v>
      </c>
      <c r="BT55" s="8">
        <f>IFERROR(VLOOKUP("*Пермский*",[2]МСП!$1:$1048576,COLUMN(BT55),0),"-")</f>
        <v>1.5</v>
      </c>
      <c r="BU55" s="8">
        <f>IFERROR(VLOOKUP("*Пермский*",[2]МСП!$1:$1048576,COLUMN(BU55),0),"-")</f>
        <v>2</v>
      </c>
      <c r="BV55" s="8">
        <f>IFERROR(VLOOKUP("*Пермский*",[2]МСП!$1:$1048576,COLUMN(BV55),0),"-")</f>
        <v>1.7</v>
      </c>
      <c r="BW55" s="8">
        <f>IFERROR(VLOOKUP("*Пермский*",[2]МСП!$1:$1048576,COLUMN(BW55),0),"-")</f>
        <v>2.2000000000000002</v>
      </c>
      <c r="BX55" s="8">
        <f>IFERROR(VLOOKUP("*Пермский*",[2]МСП!$1:$1048576,COLUMN(BX55),0),"-")</f>
        <v>2.2000000000000002</v>
      </c>
      <c r="BY55" s="8">
        <f>IFERROR(VLOOKUP("*Пермский*",[2]МСП!$1:$1048576,COLUMN(BY55),0),"-")</f>
        <v>2.6</v>
      </c>
      <c r="BZ55" s="8">
        <f>IFERROR(VLOOKUP("*Пермский*",[2]МСП!$1:$1048576,COLUMN(BZ55),0),"-")</f>
        <v>2.4</v>
      </c>
      <c r="CA55" s="8">
        <f>IFERROR(VLOOKUP("*Пермский*",[2]МСП!$1:$1048576,COLUMN(CA55),0),"-")</f>
        <v>3.5</v>
      </c>
      <c r="CB55" s="8">
        <f>IFERROR(VLOOKUP("*Пермский*",[2]МСП!$1:$1048576,COLUMN(CB55),0),"-")</f>
        <v>3.1</v>
      </c>
      <c r="CC55" s="8">
        <f>IFERROR(VLOOKUP("*Пермский*",[2]МСП!$1:$1048576,COLUMN(CC55),0),"-")</f>
        <v>3.2</v>
      </c>
      <c r="CD55" s="8">
        <f>IFERROR(VLOOKUP("*Пермский*",[2]МСП!$1:$1048576,COLUMN(CD55),0),"-")</f>
        <v>3.2</v>
      </c>
      <c r="CE55" s="8">
        <f>IFERROR(VLOOKUP("*Пермский*",[2]МСП!$1:$1048576,COLUMN(CE55),0),"-")</f>
        <v>3.3</v>
      </c>
      <c r="CF55" s="8">
        <f>IFERROR(VLOOKUP("*Пермский*",[2]МСП!$1:$1048576,COLUMN(CF55),0),"-")</f>
        <v>2.7</v>
      </c>
      <c r="CG55" s="8">
        <f>IFERROR(VLOOKUP("*Пермский*",[2]МСП!$1:$1048576,COLUMN(CG55),0),"-")</f>
        <v>3</v>
      </c>
      <c r="CH55" s="8">
        <f>IFERROR(VLOOKUP("*Пермский*",[2]МСП!$1:$1048576,COLUMN(CH55),0),"-")</f>
        <v>2.9</v>
      </c>
      <c r="CI55" s="8">
        <f>IFERROR(VLOOKUP("*Пермский*",[2]МСП!$1:$1048576,COLUMN(CI55),0),"-")</f>
        <v>2.2000000000000002</v>
      </c>
      <c r="CJ55" s="8">
        <f>IFERROR(VLOOKUP("*Пермский*",[2]МСП!$1:$1048576,COLUMN(CJ55),0),"-")</f>
        <v>-2.9</v>
      </c>
      <c r="CK55" s="8">
        <f>IFERROR(VLOOKUP("*Пермский*",[2]МСП!$1:$1048576,COLUMN(CK55),0),"-")</f>
        <v>1.7</v>
      </c>
      <c r="CL55" s="8">
        <f>IFERROR(VLOOKUP("*Пермский*",[2]МСП!$1:$1048576,COLUMN(CL55),0),"-")</f>
        <v>2.8</v>
      </c>
      <c r="CM55" s="8">
        <f>IFERROR(VLOOKUP("*Пермский*",[2]МСП!$1:$1048576,COLUMN(CM55),0),"-")</f>
        <v>2.8</v>
      </c>
      <c r="CN55" s="8">
        <f>IFERROR(VLOOKUP("*Пермский*",[2]МСП!$1:$1048576,COLUMN(CN55),0),"-")</f>
        <v>3.1</v>
      </c>
      <c r="CO55" s="8">
        <f>IFERROR(VLOOKUP("*Пермский*",[2]МСП!$1:$1048576,COLUMN(CO55),0),"-")</f>
        <v>2.7</v>
      </c>
      <c r="CP55" s="8">
        <f>IFERROR(VLOOKUP("*Пермский*",[2]МСП!$1:$1048576,COLUMN(CP55),0),"-")</f>
        <v>3.1</v>
      </c>
      <c r="CQ55" s="8">
        <f>IFERROR(VLOOKUP("*Пермский*",[2]МСП!$1:$1048576,COLUMN(CQ55),0),"-")</f>
        <v>3.4</v>
      </c>
      <c r="CR55" s="8">
        <f>IFERROR(VLOOKUP("*Пермский*",[2]МСП!$1:$1048576,COLUMN(CR55),0),"-")</f>
        <v>2.9</v>
      </c>
      <c r="CS55" s="8">
        <f>IFERROR(VLOOKUP("*Пермский*",[2]МСП!$1:$1048576,COLUMN(CS55),0),"-")</f>
        <v>-7.5</v>
      </c>
      <c r="CT55" s="8">
        <f>IFERROR(VLOOKUP("*Пермский*",[2]МСП!$1:$1048576,COLUMN(CT55),0),"-")</f>
        <v>1.3</v>
      </c>
      <c r="CU55" s="8">
        <f>IFERROR(VLOOKUP("*Пермский*",[2]МСП!$1:$1048576,COLUMN(CU55),0),"-")</f>
        <v>1.8</v>
      </c>
      <c r="CV55" s="8">
        <f>IFERROR(VLOOKUP("*Пермский*",[2]МСП!$1:$1048576,COLUMN(CV55),0),"-")</f>
        <v>1.2</v>
      </c>
      <c r="CW55" s="8">
        <f>IFERROR(VLOOKUP("*Пермский*",[2]МСП!$1:$1048576,COLUMN(CW55),0),"-")</f>
        <v>0.9</v>
      </c>
      <c r="CX55" s="8">
        <f>IFERROR(VLOOKUP("*Пермский*",[2]МСП!$1:$1048576,COLUMN(CX55),0),"-")</f>
        <v>2.1</v>
      </c>
      <c r="CY55" s="8">
        <f>IFERROR(VLOOKUP("*Пермский*",[2]МСП!$1:$1048576,COLUMN(CY55),0),"-")</f>
        <v>2</v>
      </c>
      <c r="CZ55" s="8">
        <f>IFERROR(VLOOKUP("*Пермский*",[2]МСП!$1:$1048576,COLUMN(CZ55),0),"-")</f>
        <v>2.7</v>
      </c>
      <c r="DA55" s="8">
        <f>IFERROR(VLOOKUP("*Пермский*",[2]МСП!$1:$1048576,COLUMN(DA55),0),"-")</f>
        <v>1.6</v>
      </c>
      <c r="DB55" s="8">
        <f>IFERROR(VLOOKUP("*Пермский*",[2]МСП!$1:$1048576,COLUMN(DB55),0),"-")</f>
        <v>2</v>
      </c>
      <c r="DC55" s="8">
        <f>IFERROR(VLOOKUP("*Пермский*",[2]МСП!$1:$1048576,COLUMN(DC55),0),"-")</f>
        <v>1.7</v>
      </c>
      <c r="DD55" s="8">
        <f>IFERROR(VLOOKUP("*Пермский*",[2]МСП!$1:$1048576,COLUMN(DD55),0),"-")</f>
        <v>1.7</v>
      </c>
      <c r="DE55" s="8">
        <f>IFERROR(VLOOKUP("*Пермский*",[2]МСП!$1:$1048576,COLUMN(DE55),0),"-")</f>
        <v>1.7</v>
      </c>
      <c r="DF55" s="8">
        <f>IFERROR(VLOOKUP("*Пермский*",[2]МСП!$1:$1048576,COLUMN(DF55),0),"-")</f>
        <v>2.1</v>
      </c>
      <c r="DG55" s="8">
        <f>IFERROR(VLOOKUP("*Пермский*",[2]МСП!$1:$1048576,COLUMN(DG55),0),"-")</f>
        <v>2.4</v>
      </c>
      <c r="DH55" s="8">
        <f>IFERROR(VLOOKUP("*Пермский*",[2]МСП!$1:$1048576,COLUMN(DH55),0),"-")</f>
        <v>2.5</v>
      </c>
      <c r="DI55" s="8">
        <f>IFERROR(VLOOKUP("*Пермский*",[2]МСП!$1:$1048576,COLUMN(DI55),0),"-")</f>
        <v>1.7</v>
      </c>
      <c r="DJ55" s="8">
        <f>IFERROR(VLOOKUP("*Пермский*",[2]МСП!$1:$1048576,COLUMN(DJ55),0),"-")</f>
        <v>1.6</v>
      </c>
      <c r="DK55" s="8">
        <f>IFERROR(VLOOKUP("*Пермский*",[2]МСП!$1:$1048576,COLUMN(DK55),0),"-")</f>
        <v>3</v>
      </c>
      <c r="DL55" s="8">
        <f>IFERROR(VLOOKUP("*Пермский*",[2]МСП!$1:$1048576,COLUMN(DL55),0),"-")</f>
        <v>3</v>
      </c>
      <c r="DM55" s="8">
        <f>IFERROR(VLOOKUP("*Пермский*",[2]МСП!$1:$1048576,COLUMN(DM55),0),"-")</f>
        <v>2.9</v>
      </c>
      <c r="DN55" s="8">
        <f>IFERROR(VLOOKUP("*Пермский*",[2]МСП!$1:$1048576,COLUMN(DN55),0),"-")</f>
        <v>2.4</v>
      </c>
      <c r="DO55" s="8">
        <f>IFERROR(VLOOKUP("*Пермский*",[2]МСП!$1:$1048576,COLUMN(DO55),0),"-")</f>
        <v>2.4</v>
      </c>
      <c r="DP55" s="8">
        <f>IFERROR(VLOOKUP("*Пермский*",[2]МСП!$1:$1048576,COLUMN(DP55),0),"-")</f>
        <v>2.8</v>
      </c>
      <c r="DQ55" s="8">
        <f>IFERROR(VLOOKUP("*Пермский*",[2]МСП!$1:$1048576,COLUMN(DQ55),0),"-")</f>
        <v>2.6</v>
      </c>
      <c r="DR55" s="8">
        <f>IFERROR(VLOOKUP("*Пермский*",[2]МСП!$1:$1048576,COLUMN(DR55),0),"-")</f>
        <v>1.7</v>
      </c>
      <c r="DS55" s="8">
        <f>IFERROR(VLOOKUP("*Пермский*",[2]МСП!$1:$1048576,COLUMN(DS55),0),"-")</f>
        <v>1.6</v>
      </c>
      <c r="DT55" s="8">
        <f>IFERROR(VLOOKUP("*Пермский*",[2]МСП!$1:$1048576,COLUMN(DT55),0),"-")</f>
        <v>1.8</v>
      </c>
      <c r="DU55" s="8">
        <f>IFERROR(VLOOKUP("*Пермский*",[2]МСП!$1:$1048576,COLUMN(DU55),0),"-")</f>
        <v>1.8</v>
      </c>
      <c r="DV55" s="8">
        <f>IFERROR(VLOOKUP("*Пермский*",[2]МСП!$1:$1048576,COLUMN(DV55),0),"-")</f>
        <v>1.9</v>
      </c>
      <c r="DW55" s="8">
        <f>IFERROR(VLOOKUP("*Пермский*",[2]МСП!$1:$1048576,COLUMN(DW55),0),"-")</f>
        <v>1.7</v>
      </c>
      <c r="DX55" s="8">
        <f>IFERROR(VLOOKUP("*Пермский*",[2]МСП!$1:$1048576,COLUMN(DX55),0),"-")</f>
        <v>2.5</v>
      </c>
      <c r="DY55" s="8">
        <f>IFERROR(VLOOKUP("*Пермский*",[2]МСП!$1:$1048576,COLUMN(DY55),0),"-")</f>
        <v>2.5</v>
      </c>
      <c r="DZ55" s="8">
        <f>IFERROR(VLOOKUP("*Пермский*",[2]МСП!$1:$1048576,COLUMN(DZ55),0),"-")</f>
        <v>3.2</v>
      </c>
      <c r="EA55" s="8">
        <f>IFERROR(VLOOKUP("*Пермский*",[2]МСП!$1:$1048576,COLUMN(EA55),0),"-")</f>
        <v>3.4</v>
      </c>
      <c r="EB55" s="8">
        <f>IFERROR(VLOOKUP("*Пермский*",[2]МСП!$1:$1048576,COLUMN(EB55),0),"-")</f>
        <v>3.9</v>
      </c>
      <c r="EC55" s="8">
        <f>IFERROR(VLOOKUP("*Пермский*",[2]МСП!$1:$1048576,COLUMN(EC55),0),"-")</f>
        <v>3.8</v>
      </c>
      <c r="ED55" s="8">
        <f>IFERROR(VLOOKUP("*Пермский*",[2]МСП!$1:$1048576,COLUMN(ED55),0),"-")</f>
        <v>3.7</v>
      </c>
      <c r="EE55" s="8">
        <f>IFERROR(VLOOKUP("*Пермский*",[2]МСП!$1:$1048576,COLUMN(EE55),0),"-")</f>
        <v>3.3</v>
      </c>
      <c r="EF55" s="8">
        <f>IFERROR(VLOOKUP("*Пермский*",[2]МСП!$1:$1048576,COLUMN(EF55),0),"-")</f>
        <v>3.7</v>
      </c>
      <c r="EG55" s="8">
        <f>IFERROR(VLOOKUP("*Пермский*",[2]МСП!$1:$1048576,COLUMN(EG55),0),"-")</f>
        <v>4</v>
      </c>
      <c r="EH55" s="8">
        <f>IFERROR(VLOOKUP("*Пермский*",[2]МСП!$1:$1048576,COLUMN(EH55),0),"-")</f>
        <v>4.3</v>
      </c>
      <c r="EI55" s="8">
        <f>IFERROR(VLOOKUP("*Пермский*",[2]МСП!$1:$1048576,COLUMN(EI55),0),"-")</f>
        <v>5.4</v>
      </c>
      <c r="EJ55" s="8">
        <f>IFERROR(VLOOKUP("*Пермский*",[2]МСП!$1:$1048576,COLUMN(EJ55),0),"-")</f>
        <v>7.5</v>
      </c>
      <c r="EK55" s="8">
        <f>IFERROR(VLOOKUP("*Пермский*",[2]МСП!$1:$1048576,COLUMN(EK55),0),"-")</f>
        <v>8.6999999999999993</v>
      </c>
      <c r="EL55" s="8">
        <f>IFERROR(VLOOKUP("*Пермский*",[2]МСП!$1:$1048576,COLUMN(EL55),0),"-")</f>
        <v>11.1</v>
      </c>
      <c r="EM55" s="8">
        <f>IFERROR(VLOOKUP("*Пермский*",[2]МСП!$1:$1048576,COLUMN(EM55),0),"-")</f>
        <v>13.1</v>
      </c>
      <c r="EN55" s="8">
        <f>IFERROR(VLOOKUP("*Пермский*",[2]МСП!$1:$1048576,COLUMN(EN55),0),"-")</f>
        <v>15.2</v>
      </c>
      <c r="EO55" s="8">
        <f>IFERROR(VLOOKUP("*Пермский*",[2]МСП!$1:$1048576,COLUMN(EO55),0),"-")</f>
        <v>16.600000000000001</v>
      </c>
      <c r="EP55" s="8">
        <f>IFERROR(VLOOKUP("*Пермский*",[2]МСП!$1:$1048576,COLUMN(EP55),0),"-")</f>
        <v>18.399999999999999</v>
      </c>
      <c r="EQ55" s="8">
        <f>IFERROR(VLOOKUP("*Пермский*",[2]МСП!$1:$1048576,COLUMN(EQ55),0),"-")</f>
        <v>6.1</v>
      </c>
      <c r="ER55" s="8">
        <f>IFERROR(VLOOKUP("*Пермский*",[2]МСП!$1:$1048576,COLUMN(ER55),0),"-")</f>
        <v>12.8</v>
      </c>
      <c r="ES55" s="8">
        <f>IFERROR(VLOOKUP("*Пермский*",[2]МСП!$1:$1048576,COLUMN(ES55),0),"-")</f>
        <v>14.1</v>
      </c>
      <c r="ET55" s="8">
        <f>IFERROR(VLOOKUP("*Пермский*",[2]МСП!$1:$1048576,COLUMN(ET55),0),"-")</f>
        <v>14.9</v>
      </c>
      <c r="EU55" s="8">
        <f>IFERROR(VLOOKUP("*Пермский*",[2]МСП!$1:$1048576,COLUMN(EU55),0),"-")</f>
        <v>15.6</v>
      </c>
      <c r="EV55" s="8">
        <f>IFERROR(VLOOKUP("*Пермский*",[2]МСП!$1:$1048576,COLUMN(EV55),0),"-")</f>
        <v>15.7</v>
      </c>
      <c r="EW55" s="8">
        <f>IFERROR(VLOOKUP("*Пермский*",[2]МСП!$1:$1048576,COLUMN(EW55),0),"-")</f>
        <v>17</v>
      </c>
      <c r="EX55" s="8">
        <f>IFERROR(VLOOKUP("*Пермский*",[2]МСП!$1:$1048576,COLUMN(EX55),0),"-")</f>
        <v>17.100000000000001</v>
      </c>
      <c r="EY55" s="8">
        <f>IFERROR(VLOOKUP("*Пермский*",[2]МСП!$1:$1048576,COLUMN(EY55),0),"-")</f>
        <v>18.3</v>
      </c>
    </row>
    <row r="56" spans="1:155" x14ac:dyDescent="0.25">
      <c r="A56" s="4" t="s">
        <v>46</v>
      </c>
      <c r="B56" s="8">
        <f>IFERROR(VLOOKUP("*Кировская*",[2]МСП!$1:$1048576,COLUMN(B56),0),"-")</f>
        <v>0.3</v>
      </c>
      <c r="C56" s="8">
        <f>IFERROR(VLOOKUP("*Кировская*",[2]МСП!$1:$1048576,COLUMN(C56),0),"-")</f>
        <v>-0.1</v>
      </c>
      <c r="D56" s="8">
        <f>IFERROR(VLOOKUP("*Кировская*",[2]МСП!$1:$1048576,COLUMN(D56),0),"-")</f>
        <v>-1.3</v>
      </c>
      <c r="E56" s="8">
        <f>IFERROR(VLOOKUP("*Кировская*",[2]МСП!$1:$1048576,COLUMN(E56),0),"-")</f>
        <v>-14.3</v>
      </c>
      <c r="F56" s="8">
        <f>IFERROR(VLOOKUP("*Кировская*",[2]МСП!$1:$1048576,COLUMN(F56),0),"-")</f>
        <v>-36.4</v>
      </c>
      <c r="G56" s="8">
        <f>IFERROR(VLOOKUP("*Кировская*",[2]МСП!$1:$1048576,COLUMN(G56),0),"-")</f>
        <v>-31.1</v>
      </c>
      <c r="H56" s="8">
        <f>IFERROR(VLOOKUP("*Кировская*",[2]МСП!$1:$1048576,COLUMN(H56),0),"-")</f>
        <v>-29.6</v>
      </c>
      <c r="I56" s="8">
        <f>IFERROR(VLOOKUP("*Кировская*",[2]МСП!$1:$1048576,COLUMN(I56),0),"-")</f>
        <v>-27.4</v>
      </c>
      <c r="J56" s="8">
        <f>IFERROR(VLOOKUP("*Кировская*",[2]МСП!$1:$1048576,COLUMN(J56),0),"-")</f>
        <v>-26.3</v>
      </c>
      <c r="K56" s="8">
        <f>IFERROR(VLOOKUP("*Кировская*",[2]МСП!$1:$1048576,COLUMN(K56),0),"-")</f>
        <v>-17.100000000000001</v>
      </c>
      <c r="L56" s="8">
        <f>IFERROR(VLOOKUP("*Кировская*",[2]МСП!$1:$1048576,COLUMN(L56),0),"-")</f>
        <v>-14.2</v>
      </c>
      <c r="M56" s="8">
        <f>IFERROR(VLOOKUP("*Кировская*",[2]МСП!$1:$1048576,COLUMN(M56),0),"-")</f>
        <v>-12.8</v>
      </c>
      <c r="N56" s="8">
        <f>IFERROR(VLOOKUP("*Кировская*",[2]МСП!$1:$1048576,COLUMN(N56),0),"-")</f>
        <v>-13</v>
      </c>
      <c r="O56" s="8">
        <f>IFERROR(VLOOKUP("*Кировская*",[2]МСП!$1:$1048576,COLUMN(O56),0),"-")</f>
        <v>-9.1999999999999993</v>
      </c>
      <c r="P56" s="8">
        <f>IFERROR(VLOOKUP("*Кировская*",[2]МСП!$1:$1048576,COLUMN(P56),0),"-")</f>
        <v>-6</v>
      </c>
      <c r="Q56" s="8">
        <f>IFERROR(VLOOKUP("*Кировская*",[2]МСП!$1:$1048576,COLUMN(Q56),0),"-")</f>
        <v>-2.9</v>
      </c>
      <c r="R56" s="8">
        <f>IFERROR(VLOOKUP("*Кировская*",[2]МСП!$1:$1048576,COLUMN(R56),0),"-")</f>
        <v>-2.2000000000000002</v>
      </c>
      <c r="S56" s="8">
        <f>IFERROR(VLOOKUP("*Кировская*",[2]МСП!$1:$1048576,COLUMN(S56),0),"-")</f>
        <v>-1.5</v>
      </c>
      <c r="T56" s="8">
        <f>IFERROR(VLOOKUP("*Кировская*",[2]МСП!$1:$1048576,COLUMN(T56),0),"-")</f>
        <v>-1.4</v>
      </c>
      <c r="U56" s="8">
        <f>IFERROR(VLOOKUP("*Кировская*",[2]МСП!$1:$1048576,COLUMN(U56),0),"-")</f>
        <v>-1.1000000000000001</v>
      </c>
      <c r="V56" s="8">
        <f>IFERROR(VLOOKUP("*Кировская*",[2]МСП!$1:$1048576,COLUMN(V56),0),"-")</f>
        <v>-2</v>
      </c>
      <c r="W56" s="8">
        <f>IFERROR(VLOOKUP("*Кировская*",[2]МСП!$1:$1048576,COLUMN(W56),0),"-")</f>
        <v>-0.6</v>
      </c>
      <c r="X56" s="8">
        <f>IFERROR(VLOOKUP("*Кировская*",[2]МСП!$1:$1048576,COLUMN(X56),0),"-")</f>
        <v>0.3</v>
      </c>
      <c r="Y56" s="8">
        <f>IFERROR(VLOOKUP("*Кировская*",[2]МСП!$1:$1048576,COLUMN(Y56),0),"-")</f>
        <v>0.8</v>
      </c>
      <c r="Z56" s="8">
        <f>IFERROR(VLOOKUP("*Кировская*",[2]МСП!$1:$1048576,COLUMN(Z56),0),"-")</f>
        <v>1</v>
      </c>
      <c r="AA56" s="8">
        <f>IFERROR(VLOOKUP("*Кировская*",[2]МСП!$1:$1048576,COLUMN(AA56),0),"-")</f>
        <v>0.7</v>
      </c>
      <c r="AB56" s="8">
        <f>IFERROR(VLOOKUP("*Кировская*",[2]МСП!$1:$1048576,COLUMN(AB56),0),"-")</f>
        <v>1.3</v>
      </c>
      <c r="AC56" s="8">
        <f>IFERROR(VLOOKUP("*Кировская*",[2]МСП!$1:$1048576,COLUMN(AC56),0),"-")</f>
        <v>1.7</v>
      </c>
      <c r="AD56" s="8">
        <f>IFERROR(VLOOKUP("*Кировская*",[2]МСП!$1:$1048576,COLUMN(AD56),0),"-")</f>
        <v>1.4</v>
      </c>
      <c r="AE56" s="8">
        <f>IFERROR(VLOOKUP("*Кировская*",[2]МСП!$1:$1048576,COLUMN(AE56),0),"-")</f>
        <v>1.5</v>
      </c>
      <c r="AF56" s="8">
        <f>IFERROR(VLOOKUP("*Кировская*",[2]МСП!$1:$1048576,COLUMN(AF56),0),"-")</f>
        <v>0.6</v>
      </c>
      <c r="AG56" s="8">
        <f>IFERROR(VLOOKUP("*Кировская*",[2]МСП!$1:$1048576,COLUMN(AG56),0),"-")</f>
        <v>1</v>
      </c>
      <c r="AH56" s="8">
        <f>IFERROR(VLOOKUP("*Кировская*",[2]МСП!$1:$1048576,COLUMN(AH56),0),"-")</f>
        <v>0.6</v>
      </c>
      <c r="AI56" s="8">
        <f>IFERROR(VLOOKUP("*Кировская*",[2]МСП!$1:$1048576,COLUMN(AI56),0),"-")</f>
        <v>0.5</v>
      </c>
      <c r="AJ56" s="8">
        <f>IFERROR(VLOOKUP("*Кировская*",[2]МСП!$1:$1048576,COLUMN(AJ56),0),"-")</f>
        <v>-0.2</v>
      </c>
      <c r="AK56" s="8">
        <f>IFERROR(VLOOKUP("*Кировская*",[2]МСП!$1:$1048576,COLUMN(AK56),0),"-")</f>
        <v>0.4</v>
      </c>
      <c r="AL56" s="8">
        <f>IFERROR(VLOOKUP("*Кировская*",[2]МСП!$1:$1048576,COLUMN(AL56),0),"-")</f>
        <v>1</v>
      </c>
      <c r="AM56" s="8">
        <f>IFERROR(VLOOKUP("*Кировская*",[2]МСП!$1:$1048576,COLUMN(AM56),0),"-")</f>
        <v>1.1000000000000001</v>
      </c>
      <c r="AN56" s="8">
        <f>IFERROR(VLOOKUP("*Кировская*",[2]МСП!$1:$1048576,COLUMN(AN56),0),"-")</f>
        <v>0.9</v>
      </c>
      <c r="AO56" s="8">
        <f>IFERROR(VLOOKUP("*Кировская*",[2]МСП!$1:$1048576,COLUMN(AO56),0),"-")</f>
        <v>1.4</v>
      </c>
      <c r="AP56" s="8">
        <f>IFERROR(VLOOKUP("*Кировская*",[2]МСП!$1:$1048576,COLUMN(AP56),0),"-")</f>
        <v>1.6</v>
      </c>
      <c r="AQ56" s="8">
        <f>IFERROR(VLOOKUP("*Кировская*",[2]МСП!$1:$1048576,COLUMN(AQ56),0),"-")</f>
        <v>1.7</v>
      </c>
      <c r="AR56" s="8">
        <f>IFERROR(VLOOKUP("*Кировская*",[2]МСП!$1:$1048576,COLUMN(AR56),0),"-")</f>
        <v>0.8</v>
      </c>
      <c r="AS56" s="8">
        <f>IFERROR(VLOOKUP("*Кировская*",[2]МСП!$1:$1048576,COLUMN(AS56),0),"-")</f>
        <v>-6.4</v>
      </c>
      <c r="AT56" s="8">
        <f>IFERROR(VLOOKUP("*Кировская*",[2]МСП!$1:$1048576,COLUMN(AT56),0),"-")</f>
        <v>-0.6</v>
      </c>
      <c r="AU56" s="8">
        <f>IFERROR(VLOOKUP("*Кировская*",[2]МСП!$1:$1048576,COLUMN(AU56),0),"-")</f>
        <v>0.1</v>
      </c>
      <c r="AV56" s="8">
        <f>IFERROR(VLOOKUP("*Кировская*",[2]МСП!$1:$1048576,COLUMN(AV56),0),"-")</f>
        <v>0.5</v>
      </c>
      <c r="AW56" s="8">
        <f>IFERROR(VLOOKUP("*Кировская*",[2]МСП!$1:$1048576,COLUMN(AW56),0),"-")</f>
        <v>0.4</v>
      </c>
      <c r="AX56" s="8">
        <f>IFERROR(VLOOKUP("*Кировская*",[2]МСП!$1:$1048576,COLUMN(AX56),0),"-")</f>
        <v>0.5</v>
      </c>
      <c r="AY56" s="8">
        <f>IFERROR(VLOOKUP("*Кировская*",[2]МСП!$1:$1048576,COLUMN(AY56),0),"-")</f>
        <v>1.4</v>
      </c>
      <c r="AZ56" s="8">
        <f>IFERROR(VLOOKUP("*Кировская*",[2]МСП!$1:$1048576,COLUMN(AZ56),0),"-")</f>
        <v>0.6</v>
      </c>
      <c r="BA56" s="8">
        <f>IFERROR(VLOOKUP("*Кировская*",[2]МСП!$1:$1048576,COLUMN(BA56),0),"-")</f>
        <v>2.1</v>
      </c>
      <c r="BB56" s="8">
        <f>IFERROR(VLOOKUP("*Кировская*",[2]МСП!$1:$1048576,COLUMN(BB56),0),"-")</f>
        <v>1.8</v>
      </c>
      <c r="BC56" s="8">
        <f>IFERROR(VLOOKUP("*Кировская*",[2]МСП!$1:$1048576,COLUMN(BC56),0),"-")</f>
        <v>2.2000000000000002</v>
      </c>
      <c r="BD56" s="8">
        <f>IFERROR(VLOOKUP("*Кировская*",[2]МСП!$1:$1048576,COLUMN(BD56),0),"-")</f>
        <v>1</v>
      </c>
      <c r="BE56" s="8">
        <f>IFERROR(VLOOKUP("*Кировская*",[2]МСП!$1:$1048576,COLUMN(BE56),0),"-")</f>
        <v>2.2000000000000002</v>
      </c>
      <c r="BF56" s="8">
        <f>IFERROR(VLOOKUP("*Кировская*",[2]МСП!$1:$1048576,COLUMN(BF56),0),"-")</f>
        <v>2.4</v>
      </c>
      <c r="BG56" s="8">
        <f>IFERROR(VLOOKUP("*Кировская*",[2]МСП!$1:$1048576,COLUMN(BG56),0),"-")</f>
        <v>3.1</v>
      </c>
      <c r="BH56" s="8">
        <f>IFERROR(VLOOKUP("*Кировская*",[2]МСП!$1:$1048576,COLUMN(BH56),0),"-")</f>
        <v>3.7</v>
      </c>
      <c r="BI56" s="8">
        <f>IFERROR(VLOOKUP("*Кировская*",[2]МСП!$1:$1048576,COLUMN(BI56),0),"-")</f>
        <v>-3.3</v>
      </c>
      <c r="BJ56" s="8">
        <f>IFERROR(VLOOKUP("*Кировская*",[2]МСП!$1:$1048576,COLUMN(BJ56),0),"-")</f>
        <v>1.4</v>
      </c>
      <c r="BK56" s="8">
        <f>IFERROR(VLOOKUP("*Кировская*",[2]МСП!$1:$1048576,COLUMN(BK56),0),"-")</f>
        <v>2.6</v>
      </c>
      <c r="BL56" s="8">
        <f>IFERROR(VLOOKUP("*Кировская*",[2]МСП!$1:$1048576,COLUMN(BL56),0),"-")</f>
        <v>2.8</v>
      </c>
      <c r="BM56" s="8">
        <f>IFERROR(VLOOKUP("*Кировская*",[2]МСП!$1:$1048576,COLUMN(BM56),0),"-")</f>
        <v>2.4</v>
      </c>
      <c r="BN56" s="8">
        <f>IFERROR(VLOOKUP("*Кировская*",[2]МСП!$1:$1048576,COLUMN(BN56),0),"-")</f>
        <v>3.6</v>
      </c>
      <c r="BO56" s="8">
        <f>IFERROR(VLOOKUP("*Кировская*",[2]МСП!$1:$1048576,COLUMN(BO56),0),"-")</f>
        <v>3.1</v>
      </c>
      <c r="BP56" s="8">
        <f>IFERROR(VLOOKUP("*Кировская*",[2]МСП!$1:$1048576,COLUMN(BP56),0),"-")</f>
        <v>2.7</v>
      </c>
      <c r="BQ56" s="8">
        <f>IFERROR(VLOOKUP("*Кировская*",[2]МСП!$1:$1048576,COLUMN(BQ56),0),"-")</f>
        <v>2.4</v>
      </c>
      <c r="BR56" s="8">
        <f>IFERROR(VLOOKUP("*Кировская*",[2]МСП!$1:$1048576,COLUMN(BR56),0),"-")</f>
        <v>2.8</v>
      </c>
      <c r="BS56" s="8">
        <f>IFERROR(VLOOKUP("*Кировская*",[2]МСП!$1:$1048576,COLUMN(BS56),0),"-")</f>
        <v>1.8</v>
      </c>
      <c r="BT56" s="8">
        <f>IFERROR(VLOOKUP("*Кировская*",[2]МСП!$1:$1048576,COLUMN(BT56),0),"-")</f>
        <v>1.7</v>
      </c>
      <c r="BU56" s="8">
        <f>IFERROR(VLOOKUP("*Кировская*",[2]МСП!$1:$1048576,COLUMN(BU56),0),"-")</f>
        <v>1.7</v>
      </c>
      <c r="BV56" s="8">
        <f>IFERROR(VLOOKUP("*Кировская*",[2]МСП!$1:$1048576,COLUMN(BV56),0),"-")</f>
        <v>1.6</v>
      </c>
      <c r="BW56" s="8">
        <f>IFERROR(VLOOKUP("*Кировская*",[2]МСП!$1:$1048576,COLUMN(BW56),0),"-")</f>
        <v>1.9</v>
      </c>
      <c r="BX56" s="8">
        <f>IFERROR(VLOOKUP("*Кировская*",[2]МСП!$1:$1048576,COLUMN(BX56),0),"-")</f>
        <v>1.9</v>
      </c>
      <c r="BY56" s="8">
        <f>IFERROR(VLOOKUP("*Кировская*",[2]МСП!$1:$1048576,COLUMN(BY56),0),"-")</f>
        <v>2.2000000000000002</v>
      </c>
      <c r="BZ56" s="8">
        <f>IFERROR(VLOOKUP("*Кировская*",[2]МСП!$1:$1048576,COLUMN(BZ56),0),"-")</f>
        <v>2</v>
      </c>
      <c r="CA56" s="8">
        <f>IFERROR(VLOOKUP("*Кировская*",[2]МСП!$1:$1048576,COLUMN(CA56),0),"-")</f>
        <v>2.5</v>
      </c>
      <c r="CB56" s="8">
        <f>IFERROR(VLOOKUP("*Кировская*",[2]МСП!$1:$1048576,COLUMN(CB56),0),"-")</f>
        <v>2.5</v>
      </c>
      <c r="CC56" s="8">
        <f>IFERROR(VLOOKUP("*Кировская*",[2]МСП!$1:$1048576,COLUMN(CC56),0),"-")</f>
        <v>2.4</v>
      </c>
      <c r="CD56" s="8">
        <f>IFERROR(VLOOKUP("*Кировская*",[2]МСП!$1:$1048576,COLUMN(CD56),0),"-")</f>
        <v>1.9</v>
      </c>
      <c r="CE56" s="8">
        <f>IFERROR(VLOOKUP("*Кировская*",[2]МСП!$1:$1048576,COLUMN(CE56),0),"-")</f>
        <v>2.2999999999999998</v>
      </c>
      <c r="CF56" s="8">
        <f>IFERROR(VLOOKUP("*Кировская*",[2]МСП!$1:$1048576,COLUMN(CF56),0),"-")</f>
        <v>2.2000000000000002</v>
      </c>
      <c r="CG56" s="8">
        <f>IFERROR(VLOOKUP("*Кировская*",[2]МСП!$1:$1048576,COLUMN(CG56),0),"-")</f>
        <v>2.7</v>
      </c>
      <c r="CH56" s="8">
        <f>IFERROR(VLOOKUP("*Кировская*",[2]МСП!$1:$1048576,COLUMN(CH56),0),"-")</f>
        <v>2.2000000000000002</v>
      </c>
      <c r="CI56" s="8">
        <f>IFERROR(VLOOKUP("*Кировская*",[2]МСП!$1:$1048576,COLUMN(CI56),0),"-")</f>
        <v>2.2000000000000002</v>
      </c>
      <c r="CJ56" s="8">
        <f>IFERROR(VLOOKUP("*Кировская*",[2]МСП!$1:$1048576,COLUMN(CJ56),0),"-")</f>
        <v>0.3</v>
      </c>
      <c r="CK56" s="8">
        <f>IFERROR(VLOOKUP("*Кировская*",[2]МСП!$1:$1048576,COLUMN(CK56),0),"-")</f>
        <v>1.5</v>
      </c>
      <c r="CL56" s="8">
        <f>IFERROR(VLOOKUP("*Кировская*",[2]МСП!$1:$1048576,COLUMN(CL56),0),"-")</f>
        <v>2.2000000000000002</v>
      </c>
      <c r="CM56" s="8">
        <f>IFERROR(VLOOKUP("*Кировская*",[2]МСП!$1:$1048576,COLUMN(CM56),0),"-")</f>
        <v>2.4</v>
      </c>
      <c r="CN56" s="8">
        <f>IFERROR(VLOOKUP("*Кировская*",[2]МСП!$1:$1048576,COLUMN(CN56),0),"-")</f>
        <v>2.2999999999999998</v>
      </c>
      <c r="CO56" s="8">
        <f>IFERROR(VLOOKUP("*Кировская*",[2]МСП!$1:$1048576,COLUMN(CO56),0),"-")</f>
        <v>2.1</v>
      </c>
      <c r="CP56" s="8">
        <f>IFERROR(VLOOKUP("*Кировская*",[2]МСП!$1:$1048576,COLUMN(CP56),0),"-")</f>
        <v>2.9</v>
      </c>
      <c r="CQ56" s="8">
        <f>IFERROR(VLOOKUP("*Кировская*",[2]МСП!$1:$1048576,COLUMN(CQ56),0),"-")</f>
        <v>2.9</v>
      </c>
      <c r="CR56" s="8">
        <f>IFERROR(VLOOKUP("*Кировская*",[2]МСП!$1:$1048576,COLUMN(CR56),0),"-")</f>
        <v>2.1</v>
      </c>
      <c r="CS56" s="8">
        <f>IFERROR(VLOOKUP("*Кировская*",[2]МСП!$1:$1048576,COLUMN(CS56),0),"-")</f>
        <v>-6.2</v>
      </c>
      <c r="CT56" s="8">
        <f>IFERROR(VLOOKUP("*Кировская*",[2]МСП!$1:$1048576,COLUMN(CT56),0),"-")</f>
        <v>0.9</v>
      </c>
      <c r="CU56" s="8">
        <f>IFERROR(VLOOKUP("*Кировская*",[2]МСП!$1:$1048576,COLUMN(CU56),0),"-")</f>
        <v>1.3</v>
      </c>
      <c r="CV56" s="8">
        <f>IFERROR(VLOOKUP("*Кировская*",[2]МСП!$1:$1048576,COLUMN(CV56),0),"-")</f>
        <v>0.9</v>
      </c>
      <c r="CW56" s="8">
        <f>IFERROR(VLOOKUP("*Кировская*",[2]МСП!$1:$1048576,COLUMN(CW56),0),"-")</f>
        <v>0.6</v>
      </c>
      <c r="CX56" s="8">
        <f>IFERROR(VLOOKUP("*Кировская*",[2]МСП!$1:$1048576,COLUMN(CX56),0),"-")</f>
        <v>1.4</v>
      </c>
      <c r="CY56" s="8">
        <f>IFERROR(VLOOKUP("*Кировская*",[2]МСП!$1:$1048576,COLUMN(CY56),0),"-")</f>
        <v>0.9</v>
      </c>
      <c r="CZ56" s="8">
        <f>IFERROR(VLOOKUP("*Кировская*",[2]МСП!$1:$1048576,COLUMN(CZ56),0),"-")</f>
        <v>1.7</v>
      </c>
      <c r="DA56" s="8">
        <f>IFERROR(VLOOKUP("*Кировская*",[2]МСП!$1:$1048576,COLUMN(DA56),0),"-")</f>
        <v>0.9</v>
      </c>
      <c r="DB56" s="8">
        <f>IFERROR(VLOOKUP("*Кировская*",[2]МСП!$1:$1048576,COLUMN(DB56),0),"-")</f>
        <v>1.4</v>
      </c>
      <c r="DC56" s="8">
        <f>IFERROR(VLOOKUP("*Кировская*",[2]МСП!$1:$1048576,COLUMN(DC56),0),"-")</f>
        <v>0.9</v>
      </c>
      <c r="DD56" s="8">
        <f>IFERROR(VLOOKUP("*Кировская*",[2]МСП!$1:$1048576,COLUMN(DD56),0),"-")</f>
        <v>0.8</v>
      </c>
      <c r="DE56" s="8">
        <f>IFERROR(VLOOKUP("*Кировская*",[2]МСП!$1:$1048576,COLUMN(DE56),0),"-")</f>
        <v>0.2</v>
      </c>
      <c r="DF56" s="8">
        <f>IFERROR(VLOOKUP("*Кировская*",[2]МСП!$1:$1048576,COLUMN(DF56),0),"-")</f>
        <v>0.7</v>
      </c>
      <c r="DG56" s="8">
        <f>IFERROR(VLOOKUP("*Кировская*",[2]МСП!$1:$1048576,COLUMN(DG56),0),"-")</f>
        <v>0.9</v>
      </c>
      <c r="DH56" s="8">
        <f>IFERROR(VLOOKUP("*Кировская*",[2]МСП!$1:$1048576,COLUMN(DH56),0),"-")</f>
        <v>0.7</v>
      </c>
      <c r="DI56" s="8">
        <f>IFERROR(VLOOKUP("*Кировская*",[2]МСП!$1:$1048576,COLUMN(DI56),0),"-")</f>
        <v>-0.4</v>
      </c>
      <c r="DJ56" s="8">
        <f>IFERROR(VLOOKUP("*Кировская*",[2]МСП!$1:$1048576,COLUMN(DJ56),0),"-")</f>
        <v>-0.1</v>
      </c>
      <c r="DK56" s="8">
        <f>IFERROR(VLOOKUP("*Кировская*",[2]МСП!$1:$1048576,COLUMN(DK56),0),"-")</f>
        <v>0.9</v>
      </c>
      <c r="DL56" s="8">
        <f>IFERROR(VLOOKUP("*Кировская*",[2]МСП!$1:$1048576,COLUMN(DL56),0),"-")</f>
        <v>1</v>
      </c>
      <c r="DM56" s="8">
        <f>IFERROR(VLOOKUP("*Кировская*",[2]МСП!$1:$1048576,COLUMN(DM56),0),"-")</f>
        <v>1.2</v>
      </c>
      <c r="DN56" s="8">
        <f>IFERROR(VLOOKUP("*Кировская*",[2]МСП!$1:$1048576,COLUMN(DN56),0),"-")</f>
        <v>0.9</v>
      </c>
      <c r="DO56" s="8">
        <f>IFERROR(VLOOKUP("*Кировская*",[2]МСП!$1:$1048576,COLUMN(DO56),0),"-")</f>
        <v>0.9</v>
      </c>
      <c r="DP56" s="8">
        <f>IFERROR(VLOOKUP("*Кировская*",[2]МСП!$1:$1048576,COLUMN(DP56),0),"-")</f>
        <v>1</v>
      </c>
      <c r="DQ56" s="8">
        <f>IFERROR(VLOOKUP("*Кировская*",[2]МСП!$1:$1048576,COLUMN(DQ56),0),"-")</f>
        <v>1.1000000000000001</v>
      </c>
      <c r="DR56" s="8">
        <f>IFERROR(VLOOKUP("*Кировская*",[2]МСП!$1:$1048576,COLUMN(DR56),0),"-")</f>
        <v>-0.1</v>
      </c>
      <c r="DS56" s="8">
        <f>IFERROR(VLOOKUP("*Кировская*",[2]МСП!$1:$1048576,COLUMN(DS56),0),"-")</f>
        <v>0.4</v>
      </c>
      <c r="DT56" s="8">
        <f>IFERROR(VLOOKUP("*Кировская*",[2]МСП!$1:$1048576,COLUMN(DT56),0),"-")</f>
        <v>0.4</v>
      </c>
      <c r="DU56" s="8">
        <f>IFERROR(VLOOKUP("*Кировская*",[2]МСП!$1:$1048576,COLUMN(DU56),0),"-")</f>
        <v>-0.2</v>
      </c>
      <c r="DV56" s="8">
        <f>IFERROR(VLOOKUP("*Кировская*",[2]МСП!$1:$1048576,COLUMN(DV56),0),"-")</f>
        <v>0.4</v>
      </c>
      <c r="DW56" s="8">
        <f>IFERROR(VLOOKUP("*Кировская*",[2]МСП!$1:$1048576,COLUMN(DW56),0),"-")</f>
        <v>0.6</v>
      </c>
      <c r="DX56" s="8">
        <f>IFERROR(VLOOKUP("*Кировская*",[2]МСП!$1:$1048576,COLUMN(DX56),0),"-")</f>
        <v>1.3</v>
      </c>
      <c r="DY56" s="8">
        <f>IFERROR(VLOOKUP("*Кировская*",[2]МСП!$1:$1048576,COLUMN(DY56),0),"-")</f>
        <v>1.2</v>
      </c>
      <c r="DZ56" s="8">
        <f>IFERROR(VLOOKUP("*Кировская*",[2]МСП!$1:$1048576,COLUMN(DZ56),0),"-")</f>
        <v>1.9</v>
      </c>
      <c r="EA56" s="8">
        <f>IFERROR(VLOOKUP("*Кировская*",[2]МСП!$1:$1048576,COLUMN(EA56),0),"-")</f>
        <v>1.9</v>
      </c>
      <c r="EB56" s="8">
        <f>IFERROR(VLOOKUP("*Кировская*",[2]МСП!$1:$1048576,COLUMN(EB56),0),"-")</f>
        <v>2.4</v>
      </c>
      <c r="EC56" s="8">
        <f>IFERROR(VLOOKUP("*Кировская*",[2]МСП!$1:$1048576,COLUMN(EC56),0),"-")</f>
        <v>3</v>
      </c>
      <c r="ED56" s="8">
        <f>IFERROR(VLOOKUP("*Кировская*",[2]МСП!$1:$1048576,COLUMN(ED56),0),"-")</f>
        <v>3</v>
      </c>
      <c r="EE56" s="8">
        <f>IFERROR(VLOOKUP("*Кировская*",[2]МСП!$1:$1048576,COLUMN(EE56),0),"-")</f>
        <v>2.7</v>
      </c>
      <c r="EF56" s="8">
        <f>IFERROR(VLOOKUP("*Кировская*",[2]МСП!$1:$1048576,COLUMN(EF56),0),"-")</f>
        <v>3.2</v>
      </c>
      <c r="EG56" s="8">
        <f>IFERROR(VLOOKUP("*Кировская*",[2]МСП!$1:$1048576,COLUMN(EG56),0),"-")</f>
        <v>3.7</v>
      </c>
      <c r="EH56" s="8">
        <f>IFERROR(VLOOKUP("*Кировская*",[2]МСП!$1:$1048576,COLUMN(EH56),0),"-")</f>
        <v>3.8</v>
      </c>
      <c r="EI56" s="8">
        <f>IFERROR(VLOOKUP("*Кировская*",[2]МСП!$1:$1048576,COLUMN(EI56),0),"-")</f>
        <v>5.7</v>
      </c>
      <c r="EJ56" s="8">
        <f>IFERROR(VLOOKUP("*Кировская*",[2]МСП!$1:$1048576,COLUMN(EJ56),0),"-")</f>
        <v>7.8</v>
      </c>
      <c r="EK56" s="8">
        <f>IFERROR(VLOOKUP("*Кировская*",[2]МСП!$1:$1048576,COLUMN(EK56),0),"-")</f>
        <v>8.8000000000000007</v>
      </c>
      <c r="EL56" s="8">
        <f>IFERROR(VLOOKUP("*Кировская*",[2]МСП!$1:$1048576,COLUMN(EL56),0),"-")</f>
        <v>10.8</v>
      </c>
      <c r="EM56" s="8">
        <f>IFERROR(VLOOKUP("*Кировская*",[2]МСП!$1:$1048576,COLUMN(EM56),0),"-")</f>
        <v>11.3</v>
      </c>
      <c r="EN56" s="8">
        <f>IFERROR(VLOOKUP("*Кировская*",[2]МСП!$1:$1048576,COLUMN(EN56),0),"-")</f>
        <v>13.3</v>
      </c>
      <c r="EO56" s="8">
        <f>IFERROR(VLOOKUP("*Кировская*",[2]МСП!$1:$1048576,COLUMN(EO56),0),"-")</f>
        <v>14.5</v>
      </c>
      <c r="EP56" s="8">
        <f>IFERROR(VLOOKUP("*Кировская*",[2]МСП!$1:$1048576,COLUMN(EP56),0),"-")</f>
        <v>15.7</v>
      </c>
      <c r="EQ56" s="8">
        <f>IFERROR(VLOOKUP("*Кировская*",[2]МСП!$1:$1048576,COLUMN(EQ56),0),"-")</f>
        <v>4.0999999999999996</v>
      </c>
      <c r="ER56" s="8">
        <f>IFERROR(VLOOKUP("*Кировская*",[2]МСП!$1:$1048576,COLUMN(ER56),0),"-")</f>
        <v>11</v>
      </c>
      <c r="ES56" s="8">
        <f>IFERROR(VLOOKUP("*Кировская*",[2]МСП!$1:$1048576,COLUMN(ES56),0),"-")</f>
        <v>12.9</v>
      </c>
      <c r="ET56" s="8">
        <f>IFERROR(VLOOKUP("*Кировская*",[2]МСП!$1:$1048576,COLUMN(ET56),0),"-")</f>
        <v>13.2</v>
      </c>
      <c r="EU56" s="8">
        <f>IFERROR(VLOOKUP("*Кировская*",[2]МСП!$1:$1048576,COLUMN(EU56),0),"-")</f>
        <v>13.7</v>
      </c>
      <c r="EV56" s="8">
        <f>IFERROR(VLOOKUP("*Кировская*",[2]МСП!$1:$1048576,COLUMN(EV56),0),"-")</f>
        <v>13.4</v>
      </c>
      <c r="EW56" s="8">
        <f>IFERROR(VLOOKUP("*Кировская*",[2]МСП!$1:$1048576,COLUMN(EW56),0),"-")</f>
        <v>15.2</v>
      </c>
      <c r="EX56" s="8">
        <f>IFERROR(VLOOKUP("*Кировская*",[2]МСП!$1:$1048576,COLUMN(EX56),0),"-")</f>
        <v>14.4</v>
      </c>
      <c r="EY56" s="8">
        <f>IFERROR(VLOOKUP("*Кировская*",[2]МСП!$1:$1048576,COLUMN(EY56),0),"-")</f>
        <v>16.100000000000001</v>
      </c>
    </row>
    <row r="57" spans="1:155" x14ac:dyDescent="0.25">
      <c r="A57" s="4" t="s">
        <v>47</v>
      </c>
      <c r="B57" s="8">
        <f>IFERROR(VLOOKUP("*Нижегородская*",[2]МСП!$1:$1048576,COLUMN(B57),0),"-")</f>
        <v>1</v>
      </c>
      <c r="C57" s="8">
        <f>IFERROR(VLOOKUP("*Нижегородская*",[2]МСП!$1:$1048576,COLUMN(C57),0),"-")</f>
        <v>0.5</v>
      </c>
      <c r="D57" s="8">
        <f>IFERROR(VLOOKUP("*Нижегородская*",[2]МСП!$1:$1048576,COLUMN(D57),0),"-")</f>
        <v>0</v>
      </c>
      <c r="E57" s="8">
        <f>IFERROR(VLOOKUP("*Нижегородская*",[2]МСП!$1:$1048576,COLUMN(E57),0),"-")</f>
        <v>-14.6</v>
      </c>
      <c r="F57" s="8">
        <f>IFERROR(VLOOKUP("*Нижегородская*",[2]МСП!$1:$1048576,COLUMN(F57),0),"-")</f>
        <v>-35.1</v>
      </c>
      <c r="G57" s="8">
        <f>IFERROR(VLOOKUP("*Нижегородская*",[2]МСП!$1:$1048576,COLUMN(G57),0),"-")</f>
        <v>-32.5</v>
      </c>
      <c r="H57" s="8">
        <f>IFERROR(VLOOKUP("*Нижегородская*",[2]МСП!$1:$1048576,COLUMN(H57),0),"-")</f>
        <v>-31.3</v>
      </c>
      <c r="I57" s="8">
        <f>IFERROR(VLOOKUP("*Нижегородская*",[2]МСП!$1:$1048576,COLUMN(I57),0),"-")</f>
        <v>-29.9</v>
      </c>
      <c r="J57" s="8">
        <f>IFERROR(VLOOKUP("*Нижегородская*",[2]МСП!$1:$1048576,COLUMN(J57),0),"-")</f>
        <v>-30.8</v>
      </c>
      <c r="K57" s="8">
        <f>IFERROR(VLOOKUP("*Нижегородская*",[2]МСП!$1:$1048576,COLUMN(K57),0),"-")</f>
        <v>-28.1</v>
      </c>
      <c r="L57" s="8">
        <f>IFERROR(VLOOKUP("*Нижегородская*",[2]МСП!$1:$1048576,COLUMN(L57),0),"-")</f>
        <v>-25</v>
      </c>
      <c r="M57" s="8">
        <f>IFERROR(VLOOKUP("*Нижегородская*",[2]МСП!$1:$1048576,COLUMN(M57),0),"-")</f>
        <v>-21.8</v>
      </c>
      <c r="N57" s="8">
        <f>IFERROR(VLOOKUP("*Нижегородская*",[2]МСП!$1:$1048576,COLUMN(N57),0),"-")</f>
        <v>-19.399999999999999</v>
      </c>
      <c r="O57" s="8">
        <f>IFERROR(VLOOKUP("*Нижегородская*",[2]МСП!$1:$1048576,COLUMN(O57),0),"-")</f>
        <v>-17.8</v>
      </c>
      <c r="P57" s="8">
        <f>IFERROR(VLOOKUP("*Нижегородская*",[2]МСП!$1:$1048576,COLUMN(P57),0),"-")</f>
        <v>-15.6</v>
      </c>
      <c r="Q57" s="8">
        <f>IFERROR(VLOOKUP("*Нижегородская*",[2]МСП!$1:$1048576,COLUMN(Q57),0),"-")</f>
        <v>-12.1</v>
      </c>
      <c r="R57" s="8">
        <f>IFERROR(VLOOKUP("*Нижегородская*",[2]МСП!$1:$1048576,COLUMN(R57),0),"-")</f>
        <v>-10.1</v>
      </c>
      <c r="S57" s="8">
        <f>IFERROR(VLOOKUP("*Нижегородская*",[2]МСП!$1:$1048576,COLUMN(S57),0),"-")</f>
        <v>-7.6</v>
      </c>
      <c r="T57" s="8">
        <f>IFERROR(VLOOKUP("*Нижегородская*",[2]МСП!$1:$1048576,COLUMN(T57),0),"-")</f>
        <v>-5.2</v>
      </c>
      <c r="U57" s="8">
        <f>IFERROR(VLOOKUP("*Нижегородская*",[2]МСП!$1:$1048576,COLUMN(U57),0),"-")</f>
        <v>-3.9</v>
      </c>
      <c r="V57" s="8">
        <f>IFERROR(VLOOKUP("*Нижегородская*",[2]МСП!$1:$1048576,COLUMN(V57),0),"-")</f>
        <v>-4.4000000000000004</v>
      </c>
      <c r="W57" s="8">
        <f>IFERROR(VLOOKUP("*Нижегородская*",[2]МСП!$1:$1048576,COLUMN(W57),0),"-")</f>
        <v>-1.9</v>
      </c>
      <c r="X57" s="8">
        <f>IFERROR(VLOOKUP("*Нижегородская*",[2]МСП!$1:$1048576,COLUMN(X57),0),"-")</f>
        <v>-0.4</v>
      </c>
      <c r="Y57" s="8">
        <f>IFERROR(VLOOKUP("*Нижегородская*",[2]МСП!$1:$1048576,COLUMN(Y57),0),"-")</f>
        <v>0.4</v>
      </c>
      <c r="Z57" s="8">
        <f>IFERROR(VLOOKUP("*Нижегородская*",[2]МСП!$1:$1048576,COLUMN(Z57),0),"-")</f>
        <v>1.1000000000000001</v>
      </c>
      <c r="AA57" s="8">
        <f>IFERROR(VLOOKUP("*Нижегородская*",[2]МСП!$1:$1048576,COLUMN(AA57),0),"-")</f>
        <v>1.4</v>
      </c>
      <c r="AB57" s="8">
        <f>IFERROR(VLOOKUP("*Нижегородская*",[2]МСП!$1:$1048576,COLUMN(AB57),0),"-")</f>
        <v>2</v>
      </c>
      <c r="AC57" s="8">
        <f>IFERROR(VLOOKUP("*Нижегородская*",[2]МСП!$1:$1048576,COLUMN(AC57),0),"-")</f>
        <v>2.5</v>
      </c>
      <c r="AD57" s="8">
        <f>IFERROR(VLOOKUP("*Нижегородская*",[2]МСП!$1:$1048576,COLUMN(AD57),0),"-")</f>
        <v>2.8</v>
      </c>
      <c r="AE57" s="8">
        <f>IFERROR(VLOOKUP("*Нижегородская*",[2]МСП!$1:$1048576,COLUMN(AE57),0),"-")</f>
        <v>3.1</v>
      </c>
      <c r="AF57" s="8">
        <f>IFERROR(VLOOKUP("*Нижегородская*",[2]МСП!$1:$1048576,COLUMN(AF57),0),"-")</f>
        <v>2.9</v>
      </c>
      <c r="AG57" s="8">
        <f>IFERROR(VLOOKUP("*Нижегородская*",[2]МСП!$1:$1048576,COLUMN(AG57),0),"-")</f>
        <v>3</v>
      </c>
      <c r="AH57" s="8">
        <f>IFERROR(VLOOKUP("*Нижегородская*",[2]МСП!$1:$1048576,COLUMN(AH57),0),"-")</f>
        <v>3.4</v>
      </c>
      <c r="AI57" s="8">
        <f>IFERROR(VLOOKUP("*Нижегородская*",[2]МСП!$1:$1048576,COLUMN(AI57),0),"-")</f>
        <v>3.2</v>
      </c>
      <c r="AJ57" s="8">
        <f>IFERROR(VLOOKUP("*Нижегородская*",[2]МСП!$1:$1048576,COLUMN(AJ57),0),"-")</f>
        <v>2.9</v>
      </c>
      <c r="AK57" s="8">
        <f>IFERROR(VLOOKUP("*Нижегородская*",[2]МСП!$1:$1048576,COLUMN(AK57),0),"-")</f>
        <v>3.2</v>
      </c>
      <c r="AL57" s="8">
        <f>IFERROR(VLOOKUP("*Нижегородская*",[2]МСП!$1:$1048576,COLUMN(AL57),0),"-")</f>
        <v>3.4</v>
      </c>
      <c r="AM57" s="8">
        <f>IFERROR(VLOOKUP("*Нижегородская*",[2]МСП!$1:$1048576,COLUMN(AM57),0),"-")</f>
        <v>3.8</v>
      </c>
      <c r="AN57" s="8">
        <f>IFERROR(VLOOKUP("*Нижегородская*",[2]МСП!$1:$1048576,COLUMN(AN57),0),"-")</f>
        <v>4.3</v>
      </c>
      <c r="AO57" s="8">
        <f>IFERROR(VLOOKUP("*Нижегородская*",[2]МСП!$1:$1048576,COLUMN(AO57),0),"-")</f>
        <v>4.5999999999999996</v>
      </c>
      <c r="AP57" s="8">
        <f>IFERROR(VLOOKUP("*Нижегородская*",[2]МСП!$1:$1048576,COLUMN(AP57),0),"-")</f>
        <v>5.3</v>
      </c>
      <c r="AQ57" s="8">
        <f>IFERROR(VLOOKUP("*Нижегородская*",[2]МСП!$1:$1048576,COLUMN(AQ57),0),"-")</f>
        <v>5.8</v>
      </c>
      <c r="AR57" s="8">
        <f>IFERROR(VLOOKUP("*Нижегородская*",[2]МСП!$1:$1048576,COLUMN(AR57),0),"-")</f>
        <v>5.0999999999999996</v>
      </c>
      <c r="AS57" s="8">
        <f>IFERROR(VLOOKUP("*Нижегородская*",[2]МСП!$1:$1048576,COLUMN(AS57),0),"-")</f>
        <v>-1.7</v>
      </c>
      <c r="AT57" s="8">
        <f>IFERROR(VLOOKUP("*Нижегородская*",[2]МСП!$1:$1048576,COLUMN(AT57),0),"-")</f>
        <v>3.7</v>
      </c>
      <c r="AU57" s="8">
        <f>IFERROR(VLOOKUP("*Нижегородская*",[2]МСП!$1:$1048576,COLUMN(AU57),0),"-")</f>
        <v>4.3</v>
      </c>
      <c r="AV57" s="8">
        <f>IFERROR(VLOOKUP("*Нижегородская*",[2]МСП!$1:$1048576,COLUMN(AV57),0),"-")</f>
        <v>5.2</v>
      </c>
      <c r="AW57" s="8">
        <f>IFERROR(VLOOKUP("*Нижегородская*",[2]МСП!$1:$1048576,COLUMN(AW57),0),"-")</f>
        <v>5.6</v>
      </c>
      <c r="AX57" s="8">
        <f>IFERROR(VLOOKUP("*Нижегородская*",[2]МСП!$1:$1048576,COLUMN(AX57),0),"-")</f>
        <v>5.2</v>
      </c>
      <c r="AY57" s="8">
        <f>IFERROR(VLOOKUP("*Нижегородская*",[2]МСП!$1:$1048576,COLUMN(AY57),0),"-")</f>
        <v>5.8</v>
      </c>
      <c r="AZ57" s="8">
        <f>IFERROR(VLOOKUP("*Нижегородская*",[2]МСП!$1:$1048576,COLUMN(AZ57),0),"-")</f>
        <v>5.5</v>
      </c>
      <c r="BA57" s="8">
        <f>IFERROR(VLOOKUP("*Нижегородская*",[2]МСП!$1:$1048576,COLUMN(BA57),0),"-")</f>
        <v>6.7</v>
      </c>
      <c r="BB57" s="8">
        <f>IFERROR(VLOOKUP("*Нижегородская*",[2]МСП!$1:$1048576,COLUMN(BB57),0),"-")</f>
        <v>6.5</v>
      </c>
      <c r="BC57" s="8">
        <f>IFERROR(VLOOKUP("*Нижегородская*",[2]МСП!$1:$1048576,COLUMN(BC57),0),"-")</f>
        <v>7.1</v>
      </c>
      <c r="BD57" s="8">
        <f>IFERROR(VLOOKUP("*Нижегородская*",[2]МСП!$1:$1048576,COLUMN(BD57),0),"-")</f>
        <v>6</v>
      </c>
      <c r="BE57" s="8">
        <f>IFERROR(VLOOKUP("*Нижегородская*",[2]МСП!$1:$1048576,COLUMN(BE57),0),"-")</f>
        <v>7.7</v>
      </c>
      <c r="BF57" s="8">
        <f>IFERROR(VLOOKUP("*Нижегородская*",[2]МСП!$1:$1048576,COLUMN(BF57),0),"-")</f>
        <v>7.6</v>
      </c>
      <c r="BG57" s="8">
        <f>IFERROR(VLOOKUP("*Нижегородская*",[2]МСП!$1:$1048576,COLUMN(BG57),0),"-")</f>
        <v>8.1999999999999993</v>
      </c>
      <c r="BH57" s="8">
        <f>IFERROR(VLOOKUP("*Нижегородская*",[2]МСП!$1:$1048576,COLUMN(BH57),0),"-")</f>
        <v>8.6</v>
      </c>
      <c r="BI57" s="8">
        <f>IFERROR(VLOOKUP("*Нижегородская*",[2]МСП!$1:$1048576,COLUMN(BI57),0),"-")</f>
        <v>2</v>
      </c>
      <c r="BJ57" s="8">
        <f>IFERROR(VLOOKUP("*Нижегородская*",[2]МСП!$1:$1048576,COLUMN(BJ57),0),"-")</f>
        <v>6.4</v>
      </c>
      <c r="BK57" s="8">
        <f>IFERROR(VLOOKUP("*Нижегородская*",[2]МСП!$1:$1048576,COLUMN(BK57),0),"-")</f>
        <v>7.7</v>
      </c>
      <c r="BL57" s="8">
        <f>IFERROR(VLOOKUP("*Нижегородская*",[2]МСП!$1:$1048576,COLUMN(BL57),0),"-")</f>
        <v>8.5</v>
      </c>
      <c r="BM57" s="8">
        <f>IFERROR(VLOOKUP("*Нижегородская*",[2]МСП!$1:$1048576,COLUMN(BM57),0),"-")</f>
        <v>8.5</v>
      </c>
      <c r="BN57" s="8">
        <f>IFERROR(VLOOKUP("*Нижегородская*",[2]МСП!$1:$1048576,COLUMN(BN57),0),"-")</f>
        <v>9.8000000000000007</v>
      </c>
      <c r="BO57" s="8">
        <f>IFERROR(VLOOKUP("*Нижегородская*",[2]МСП!$1:$1048576,COLUMN(BO57),0),"-")</f>
        <v>9.3000000000000007</v>
      </c>
      <c r="BP57" s="8">
        <f>IFERROR(VLOOKUP("*Нижегородская*",[2]МСП!$1:$1048576,COLUMN(BP57),0),"-")</f>
        <v>8.6</v>
      </c>
      <c r="BQ57" s="8">
        <f>IFERROR(VLOOKUP("*Нижегородская*",[2]МСП!$1:$1048576,COLUMN(BQ57),0),"-")</f>
        <v>8.6</v>
      </c>
      <c r="BR57" s="8">
        <f>IFERROR(VLOOKUP("*Нижегородская*",[2]МСП!$1:$1048576,COLUMN(BR57),0),"-")</f>
        <v>8.9</v>
      </c>
      <c r="BS57" s="8">
        <f>IFERROR(VLOOKUP("*Нижегородская*",[2]МСП!$1:$1048576,COLUMN(BS57),0),"-")</f>
        <v>8</v>
      </c>
      <c r="BT57" s="8">
        <f>IFERROR(VLOOKUP("*Нижегородская*",[2]МСП!$1:$1048576,COLUMN(BT57),0),"-")</f>
        <v>8.1999999999999993</v>
      </c>
      <c r="BU57" s="8">
        <f>IFERROR(VLOOKUP("*Нижегородская*",[2]МСП!$1:$1048576,COLUMN(BU57),0),"-")</f>
        <v>8.1</v>
      </c>
      <c r="BV57" s="8">
        <f>IFERROR(VLOOKUP("*Нижегородская*",[2]МСП!$1:$1048576,COLUMN(BV57),0),"-")</f>
        <v>8.1</v>
      </c>
      <c r="BW57" s="8">
        <f>IFERROR(VLOOKUP("*Нижегородская*",[2]МСП!$1:$1048576,COLUMN(BW57),0),"-")</f>
        <v>8.9</v>
      </c>
      <c r="BX57" s="8">
        <f>IFERROR(VLOOKUP("*Нижегородская*",[2]МСП!$1:$1048576,COLUMN(BX57),0),"-")</f>
        <v>9.1</v>
      </c>
      <c r="BY57" s="8">
        <f>IFERROR(VLOOKUP("*Нижегородская*",[2]МСП!$1:$1048576,COLUMN(BY57),0),"-")</f>
        <v>9.1999999999999993</v>
      </c>
      <c r="BZ57" s="8">
        <f>IFERROR(VLOOKUP("*Нижегородская*",[2]МСП!$1:$1048576,COLUMN(BZ57),0),"-")</f>
        <v>9.6</v>
      </c>
      <c r="CA57" s="8">
        <f>IFERROR(VLOOKUP("*Нижегородская*",[2]МСП!$1:$1048576,COLUMN(CA57),0),"-")</f>
        <v>10.3</v>
      </c>
      <c r="CB57" s="8">
        <f>IFERROR(VLOOKUP("*Нижегородская*",[2]МСП!$1:$1048576,COLUMN(CB57),0),"-")</f>
        <v>10.199999999999999</v>
      </c>
      <c r="CC57" s="8">
        <f>IFERROR(VLOOKUP("*Нижегородская*",[2]МСП!$1:$1048576,COLUMN(CC57),0),"-")</f>
        <v>10.5</v>
      </c>
      <c r="CD57" s="8">
        <f>IFERROR(VLOOKUP("*Нижегородская*",[2]МСП!$1:$1048576,COLUMN(CD57),0),"-")</f>
        <v>10.5</v>
      </c>
      <c r="CE57" s="8">
        <f>IFERROR(VLOOKUP("*Нижегородская*",[2]МСП!$1:$1048576,COLUMN(CE57),0),"-")</f>
        <v>10.7</v>
      </c>
      <c r="CF57" s="8">
        <f>IFERROR(VLOOKUP("*Нижегородская*",[2]МСП!$1:$1048576,COLUMN(CF57),0),"-")</f>
        <v>10.5</v>
      </c>
      <c r="CG57" s="8">
        <f>IFERROR(VLOOKUP("*Нижегородская*",[2]МСП!$1:$1048576,COLUMN(CG57),0),"-")</f>
        <v>10.8</v>
      </c>
      <c r="CH57" s="8">
        <f>IFERROR(VLOOKUP("*Нижегородская*",[2]МСП!$1:$1048576,COLUMN(CH57),0),"-")</f>
        <v>10.7</v>
      </c>
      <c r="CI57" s="8">
        <f>IFERROR(VLOOKUP("*Нижегородская*",[2]МСП!$1:$1048576,COLUMN(CI57),0),"-")</f>
        <v>9.1</v>
      </c>
      <c r="CJ57" s="8">
        <f>IFERROR(VLOOKUP("*Нижегородская*",[2]МСП!$1:$1048576,COLUMN(CJ57),0),"-")</f>
        <v>-5.0999999999999996</v>
      </c>
      <c r="CK57" s="8">
        <f>IFERROR(VLOOKUP("*Нижегородская*",[2]МСП!$1:$1048576,COLUMN(CK57),0),"-")</f>
        <v>9.5</v>
      </c>
      <c r="CL57" s="8">
        <f>IFERROR(VLOOKUP("*Нижегородская*",[2]МСП!$1:$1048576,COLUMN(CL57),0),"-")</f>
        <v>10.5</v>
      </c>
      <c r="CM57" s="8">
        <f>IFERROR(VLOOKUP("*Нижегородская*",[2]МСП!$1:$1048576,COLUMN(CM57),0),"-")</f>
        <v>10.9</v>
      </c>
      <c r="CN57" s="8">
        <f>IFERROR(VLOOKUP("*Нижегородская*",[2]МСП!$1:$1048576,COLUMN(CN57),0),"-")</f>
        <v>11.4</v>
      </c>
      <c r="CO57" s="8">
        <f>IFERROR(VLOOKUP("*Нижегородская*",[2]МСП!$1:$1048576,COLUMN(CO57),0),"-")</f>
        <v>11.3</v>
      </c>
      <c r="CP57" s="8">
        <f>IFERROR(VLOOKUP("*Нижегородская*",[2]МСП!$1:$1048576,COLUMN(CP57),0),"-")</f>
        <v>11.7</v>
      </c>
      <c r="CQ57" s="8">
        <f>IFERROR(VLOOKUP("*Нижегородская*",[2]МСП!$1:$1048576,COLUMN(CQ57),0),"-")</f>
        <v>11.9</v>
      </c>
      <c r="CR57" s="8">
        <f>IFERROR(VLOOKUP("*Нижегородская*",[2]МСП!$1:$1048576,COLUMN(CR57),0),"-")</f>
        <v>11.3</v>
      </c>
      <c r="CS57" s="8">
        <f>IFERROR(VLOOKUP("*Нижегородская*",[2]МСП!$1:$1048576,COLUMN(CS57),0),"-")</f>
        <v>2.6</v>
      </c>
      <c r="CT57" s="8">
        <f>IFERROR(VLOOKUP("*Нижегородская*",[2]МСП!$1:$1048576,COLUMN(CT57),0),"-")</f>
        <v>9.6</v>
      </c>
      <c r="CU57" s="8">
        <f>IFERROR(VLOOKUP("*Нижегородская*",[2]МСП!$1:$1048576,COLUMN(CU57),0),"-")</f>
        <v>10.1</v>
      </c>
      <c r="CV57" s="8">
        <f>IFERROR(VLOOKUP("*Нижегородская*",[2]МСП!$1:$1048576,COLUMN(CV57),0),"-")</f>
        <v>10</v>
      </c>
      <c r="CW57" s="8">
        <f>IFERROR(VLOOKUP("*Нижегородская*",[2]МСП!$1:$1048576,COLUMN(CW57),0),"-")</f>
        <v>9.9</v>
      </c>
      <c r="CX57" s="8">
        <f>IFERROR(VLOOKUP("*Нижегородская*",[2]МСП!$1:$1048576,COLUMN(CX57),0),"-")</f>
        <v>10.5</v>
      </c>
      <c r="CY57" s="8">
        <f>IFERROR(VLOOKUP("*Нижегородская*",[2]МСП!$1:$1048576,COLUMN(CY57),0),"-")</f>
        <v>10.7</v>
      </c>
      <c r="CZ57" s="8">
        <f>IFERROR(VLOOKUP("*Нижегородская*",[2]МСП!$1:$1048576,COLUMN(CZ57),0),"-")</f>
        <v>11.7</v>
      </c>
      <c r="DA57" s="8">
        <f>IFERROR(VLOOKUP("*Нижегородская*",[2]МСП!$1:$1048576,COLUMN(DA57),0),"-")</f>
        <v>10.8</v>
      </c>
      <c r="DB57" s="8">
        <f>IFERROR(VLOOKUP("*Нижегородская*",[2]МСП!$1:$1048576,COLUMN(DB57),0),"-")</f>
        <v>10.6</v>
      </c>
      <c r="DC57" s="8">
        <f>IFERROR(VLOOKUP("*Нижегородская*",[2]МСП!$1:$1048576,COLUMN(DC57),0),"-")</f>
        <v>10.5</v>
      </c>
      <c r="DD57" s="8">
        <f>IFERROR(VLOOKUP("*Нижегородская*",[2]МСП!$1:$1048576,COLUMN(DD57),0),"-")</f>
        <v>10.5</v>
      </c>
      <c r="DE57" s="8">
        <f>IFERROR(VLOOKUP("*Нижегородская*",[2]МСП!$1:$1048576,COLUMN(DE57),0),"-")</f>
        <v>10.6</v>
      </c>
      <c r="DF57" s="8">
        <f>IFERROR(VLOOKUP("*Нижегородская*",[2]МСП!$1:$1048576,COLUMN(DF57),0),"-")</f>
        <v>10.8</v>
      </c>
      <c r="DG57" s="8">
        <f>IFERROR(VLOOKUP("*Нижегородская*",[2]МСП!$1:$1048576,COLUMN(DG57),0),"-")</f>
        <v>11.4</v>
      </c>
      <c r="DH57" s="8">
        <f>IFERROR(VLOOKUP("*Нижегородская*",[2]МСП!$1:$1048576,COLUMN(DH57),0),"-")</f>
        <v>11.3</v>
      </c>
      <c r="DI57" s="8">
        <f>IFERROR(VLOOKUP("*Нижегородская*",[2]МСП!$1:$1048576,COLUMN(DI57),0),"-")</f>
        <v>10</v>
      </c>
      <c r="DJ57" s="8">
        <f>IFERROR(VLOOKUP("*Нижегородская*",[2]МСП!$1:$1048576,COLUMN(DJ57),0),"-")</f>
        <v>10.1</v>
      </c>
      <c r="DK57" s="8">
        <f>IFERROR(VLOOKUP("*Нижегородская*",[2]МСП!$1:$1048576,COLUMN(DK57),0),"-")</f>
        <v>11.4</v>
      </c>
      <c r="DL57" s="8">
        <f>IFERROR(VLOOKUP("*Нижегородская*",[2]МСП!$1:$1048576,COLUMN(DL57),0),"-")</f>
        <v>11.3</v>
      </c>
      <c r="DM57" s="8">
        <f>IFERROR(VLOOKUP("*Нижегородская*",[2]МСП!$1:$1048576,COLUMN(DM57),0),"-")</f>
        <v>11.7</v>
      </c>
      <c r="DN57" s="8">
        <f>IFERROR(VLOOKUP("*Нижегородская*",[2]МСП!$1:$1048576,COLUMN(DN57),0),"-")</f>
        <v>11.2</v>
      </c>
      <c r="DO57" s="8">
        <f>IFERROR(VLOOKUP("*Нижегородская*",[2]МСП!$1:$1048576,COLUMN(DO57),0),"-")</f>
        <v>10.7</v>
      </c>
      <c r="DP57" s="8">
        <f>IFERROR(VLOOKUP("*Нижегородская*",[2]МСП!$1:$1048576,COLUMN(DP57),0),"-")</f>
        <v>11.1</v>
      </c>
      <c r="DQ57" s="8">
        <f>IFERROR(VLOOKUP("*Нижегородская*",[2]МСП!$1:$1048576,COLUMN(DQ57),0),"-")</f>
        <v>11.4</v>
      </c>
      <c r="DR57" s="8">
        <f>IFERROR(VLOOKUP("*Нижегородская*",[2]МСП!$1:$1048576,COLUMN(DR57),0),"-")</f>
        <v>10.199999999999999</v>
      </c>
      <c r="DS57" s="8">
        <f>IFERROR(VLOOKUP("*Нижегородская*",[2]МСП!$1:$1048576,COLUMN(DS57),0),"-")</f>
        <v>9.6999999999999993</v>
      </c>
      <c r="DT57" s="8">
        <f>IFERROR(VLOOKUP("*Нижегородская*",[2]МСП!$1:$1048576,COLUMN(DT57),0),"-")</f>
        <v>10.4</v>
      </c>
      <c r="DU57" s="8">
        <f>IFERROR(VLOOKUP("*Нижегородская*",[2]МСП!$1:$1048576,COLUMN(DU57),0),"-")</f>
        <v>10.6</v>
      </c>
      <c r="DV57" s="8">
        <f>IFERROR(VLOOKUP("*Нижегородская*",[2]МСП!$1:$1048576,COLUMN(DV57),0),"-")</f>
        <v>10.7</v>
      </c>
      <c r="DW57" s="8">
        <f>IFERROR(VLOOKUP("*Нижегородская*",[2]МСП!$1:$1048576,COLUMN(DW57),0),"-")</f>
        <v>10.8</v>
      </c>
      <c r="DX57" s="8">
        <f>IFERROR(VLOOKUP("*Нижегородская*",[2]МСП!$1:$1048576,COLUMN(DX57),0),"-")</f>
        <v>11.3</v>
      </c>
      <c r="DY57" s="8">
        <f>IFERROR(VLOOKUP("*Нижегородская*",[2]МСП!$1:$1048576,COLUMN(DY57),0),"-")</f>
        <v>11.2</v>
      </c>
      <c r="DZ57" s="8">
        <f>IFERROR(VLOOKUP("*Нижегородская*",[2]МСП!$1:$1048576,COLUMN(DZ57),0),"-")</f>
        <v>11.9</v>
      </c>
      <c r="EA57" s="8">
        <f>IFERROR(VLOOKUP("*Нижегородская*",[2]МСП!$1:$1048576,COLUMN(EA57),0),"-")</f>
        <v>12.6</v>
      </c>
      <c r="EB57" s="8">
        <f>IFERROR(VLOOKUP("*Нижегородская*",[2]МСП!$1:$1048576,COLUMN(EB57),0),"-")</f>
        <v>12.5</v>
      </c>
      <c r="EC57" s="8">
        <f>IFERROR(VLOOKUP("*Нижегородская*",[2]МСП!$1:$1048576,COLUMN(EC57),0),"-")</f>
        <v>12.7</v>
      </c>
      <c r="ED57" s="8">
        <f>IFERROR(VLOOKUP("*Нижегородская*",[2]МСП!$1:$1048576,COLUMN(ED57),0),"-")</f>
        <v>13.4</v>
      </c>
      <c r="EE57" s="8">
        <f>IFERROR(VLOOKUP("*Нижегородская*",[2]МСП!$1:$1048576,COLUMN(EE57),0),"-")</f>
        <v>13.4</v>
      </c>
      <c r="EF57" s="8">
        <f>IFERROR(VLOOKUP("*Нижегородская*",[2]МСП!$1:$1048576,COLUMN(EF57),0),"-")</f>
        <v>13.7</v>
      </c>
      <c r="EG57" s="8">
        <f>IFERROR(VLOOKUP("*Нижегородская*",[2]МСП!$1:$1048576,COLUMN(EG57),0),"-")</f>
        <v>14.2</v>
      </c>
      <c r="EH57" s="8">
        <f>IFERROR(VLOOKUP("*Нижегородская*",[2]МСП!$1:$1048576,COLUMN(EH57),0),"-")</f>
        <v>14.9</v>
      </c>
      <c r="EI57" s="8">
        <f>IFERROR(VLOOKUP("*Нижегородская*",[2]МСП!$1:$1048576,COLUMN(EI57),0),"-")</f>
        <v>15.8</v>
      </c>
      <c r="EJ57" s="8">
        <f>IFERROR(VLOOKUP("*Нижегородская*",[2]МСП!$1:$1048576,COLUMN(EJ57),0),"-")</f>
        <v>18.100000000000001</v>
      </c>
      <c r="EK57" s="8">
        <f>IFERROR(VLOOKUP("*Нижегородская*",[2]МСП!$1:$1048576,COLUMN(EK57),0),"-")</f>
        <v>19.100000000000001</v>
      </c>
      <c r="EL57" s="8">
        <f>IFERROR(VLOOKUP("*Нижегородская*",[2]МСП!$1:$1048576,COLUMN(EL57),0),"-")</f>
        <v>21.8</v>
      </c>
      <c r="EM57" s="8">
        <f>IFERROR(VLOOKUP("*Нижегородская*",[2]МСП!$1:$1048576,COLUMN(EM57),0),"-")</f>
        <v>22.5</v>
      </c>
      <c r="EN57" s="8">
        <f>IFERROR(VLOOKUP("*Нижегородская*",[2]МСП!$1:$1048576,COLUMN(EN57),0),"-")</f>
        <v>23.6</v>
      </c>
      <c r="EO57" s="8">
        <f>IFERROR(VLOOKUP("*Нижегородская*",[2]МСП!$1:$1048576,COLUMN(EO57),0),"-")</f>
        <v>24.7</v>
      </c>
      <c r="EP57" s="8">
        <f>IFERROR(VLOOKUP("*Нижегородская*",[2]МСП!$1:$1048576,COLUMN(EP57),0),"-")</f>
        <v>26.2</v>
      </c>
      <c r="EQ57" s="8">
        <f>IFERROR(VLOOKUP("*Нижегородская*",[2]МСП!$1:$1048576,COLUMN(EQ57),0),"-")</f>
        <v>14.7</v>
      </c>
      <c r="ER57" s="8">
        <f>IFERROR(VLOOKUP("*Нижегородская*",[2]МСП!$1:$1048576,COLUMN(ER57),0),"-")</f>
        <v>20.7</v>
      </c>
      <c r="ES57" s="8">
        <f>IFERROR(VLOOKUP("*Нижегородская*",[2]МСП!$1:$1048576,COLUMN(ES57),0),"-")</f>
        <v>22.6</v>
      </c>
      <c r="ET57" s="8">
        <f>IFERROR(VLOOKUP("*Нижегородская*",[2]МСП!$1:$1048576,COLUMN(ET57),0),"-")</f>
        <v>23.3</v>
      </c>
      <c r="EU57" s="8">
        <f>IFERROR(VLOOKUP("*Нижегородская*",[2]МСП!$1:$1048576,COLUMN(EU57),0),"-")</f>
        <v>23.7</v>
      </c>
      <c r="EV57" s="8">
        <f>IFERROR(VLOOKUP("*Нижегородская*",[2]МСП!$1:$1048576,COLUMN(EV57),0),"-")</f>
        <v>23.6</v>
      </c>
      <c r="EW57" s="8">
        <f>IFERROR(VLOOKUP("*Нижегородская*",[2]МСП!$1:$1048576,COLUMN(EW57),0),"-")</f>
        <v>24.8</v>
      </c>
      <c r="EX57" s="8">
        <f>IFERROR(VLOOKUP("*Нижегородская*",[2]МСП!$1:$1048576,COLUMN(EX57),0),"-")</f>
        <v>24.2</v>
      </c>
      <c r="EY57" s="8">
        <f>IFERROR(VLOOKUP("*Нижегородская*",[2]МСП!$1:$1048576,COLUMN(EY57),0),"-")</f>
        <v>25.6</v>
      </c>
    </row>
    <row r="58" spans="1:155" x14ac:dyDescent="0.25">
      <c r="A58" s="4" t="s">
        <v>48</v>
      </c>
      <c r="B58" s="8">
        <f>IFERROR(VLOOKUP("*Оренбургская*",[2]МСП!$1:$1048576,COLUMN(B58),0),"-")</f>
        <v>0.7</v>
      </c>
      <c r="C58" s="8">
        <f>IFERROR(VLOOKUP("*Оренбургская*",[2]МСП!$1:$1048576,COLUMN(C58),0),"-")</f>
        <v>0.4</v>
      </c>
      <c r="D58" s="8">
        <f>IFERROR(VLOOKUP("*Оренбургская*",[2]МСП!$1:$1048576,COLUMN(D58),0),"-")</f>
        <v>-0.2</v>
      </c>
      <c r="E58" s="8">
        <f>IFERROR(VLOOKUP("*Оренбургская*",[2]МСП!$1:$1048576,COLUMN(E58),0),"-")</f>
        <v>-14.6</v>
      </c>
      <c r="F58" s="8">
        <f>IFERROR(VLOOKUP("*Оренбургская*",[2]МСП!$1:$1048576,COLUMN(F58),0),"-")</f>
        <v>-36.1</v>
      </c>
      <c r="G58" s="8">
        <f>IFERROR(VLOOKUP("*Оренбургская*",[2]МСП!$1:$1048576,COLUMN(G58),0),"-")</f>
        <v>-22</v>
      </c>
      <c r="H58" s="8">
        <f>IFERROR(VLOOKUP("*Оренбургская*",[2]МСП!$1:$1048576,COLUMN(H58),0),"-")</f>
        <v>-21.1</v>
      </c>
      <c r="I58" s="8">
        <f>IFERROR(VLOOKUP("*Оренбургская*",[2]МСП!$1:$1048576,COLUMN(I58),0),"-")</f>
        <v>-20</v>
      </c>
      <c r="J58" s="8">
        <f>IFERROR(VLOOKUP("*Оренбургская*",[2]МСП!$1:$1048576,COLUMN(J58),0),"-")</f>
        <v>-18.8</v>
      </c>
      <c r="K58" s="8">
        <f>IFERROR(VLOOKUP("*Оренбургская*",[2]МСП!$1:$1048576,COLUMN(K58),0),"-")</f>
        <v>-16.399999999999999</v>
      </c>
      <c r="L58" s="8">
        <f>IFERROR(VLOOKUP("*Оренбургская*",[2]МСП!$1:$1048576,COLUMN(L58),0),"-")</f>
        <v>-9.1999999999999993</v>
      </c>
      <c r="M58" s="8">
        <f>IFERROR(VLOOKUP("*Оренбургская*",[2]МСП!$1:$1048576,COLUMN(M58),0),"-")</f>
        <v>-6.5</v>
      </c>
      <c r="N58" s="8">
        <f>IFERROR(VLOOKUP("*Оренбургская*",[2]МСП!$1:$1048576,COLUMN(N58),0),"-")</f>
        <v>-5.9</v>
      </c>
      <c r="O58" s="8">
        <f>IFERROR(VLOOKUP("*Оренбургская*",[2]МСП!$1:$1048576,COLUMN(O58),0),"-")</f>
        <v>-4.8</v>
      </c>
      <c r="P58" s="8">
        <f>IFERROR(VLOOKUP("*Оренбургская*",[2]МСП!$1:$1048576,COLUMN(P58),0),"-")</f>
        <v>-5.2</v>
      </c>
      <c r="Q58" s="8">
        <f>IFERROR(VLOOKUP("*Оренбургская*",[2]МСП!$1:$1048576,COLUMN(Q58),0),"-")</f>
        <v>-2.7</v>
      </c>
      <c r="R58" s="8">
        <f>IFERROR(VLOOKUP("*Оренбургская*",[2]МСП!$1:$1048576,COLUMN(R58),0),"-")</f>
        <v>-2.5</v>
      </c>
      <c r="S58" s="8">
        <f>IFERROR(VLOOKUP("*Оренбургская*",[2]МСП!$1:$1048576,COLUMN(S58),0),"-")</f>
        <v>-2.4</v>
      </c>
      <c r="T58" s="8">
        <f>IFERROR(VLOOKUP("*Оренбургская*",[2]МСП!$1:$1048576,COLUMN(T58),0),"-")</f>
        <v>-1.6</v>
      </c>
      <c r="U58" s="8">
        <f>IFERROR(VLOOKUP("*Оренбургская*",[2]МСП!$1:$1048576,COLUMN(U58),0),"-")</f>
        <v>-2.1</v>
      </c>
      <c r="V58" s="8">
        <f>IFERROR(VLOOKUP("*Оренбургская*",[2]МСП!$1:$1048576,COLUMN(V58),0),"-")</f>
        <v>-2.7</v>
      </c>
      <c r="W58" s="8">
        <f>IFERROR(VLOOKUP("*Оренбургская*",[2]МСП!$1:$1048576,COLUMN(W58),0),"-")</f>
        <v>-1.1000000000000001</v>
      </c>
      <c r="X58" s="8">
        <f>IFERROR(VLOOKUP("*Оренбургская*",[2]МСП!$1:$1048576,COLUMN(X58),0),"-")</f>
        <v>-0.5</v>
      </c>
      <c r="Y58" s="8">
        <f>IFERROR(VLOOKUP("*Оренбургская*",[2]МСП!$1:$1048576,COLUMN(Y58),0),"-")</f>
        <v>-0.1</v>
      </c>
      <c r="Z58" s="8">
        <f>IFERROR(VLOOKUP("*Оренбургская*",[2]МСП!$1:$1048576,COLUMN(Z58),0),"-")</f>
        <v>0.4</v>
      </c>
      <c r="AA58" s="8">
        <f>IFERROR(VLOOKUP("*Оренбургская*",[2]МСП!$1:$1048576,COLUMN(AA58),0),"-")</f>
        <v>0.9</v>
      </c>
      <c r="AB58" s="8">
        <f>IFERROR(VLOOKUP("*Оренбургская*",[2]МСП!$1:$1048576,COLUMN(AB58),0),"-")</f>
        <v>1.1000000000000001</v>
      </c>
      <c r="AC58" s="8">
        <f>IFERROR(VLOOKUP("*Оренбургская*",[2]МСП!$1:$1048576,COLUMN(AC58),0),"-")</f>
        <v>1.5</v>
      </c>
      <c r="AD58" s="8">
        <f>IFERROR(VLOOKUP("*Оренбургская*",[2]МСП!$1:$1048576,COLUMN(AD58),0),"-")</f>
        <v>1.5</v>
      </c>
      <c r="AE58" s="8">
        <f>IFERROR(VLOOKUP("*Оренбургская*",[2]МСП!$1:$1048576,COLUMN(AE58),0),"-")</f>
        <v>1.5</v>
      </c>
      <c r="AF58" s="8">
        <f>IFERROR(VLOOKUP("*Оренбургская*",[2]МСП!$1:$1048576,COLUMN(AF58),0),"-")</f>
        <v>0.7</v>
      </c>
      <c r="AG58" s="8">
        <f>IFERROR(VLOOKUP("*Оренбургская*",[2]МСП!$1:$1048576,COLUMN(AG58),0),"-")</f>
        <v>0.4</v>
      </c>
      <c r="AH58" s="8">
        <f>IFERROR(VLOOKUP("*Оренбургская*",[2]МСП!$1:$1048576,COLUMN(AH58),0),"-")</f>
        <v>0.8</v>
      </c>
      <c r="AI58" s="8">
        <f>IFERROR(VLOOKUP("*Оренбургская*",[2]МСП!$1:$1048576,COLUMN(AI58),0),"-")</f>
        <v>0.9</v>
      </c>
      <c r="AJ58" s="8">
        <f>IFERROR(VLOOKUP("*Оренбургская*",[2]МСП!$1:$1048576,COLUMN(AJ58),0),"-")</f>
        <v>-0.1</v>
      </c>
      <c r="AK58" s="8">
        <f>IFERROR(VLOOKUP("*Оренбургская*",[2]МСП!$1:$1048576,COLUMN(AK58),0),"-")</f>
        <v>0.3</v>
      </c>
      <c r="AL58" s="8">
        <f>IFERROR(VLOOKUP("*Оренбургская*",[2]МСП!$1:$1048576,COLUMN(AL58),0),"-")</f>
        <v>0.6</v>
      </c>
      <c r="AM58" s="8">
        <f>IFERROR(VLOOKUP("*Оренбургская*",[2]МСП!$1:$1048576,COLUMN(AM58),0),"-")</f>
        <v>0.7</v>
      </c>
      <c r="AN58" s="8">
        <f>IFERROR(VLOOKUP("*Оренбургская*",[2]МСП!$1:$1048576,COLUMN(AN58),0),"-")</f>
        <v>0.9</v>
      </c>
      <c r="AO58" s="8">
        <f>IFERROR(VLOOKUP("*Оренбургская*",[2]МСП!$1:$1048576,COLUMN(AO58),0),"-")</f>
        <v>1</v>
      </c>
      <c r="AP58" s="8">
        <f>IFERROR(VLOOKUP("*Оренбургская*",[2]МСП!$1:$1048576,COLUMN(AP58),0),"-")</f>
        <v>1.3</v>
      </c>
      <c r="AQ58" s="8">
        <f>IFERROR(VLOOKUP("*Оренбургская*",[2]МСП!$1:$1048576,COLUMN(AQ58),0),"-")</f>
        <v>1.5</v>
      </c>
      <c r="AR58" s="8">
        <f>IFERROR(VLOOKUP("*Оренбургская*",[2]МСП!$1:$1048576,COLUMN(AR58),0),"-")</f>
        <v>0.6</v>
      </c>
      <c r="AS58" s="8">
        <f>IFERROR(VLOOKUP("*Оренбургская*",[2]МСП!$1:$1048576,COLUMN(AS58),0),"-")</f>
        <v>-5.5</v>
      </c>
      <c r="AT58" s="8">
        <f>IFERROR(VLOOKUP("*Оренбургская*",[2]МСП!$1:$1048576,COLUMN(AT58),0),"-")</f>
        <v>-1.2</v>
      </c>
      <c r="AU58" s="8">
        <f>IFERROR(VLOOKUP("*Оренбургская*",[2]МСП!$1:$1048576,COLUMN(AU58),0),"-")</f>
        <v>-0.4</v>
      </c>
      <c r="AV58" s="8">
        <f>IFERROR(VLOOKUP("*Оренбургская*",[2]МСП!$1:$1048576,COLUMN(AV58),0),"-")</f>
        <v>0.1</v>
      </c>
      <c r="AW58" s="8">
        <f>IFERROR(VLOOKUP("*Оренбургская*",[2]МСП!$1:$1048576,COLUMN(AW58),0),"-")</f>
        <v>0.2</v>
      </c>
      <c r="AX58" s="8">
        <f>IFERROR(VLOOKUP("*Оренбургская*",[2]МСП!$1:$1048576,COLUMN(AX58),0),"-")</f>
        <v>0</v>
      </c>
      <c r="AY58" s="8">
        <f>IFERROR(VLOOKUP("*Оренбургская*",[2]МСП!$1:$1048576,COLUMN(AY58),0),"-")</f>
        <v>0.4</v>
      </c>
      <c r="AZ58" s="8">
        <f>IFERROR(VLOOKUP("*Оренбургская*",[2]МСП!$1:$1048576,COLUMN(AZ58),0),"-")</f>
        <v>-0.4</v>
      </c>
      <c r="BA58" s="8">
        <f>IFERROR(VLOOKUP("*Оренбургская*",[2]МСП!$1:$1048576,COLUMN(BA58),0),"-")</f>
        <v>0.6</v>
      </c>
      <c r="BB58" s="8">
        <f>IFERROR(VLOOKUP("*Оренбургская*",[2]МСП!$1:$1048576,COLUMN(BB58),0),"-")</f>
        <v>0.3</v>
      </c>
      <c r="BC58" s="8">
        <f>IFERROR(VLOOKUP("*Оренбургская*",[2]МСП!$1:$1048576,COLUMN(BC58),0),"-")</f>
        <v>1.1000000000000001</v>
      </c>
      <c r="BD58" s="8">
        <f>IFERROR(VLOOKUP("*Оренбургская*",[2]МСП!$1:$1048576,COLUMN(BD58),0),"-")</f>
        <v>-0.3</v>
      </c>
      <c r="BE58" s="8">
        <f>IFERROR(VLOOKUP("*Оренбургская*",[2]МСП!$1:$1048576,COLUMN(BE58),0),"-")</f>
        <v>1.8</v>
      </c>
      <c r="BF58" s="8">
        <f>IFERROR(VLOOKUP("*Оренбургская*",[2]МСП!$1:$1048576,COLUMN(BF58),0),"-")</f>
        <v>1.7</v>
      </c>
      <c r="BG58" s="8">
        <f>IFERROR(VLOOKUP("*Оренбургская*",[2]МСП!$1:$1048576,COLUMN(BG58),0),"-")</f>
        <v>2.6</v>
      </c>
      <c r="BH58" s="8">
        <f>IFERROR(VLOOKUP("*Оренбургская*",[2]МСП!$1:$1048576,COLUMN(BH58),0),"-")</f>
        <v>2.9</v>
      </c>
      <c r="BI58" s="8">
        <f>IFERROR(VLOOKUP("*Оренбургская*",[2]МСП!$1:$1048576,COLUMN(BI58),0),"-")</f>
        <v>-1.6</v>
      </c>
      <c r="BJ58" s="8">
        <f>IFERROR(VLOOKUP("*Оренбургская*",[2]МСП!$1:$1048576,COLUMN(BJ58),0),"-")</f>
        <v>1.8</v>
      </c>
      <c r="BK58" s="8">
        <f>IFERROR(VLOOKUP("*Оренбургская*",[2]МСП!$1:$1048576,COLUMN(BK58),0),"-")</f>
        <v>2.7</v>
      </c>
      <c r="BL58" s="8">
        <f>IFERROR(VLOOKUP("*Оренбургская*",[2]МСП!$1:$1048576,COLUMN(BL58),0),"-")</f>
        <v>3.4</v>
      </c>
      <c r="BM58" s="8">
        <f>IFERROR(VLOOKUP("*Оренбургская*",[2]МСП!$1:$1048576,COLUMN(BM58),0),"-")</f>
        <v>2.8</v>
      </c>
      <c r="BN58" s="8">
        <f>IFERROR(VLOOKUP("*Оренбургская*",[2]МСП!$1:$1048576,COLUMN(BN58),0),"-")</f>
        <v>4.3</v>
      </c>
      <c r="BO58" s="8">
        <f>IFERROR(VLOOKUP("*Оренбургская*",[2]МСП!$1:$1048576,COLUMN(BO58),0),"-")</f>
        <v>3.7</v>
      </c>
      <c r="BP58" s="8">
        <f>IFERROR(VLOOKUP("*Оренбургская*",[2]МСП!$1:$1048576,COLUMN(BP58),0),"-")</f>
        <v>3.6</v>
      </c>
      <c r="BQ58" s="8">
        <f>IFERROR(VLOOKUP("*Оренбургская*",[2]МСП!$1:$1048576,COLUMN(BQ58),0),"-")</f>
        <v>3.7</v>
      </c>
      <c r="BR58" s="8">
        <f>IFERROR(VLOOKUP("*Оренбургская*",[2]МСП!$1:$1048576,COLUMN(BR58),0),"-")</f>
        <v>3.9</v>
      </c>
      <c r="BS58" s="8">
        <f>IFERROR(VLOOKUP("*Оренбургская*",[2]МСП!$1:$1048576,COLUMN(BS58),0),"-")</f>
        <v>3</v>
      </c>
      <c r="BT58" s="8">
        <f>IFERROR(VLOOKUP("*Оренбургская*",[2]МСП!$1:$1048576,COLUMN(BT58),0),"-")</f>
        <v>3.2</v>
      </c>
      <c r="BU58" s="8">
        <f>IFERROR(VLOOKUP("*Оренбургская*",[2]МСП!$1:$1048576,COLUMN(BU58),0),"-")</f>
        <v>3.4</v>
      </c>
      <c r="BV58" s="8">
        <f>IFERROR(VLOOKUP("*Оренбургская*",[2]МСП!$1:$1048576,COLUMN(BV58),0),"-")</f>
        <v>2.9</v>
      </c>
      <c r="BW58" s="8">
        <f>IFERROR(VLOOKUP("*Оренбургская*",[2]МСП!$1:$1048576,COLUMN(BW58),0),"-")</f>
        <v>3.4</v>
      </c>
      <c r="BX58" s="8">
        <f>IFERROR(VLOOKUP("*Оренбургская*",[2]МСП!$1:$1048576,COLUMN(BX58),0),"-")</f>
        <v>3.8</v>
      </c>
      <c r="BY58" s="8">
        <f>IFERROR(VLOOKUP("*Оренбургская*",[2]МСП!$1:$1048576,COLUMN(BY58),0),"-")</f>
        <v>3.8</v>
      </c>
      <c r="BZ58" s="8">
        <f>IFERROR(VLOOKUP("*Оренбургская*",[2]МСП!$1:$1048576,COLUMN(BZ58),0),"-")</f>
        <v>3.7</v>
      </c>
      <c r="CA58" s="8">
        <f>IFERROR(VLOOKUP("*Оренбургская*",[2]МСП!$1:$1048576,COLUMN(CA58),0),"-")</f>
        <v>3.8</v>
      </c>
      <c r="CB58" s="8">
        <f>IFERROR(VLOOKUP("*Оренбургская*",[2]МСП!$1:$1048576,COLUMN(CB58),0),"-")</f>
        <v>3.4</v>
      </c>
      <c r="CC58" s="8">
        <f>IFERROR(VLOOKUP("*Оренбургская*",[2]МСП!$1:$1048576,COLUMN(CC58),0),"-")</f>
        <v>3.5</v>
      </c>
      <c r="CD58" s="8">
        <f>IFERROR(VLOOKUP("*Оренбургская*",[2]МСП!$1:$1048576,COLUMN(CD58),0),"-")</f>
        <v>3.5</v>
      </c>
      <c r="CE58" s="8">
        <f>IFERROR(VLOOKUP("*Оренбургская*",[2]МСП!$1:$1048576,COLUMN(CE58),0),"-")</f>
        <v>3.4</v>
      </c>
      <c r="CF58" s="8">
        <f>IFERROR(VLOOKUP("*Оренбургская*",[2]МСП!$1:$1048576,COLUMN(CF58),0),"-")</f>
        <v>3</v>
      </c>
      <c r="CG58" s="8">
        <f>IFERROR(VLOOKUP("*Оренбургская*",[2]МСП!$1:$1048576,COLUMN(CG58),0),"-")</f>
        <v>3.1</v>
      </c>
      <c r="CH58" s="8">
        <f>IFERROR(VLOOKUP("*Оренбургская*",[2]МСП!$1:$1048576,COLUMN(CH58),0),"-")</f>
        <v>3.2</v>
      </c>
      <c r="CI58" s="8">
        <f>IFERROR(VLOOKUP("*Оренбургская*",[2]МСП!$1:$1048576,COLUMN(CI58),0),"-")</f>
        <v>3.6</v>
      </c>
      <c r="CJ58" s="8">
        <f>IFERROR(VLOOKUP("*Оренбургская*",[2]МСП!$1:$1048576,COLUMN(CJ58),0),"-")</f>
        <v>-4.9000000000000004</v>
      </c>
      <c r="CK58" s="8">
        <f>IFERROR(VLOOKUP("*Оренбургская*",[2]МСП!$1:$1048576,COLUMN(CK58),0),"-")</f>
        <v>2.8</v>
      </c>
      <c r="CL58" s="8">
        <f>IFERROR(VLOOKUP("*Оренбургская*",[2]МСП!$1:$1048576,COLUMN(CL58),0),"-")</f>
        <v>3.7</v>
      </c>
      <c r="CM58" s="8">
        <f>IFERROR(VLOOKUP("*Оренбургская*",[2]МСП!$1:$1048576,COLUMN(CM58),0),"-")</f>
        <v>4</v>
      </c>
      <c r="CN58" s="8">
        <f>IFERROR(VLOOKUP("*Оренбургская*",[2]МСП!$1:$1048576,COLUMN(CN58),0),"-")</f>
        <v>4.0999999999999996</v>
      </c>
      <c r="CO58" s="8">
        <f>IFERROR(VLOOKUP("*Оренбургская*",[2]МСП!$1:$1048576,COLUMN(CO58),0),"-")</f>
        <v>3.9</v>
      </c>
      <c r="CP58" s="8">
        <f>IFERROR(VLOOKUP("*Оренбургская*",[2]МСП!$1:$1048576,COLUMN(CP58),0),"-")</f>
        <v>4.5</v>
      </c>
      <c r="CQ58" s="8">
        <f>IFERROR(VLOOKUP("*Оренбургская*",[2]МСП!$1:$1048576,COLUMN(CQ58),0),"-")</f>
        <v>4.7</v>
      </c>
      <c r="CR58" s="8">
        <f>IFERROR(VLOOKUP("*Оренбургская*",[2]МСП!$1:$1048576,COLUMN(CR58),0),"-")</f>
        <v>4.0999999999999996</v>
      </c>
      <c r="CS58" s="8">
        <f>IFERROR(VLOOKUP("*Оренбургская*",[2]МСП!$1:$1048576,COLUMN(CS58),0),"-")</f>
        <v>-3.5</v>
      </c>
      <c r="CT58" s="8">
        <f>IFERROR(VLOOKUP("*Оренбургская*",[2]МСП!$1:$1048576,COLUMN(CT58),0),"-")</f>
        <v>2.4</v>
      </c>
      <c r="CU58" s="8">
        <f>IFERROR(VLOOKUP("*Оренбургская*",[2]МСП!$1:$1048576,COLUMN(CU58),0),"-")</f>
        <v>3</v>
      </c>
      <c r="CV58" s="8">
        <f>IFERROR(VLOOKUP("*Оренбургская*",[2]МСП!$1:$1048576,COLUMN(CV58),0),"-")</f>
        <v>3.2</v>
      </c>
      <c r="CW58" s="8">
        <f>IFERROR(VLOOKUP("*Оренбургская*",[2]МСП!$1:$1048576,COLUMN(CW58),0),"-")</f>
        <v>3.2</v>
      </c>
      <c r="CX58" s="8">
        <f>IFERROR(VLOOKUP("*Оренбургская*",[2]МСП!$1:$1048576,COLUMN(CX58),0),"-")</f>
        <v>3.8</v>
      </c>
      <c r="CY58" s="8">
        <f>IFERROR(VLOOKUP("*Оренбургская*",[2]МСП!$1:$1048576,COLUMN(CY58),0),"-")</f>
        <v>3.9</v>
      </c>
      <c r="CZ58" s="8">
        <f>IFERROR(VLOOKUP("*Оренбургская*",[2]МСП!$1:$1048576,COLUMN(CZ58),0),"-")</f>
        <v>4.4000000000000004</v>
      </c>
      <c r="DA58" s="8">
        <f>IFERROR(VLOOKUP("*Оренбургская*",[2]МСП!$1:$1048576,COLUMN(DA58),0),"-")</f>
        <v>3.5</v>
      </c>
      <c r="DB58" s="8">
        <f>IFERROR(VLOOKUP("*Оренбургская*",[2]МСП!$1:$1048576,COLUMN(DB58),0),"-")</f>
        <v>3.6</v>
      </c>
      <c r="DC58" s="8">
        <f>IFERROR(VLOOKUP("*Оренбургская*",[2]МСП!$1:$1048576,COLUMN(DC58),0),"-")</f>
        <v>3.8</v>
      </c>
      <c r="DD58" s="8">
        <f>IFERROR(VLOOKUP("*Оренбургская*",[2]МСП!$1:$1048576,COLUMN(DD58),0),"-")</f>
        <v>3.6</v>
      </c>
      <c r="DE58" s="8">
        <f>IFERROR(VLOOKUP("*Оренбургская*",[2]МСП!$1:$1048576,COLUMN(DE58),0),"-")</f>
        <v>3.6</v>
      </c>
      <c r="DF58" s="8">
        <f>IFERROR(VLOOKUP("*Оренбургская*",[2]МСП!$1:$1048576,COLUMN(DF58),0),"-")</f>
        <v>4.3</v>
      </c>
      <c r="DG58" s="8">
        <f>IFERROR(VLOOKUP("*Оренбургская*",[2]МСП!$1:$1048576,COLUMN(DG58),0),"-")</f>
        <v>4.4000000000000004</v>
      </c>
      <c r="DH58" s="8">
        <f>IFERROR(VLOOKUP("*Оренбургская*",[2]МСП!$1:$1048576,COLUMN(DH58),0),"-")</f>
        <v>4.5</v>
      </c>
      <c r="DI58" s="8">
        <f>IFERROR(VLOOKUP("*Оренбургская*",[2]МСП!$1:$1048576,COLUMN(DI58),0),"-")</f>
        <v>3.8</v>
      </c>
      <c r="DJ58" s="8">
        <f>IFERROR(VLOOKUP("*Оренбургская*",[2]МСП!$1:$1048576,COLUMN(DJ58),0),"-")</f>
        <v>3.7</v>
      </c>
      <c r="DK58" s="8">
        <f>IFERROR(VLOOKUP("*Оренбургская*",[2]МСП!$1:$1048576,COLUMN(DK58),0),"-")</f>
        <v>4.8</v>
      </c>
      <c r="DL58" s="8">
        <f>IFERROR(VLOOKUP("*Оренбургская*",[2]МСП!$1:$1048576,COLUMN(DL58),0),"-")</f>
        <v>4.9000000000000004</v>
      </c>
      <c r="DM58" s="8">
        <f>IFERROR(VLOOKUP("*Оренбургская*",[2]МСП!$1:$1048576,COLUMN(DM58),0),"-")</f>
        <v>5.4</v>
      </c>
      <c r="DN58" s="8">
        <f>IFERROR(VLOOKUP("*Оренбургская*",[2]МСП!$1:$1048576,COLUMN(DN58),0),"-")</f>
        <v>5.0999999999999996</v>
      </c>
      <c r="DO58" s="8">
        <f>IFERROR(VLOOKUP("*Оренбургская*",[2]МСП!$1:$1048576,COLUMN(DO58),0),"-")</f>
        <v>5.0999999999999996</v>
      </c>
      <c r="DP58" s="8">
        <f>IFERROR(VLOOKUP("*Оренбургская*",[2]МСП!$1:$1048576,COLUMN(DP58),0),"-")</f>
        <v>5.6</v>
      </c>
      <c r="DQ58" s="8">
        <f>IFERROR(VLOOKUP("*Оренбургская*",[2]МСП!$1:$1048576,COLUMN(DQ58),0),"-")</f>
        <v>5.9</v>
      </c>
      <c r="DR58" s="8">
        <f>IFERROR(VLOOKUP("*Оренбургская*",[2]МСП!$1:$1048576,COLUMN(DR58),0),"-")</f>
        <v>5.2</v>
      </c>
      <c r="DS58" s="8">
        <f>IFERROR(VLOOKUP("*Оренбургская*",[2]МСП!$1:$1048576,COLUMN(DS58),0),"-")</f>
        <v>5.4</v>
      </c>
      <c r="DT58" s="8">
        <f>IFERROR(VLOOKUP("*Оренбургская*",[2]МСП!$1:$1048576,COLUMN(DT58),0),"-")</f>
        <v>5.5</v>
      </c>
      <c r="DU58" s="8">
        <f>IFERROR(VLOOKUP("*Оренбургская*",[2]МСП!$1:$1048576,COLUMN(DU58),0),"-")</f>
        <v>5.5</v>
      </c>
      <c r="DV58" s="8">
        <f>IFERROR(VLOOKUP("*Оренбургская*",[2]МСП!$1:$1048576,COLUMN(DV58),0),"-")</f>
        <v>5.3</v>
      </c>
      <c r="DW58" s="8">
        <f>IFERROR(VLOOKUP("*Оренбургская*",[2]МСП!$1:$1048576,COLUMN(DW58),0),"-")</f>
        <v>5.7</v>
      </c>
      <c r="DX58" s="8">
        <f>IFERROR(VLOOKUP("*Оренбургская*",[2]МСП!$1:$1048576,COLUMN(DX58),0),"-")</f>
        <v>6.1</v>
      </c>
      <c r="DY58" s="8">
        <f>IFERROR(VLOOKUP("*Оренбургская*",[2]МСП!$1:$1048576,COLUMN(DY58),0),"-")</f>
        <v>6</v>
      </c>
      <c r="DZ58" s="8">
        <f>IFERROR(VLOOKUP("*Оренбургская*",[2]МСП!$1:$1048576,COLUMN(DZ58),0),"-")</f>
        <v>6.6</v>
      </c>
      <c r="EA58" s="8">
        <f>IFERROR(VLOOKUP("*Оренбургская*",[2]МСП!$1:$1048576,COLUMN(EA58),0),"-")</f>
        <v>6.5</v>
      </c>
      <c r="EB58" s="8">
        <f>IFERROR(VLOOKUP("*Оренбургская*",[2]МСП!$1:$1048576,COLUMN(EB58),0),"-")</f>
        <v>6.9</v>
      </c>
      <c r="EC58" s="8">
        <f>IFERROR(VLOOKUP("*Оренбургская*",[2]МСП!$1:$1048576,COLUMN(EC58),0),"-")</f>
        <v>7.1</v>
      </c>
      <c r="ED58" s="8">
        <f>IFERROR(VLOOKUP("*Оренбургская*",[2]МСП!$1:$1048576,COLUMN(ED58),0),"-")</f>
        <v>8</v>
      </c>
      <c r="EE58" s="8">
        <f>IFERROR(VLOOKUP("*Оренбургская*",[2]МСП!$1:$1048576,COLUMN(EE58),0),"-")</f>
        <v>7.9</v>
      </c>
      <c r="EF58" s="8">
        <f>IFERROR(VLOOKUP("*Оренбургская*",[2]МСП!$1:$1048576,COLUMN(EF58),0),"-")</f>
        <v>8.1</v>
      </c>
      <c r="EG58" s="8">
        <f>IFERROR(VLOOKUP("*Оренбургская*",[2]МСП!$1:$1048576,COLUMN(EG58),0),"-")</f>
        <v>9</v>
      </c>
      <c r="EH58" s="8">
        <f>IFERROR(VLOOKUP("*Оренбургская*",[2]МСП!$1:$1048576,COLUMN(EH58),0),"-")</f>
        <v>10.1</v>
      </c>
      <c r="EI58" s="8">
        <f>IFERROR(VLOOKUP("*Оренбургская*",[2]МСП!$1:$1048576,COLUMN(EI58),0),"-")</f>
        <v>10.6</v>
      </c>
      <c r="EJ58" s="8">
        <f>IFERROR(VLOOKUP("*Оренбургская*",[2]МСП!$1:$1048576,COLUMN(EJ58),0),"-")</f>
        <v>12.3</v>
      </c>
      <c r="EK58" s="8">
        <f>IFERROR(VLOOKUP("*Оренбургская*",[2]МСП!$1:$1048576,COLUMN(EK58),0),"-")</f>
        <v>14.2</v>
      </c>
      <c r="EL58" s="8">
        <f>IFERROR(VLOOKUP("*Оренбургская*",[2]МСП!$1:$1048576,COLUMN(EL58),0),"-")</f>
        <v>16.2</v>
      </c>
      <c r="EM58" s="8">
        <f>IFERROR(VLOOKUP("*Оренбургская*",[2]МСП!$1:$1048576,COLUMN(EM58),0),"-")</f>
        <v>17.100000000000001</v>
      </c>
      <c r="EN58" s="8">
        <f>IFERROR(VLOOKUP("*Оренбургская*",[2]МСП!$1:$1048576,COLUMN(EN58),0),"-")</f>
        <v>18.8</v>
      </c>
      <c r="EO58" s="8">
        <f>IFERROR(VLOOKUP("*Оренбургская*",[2]МСП!$1:$1048576,COLUMN(EO58),0),"-")</f>
        <v>20.2</v>
      </c>
      <c r="EP58" s="8">
        <f>IFERROR(VLOOKUP("*Оренбургская*",[2]МСП!$1:$1048576,COLUMN(EP58),0),"-")</f>
        <v>21.9</v>
      </c>
      <c r="EQ58" s="8">
        <f>IFERROR(VLOOKUP("*Оренбургская*",[2]МСП!$1:$1048576,COLUMN(EQ58),0),"-")</f>
        <v>11.2</v>
      </c>
      <c r="ER58" s="8">
        <f>IFERROR(VLOOKUP("*Оренбургская*",[2]МСП!$1:$1048576,COLUMN(ER58),0),"-")</f>
        <v>15.6</v>
      </c>
      <c r="ES58" s="8">
        <f>IFERROR(VLOOKUP("*Оренбургская*",[2]МСП!$1:$1048576,COLUMN(ES58),0),"-")</f>
        <v>18.7</v>
      </c>
      <c r="ET58" s="8">
        <f>IFERROR(VLOOKUP("*Оренбургская*",[2]МСП!$1:$1048576,COLUMN(ET58),0),"-")</f>
        <v>18.399999999999999</v>
      </c>
      <c r="EU58" s="8">
        <f>IFERROR(VLOOKUP("*Оренбургская*",[2]МСП!$1:$1048576,COLUMN(EU58),0),"-")</f>
        <v>18.8</v>
      </c>
      <c r="EV58" s="8">
        <f>IFERROR(VLOOKUP("*Оренбургская*",[2]МСП!$1:$1048576,COLUMN(EV58),0),"-")</f>
        <v>18.600000000000001</v>
      </c>
      <c r="EW58" s="8">
        <f>IFERROR(VLOOKUP("*Оренбургская*",[2]МСП!$1:$1048576,COLUMN(EW58),0),"-")</f>
        <v>18.899999999999999</v>
      </c>
      <c r="EX58" s="8">
        <f>IFERROR(VLOOKUP("*Оренбургская*",[2]МСП!$1:$1048576,COLUMN(EX58),0),"-")</f>
        <v>18.3</v>
      </c>
      <c r="EY58" s="8">
        <f>IFERROR(VLOOKUP("*Оренбургская*",[2]МСП!$1:$1048576,COLUMN(EY58),0),"-")</f>
        <v>20.5</v>
      </c>
    </row>
    <row r="59" spans="1:155" x14ac:dyDescent="0.25">
      <c r="A59" s="4" t="s">
        <v>49</v>
      </c>
      <c r="B59" s="8">
        <f>IFERROR(VLOOKUP("*Пензенская*",[2]МСП!$1:$1048576,COLUMN(B59),0),"-")</f>
        <v>1.7</v>
      </c>
      <c r="C59" s="8">
        <f>IFERROR(VLOOKUP("*Пензенская*",[2]МСП!$1:$1048576,COLUMN(C59),0),"-")</f>
        <v>1.7</v>
      </c>
      <c r="D59" s="8">
        <f>IFERROR(VLOOKUP("*Пензенская*",[2]МСП!$1:$1048576,COLUMN(D59),0),"-")</f>
        <v>0.4</v>
      </c>
      <c r="E59" s="8">
        <f>IFERROR(VLOOKUP("*Пензенская*",[2]МСП!$1:$1048576,COLUMN(E59),0),"-")</f>
        <v>-13.5</v>
      </c>
      <c r="F59" s="8">
        <f>IFERROR(VLOOKUP("*Пензенская*",[2]МСП!$1:$1048576,COLUMN(F59),0),"-")</f>
        <v>-33.4</v>
      </c>
      <c r="G59" s="8">
        <f>IFERROR(VLOOKUP("*Пензенская*",[2]МСП!$1:$1048576,COLUMN(G59),0),"-")</f>
        <v>-31.3</v>
      </c>
      <c r="H59" s="8">
        <f>IFERROR(VLOOKUP("*Пензенская*",[2]МСП!$1:$1048576,COLUMN(H59),0),"-")</f>
        <v>-29.6</v>
      </c>
      <c r="I59" s="8">
        <f>IFERROR(VLOOKUP("*Пензенская*",[2]МСП!$1:$1048576,COLUMN(I59),0),"-")</f>
        <v>-27.6</v>
      </c>
      <c r="J59" s="8">
        <f>IFERROR(VLOOKUP("*Пензенская*",[2]МСП!$1:$1048576,COLUMN(J59),0),"-")</f>
        <v>-25.7</v>
      </c>
      <c r="K59" s="8">
        <f>IFERROR(VLOOKUP("*Пензенская*",[2]МСП!$1:$1048576,COLUMN(K59),0),"-")</f>
        <v>-21.8</v>
      </c>
      <c r="L59" s="8">
        <f>IFERROR(VLOOKUP("*Пензенская*",[2]МСП!$1:$1048576,COLUMN(L59),0),"-")</f>
        <v>-19.7</v>
      </c>
      <c r="M59" s="8">
        <f>IFERROR(VLOOKUP("*Пензенская*",[2]МСП!$1:$1048576,COLUMN(M59),0),"-")</f>
        <v>-18</v>
      </c>
      <c r="N59" s="8">
        <f>IFERROR(VLOOKUP("*Пензенская*",[2]МСП!$1:$1048576,COLUMN(N59),0),"-")</f>
        <v>-14.2</v>
      </c>
      <c r="O59" s="8">
        <f>IFERROR(VLOOKUP("*Пензенская*",[2]МСП!$1:$1048576,COLUMN(O59),0),"-")</f>
        <v>-11.5</v>
      </c>
      <c r="P59" s="8">
        <f>IFERROR(VLOOKUP("*Пензенская*",[2]МСП!$1:$1048576,COLUMN(P59),0),"-")</f>
        <v>-9.3000000000000007</v>
      </c>
      <c r="Q59" s="8">
        <f>IFERROR(VLOOKUP("*Пензенская*",[2]МСП!$1:$1048576,COLUMN(Q59),0),"-")</f>
        <v>-5.2</v>
      </c>
      <c r="R59" s="8">
        <f>IFERROR(VLOOKUP("*Пензенская*",[2]МСП!$1:$1048576,COLUMN(R59),0),"-")</f>
        <v>-3.4</v>
      </c>
      <c r="S59" s="8">
        <f>IFERROR(VLOOKUP("*Пензенская*",[2]МСП!$1:$1048576,COLUMN(S59),0),"-")</f>
        <v>-2.6</v>
      </c>
      <c r="T59" s="8">
        <f>IFERROR(VLOOKUP("*Пензенская*",[2]МСП!$1:$1048576,COLUMN(T59),0),"-")</f>
        <v>2</v>
      </c>
      <c r="U59" s="8">
        <f>IFERROR(VLOOKUP("*Пензенская*",[2]МСП!$1:$1048576,COLUMN(U59),0),"-")</f>
        <v>3.5</v>
      </c>
      <c r="V59" s="8">
        <f>IFERROR(VLOOKUP("*Пензенская*",[2]МСП!$1:$1048576,COLUMN(V59),0),"-")</f>
        <v>3</v>
      </c>
      <c r="W59" s="8">
        <f>IFERROR(VLOOKUP("*Пензенская*",[2]МСП!$1:$1048576,COLUMN(W59),0),"-")</f>
        <v>5.2</v>
      </c>
      <c r="X59" s="8">
        <f>IFERROR(VLOOKUP("*Пензенская*",[2]МСП!$1:$1048576,COLUMN(X59),0),"-")</f>
        <v>5.5</v>
      </c>
      <c r="Y59" s="8">
        <f>IFERROR(VLOOKUP("*Пензенская*",[2]МСП!$1:$1048576,COLUMN(Y59),0),"-")</f>
        <v>5.8</v>
      </c>
      <c r="Z59" s="8">
        <f>IFERROR(VLOOKUP("*Пензенская*",[2]МСП!$1:$1048576,COLUMN(Z59),0),"-")</f>
        <v>6.5</v>
      </c>
      <c r="AA59" s="8">
        <f>IFERROR(VLOOKUP("*Пензенская*",[2]МСП!$1:$1048576,COLUMN(AA59),0),"-")</f>
        <v>6.4</v>
      </c>
      <c r="AB59" s="8">
        <f>IFERROR(VLOOKUP("*Пензенская*",[2]МСП!$1:$1048576,COLUMN(AB59),0),"-")</f>
        <v>6.3</v>
      </c>
      <c r="AC59" s="8">
        <f>IFERROR(VLOOKUP("*Пензенская*",[2]МСП!$1:$1048576,COLUMN(AC59),0),"-")</f>
        <v>6.8</v>
      </c>
      <c r="AD59" s="8">
        <f>IFERROR(VLOOKUP("*Пензенская*",[2]МСП!$1:$1048576,COLUMN(AD59),0),"-")</f>
        <v>7.1</v>
      </c>
      <c r="AE59" s="8">
        <f>IFERROR(VLOOKUP("*Пензенская*",[2]МСП!$1:$1048576,COLUMN(AE59),0),"-")</f>
        <v>7.1</v>
      </c>
      <c r="AF59" s="8">
        <f>IFERROR(VLOOKUP("*Пензенская*",[2]МСП!$1:$1048576,COLUMN(AF59),0),"-")</f>
        <v>6.5</v>
      </c>
      <c r="AG59" s="8">
        <f>IFERROR(VLOOKUP("*Пензенская*",[2]МСП!$1:$1048576,COLUMN(AG59),0),"-")</f>
        <v>6.4</v>
      </c>
      <c r="AH59" s="8">
        <f>IFERROR(VLOOKUP("*Пензенская*",[2]МСП!$1:$1048576,COLUMN(AH59),0),"-")</f>
        <v>7</v>
      </c>
      <c r="AI59" s="8">
        <f>IFERROR(VLOOKUP("*Пензенская*",[2]МСП!$1:$1048576,COLUMN(AI59),0),"-")</f>
        <v>7</v>
      </c>
      <c r="AJ59" s="8">
        <f>IFERROR(VLOOKUP("*Пензенская*",[2]МСП!$1:$1048576,COLUMN(AJ59),0),"-")</f>
        <v>6.1</v>
      </c>
      <c r="AK59" s="8">
        <f>IFERROR(VLOOKUP("*Пензенская*",[2]МСП!$1:$1048576,COLUMN(AK59),0),"-")</f>
        <v>6.8</v>
      </c>
      <c r="AL59" s="8">
        <f>IFERROR(VLOOKUP("*Пензенская*",[2]МСП!$1:$1048576,COLUMN(AL59),0),"-")</f>
        <v>6.8</v>
      </c>
      <c r="AM59" s="8">
        <f>IFERROR(VLOOKUP("*Пензенская*",[2]МСП!$1:$1048576,COLUMN(AM59),0),"-")</f>
        <v>7.6</v>
      </c>
      <c r="AN59" s="8">
        <f>IFERROR(VLOOKUP("*Пензенская*",[2]МСП!$1:$1048576,COLUMN(AN59),0),"-")</f>
        <v>7.6</v>
      </c>
      <c r="AO59" s="8">
        <f>IFERROR(VLOOKUP("*Пензенская*",[2]МСП!$1:$1048576,COLUMN(AO59),0),"-")</f>
        <v>7.7</v>
      </c>
      <c r="AP59" s="8">
        <f>IFERROR(VLOOKUP("*Пензенская*",[2]МСП!$1:$1048576,COLUMN(AP59),0),"-")</f>
        <v>8</v>
      </c>
      <c r="AQ59" s="8">
        <f>IFERROR(VLOOKUP("*Пензенская*",[2]МСП!$1:$1048576,COLUMN(AQ59),0),"-")</f>
        <v>8.6</v>
      </c>
      <c r="AR59" s="8">
        <f>IFERROR(VLOOKUP("*Пензенская*",[2]МСП!$1:$1048576,COLUMN(AR59),0),"-")</f>
        <v>7.4</v>
      </c>
      <c r="AS59" s="8">
        <f>IFERROR(VLOOKUP("*Пензенская*",[2]МСП!$1:$1048576,COLUMN(AS59),0),"-")</f>
        <v>0.4</v>
      </c>
      <c r="AT59" s="8">
        <f>IFERROR(VLOOKUP("*Пензенская*",[2]МСП!$1:$1048576,COLUMN(AT59),0),"-")</f>
        <v>4.5999999999999996</v>
      </c>
      <c r="AU59" s="8">
        <f>IFERROR(VLOOKUP("*Пензенская*",[2]МСП!$1:$1048576,COLUMN(AU59),0),"-")</f>
        <v>5.5</v>
      </c>
      <c r="AV59" s="8">
        <f>IFERROR(VLOOKUP("*Пензенская*",[2]МСП!$1:$1048576,COLUMN(AV59),0),"-")</f>
        <v>5.9</v>
      </c>
      <c r="AW59" s="8">
        <f>IFERROR(VLOOKUP("*Пензенская*",[2]МСП!$1:$1048576,COLUMN(AW59),0),"-")</f>
        <v>6.2</v>
      </c>
      <c r="AX59" s="8">
        <f>IFERROR(VLOOKUP("*Пензенская*",[2]МСП!$1:$1048576,COLUMN(AX59),0),"-")</f>
        <v>6</v>
      </c>
      <c r="AY59" s="8">
        <f>IFERROR(VLOOKUP("*Пензенская*",[2]МСП!$1:$1048576,COLUMN(AY59),0),"-")</f>
        <v>6.8</v>
      </c>
      <c r="AZ59" s="8">
        <f>IFERROR(VLOOKUP("*Пензенская*",[2]МСП!$1:$1048576,COLUMN(AZ59),0),"-")</f>
        <v>6.9</v>
      </c>
      <c r="BA59" s="8">
        <f>IFERROR(VLOOKUP("*Пензенская*",[2]МСП!$1:$1048576,COLUMN(BA59),0),"-")</f>
        <v>8</v>
      </c>
      <c r="BB59" s="8">
        <f>IFERROR(VLOOKUP("*Пензенская*",[2]МСП!$1:$1048576,COLUMN(BB59),0),"-")</f>
        <v>7.7</v>
      </c>
      <c r="BC59" s="8">
        <f>IFERROR(VLOOKUP("*Пензенская*",[2]МСП!$1:$1048576,COLUMN(BC59),0),"-")</f>
        <v>8.6</v>
      </c>
      <c r="BD59" s="8">
        <f>IFERROR(VLOOKUP("*Пензенская*",[2]МСП!$1:$1048576,COLUMN(BD59),0),"-")</f>
        <v>7.9</v>
      </c>
      <c r="BE59" s="8">
        <f>IFERROR(VLOOKUP("*Пензенская*",[2]МСП!$1:$1048576,COLUMN(BE59),0),"-")</f>
        <v>9.5</v>
      </c>
      <c r="BF59" s="8">
        <f>IFERROR(VLOOKUP("*Пензенская*",[2]МСП!$1:$1048576,COLUMN(BF59),0),"-")</f>
        <v>9.1</v>
      </c>
      <c r="BG59" s="8">
        <f>IFERROR(VLOOKUP("*Пензенская*",[2]МСП!$1:$1048576,COLUMN(BG59),0),"-")</f>
        <v>9.3000000000000007</v>
      </c>
      <c r="BH59" s="8">
        <f>IFERROR(VLOOKUP("*Пензенская*",[2]МСП!$1:$1048576,COLUMN(BH59),0),"-")</f>
        <v>9.6</v>
      </c>
      <c r="BI59" s="8">
        <f>IFERROR(VLOOKUP("*Пензенская*",[2]МСП!$1:$1048576,COLUMN(BI59),0),"-")</f>
        <v>3.2</v>
      </c>
      <c r="BJ59" s="8">
        <f>IFERROR(VLOOKUP("*Пензенская*",[2]МСП!$1:$1048576,COLUMN(BJ59),0),"-")</f>
        <v>7.9</v>
      </c>
      <c r="BK59" s="8">
        <f>IFERROR(VLOOKUP("*Пензенская*",[2]МСП!$1:$1048576,COLUMN(BK59),0),"-")</f>
        <v>9.1</v>
      </c>
      <c r="BL59" s="8">
        <f>IFERROR(VLOOKUP("*Пензенская*",[2]МСП!$1:$1048576,COLUMN(BL59),0),"-")</f>
        <v>9.6999999999999993</v>
      </c>
      <c r="BM59" s="8">
        <f>IFERROR(VLOOKUP("*Пензенская*",[2]МСП!$1:$1048576,COLUMN(BM59),0),"-")</f>
        <v>9.6</v>
      </c>
      <c r="BN59" s="8">
        <f>IFERROR(VLOOKUP("*Пензенская*",[2]МСП!$1:$1048576,COLUMN(BN59),0),"-")</f>
        <v>10.6</v>
      </c>
      <c r="BO59" s="8">
        <f>IFERROR(VLOOKUP("*Пензенская*",[2]МСП!$1:$1048576,COLUMN(BO59),0),"-")</f>
        <v>10.1</v>
      </c>
      <c r="BP59" s="8">
        <f>IFERROR(VLOOKUP("*Пензенская*",[2]МСП!$1:$1048576,COLUMN(BP59),0),"-")</f>
        <v>9.6</v>
      </c>
      <c r="BQ59" s="8">
        <f>IFERROR(VLOOKUP("*Пензенская*",[2]МСП!$1:$1048576,COLUMN(BQ59),0),"-")</f>
        <v>9.6</v>
      </c>
      <c r="BR59" s="8">
        <f>IFERROR(VLOOKUP("*Пензенская*",[2]МСП!$1:$1048576,COLUMN(BR59),0),"-")</f>
        <v>9.6</v>
      </c>
      <c r="BS59" s="8">
        <f>IFERROR(VLOOKUP("*Пензенская*",[2]МСП!$1:$1048576,COLUMN(BS59),0),"-")</f>
        <v>9.1999999999999993</v>
      </c>
      <c r="BT59" s="8">
        <f>IFERROR(VLOOKUP("*Пензенская*",[2]МСП!$1:$1048576,COLUMN(BT59),0),"-")</f>
        <v>10</v>
      </c>
      <c r="BU59" s="8">
        <f>IFERROR(VLOOKUP("*Пензенская*",[2]МСП!$1:$1048576,COLUMN(BU59),0),"-")</f>
        <v>10.199999999999999</v>
      </c>
      <c r="BV59" s="8">
        <f>IFERROR(VLOOKUP("*Пензенская*",[2]МСП!$1:$1048576,COLUMN(BV59),0),"-")</f>
        <v>10</v>
      </c>
      <c r="BW59" s="8">
        <f>IFERROR(VLOOKUP("*Пензенская*",[2]МСП!$1:$1048576,COLUMN(BW59),0),"-")</f>
        <v>10.9</v>
      </c>
      <c r="BX59" s="8">
        <f>IFERROR(VLOOKUP("*Пензенская*",[2]МСП!$1:$1048576,COLUMN(BX59),0),"-")</f>
        <v>10.7</v>
      </c>
      <c r="BY59" s="8">
        <f>IFERROR(VLOOKUP("*Пензенская*",[2]МСП!$1:$1048576,COLUMN(BY59),0),"-")</f>
        <v>10.6</v>
      </c>
      <c r="BZ59" s="8">
        <f>IFERROR(VLOOKUP("*Пензенская*",[2]МСП!$1:$1048576,COLUMN(BZ59),0),"-")</f>
        <v>10.9</v>
      </c>
      <c r="CA59" s="8">
        <f>IFERROR(VLOOKUP("*Пензенская*",[2]МСП!$1:$1048576,COLUMN(CA59),0),"-")</f>
        <v>11.2</v>
      </c>
      <c r="CB59" s="8">
        <f>IFERROR(VLOOKUP("*Пензенская*",[2]МСП!$1:$1048576,COLUMN(CB59),0),"-")</f>
        <v>11</v>
      </c>
      <c r="CC59" s="8">
        <f>IFERROR(VLOOKUP("*Пензенская*",[2]МСП!$1:$1048576,COLUMN(CC59),0),"-")</f>
        <v>11.4</v>
      </c>
      <c r="CD59" s="8">
        <f>IFERROR(VLOOKUP("*Пензенская*",[2]МСП!$1:$1048576,COLUMN(CD59),0),"-")</f>
        <v>12</v>
      </c>
      <c r="CE59" s="8">
        <f>IFERROR(VLOOKUP("*Пензенская*",[2]МСП!$1:$1048576,COLUMN(CE59),0),"-")</f>
        <v>12.3</v>
      </c>
      <c r="CF59" s="8">
        <f>IFERROR(VLOOKUP("*Пензенская*",[2]МСП!$1:$1048576,COLUMN(CF59),0),"-")</f>
        <v>11.7</v>
      </c>
      <c r="CG59" s="8">
        <f>IFERROR(VLOOKUP("*Пензенская*",[2]МСП!$1:$1048576,COLUMN(CG59),0),"-")</f>
        <v>11.4</v>
      </c>
      <c r="CH59" s="8">
        <f>IFERROR(VLOOKUP("*Пензенская*",[2]МСП!$1:$1048576,COLUMN(CH59),0),"-")</f>
        <v>11.3</v>
      </c>
      <c r="CI59" s="8">
        <f>IFERROR(VLOOKUP("*Пензенская*",[2]МСП!$1:$1048576,COLUMN(CI59),0),"-")</f>
        <v>11.5</v>
      </c>
      <c r="CJ59" s="8">
        <f>IFERROR(VLOOKUP("*Пензенская*",[2]МСП!$1:$1048576,COLUMN(CJ59),0),"-")</f>
        <v>2.2999999999999998</v>
      </c>
      <c r="CK59" s="8">
        <f>IFERROR(VLOOKUP("*Пензенская*",[2]МСП!$1:$1048576,COLUMN(CK59),0),"-")</f>
        <v>11.3</v>
      </c>
      <c r="CL59" s="8">
        <f>IFERROR(VLOOKUP("*Пензенская*",[2]МСП!$1:$1048576,COLUMN(CL59),0),"-")</f>
        <v>12</v>
      </c>
      <c r="CM59" s="8">
        <f>IFERROR(VLOOKUP("*Пензенская*",[2]МСП!$1:$1048576,COLUMN(CM59),0),"-")</f>
        <v>12.3</v>
      </c>
      <c r="CN59" s="8">
        <f>IFERROR(VLOOKUP("*Пензенская*",[2]МСП!$1:$1048576,COLUMN(CN59),0),"-")</f>
        <v>12.9</v>
      </c>
      <c r="CO59" s="8">
        <f>IFERROR(VLOOKUP("*Пензенская*",[2]МСП!$1:$1048576,COLUMN(CO59),0),"-")</f>
        <v>12.6</v>
      </c>
      <c r="CP59" s="8">
        <f>IFERROR(VLOOKUP("*Пензенская*",[2]МСП!$1:$1048576,COLUMN(CP59),0),"-")</f>
        <v>12.8</v>
      </c>
      <c r="CQ59" s="8">
        <f>IFERROR(VLOOKUP("*Пензенская*",[2]МСП!$1:$1048576,COLUMN(CQ59),0),"-")</f>
        <v>13.5</v>
      </c>
      <c r="CR59" s="8">
        <f>IFERROR(VLOOKUP("*Пензенская*",[2]МСП!$1:$1048576,COLUMN(CR59),0),"-")</f>
        <v>12.6</v>
      </c>
      <c r="CS59" s="8">
        <f>IFERROR(VLOOKUP("*Пензенская*",[2]МСП!$1:$1048576,COLUMN(CS59),0),"-")</f>
        <v>4.8</v>
      </c>
      <c r="CT59" s="8">
        <f>IFERROR(VLOOKUP("*Пензенская*",[2]МСП!$1:$1048576,COLUMN(CT59),0),"-")</f>
        <v>11.4</v>
      </c>
      <c r="CU59" s="8">
        <f>IFERROR(VLOOKUP("*Пензенская*",[2]МСП!$1:$1048576,COLUMN(CU59),0),"-")</f>
        <v>11.7</v>
      </c>
      <c r="CV59" s="8">
        <f>IFERROR(VLOOKUP("*Пензенская*",[2]МСП!$1:$1048576,COLUMN(CV59),0),"-")</f>
        <v>11.9</v>
      </c>
      <c r="CW59" s="8">
        <f>IFERROR(VLOOKUP("*Пензенская*",[2]МСП!$1:$1048576,COLUMN(CW59),0),"-")</f>
        <v>11</v>
      </c>
      <c r="CX59" s="8">
        <f>IFERROR(VLOOKUP("*Пензенская*",[2]МСП!$1:$1048576,COLUMN(CX59),0),"-")</f>
        <v>12</v>
      </c>
      <c r="CY59" s="8">
        <f>IFERROR(VLOOKUP("*Пензенская*",[2]МСП!$1:$1048576,COLUMN(CY59),0),"-")</f>
        <v>11.9</v>
      </c>
      <c r="CZ59" s="8">
        <f>IFERROR(VLOOKUP("*Пензенская*",[2]МСП!$1:$1048576,COLUMN(CZ59),0),"-")</f>
        <v>12.1</v>
      </c>
      <c r="DA59" s="8">
        <f>IFERROR(VLOOKUP("*Пензенская*",[2]МСП!$1:$1048576,COLUMN(DA59),0),"-")</f>
        <v>10.7</v>
      </c>
      <c r="DB59" s="8">
        <f>IFERROR(VLOOKUP("*Пензенская*",[2]МСП!$1:$1048576,COLUMN(DB59),0),"-")</f>
        <v>10.1</v>
      </c>
      <c r="DC59" s="8">
        <f>IFERROR(VLOOKUP("*Пензенская*",[2]МСП!$1:$1048576,COLUMN(DC59),0),"-")</f>
        <v>9.9</v>
      </c>
      <c r="DD59" s="8">
        <f>IFERROR(VLOOKUP("*Пензенская*",[2]МСП!$1:$1048576,COLUMN(DD59),0),"-")</f>
        <v>9.6</v>
      </c>
      <c r="DE59" s="8">
        <f>IFERROR(VLOOKUP("*Пензенская*",[2]МСП!$1:$1048576,COLUMN(DE59),0),"-")</f>
        <v>8.4</v>
      </c>
      <c r="DF59" s="8">
        <f>IFERROR(VLOOKUP("*Пензенская*",[2]МСП!$1:$1048576,COLUMN(DF59),0),"-")</f>
        <v>8.6</v>
      </c>
      <c r="DG59" s="8">
        <f>IFERROR(VLOOKUP("*Пензенская*",[2]МСП!$1:$1048576,COLUMN(DG59),0),"-")</f>
        <v>9.1999999999999993</v>
      </c>
      <c r="DH59" s="8">
        <f>IFERROR(VLOOKUP("*Пензенская*",[2]МСП!$1:$1048576,COLUMN(DH59),0),"-")</f>
        <v>9.1</v>
      </c>
      <c r="DI59" s="8">
        <f>IFERROR(VLOOKUP("*Пензенская*",[2]МСП!$1:$1048576,COLUMN(DI59),0),"-")</f>
        <v>8.1</v>
      </c>
      <c r="DJ59" s="8">
        <f>IFERROR(VLOOKUP("*Пензенская*",[2]МСП!$1:$1048576,COLUMN(DJ59),0),"-")</f>
        <v>7.8</v>
      </c>
      <c r="DK59" s="8">
        <f>IFERROR(VLOOKUP("*Пензенская*",[2]МСП!$1:$1048576,COLUMN(DK59),0),"-")</f>
        <v>9.5</v>
      </c>
      <c r="DL59" s="8">
        <f>IFERROR(VLOOKUP("*Пензенская*",[2]МСП!$1:$1048576,COLUMN(DL59),0),"-")</f>
        <v>9.8000000000000007</v>
      </c>
      <c r="DM59" s="8">
        <f>IFERROR(VLOOKUP("*Пензенская*",[2]МСП!$1:$1048576,COLUMN(DM59),0),"-")</f>
        <v>9.9</v>
      </c>
      <c r="DN59" s="8">
        <f>IFERROR(VLOOKUP("*Пензенская*",[2]МСП!$1:$1048576,COLUMN(DN59),0),"-")</f>
        <v>9.3000000000000007</v>
      </c>
      <c r="DO59" s="8">
        <f>IFERROR(VLOOKUP("*Пензенская*",[2]МСП!$1:$1048576,COLUMN(DO59),0),"-")</f>
        <v>9.4</v>
      </c>
      <c r="DP59" s="8">
        <f>IFERROR(VLOOKUP("*Пензенская*",[2]МСП!$1:$1048576,COLUMN(DP59),0),"-")</f>
        <v>9.4</v>
      </c>
      <c r="DQ59" s="8">
        <f>IFERROR(VLOOKUP("*Пензенская*",[2]МСП!$1:$1048576,COLUMN(DQ59),0),"-")</f>
        <v>9.1999999999999993</v>
      </c>
      <c r="DR59" s="8">
        <f>IFERROR(VLOOKUP("*Пензенская*",[2]МСП!$1:$1048576,COLUMN(DR59),0),"-")</f>
        <v>8.8000000000000007</v>
      </c>
      <c r="DS59" s="8">
        <f>IFERROR(VLOOKUP("*Пензенская*",[2]МСП!$1:$1048576,COLUMN(DS59),0),"-")</f>
        <v>8.6</v>
      </c>
      <c r="DT59" s="8">
        <f>IFERROR(VLOOKUP("*Пензенская*",[2]МСП!$1:$1048576,COLUMN(DT59),0),"-")</f>
        <v>8.8000000000000007</v>
      </c>
      <c r="DU59" s="8">
        <f>IFERROR(VLOOKUP("*Пензенская*",[2]МСП!$1:$1048576,COLUMN(DU59),0),"-")</f>
        <v>8.8000000000000007</v>
      </c>
      <c r="DV59" s="8">
        <f>IFERROR(VLOOKUP("*Пензенская*",[2]МСП!$1:$1048576,COLUMN(DV59),0),"-")</f>
        <v>9.3000000000000007</v>
      </c>
      <c r="DW59" s="8">
        <f>IFERROR(VLOOKUP("*Пензенская*",[2]МСП!$1:$1048576,COLUMN(DW59),0),"-")</f>
        <v>8.9</v>
      </c>
      <c r="DX59" s="8">
        <f>IFERROR(VLOOKUP("*Пензенская*",[2]МСП!$1:$1048576,COLUMN(DX59),0),"-")</f>
        <v>9.6</v>
      </c>
      <c r="DY59" s="8">
        <f>IFERROR(VLOOKUP("*Пензенская*",[2]МСП!$1:$1048576,COLUMN(DY59),0),"-")</f>
        <v>9.9</v>
      </c>
      <c r="DZ59" s="8">
        <f>IFERROR(VLOOKUP("*Пензенская*",[2]МСП!$1:$1048576,COLUMN(DZ59),0),"-")</f>
        <v>10.4</v>
      </c>
      <c r="EA59" s="8">
        <f>IFERROR(VLOOKUP("*Пензенская*",[2]МСП!$1:$1048576,COLUMN(EA59),0),"-")</f>
        <v>10.199999999999999</v>
      </c>
      <c r="EB59" s="8">
        <f>IFERROR(VLOOKUP("*Пензенская*",[2]МСП!$1:$1048576,COLUMN(EB59),0),"-")</f>
        <v>10.7</v>
      </c>
      <c r="EC59" s="8">
        <f>IFERROR(VLOOKUP("*Пензенская*",[2]МСП!$1:$1048576,COLUMN(EC59),0),"-")</f>
        <v>11.1</v>
      </c>
      <c r="ED59" s="8">
        <f>IFERROR(VLOOKUP("*Пензенская*",[2]МСП!$1:$1048576,COLUMN(ED59),0),"-")</f>
        <v>11.9</v>
      </c>
      <c r="EE59" s="8">
        <f>IFERROR(VLOOKUP("*Пензенская*",[2]МСП!$1:$1048576,COLUMN(EE59),0),"-")</f>
        <v>11.5</v>
      </c>
      <c r="EF59" s="8">
        <f>IFERROR(VLOOKUP("*Пензенская*",[2]МСП!$1:$1048576,COLUMN(EF59),0),"-")</f>
        <v>11.8</v>
      </c>
      <c r="EG59" s="8">
        <f>IFERROR(VLOOKUP("*Пензенская*",[2]МСП!$1:$1048576,COLUMN(EG59),0),"-")</f>
        <v>12.5</v>
      </c>
      <c r="EH59" s="8">
        <f>IFERROR(VLOOKUP("*Пензенская*",[2]МСП!$1:$1048576,COLUMN(EH59),0),"-")</f>
        <v>13.8</v>
      </c>
      <c r="EI59" s="8">
        <f>IFERROR(VLOOKUP("*Пензенская*",[2]МСП!$1:$1048576,COLUMN(EI59),0),"-")</f>
        <v>13.2</v>
      </c>
      <c r="EJ59" s="8">
        <f>IFERROR(VLOOKUP("*Пензенская*",[2]МСП!$1:$1048576,COLUMN(EJ59),0),"-")</f>
        <v>15.6</v>
      </c>
      <c r="EK59" s="8">
        <f>IFERROR(VLOOKUP("*Пензенская*",[2]МСП!$1:$1048576,COLUMN(EK59),0),"-")</f>
        <v>17.899999999999999</v>
      </c>
      <c r="EL59" s="8">
        <f>IFERROR(VLOOKUP("*Пензенская*",[2]МСП!$1:$1048576,COLUMN(EL59),0),"-")</f>
        <v>20.9</v>
      </c>
      <c r="EM59" s="8">
        <f>IFERROR(VLOOKUP("*Пензенская*",[2]МСП!$1:$1048576,COLUMN(EM59),0),"-")</f>
        <v>22</v>
      </c>
      <c r="EN59" s="8">
        <f>IFERROR(VLOOKUP("*Пензенская*",[2]МСП!$1:$1048576,COLUMN(EN59),0),"-")</f>
        <v>23.3</v>
      </c>
      <c r="EO59" s="8">
        <f>IFERROR(VLOOKUP("*Пензенская*",[2]МСП!$1:$1048576,COLUMN(EO59),0),"-")</f>
        <v>23.9</v>
      </c>
      <c r="EP59" s="8">
        <f>IFERROR(VLOOKUP("*Пензенская*",[2]МСП!$1:$1048576,COLUMN(EP59),0),"-")</f>
        <v>24.8</v>
      </c>
      <c r="EQ59" s="8">
        <f>IFERROR(VLOOKUP("*Пензенская*",[2]МСП!$1:$1048576,COLUMN(EQ59),0),"-")</f>
        <v>15.4</v>
      </c>
      <c r="ER59" s="8">
        <f>IFERROR(VLOOKUP("*Пензенская*",[2]МСП!$1:$1048576,COLUMN(ER59),0),"-")</f>
        <v>21.2</v>
      </c>
      <c r="ES59" s="8">
        <f>IFERROR(VLOOKUP("*Пензенская*",[2]МСП!$1:$1048576,COLUMN(ES59),0),"-")</f>
        <v>22.7</v>
      </c>
      <c r="ET59" s="8">
        <f>IFERROR(VLOOKUP("*Пензенская*",[2]МСП!$1:$1048576,COLUMN(ET59),0),"-")</f>
        <v>23.2</v>
      </c>
      <c r="EU59" s="8">
        <f>IFERROR(VLOOKUP("*Пензенская*",[2]МСП!$1:$1048576,COLUMN(EU59),0),"-")</f>
        <v>24.1</v>
      </c>
      <c r="EV59" s="8">
        <f>IFERROR(VLOOKUP("*Пензенская*",[2]МСП!$1:$1048576,COLUMN(EV59),0),"-")</f>
        <v>23.9</v>
      </c>
      <c r="EW59" s="8">
        <f>IFERROR(VLOOKUP("*Пензенская*",[2]МСП!$1:$1048576,COLUMN(EW59),0),"-")</f>
        <v>24.7</v>
      </c>
      <c r="EX59" s="8">
        <f>IFERROR(VLOOKUP("*Пензенская*",[2]МСП!$1:$1048576,COLUMN(EX59),0),"-")</f>
        <v>24.6</v>
      </c>
      <c r="EY59" s="8">
        <f>IFERROR(VLOOKUP("*Пензенская*",[2]МСП!$1:$1048576,COLUMN(EY59),0),"-")</f>
        <v>25.4</v>
      </c>
    </row>
    <row r="60" spans="1:155" x14ac:dyDescent="0.25">
      <c r="A60" s="4" t="s">
        <v>50</v>
      </c>
      <c r="B60" s="8">
        <f>IFERROR(VLOOKUP("*Самарская*",[2]МСП!$1:$1048576,COLUMN(B60),0),"-")</f>
        <v>1.2</v>
      </c>
      <c r="C60" s="8">
        <f>IFERROR(VLOOKUP("*Самарская*",[2]МСП!$1:$1048576,COLUMN(C60),0),"-")</f>
        <v>1.1000000000000001</v>
      </c>
      <c r="D60" s="8">
        <f>IFERROR(VLOOKUP("*Самарская*",[2]МСП!$1:$1048576,COLUMN(D60),0),"-")</f>
        <v>-0.3</v>
      </c>
      <c r="E60" s="8">
        <f>IFERROR(VLOOKUP("*Самарская*",[2]МСП!$1:$1048576,COLUMN(E60),0),"-")</f>
        <v>-8.8000000000000007</v>
      </c>
      <c r="F60" s="8">
        <f>IFERROR(VLOOKUP("*Самарская*",[2]МСП!$1:$1048576,COLUMN(F60),0),"-")</f>
        <v>-26.9</v>
      </c>
      <c r="G60" s="8">
        <f>IFERROR(VLOOKUP("*Самарская*",[2]МСП!$1:$1048576,COLUMN(G60),0),"-")</f>
        <v>-21.5</v>
      </c>
      <c r="H60" s="8">
        <f>IFERROR(VLOOKUP("*Самарская*",[2]МСП!$1:$1048576,COLUMN(H60),0),"-")</f>
        <v>-20</v>
      </c>
      <c r="I60" s="8">
        <f>IFERROR(VLOOKUP("*Самарская*",[2]МСП!$1:$1048576,COLUMN(I60),0),"-")</f>
        <v>-18.2</v>
      </c>
      <c r="J60" s="8">
        <f>IFERROR(VLOOKUP("*Самарская*",[2]МСП!$1:$1048576,COLUMN(J60),0),"-")</f>
        <v>-18.899999999999999</v>
      </c>
      <c r="K60" s="8">
        <f>IFERROR(VLOOKUP("*Самарская*",[2]МСП!$1:$1048576,COLUMN(K60),0),"-")</f>
        <v>-16</v>
      </c>
      <c r="L60" s="8">
        <f>IFERROR(VLOOKUP("*Самарская*",[2]МСП!$1:$1048576,COLUMN(L60),0),"-")</f>
        <v>-12.8</v>
      </c>
      <c r="M60" s="8">
        <f>IFERROR(VLOOKUP("*Самарская*",[2]МСП!$1:$1048576,COLUMN(M60),0),"-")</f>
        <v>-10.7</v>
      </c>
      <c r="N60" s="8">
        <f>IFERROR(VLOOKUP("*Самарская*",[2]МСП!$1:$1048576,COLUMN(N60),0),"-")</f>
        <v>-9.1999999999999993</v>
      </c>
      <c r="O60" s="8">
        <f>IFERROR(VLOOKUP("*Самарская*",[2]МСП!$1:$1048576,COLUMN(O60),0),"-")</f>
        <v>-7.8</v>
      </c>
      <c r="P60" s="8">
        <f>IFERROR(VLOOKUP("*Самарская*",[2]МСП!$1:$1048576,COLUMN(P60),0),"-")</f>
        <v>-6.5</v>
      </c>
      <c r="Q60" s="8">
        <f>IFERROR(VLOOKUP("*Самарская*",[2]МСП!$1:$1048576,COLUMN(Q60),0),"-")</f>
        <v>-2.4</v>
      </c>
      <c r="R60" s="8">
        <f>IFERROR(VLOOKUP("*Самарская*",[2]МСП!$1:$1048576,COLUMN(R60),0),"-")</f>
        <v>-0.6</v>
      </c>
      <c r="S60" s="8">
        <f>IFERROR(VLOOKUP("*Самарская*",[2]МСП!$1:$1048576,COLUMN(S60),0),"-")</f>
        <v>0.4</v>
      </c>
      <c r="T60" s="8">
        <f>IFERROR(VLOOKUP("*Самарская*",[2]МСП!$1:$1048576,COLUMN(T60),0),"-")</f>
        <v>0.9</v>
      </c>
      <c r="U60" s="8">
        <f>IFERROR(VLOOKUP("*Самарская*",[2]МСП!$1:$1048576,COLUMN(U60),0),"-")</f>
        <v>1.2</v>
      </c>
      <c r="V60" s="8">
        <f>IFERROR(VLOOKUP("*Самарская*",[2]МСП!$1:$1048576,COLUMN(V60),0),"-")</f>
        <v>0.4</v>
      </c>
      <c r="W60" s="8">
        <f>IFERROR(VLOOKUP("*Самарская*",[2]МСП!$1:$1048576,COLUMN(W60),0),"-")</f>
        <v>1.8</v>
      </c>
      <c r="X60" s="8">
        <f>IFERROR(VLOOKUP("*Самарская*",[2]МСП!$1:$1048576,COLUMN(X60),0),"-")</f>
        <v>2.2000000000000002</v>
      </c>
      <c r="Y60" s="8">
        <f>IFERROR(VLOOKUP("*Самарская*",[2]МСП!$1:$1048576,COLUMN(Y60),0),"-")</f>
        <v>2.9</v>
      </c>
      <c r="Z60" s="8">
        <f>IFERROR(VLOOKUP("*Самарская*",[2]МСП!$1:$1048576,COLUMN(Z60),0),"-")</f>
        <v>3</v>
      </c>
      <c r="AA60" s="8">
        <f>IFERROR(VLOOKUP("*Самарская*",[2]МСП!$1:$1048576,COLUMN(AA60),0),"-")</f>
        <v>3.4</v>
      </c>
      <c r="AB60" s="8">
        <f>IFERROR(VLOOKUP("*Самарская*",[2]МСП!$1:$1048576,COLUMN(AB60),0),"-")</f>
        <v>3.5</v>
      </c>
      <c r="AC60" s="8">
        <f>IFERROR(VLOOKUP("*Самарская*",[2]МСП!$1:$1048576,COLUMN(AC60),0),"-")</f>
        <v>3.9</v>
      </c>
      <c r="AD60" s="8">
        <f>IFERROR(VLOOKUP("*Самарская*",[2]МСП!$1:$1048576,COLUMN(AD60),0),"-")</f>
        <v>3.6</v>
      </c>
      <c r="AE60" s="8">
        <f>IFERROR(VLOOKUP("*Самарская*",[2]МСП!$1:$1048576,COLUMN(AE60),0),"-")</f>
        <v>3.9</v>
      </c>
      <c r="AF60" s="8">
        <f>IFERROR(VLOOKUP("*Самарская*",[2]МСП!$1:$1048576,COLUMN(AF60),0),"-")</f>
        <v>3</v>
      </c>
      <c r="AG60" s="8">
        <f>IFERROR(VLOOKUP("*Самарская*",[2]МСП!$1:$1048576,COLUMN(AG60),0),"-")</f>
        <v>3.1</v>
      </c>
      <c r="AH60" s="8">
        <f>IFERROR(VLOOKUP("*Самарская*",[2]МСП!$1:$1048576,COLUMN(AH60),0),"-")</f>
        <v>3.1</v>
      </c>
      <c r="AI60" s="8">
        <f>IFERROR(VLOOKUP("*Самарская*",[2]МСП!$1:$1048576,COLUMN(AI60),0),"-")</f>
        <v>3.4</v>
      </c>
      <c r="AJ60" s="8">
        <f>IFERROR(VLOOKUP("*Самарская*",[2]МСП!$1:$1048576,COLUMN(AJ60),0),"-")</f>
        <v>2.6</v>
      </c>
      <c r="AK60" s="8">
        <f>IFERROR(VLOOKUP("*Самарская*",[2]МСП!$1:$1048576,COLUMN(AK60),0),"-")</f>
        <v>3.2</v>
      </c>
      <c r="AL60" s="8">
        <f>IFERROR(VLOOKUP("*Самарская*",[2]МСП!$1:$1048576,COLUMN(AL60),0),"-")</f>
        <v>3.3</v>
      </c>
      <c r="AM60" s="8">
        <f>IFERROR(VLOOKUP("*Самарская*",[2]МСП!$1:$1048576,COLUMN(AM60),0),"-")</f>
        <v>3.5</v>
      </c>
      <c r="AN60" s="8">
        <f>IFERROR(VLOOKUP("*Самарская*",[2]МСП!$1:$1048576,COLUMN(AN60),0),"-")</f>
        <v>3.8</v>
      </c>
      <c r="AO60" s="8">
        <f>IFERROR(VLOOKUP("*Самарская*",[2]МСП!$1:$1048576,COLUMN(AO60),0),"-")</f>
        <v>4.0999999999999996</v>
      </c>
      <c r="AP60" s="8">
        <f>IFERROR(VLOOKUP("*Самарская*",[2]МСП!$1:$1048576,COLUMN(AP60),0),"-")</f>
        <v>4.5</v>
      </c>
      <c r="AQ60" s="8">
        <f>IFERROR(VLOOKUP("*Самарская*",[2]МСП!$1:$1048576,COLUMN(AQ60),0),"-")</f>
        <v>4.4000000000000004</v>
      </c>
      <c r="AR60" s="8">
        <f>IFERROR(VLOOKUP("*Самарская*",[2]МСП!$1:$1048576,COLUMN(AR60),0),"-")</f>
        <v>3.8</v>
      </c>
      <c r="AS60" s="8">
        <f>IFERROR(VLOOKUP("*Самарская*",[2]МСП!$1:$1048576,COLUMN(AS60),0),"-")</f>
        <v>-3.4</v>
      </c>
      <c r="AT60" s="8">
        <f>IFERROR(VLOOKUP("*Самарская*",[2]МСП!$1:$1048576,COLUMN(AT60),0),"-")</f>
        <v>1.8</v>
      </c>
      <c r="AU60" s="8">
        <f>IFERROR(VLOOKUP("*Самарская*",[2]МСП!$1:$1048576,COLUMN(AU60),0),"-")</f>
        <v>2.5</v>
      </c>
      <c r="AV60" s="8">
        <f>IFERROR(VLOOKUP("*Самарская*",[2]МСП!$1:$1048576,COLUMN(AV60),0),"-")</f>
        <v>3</v>
      </c>
      <c r="AW60" s="8">
        <f>IFERROR(VLOOKUP("*Самарская*",[2]МСП!$1:$1048576,COLUMN(AW60),0),"-")</f>
        <v>3.1</v>
      </c>
      <c r="AX60" s="8">
        <f>IFERROR(VLOOKUP("*Самарская*",[2]МСП!$1:$1048576,COLUMN(AX60),0),"-")</f>
        <v>2.9</v>
      </c>
      <c r="AY60" s="8">
        <f>IFERROR(VLOOKUP("*Самарская*",[2]МСП!$1:$1048576,COLUMN(AY60),0),"-")</f>
        <v>3.4</v>
      </c>
      <c r="AZ60" s="8">
        <f>IFERROR(VLOOKUP("*Самарская*",[2]МСП!$1:$1048576,COLUMN(AZ60),0),"-")</f>
        <v>3</v>
      </c>
      <c r="BA60" s="8">
        <f>IFERROR(VLOOKUP("*Самарская*",[2]МСП!$1:$1048576,COLUMN(BA60),0),"-")</f>
        <v>4.4000000000000004</v>
      </c>
      <c r="BB60" s="8">
        <f>IFERROR(VLOOKUP("*Самарская*",[2]МСП!$1:$1048576,COLUMN(BB60),0),"-")</f>
        <v>4</v>
      </c>
      <c r="BC60" s="8">
        <f>IFERROR(VLOOKUP("*Самарская*",[2]МСП!$1:$1048576,COLUMN(BC60),0),"-")</f>
        <v>4.4000000000000004</v>
      </c>
      <c r="BD60" s="8">
        <f>IFERROR(VLOOKUP("*Самарская*",[2]МСП!$1:$1048576,COLUMN(BD60),0),"-")</f>
        <v>3.2</v>
      </c>
      <c r="BE60" s="8">
        <f>IFERROR(VLOOKUP("*Самарская*",[2]МСП!$1:$1048576,COLUMN(BE60),0),"-")</f>
        <v>5.4</v>
      </c>
      <c r="BF60" s="8">
        <f>IFERROR(VLOOKUP("*Самарская*",[2]МСП!$1:$1048576,COLUMN(BF60),0),"-")</f>
        <v>5</v>
      </c>
      <c r="BG60" s="8">
        <f>IFERROR(VLOOKUP("*Самарская*",[2]МСП!$1:$1048576,COLUMN(BG60),0),"-")</f>
        <v>5.5</v>
      </c>
      <c r="BH60" s="8">
        <f>IFERROR(VLOOKUP("*Самарская*",[2]МСП!$1:$1048576,COLUMN(BH60),0),"-")</f>
        <v>6</v>
      </c>
      <c r="BI60" s="8">
        <f>IFERROR(VLOOKUP("*Самарская*",[2]МСП!$1:$1048576,COLUMN(BI60),0),"-")</f>
        <v>1.3</v>
      </c>
      <c r="BJ60" s="8">
        <f>IFERROR(VLOOKUP("*Самарская*",[2]МСП!$1:$1048576,COLUMN(BJ60),0),"-")</f>
        <v>5.0999999999999996</v>
      </c>
      <c r="BK60" s="8">
        <f>IFERROR(VLOOKUP("*Самарская*",[2]МСП!$1:$1048576,COLUMN(BK60),0),"-")</f>
        <v>6</v>
      </c>
      <c r="BL60" s="8">
        <f>IFERROR(VLOOKUP("*Самарская*",[2]МСП!$1:$1048576,COLUMN(BL60),0),"-")</f>
        <v>6.7</v>
      </c>
      <c r="BM60" s="8">
        <f>IFERROR(VLOOKUP("*Самарская*",[2]МСП!$1:$1048576,COLUMN(BM60),0),"-")</f>
        <v>6.5</v>
      </c>
      <c r="BN60" s="8">
        <f>IFERROR(VLOOKUP("*Самарская*",[2]МСП!$1:$1048576,COLUMN(BN60),0),"-")</f>
        <v>8.1</v>
      </c>
      <c r="BO60" s="8">
        <f>IFERROR(VLOOKUP("*Самарская*",[2]МСП!$1:$1048576,COLUMN(BO60),0),"-")</f>
        <v>7.2</v>
      </c>
      <c r="BP60" s="8">
        <f>IFERROR(VLOOKUP("*Самарская*",[2]МСП!$1:$1048576,COLUMN(BP60),0),"-")</f>
        <v>6.7</v>
      </c>
      <c r="BQ60" s="8">
        <f>IFERROR(VLOOKUP("*Самарская*",[2]МСП!$1:$1048576,COLUMN(BQ60),0),"-")</f>
        <v>7.2</v>
      </c>
      <c r="BR60" s="8">
        <f>IFERROR(VLOOKUP("*Самарская*",[2]МСП!$1:$1048576,COLUMN(BR60),0),"-")</f>
        <v>7.3</v>
      </c>
      <c r="BS60" s="8">
        <f>IFERROR(VLOOKUP("*Самарская*",[2]МСП!$1:$1048576,COLUMN(BS60),0),"-")</f>
        <v>6.4</v>
      </c>
      <c r="BT60" s="8">
        <f>IFERROR(VLOOKUP("*Самарская*",[2]МСП!$1:$1048576,COLUMN(BT60),0),"-")</f>
        <v>6.5</v>
      </c>
      <c r="BU60" s="8">
        <f>IFERROR(VLOOKUP("*Самарская*",[2]МСП!$1:$1048576,COLUMN(BU60),0),"-")</f>
        <v>6.8</v>
      </c>
      <c r="BV60" s="8">
        <f>IFERROR(VLOOKUP("*Самарская*",[2]МСП!$1:$1048576,COLUMN(BV60),0),"-")</f>
        <v>6.7</v>
      </c>
      <c r="BW60" s="8">
        <f>IFERROR(VLOOKUP("*Самарская*",[2]МСП!$1:$1048576,COLUMN(BW60),0),"-")</f>
        <v>7.2</v>
      </c>
      <c r="BX60" s="8">
        <f>IFERROR(VLOOKUP("*Самарская*",[2]МСП!$1:$1048576,COLUMN(BX60),0),"-")</f>
        <v>7.2</v>
      </c>
      <c r="BY60" s="8">
        <f>IFERROR(VLOOKUP("*Самарская*",[2]МСП!$1:$1048576,COLUMN(BY60),0),"-")</f>
        <v>7.6</v>
      </c>
      <c r="BZ60" s="8">
        <f>IFERROR(VLOOKUP("*Самарская*",[2]МСП!$1:$1048576,COLUMN(BZ60),0),"-")</f>
        <v>7.8</v>
      </c>
      <c r="CA60" s="8">
        <f>IFERROR(VLOOKUP("*Самарская*",[2]МСП!$1:$1048576,COLUMN(CA60),0),"-")</f>
        <v>8.4</v>
      </c>
      <c r="CB60" s="8">
        <f>IFERROR(VLOOKUP("*Самарская*",[2]МСП!$1:$1048576,COLUMN(CB60),0),"-")</f>
        <v>7.9</v>
      </c>
      <c r="CC60" s="8">
        <f>IFERROR(VLOOKUP("*Самарская*",[2]МСП!$1:$1048576,COLUMN(CC60),0),"-")</f>
        <v>7.9</v>
      </c>
      <c r="CD60" s="8">
        <f>IFERROR(VLOOKUP("*Самарская*",[2]МСП!$1:$1048576,COLUMN(CD60),0),"-")</f>
        <v>7.5</v>
      </c>
      <c r="CE60" s="8">
        <f>IFERROR(VLOOKUP("*Самарская*",[2]МСП!$1:$1048576,COLUMN(CE60),0),"-")</f>
        <v>7.8</v>
      </c>
      <c r="CF60" s="8">
        <f>IFERROR(VLOOKUP("*Самарская*",[2]МСП!$1:$1048576,COLUMN(CF60),0),"-")</f>
        <v>7.1</v>
      </c>
      <c r="CG60" s="8">
        <f>IFERROR(VLOOKUP("*Самарская*",[2]МСП!$1:$1048576,COLUMN(CG60),0),"-")</f>
        <v>7</v>
      </c>
      <c r="CH60" s="8">
        <f>IFERROR(VLOOKUP("*Самарская*",[2]МСП!$1:$1048576,COLUMN(CH60),0),"-")</f>
        <v>7.1</v>
      </c>
      <c r="CI60" s="8">
        <f>IFERROR(VLOOKUP("*Самарская*",[2]МСП!$1:$1048576,COLUMN(CI60),0),"-")</f>
        <v>5.8</v>
      </c>
      <c r="CJ60" s="8">
        <f>IFERROR(VLOOKUP("*Самарская*",[2]МСП!$1:$1048576,COLUMN(CJ60),0),"-")</f>
        <v>-8.1999999999999993</v>
      </c>
      <c r="CK60" s="8">
        <f>IFERROR(VLOOKUP("*Самарская*",[2]МСП!$1:$1048576,COLUMN(CK60),0),"-")</f>
        <v>5.5</v>
      </c>
      <c r="CL60" s="8">
        <f>IFERROR(VLOOKUP("*Самарская*",[2]МСП!$1:$1048576,COLUMN(CL60),0),"-")</f>
        <v>6.6</v>
      </c>
      <c r="CM60" s="8">
        <f>IFERROR(VLOOKUP("*Самарская*",[2]МСП!$1:$1048576,COLUMN(CM60),0),"-")</f>
        <v>7</v>
      </c>
      <c r="CN60" s="8">
        <f>IFERROR(VLOOKUP("*Самарская*",[2]МСП!$1:$1048576,COLUMN(CN60),0),"-")</f>
        <v>7.2</v>
      </c>
      <c r="CO60" s="8">
        <f>IFERROR(VLOOKUP("*Самарская*",[2]МСП!$1:$1048576,COLUMN(CO60),0),"-")</f>
        <v>7.2</v>
      </c>
      <c r="CP60" s="8">
        <f>IFERROR(VLOOKUP("*Самарская*",[2]МСП!$1:$1048576,COLUMN(CP60),0),"-")</f>
        <v>7.5</v>
      </c>
      <c r="CQ60" s="8">
        <f>IFERROR(VLOOKUP("*Самарская*",[2]МСП!$1:$1048576,COLUMN(CQ60),0),"-")</f>
        <v>7.6</v>
      </c>
      <c r="CR60" s="8">
        <f>IFERROR(VLOOKUP("*Самарская*",[2]МСП!$1:$1048576,COLUMN(CR60),0),"-")</f>
        <v>6.9</v>
      </c>
      <c r="CS60" s="8">
        <f>IFERROR(VLOOKUP("*Самарская*",[2]МСП!$1:$1048576,COLUMN(CS60),0),"-")</f>
        <v>-1.9</v>
      </c>
      <c r="CT60" s="8">
        <f>IFERROR(VLOOKUP("*Самарская*",[2]МСП!$1:$1048576,COLUMN(CT60),0),"-")</f>
        <v>5.7</v>
      </c>
      <c r="CU60" s="8">
        <f>IFERROR(VLOOKUP("*Самарская*",[2]МСП!$1:$1048576,COLUMN(CU60),0),"-")</f>
        <v>5.8</v>
      </c>
      <c r="CV60" s="8">
        <f>IFERROR(VLOOKUP("*Самарская*",[2]МСП!$1:$1048576,COLUMN(CV60),0),"-")</f>
        <v>5.8</v>
      </c>
      <c r="CW60" s="8">
        <f>IFERROR(VLOOKUP("*Самарская*",[2]МСП!$1:$1048576,COLUMN(CW60),0),"-")</f>
        <v>5.3</v>
      </c>
      <c r="CX60" s="8">
        <f>IFERROR(VLOOKUP("*Самарская*",[2]МСП!$1:$1048576,COLUMN(CX60),0),"-")</f>
        <v>6.3</v>
      </c>
      <c r="CY60" s="8">
        <f>IFERROR(VLOOKUP("*Самарская*",[2]МСП!$1:$1048576,COLUMN(CY60),0),"-")</f>
        <v>6.2</v>
      </c>
      <c r="CZ60" s="8">
        <f>IFERROR(VLOOKUP("*Самарская*",[2]МСП!$1:$1048576,COLUMN(CZ60),0),"-")</f>
        <v>6.9</v>
      </c>
      <c r="DA60" s="8">
        <f>IFERROR(VLOOKUP("*Самарская*",[2]МСП!$1:$1048576,COLUMN(DA60),0),"-")</f>
        <v>5.5</v>
      </c>
      <c r="DB60" s="8">
        <f>IFERROR(VLOOKUP("*Самарская*",[2]МСП!$1:$1048576,COLUMN(DB60),0),"-")</f>
        <v>5.6</v>
      </c>
      <c r="DC60" s="8">
        <f>IFERROR(VLOOKUP("*Самарская*",[2]МСП!$1:$1048576,COLUMN(DC60),0),"-")</f>
        <v>5.5</v>
      </c>
      <c r="DD60" s="8">
        <f>IFERROR(VLOOKUP("*Самарская*",[2]МСП!$1:$1048576,COLUMN(DD60),0),"-")</f>
        <v>5.6</v>
      </c>
      <c r="DE60" s="8">
        <f>IFERROR(VLOOKUP("*Самарская*",[2]МСП!$1:$1048576,COLUMN(DE60),0),"-")</f>
        <v>5.4</v>
      </c>
      <c r="DF60" s="8">
        <f>IFERROR(VLOOKUP("*Самарская*",[2]МСП!$1:$1048576,COLUMN(DF60),0),"-")</f>
        <v>6.1</v>
      </c>
      <c r="DG60" s="8">
        <f>IFERROR(VLOOKUP("*Самарская*",[2]МСП!$1:$1048576,COLUMN(DG60),0),"-")</f>
        <v>6.5</v>
      </c>
      <c r="DH60" s="8">
        <f>IFERROR(VLOOKUP("*Самарская*",[2]МСП!$1:$1048576,COLUMN(DH60),0),"-")</f>
        <v>6.9</v>
      </c>
      <c r="DI60" s="8">
        <f>IFERROR(VLOOKUP("*Самарская*",[2]МСП!$1:$1048576,COLUMN(DI60),0),"-")</f>
        <v>6.1</v>
      </c>
      <c r="DJ60" s="8">
        <f>IFERROR(VLOOKUP("*Самарская*",[2]МСП!$1:$1048576,COLUMN(DJ60),0),"-")</f>
        <v>5.8</v>
      </c>
      <c r="DK60" s="8">
        <f>IFERROR(VLOOKUP("*Самарская*",[2]МСП!$1:$1048576,COLUMN(DK60),0),"-")</f>
        <v>7.1</v>
      </c>
      <c r="DL60" s="8">
        <f>IFERROR(VLOOKUP("*Самарская*",[2]МСП!$1:$1048576,COLUMN(DL60),0),"-")</f>
        <v>7</v>
      </c>
      <c r="DM60" s="8">
        <f>IFERROR(VLOOKUP("*Самарская*",[2]МСП!$1:$1048576,COLUMN(DM60),0),"-")</f>
        <v>7.4</v>
      </c>
      <c r="DN60" s="8">
        <f>IFERROR(VLOOKUP("*Самарская*",[2]МСП!$1:$1048576,COLUMN(DN60),0),"-")</f>
        <v>6.9</v>
      </c>
      <c r="DO60" s="8">
        <f>IFERROR(VLOOKUP("*Самарская*",[2]МСП!$1:$1048576,COLUMN(DO60),0),"-")</f>
        <v>6.9</v>
      </c>
      <c r="DP60" s="8">
        <f>IFERROR(VLOOKUP("*Самарская*",[2]МСП!$1:$1048576,COLUMN(DP60),0),"-")</f>
        <v>6.9</v>
      </c>
      <c r="DQ60" s="8">
        <f>IFERROR(VLOOKUP("*Самарская*",[2]МСП!$1:$1048576,COLUMN(DQ60),0),"-")</f>
        <v>7.4</v>
      </c>
      <c r="DR60" s="8">
        <f>IFERROR(VLOOKUP("*Самарская*",[2]МСП!$1:$1048576,COLUMN(DR60),0),"-")</f>
        <v>6.7</v>
      </c>
      <c r="DS60" s="8">
        <f>IFERROR(VLOOKUP("*Самарская*",[2]МСП!$1:$1048576,COLUMN(DS60),0),"-")</f>
        <v>6.5</v>
      </c>
      <c r="DT60" s="8">
        <f>IFERROR(VLOOKUP("*Самарская*",[2]МСП!$1:$1048576,COLUMN(DT60),0),"-")</f>
        <v>6.7</v>
      </c>
      <c r="DU60" s="8">
        <f>IFERROR(VLOOKUP("*Самарская*",[2]МСП!$1:$1048576,COLUMN(DU60),0),"-")</f>
        <v>6.9</v>
      </c>
      <c r="DV60" s="8">
        <f>IFERROR(VLOOKUP("*Самарская*",[2]МСП!$1:$1048576,COLUMN(DV60),0),"-")</f>
        <v>7.2</v>
      </c>
      <c r="DW60" s="8">
        <f>IFERROR(VLOOKUP("*Самарская*",[2]МСП!$1:$1048576,COLUMN(DW60),0),"-")</f>
        <v>6.6</v>
      </c>
      <c r="DX60" s="8">
        <f>IFERROR(VLOOKUP("*Самарская*",[2]МСП!$1:$1048576,COLUMN(DX60),0),"-")</f>
        <v>7.5</v>
      </c>
      <c r="DY60" s="8">
        <f>IFERROR(VLOOKUP("*Самарская*",[2]МСП!$1:$1048576,COLUMN(DY60),0),"-")</f>
        <v>7.5</v>
      </c>
      <c r="DZ60" s="8">
        <f>IFERROR(VLOOKUP("*Самарская*",[2]МСП!$1:$1048576,COLUMN(DZ60),0),"-")</f>
        <v>8.4</v>
      </c>
      <c r="EA60" s="8">
        <f>IFERROR(VLOOKUP("*Самарская*",[2]МСП!$1:$1048576,COLUMN(EA60),0),"-")</f>
        <v>8.6</v>
      </c>
      <c r="EB60" s="8">
        <f>IFERROR(VLOOKUP("*Самарская*",[2]МСП!$1:$1048576,COLUMN(EB60),0),"-")</f>
        <v>8.6</v>
      </c>
      <c r="EC60" s="8">
        <f>IFERROR(VLOOKUP("*Самарская*",[2]МСП!$1:$1048576,COLUMN(EC60),0),"-")</f>
        <v>8.3000000000000007</v>
      </c>
      <c r="ED60" s="8">
        <f>IFERROR(VLOOKUP("*Самарская*",[2]МСП!$1:$1048576,COLUMN(ED60),0),"-")</f>
        <v>8.9</v>
      </c>
      <c r="EE60" s="8">
        <f>IFERROR(VLOOKUP("*Самарская*",[2]МСП!$1:$1048576,COLUMN(EE60),0),"-")</f>
        <v>8.6</v>
      </c>
      <c r="EF60" s="8">
        <f>IFERROR(VLOOKUP("*Самарская*",[2]МСП!$1:$1048576,COLUMN(EF60),0),"-")</f>
        <v>9</v>
      </c>
      <c r="EG60" s="8">
        <f>IFERROR(VLOOKUP("*Самарская*",[2]МСП!$1:$1048576,COLUMN(EG60),0),"-")</f>
        <v>9.4</v>
      </c>
      <c r="EH60" s="8">
        <f>IFERROR(VLOOKUP("*Самарская*",[2]МСП!$1:$1048576,COLUMN(EH60),0),"-")</f>
        <v>10.3</v>
      </c>
      <c r="EI60" s="8">
        <f>IFERROR(VLOOKUP("*Самарская*",[2]МСП!$1:$1048576,COLUMN(EI60),0),"-")</f>
        <v>11.5</v>
      </c>
      <c r="EJ60" s="8">
        <f>IFERROR(VLOOKUP("*Самарская*",[2]МСП!$1:$1048576,COLUMN(EJ60),0),"-")</f>
        <v>12.8</v>
      </c>
      <c r="EK60" s="8">
        <f>IFERROR(VLOOKUP("*Самарская*",[2]МСП!$1:$1048576,COLUMN(EK60),0),"-")</f>
        <v>14.6</v>
      </c>
      <c r="EL60" s="8">
        <f>IFERROR(VLOOKUP("*Самарская*",[2]МСП!$1:$1048576,COLUMN(EL60),0),"-")</f>
        <v>16.8</v>
      </c>
      <c r="EM60" s="8">
        <f>IFERROR(VLOOKUP("*Самарская*",[2]МСП!$1:$1048576,COLUMN(EM60),0),"-")</f>
        <v>18</v>
      </c>
      <c r="EN60" s="8">
        <f>IFERROR(VLOOKUP("*Самарская*",[2]МСП!$1:$1048576,COLUMN(EN60),0),"-")</f>
        <v>20</v>
      </c>
      <c r="EO60" s="8">
        <f>IFERROR(VLOOKUP("*Самарская*",[2]МСП!$1:$1048576,COLUMN(EO60),0),"-")</f>
        <v>21.2</v>
      </c>
      <c r="EP60" s="8">
        <f>IFERROR(VLOOKUP("*Самарская*",[2]МСП!$1:$1048576,COLUMN(EP60),0),"-")</f>
        <v>22.6</v>
      </c>
      <c r="EQ60" s="8">
        <f>IFERROR(VLOOKUP("*Самарская*",[2]МСП!$1:$1048576,COLUMN(EQ60),0),"-")</f>
        <v>11.1</v>
      </c>
      <c r="ER60" s="8">
        <f>IFERROR(VLOOKUP("*Самарская*",[2]МСП!$1:$1048576,COLUMN(ER60),0),"-")</f>
        <v>17.600000000000001</v>
      </c>
      <c r="ES60" s="8">
        <f>IFERROR(VLOOKUP("*Самарская*",[2]МСП!$1:$1048576,COLUMN(ES60),0),"-")</f>
        <v>19.3</v>
      </c>
      <c r="ET60" s="8">
        <f>IFERROR(VLOOKUP("*Самарская*",[2]МСП!$1:$1048576,COLUMN(ET60),0),"-")</f>
        <v>19.899999999999999</v>
      </c>
      <c r="EU60" s="8">
        <f>IFERROR(VLOOKUP("*Самарская*",[2]МСП!$1:$1048576,COLUMN(EU60),0),"-")</f>
        <v>20.100000000000001</v>
      </c>
      <c r="EV60" s="8">
        <f>IFERROR(VLOOKUP("*Самарская*",[2]МСП!$1:$1048576,COLUMN(EV60),0),"-")</f>
        <v>20</v>
      </c>
      <c r="EW60" s="8">
        <f>IFERROR(VLOOKUP("*Самарская*",[2]МСП!$1:$1048576,COLUMN(EW60),0),"-")</f>
        <v>21.2</v>
      </c>
      <c r="EX60" s="8">
        <f>IFERROR(VLOOKUP("*Самарская*",[2]МСП!$1:$1048576,COLUMN(EX60),0),"-")</f>
        <v>19.8</v>
      </c>
      <c r="EY60" s="8">
        <f>IFERROR(VLOOKUP("*Самарская*",[2]МСП!$1:$1048576,COLUMN(EY60),0),"-")</f>
        <v>21.8</v>
      </c>
    </row>
    <row r="61" spans="1:155" x14ac:dyDescent="0.25">
      <c r="A61" s="4" t="s">
        <v>51</v>
      </c>
      <c r="B61" s="8">
        <f>IFERROR(VLOOKUP("*Саратовская*",[2]МСП!$1:$1048576,COLUMN(B61),0),"-")</f>
        <v>1</v>
      </c>
      <c r="C61" s="8">
        <f>IFERROR(VLOOKUP("*Саратовская*",[2]МСП!$1:$1048576,COLUMN(C61),0),"-")</f>
        <v>0.9</v>
      </c>
      <c r="D61" s="8">
        <f>IFERROR(VLOOKUP("*Саратовская*",[2]МСП!$1:$1048576,COLUMN(D61),0),"-")</f>
        <v>0.1</v>
      </c>
      <c r="E61" s="8">
        <f>IFERROR(VLOOKUP("*Саратовская*",[2]МСП!$1:$1048576,COLUMN(E61),0),"-")</f>
        <v>-14.7</v>
      </c>
      <c r="F61" s="8">
        <f>IFERROR(VLOOKUP("*Саратовская*",[2]МСП!$1:$1048576,COLUMN(F61),0),"-")</f>
        <v>-33.5</v>
      </c>
      <c r="G61" s="8">
        <f>IFERROR(VLOOKUP("*Саратовская*",[2]МСП!$1:$1048576,COLUMN(G61),0),"-")</f>
        <v>-30.8</v>
      </c>
      <c r="H61" s="8">
        <f>IFERROR(VLOOKUP("*Саратовская*",[2]МСП!$1:$1048576,COLUMN(H61),0),"-")</f>
        <v>-30.6</v>
      </c>
      <c r="I61" s="8">
        <f>IFERROR(VLOOKUP("*Саратовская*",[2]МСП!$1:$1048576,COLUMN(I61),0),"-")</f>
        <v>-28.2</v>
      </c>
      <c r="J61" s="8">
        <f>IFERROR(VLOOKUP("*Саратовская*",[2]МСП!$1:$1048576,COLUMN(J61),0),"-")</f>
        <v>-27.2</v>
      </c>
      <c r="K61" s="8">
        <f>IFERROR(VLOOKUP("*Саратовская*",[2]МСП!$1:$1048576,COLUMN(K61),0),"-")</f>
        <v>-24.8</v>
      </c>
      <c r="L61" s="8">
        <f>IFERROR(VLOOKUP("*Саратовская*",[2]МСП!$1:$1048576,COLUMN(L61),0),"-")</f>
        <v>-22.9</v>
      </c>
      <c r="M61" s="8">
        <f>IFERROR(VLOOKUP("*Саратовская*",[2]МСП!$1:$1048576,COLUMN(M61),0),"-")</f>
        <v>-17.899999999999999</v>
      </c>
      <c r="N61" s="8">
        <f>IFERROR(VLOOKUP("*Саратовская*",[2]МСП!$1:$1048576,COLUMN(N61),0),"-")</f>
        <v>-9.1999999999999993</v>
      </c>
      <c r="O61" s="8">
        <f>IFERROR(VLOOKUP("*Саратовская*",[2]МСП!$1:$1048576,COLUMN(O61),0),"-")</f>
        <v>-7</v>
      </c>
      <c r="P61" s="8">
        <f>IFERROR(VLOOKUP("*Саратовская*",[2]МСП!$1:$1048576,COLUMN(P61),0),"-")</f>
        <v>-5</v>
      </c>
      <c r="Q61" s="8">
        <f>IFERROR(VLOOKUP("*Саратовская*",[2]МСП!$1:$1048576,COLUMN(Q61),0),"-")</f>
        <v>-2.7</v>
      </c>
      <c r="R61" s="8">
        <f>IFERROR(VLOOKUP("*Саратовская*",[2]МСП!$1:$1048576,COLUMN(R61),0),"-")</f>
        <v>-1.1000000000000001</v>
      </c>
      <c r="S61" s="8">
        <f>IFERROR(VLOOKUP("*Саратовская*",[2]МСП!$1:$1048576,COLUMN(S61),0),"-")</f>
        <v>-0.1</v>
      </c>
      <c r="T61" s="8">
        <f>IFERROR(VLOOKUP("*Саратовская*",[2]МСП!$1:$1048576,COLUMN(T61),0),"-")</f>
        <v>0.4</v>
      </c>
      <c r="U61" s="8">
        <f>IFERROR(VLOOKUP("*Саратовская*",[2]МСП!$1:$1048576,COLUMN(U61),0),"-")</f>
        <v>0.4</v>
      </c>
      <c r="V61" s="8">
        <f>IFERROR(VLOOKUP("*Саратовская*",[2]МСП!$1:$1048576,COLUMN(V61),0),"-")</f>
        <v>-0.6</v>
      </c>
      <c r="W61" s="8">
        <f>IFERROR(VLOOKUP("*Саратовская*",[2]МСП!$1:$1048576,COLUMN(W61),0),"-")</f>
        <v>1</v>
      </c>
      <c r="X61" s="8">
        <f>IFERROR(VLOOKUP("*Саратовская*",[2]МСП!$1:$1048576,COLUMN(X61),0),"-")</f>
        <v>1.5</v>
      </c>
      <c r="Y61" s="8">
        <f>IFERROR(VLOOKUP("*Саратовская*",[2]МСП!$1:$1048576,COLUMN(Y61),0),"-")</f>
        <v>1.7</v>
      </c>
      <c r="Z61" s="8">
        <f>IFERROR(VLOOKUP("*Саратовская*",[2]МСП!$1:$1048576,COLUMN(Z61),0),"-")</f>
        <v>2.5</v>
      </c>
      <c r="AA61" s="8">
        <f>IFERROR(VLOOKUP("*Саратовская*",[2]МСП!$1:$1048576,COLUMN(AA61),0),"-")</f>
        <v>3.1</v>
      </c>
      <c r="AB61" s="8">
        <f>IFERROR(VLOOKUP("*Саратовская*",[2]МСП!$1:$1048576,COLUMN(AB61),0),"-")</f>
        <v>3.2</v>
      </c>
      <c r="AC61" s="8">
        <f>IFERROR(VLOOKUP("*Саратовская*",[2]МСП!$1:$1048576,COLUMN(AC61),0),"-")</f>
        <v>3.6</v>
      </c>
      <c r="AD61" s="8">
        <f>IFERROR(VLOOKUP("*Саратовская*",[2]МСП!$1:$1048576,COLUMN(AD61),0),"-")</f>
        <v>3.5</v>
      </c>
      <c r="AE61" s="8">
        <f>IFERROR(VLOOKUP("*Саратовская*",[2]МСП!$1:$1048576,COLUMN(AE61),0),"-")</f>
        <v>3.8</v>
      </c>
      <c r="AF61" s="8">
        <f>IFERROR(VLOOKUP("*Саратовская*",[2]МСП!$1:$1048576,COLUMN(AF61),0),"-")</f>
        <v>3.3</v>
      </c>
      <c r="AG61" s="8">
        <f>IFERROR(VLOOKUP("*Саратовская*",[2]МСП!$1:$1048576,COLUMN(AG61),0),"-")</f>
        <v>3.1</v>
      </c>
      <c r="AH61" s="8">
        <f>IFERROR(VLOOKUP("*Саратовская*",[2]МСП!$1:$1048576,COLUMN(AH61),0),"-")</f>
        <v>3.5</v>
      </c>
      <c r="AI61" s="8">
        <f>IFERROR(VLOOKUP("*Саратовская*",[2]МСП!$1:$1048576,COLUMN(AI61),0),"-")</f>
        <v>3.3</v>
      </c>
      <c r="AJ61" s="8">
        <f>IFERROR(VLOOKUP("*Саратовская*",[2]МСП!$1:$1048576,COLUMN(AJ61),0),"-")</f>
        <v>2.8</v>
      </c>
      <c r="AK61" s="8">
        <f>IFERROR(VLOOKUP("*Саратовская*",[2]МСП!$1:$1048576,COLUMN(AK61),0),"-")</f>
        <v>3</v>
      </c>
      <c r="AL61" s="8">
        <f>IFERROR(VLOOKUP("*Саратовская*",[2]МСП!$1:$1048576,COLUMN(AL61),0),"-")</f>
        <v>3</v>
      </c>
      <c r="AM61" s="8">
        <f>IFERROR(VLOOKUP("*Саратовская*",[2]МСП!$1:$1048576,COLUMN(AM61),0),"-")</f>
        <v>3</v>
      </c>
      <c r="AN61" s="8">
        <f>IFERROR(VLOOKUP("*Саратовская*",[2]МСП!$1:$1048576,COLUMN(AN61),0),"-")</f>
        <v>3.3</v>
      </c>
      <c r="AO61" s="8">
        <f>IFERROR(VLOOKUP("*Саратовская*",[2]МСП!$1:$1048576,COLUMN(AO61),0),"-")</f>
        <v>3.7</v>
      </c>
      <c r="AP61" s="8">
        <f>IFERROR(VLOOKUP("*Саратовская*",[2]МСП!$1:$1048576,COLUMN(AP61),0),"-")</f>
        <v>3.7</v>
      </c>
      <c r="AQ61" s="8">
        <f>IFERROR(VLOOKUP("*Саратовская*",[2]МСП!$1:$1048576,COLUMN(AQ61),0),"-")</f>
        <v>3.9</v>
      </c>
      <c r="AR61" s="8">
        <f>IFERROR(VLOOKUP("*Саратовская*",[2]МСП!$1:$1048576,COLUMN(AR61),0),"-")</f>
        <v>3.1</v>
      </c>
      <c r="AS61" s="8">
        <f>IFERROR(VLOOKUP("*Саратовская*",[2]МСП!$1:$1048576,COLUMN(AS61),0),"-")</f>
        <v>-3.3</v>
      </c>
      <c r="AT61" s="8">
        <f>IFERROR(VLOOKUP("*Саратовская*",[2]МСП!$1:$1048576,COLUMN(AT61),0),"-")</f>
        <v>0.8</v>
      </c>
      <c r="AU61" s="8">
        <f>IFERROR(VLOOKUP("*Саратовская*",[2]МСП!$1:$1048576,COLUMN(AU61),0),"-")</f>
        <v>1.6</v>
      </c>
      <c r="AV61" s="8">
        <f>IFERROR(VLOOKUP("*Саратовская*",[2]МСП!$1:$1048576,COLUMN(AV61),0),"-")</f>
        <v>1.8</v>
      </c>
      <c r="AW61" s="8">
        <f>IFERROR(VLOOKUP("*Саратовская*",[2]МСП!$1:$1048576,COLUMN(AW61),0),"-")</f>
        <v>1.9</v>
      </c>
      <c r="AX61" s="8">
        <f>IFERROR(VLOOKUP("*Саратовская*",[2]МСП!$1:$1048576,COLUMN(AX61),0),"-")</f>
        <v>1.6</v>
      </c>
      <c r="AY61" s="8">
        <f>IFERROR(VLOOKUP("*Саратовская*",[2]МСП!$1:$1048576,COLUMN(AY61),0),"-")</f>
        <v>1.9</v>
      </c>
      <c r="AZ61" s="8">
        <f>IFERROR(VLOOKUP("*Саратовская*",[2]МСП!$1:$1048576,COLUMN(AZ61),0),"-")</f>
        <v>1.6</v>
      </c>
      <c r="BA61" s="8">
        <f>IFERROR(VLOOKUP("*Саратовская*",[2]МСП!$1:$1048576,COLUMN(BA61),0),"-")</f>
        <v>2.7</v>
      </c>
      <c r="BB61" s="8">
        <f>IFERROR(VLOOKUP("*Саратовская*",[2]МСП!$1:$1048576,COLUMN(BB61),0),"-")</f>
        <v>2.2000000000000002</v>
      </c>
      <c r="BC61" s="8">
        <f>IFERROR(VLOOKUP("*Саратовская*",[2]МСП!$1:$1048576,COLUMN(BC61),0),"-")</f>
        <v>2.5</v>
      </c>
      <c r="BD61" s="8">
        <f>IFERROR(VLOOKUP("*Саратовская*",[2]МСП!$1:$1048576,COLUMN(BD61),0),"-")</f>
        <v>1.5</v>
      </c>
      <c r="BE61" s="8">
        <f>IFERROR(VLOOKUP("*Саратовская*",[2]МСП!$1:$1048576,COLUMN(BE61),0),"-")</f>
        <v>3.3</v>
      </c>
      <c r="BF61" s="8">
        <f>IFERROR(VLOOKUP("*Саратовская*",[2]МСП!$1:$1048576,COLUMN(BF61),0),"-")</f>
        <v>3.3</v>
      </c>
      <c r="BG61" s="8">
        <f>IFERROR(VLOOKUP("*Саратовская*",[2]МСП!$1:$1048576,COLUMN(BG61),0),"-")</f>
        <v>3.8</v>
      </c>
      <c r="BH61" s="8">
        <f>IFERROR(VLOOKUP("*Саратовская*",[2]МСП!$1:$1048576,COLUMN(BH61),0),"-")</f>
        <v>4.2</v>
      </c>
      <c r="BI61" s="8">
        <f>IFERROR(VLOOKUP("*Саратовская*",[2]МСП!$1:$1048576,COLUMN(BI61),0),"-")</f>
        <v>-1.1000000000000001</v>
      </c>
      <c r="BJ61" s="8">
        <f>IFERROR(VLOOKUP("*Саратовская*",[2]МСП!$1:$1048576,COLUMN(BJ61),0),"-")</f>
        <v>3.2</v>
      </c>
      <c r="BK61" s="8">
        <f>IFERROR(VLOOKUP("*Саратовская*",[2]МСП!$1:$1048576,COLUMN(BK61),0),"-")</f>
        <v>4</v>
      </c>
      <c r="BL61" s="8">
        <f>IFERROR(VLOOKUP("*Саратовская*",[2]МСП!$1:$1048576,COLUMN(BL61),0),"-")</f>
        <v>4.7</v>
      </c>
      <c r="BM61" s="8">
        <f>IFERROR(VLOOKUP("*Саратовская*",[2]МСП!$1:$1048576,COLUMN(BM61),0),"-")</f>
        <v>4.7</v>
      </c>
      <c r="BN61" s="8">
        <f>IFERROR(VLOOKUP("*Саратовская*",[2]МСП!$1:$1048576,COLUMN(BN61),0),"-")</f>
        <v>6.3</v>
      </c>
      <c r="BO61" s="8">
        <f>IFERROR(VLOOKUP("*Саратовская*",[2]МСП!$1:$1048576,COLUMN(BO61),0),"-")</f>
        <v>5.7</v>
      </c>
      <c r="BP61" s="8">
        <f>IFERROR(VLOOKUP("*Саратовская*",[2]МСП!$1:$1048576,COLUMN(BP61),0),"-")</f>
        <v>5.2</v>
      </c>
      <c r="BQ61" s="8">
        <f>IFERROR(VLOOKUP("*Саратовская*",[2]МСП!$1:$1048576,COLUMN(BQ61),0),"-")</f>
        <v>5.3</v>
      </c>
      <c r="BR61" s="8">
        <f>IFERROR(VLOOKUP("*Саратовская*",[2]МСП!$1:$1048576,COLUMN(BR61),0),"-")</f>
        <v>5.4</v>
      </c>
      <c r="BS61" s="8">
        <f>IFERROR(VLOOKUP("*Саратовская*",[2]МСП!$1:$1048576,COLUMN(BS61),0),"-")</f>
        <v>4.9000000000000004</v>
      </c>
      <c r="BT61" s="8">
        <f>IFERROR(VLOOKUP("*Саратовская*",[2]МСП!$1:$1048576,COLUMN(BT61),0),"-")</f>
        <v>5.0999999999999996</v>
      </c>
      <c r="BU61" s="8">
        <f>IFERROR(VLOOKUP("*Саратовская*",[2]МСП!$1:$1048576,COLUMN(BU61),0),"-")</f>
        <v>5.2</v>
      </c>
      <c r="BV61" s="8">
        <f>IFERROR(VLOOKUP("*Саратовская*",[2]МСП!$1:$1048576,COLUMN(BV61),0),"-")</f>
        <v>5.0999999999999996</v>
      </c>
      <c r="BW61" s="8">
        <f>IFERROR(VLOOKUP("*Саратовская*",[2]МСП!$1:$1048576,COLUMN(BW61),0),"-")</f>
        <v>5.7</v>
      </c>
      <c r="BX61" s="8">
        <f>IFERROR(VLOOKUP("*Саратовская*",[2]МСП!$1:$1048576,COLUMN(BX61),0),"-")</f>
        <v>5.7</v>
      </c>
      <c r="BY61" s="8">
        <f>IFERROR(VLOOKUP("*Саратовская*",[2]МСП!$1:$1048576,COLUMN(BY61),0),"-")</f>
        <v>5.9</v>
      </c>
      <c r="BZ61" s="8">
        <f>IFERROR(VLOOKUP("*Саратовская*",[2]МСП!$1:$1048576,COLUMN(BZ61),0),"-")</f>
        <v>5.9</v>
      </c>
      <c r="CA61" s="8">
        <f>IFERROR(VLOOKUP("*Саратовская*",[2]МСП!$1:$1048576,COLUMN(CA61),0),"-")</f>
        <v>6.4</v>
      </c>
      <c r="CB61" s="8">
        <f>IFERROR(VLOOKUP("*Саратовская*",[2]МСП!$1:$1048576,COLUMN(CB61),0),"-")</f>
        <v>6.3</v>
      </c>
      <c r="CC61" s="8">
        <f>IFERROR(VLOOKUP("*Саратовская*",[2]МСП!$1:$1048576,COLUMN(CC61),0),"-")</f>
        <v>6.3</v>
      </c>
      <c r="CD61" s="8">
        <f>IFERROR(VLOOKUP("*Саратовская*",[2]МСП!$1:$1048576,COLUMN(CD61),0),"-")</f>
        <v>6.2</v>
      </c>
      <c r="CE61" s="8">
        <f>IFERROR(VLOOKUP("*Саратовская*",[2]МСП!$1:$1048576,COLUMN(CE61),0),"-")</f>
        <v>5.6</v>
      </c>
      <c r="CF61" s="8">
        <f>IFERROR(VLOOKUP("*Саратовская*",[2]МСП!$1:$1048576,COLUMN(CF61),0),"-")</f>
        <v>5.5</v>
      </c>
      <c r="CG61" s="8">
        <f>IFERROR(VLOOKUP("*Саратовская*",[2]МСП!$1:$1048576,COLUMN(CG61),0),"-")</f>
        <v>5.4</v>
      </c>
      <c r="CH61" s="8">
        <f>IFERROR(VLOOKUP("*Саратовская*",[2]МСП!$1:$1048576,COLUMN(CH61),0),"-")</f>
        <v>5.5</v>
      </c>
      <c r="CI61" s="8">
        <f>IFERROR(VLOOKUP("*Саратовская*",[2]МСП!$1:$1048576,COLUMN(CI61),0),"-")</f>
        <v>5.0999999999999996</v>
      </c>
      <c r="CJ61" s="8">
        <f>IFERROR(VLOOKUP("*Саратовская*",[2]МСП!$1:$1048576,COLUMN(CJ61),0),"-")</f>
        <v>-4.4000000000000004</v>
      </c>
      <c r="CK61" s="8">
        <f>IFERROR(VLOOKUP("*Саратовская*",[2]МСП!$1:$1048576,COLUMN(CK61),0),"-")</f>
        <v>4.5</v>
      </c>
      <c r="CL61" s="8">
        <f>IFERROR(VLOOKUP("*Саратовская*",[2]МСП!$1:$1048576,COLUMN(CL61),0),"-")</f>
        <v>5.7</v>
      </c>
      <c r="CM61" s="8">
        <f>IFERROR(VLOOKUP("*Саратовская*",[2]МСП!$1:$1048576,COLUMN(CM61),0),"-")</f>
        <v>6</v>
      </c>
      <c r="CN61" s="8">
        <f>IFERROR(VLOOKUP("*Саратовская*",[2]МСП!$1:$1048576,COLUMN(CN61),0),"-")</f>
        <v>6.1</v>
      </c>
      <c r="CO61" s="8">
        <f>IFERROR(VLOOKUP("*Саратовская*",[2]МСП!$1:$1048576,COLUMN(CO61),0),"-")</f>
        <v>6.1</v>
      </c>
      <c r="CP61" s="8">
        <f>IFERROR(VLOOKUP("*Саратовская*",[2]МСП!$1:$1048576,COLUMN(CP61),0),"-")</f>
        <v>6.2</v>
      </c>
      <c r="CQ61" s="8">
        <f>IFERROR(VLOOKUP("*Саратовская*",[2]МСП!$1:$1048576,COLUMN(CQ61),0),"-")</f>
        <v>6.4</v>
      </c>
      <c r="CR61" s="8">
        <f>IFERROR(VLOOKUP("*Саратовская*",[2]МСП!$1:$1048576,COLUMN(CR61),0),"-")</f>
        <v>6.3</v>
      </c>
      <c r="CS61" s="8">
        <f>IFERROR(VLOOKUP("*Саратовская*",[2]МСП!$1:$1048576,COLUMN(CS61),0),"-")</f>
        <v>-1.2</v>
      </c>
      <c r="CT61" s="8">
        <f>IFERROR(VLOOKUP("*Саратовская*",[2]МСП!$1:$1048576,COLUMN(CT61),0),"-")</f>
        <v>4.5</v>
      </c>
      <c r="CU61" s="8">
        <f>IFERROR(VLOOKUP("*Саратовская*",[2]МСП!$1:$1048576,COLUMN(CU61),0),"-")</f>
        <v>5</v>
      </c>
      <c r="CV61" s="8">
        <f>IFERROR(VLOOKUP("*Саратовская*",[2]МСП!$1:$1048576,COLUMN(CV61),0),"-")</f>
        <v>5.0999999999999996</v>
      </c>
      <c r="CW61" s="8">
        <f>IFERROR(VLOOKUP("*Саратовская*",[2]МСП!$1:$1048576,COLUMN(CW61),0),"-")</f>
        <v>4.8</v>
      </c>
      <c r="CX61" s="8">
        <f>IFERROR(VLOOKUP("*Саратовская*",[2]МСП!$1:$1048576,COLUMN(CX61),0),"-")</f>
        <v>5.5</v>
      </c>
      <c r="CY61" s="8">
        <f>IFERROR(VLOOKUP("*Саратовская*",[2]МСП!$1:$1048576,COLUMN(CY61),0),"-")</f>
        <v>5.6</v>
      </c>
      <c r="CZ61" s="8">
        <f>IFERROR(VLOOKUP("*Саратовская*",[2]МСП!$1:$1048576,COLUMN(CZ61),0),"-")</f>
        <v>5.8</v>
      </c>
      <c r="DA61" s="8">
        <f>IFERROR(VLOOKUP("*Саратовская*",[2]МСП!$1:$1048576,COLUMN(DA61),0),"-")</f>
        <v>4.7</v>
      </c>
      <c r="DB61" s="8">
        <f>IFERROR(VLOOKUP("*Саратовская*",[2]МСП!$1:$1048576,COLUMN(DB61),0),"-")</f>
        <v>4.8</v>
      </c>
      <c r="DC61" s="8">
        <f>IFERROR(VLOOKUP("*Саратовская*",[2]МСП!$1:$1048576,COLUMN(DC61),0),"-")</f>
        <v>5.2</v>
      </c>
      <c r="DD61" s="8">
        <f>IFERROR(VLOOKUP("*Саратовская*",[2]МСП!$1:$1048576,COLUMN(DD61),0),"-")</f>
        <v>5</v>
      </c>
      <c r="DE61" s="8">
        <f>IFERROR(VLOOKUP("*Саратовская*",[2]МСП!$1:$1048576,COLUMN(DE61),0),"-")</f>
        <v>4.9000000000000004</v>
      </c>
      <c r="DF61" s="8">
        <f>IFERROR(VLOOKUP("*Саратовская*",[2]МСП!$1:$1048576,COLUMN(DF61),0),"-")</f>
        <v>5.6</v>
      </c>
      <c r="DG61" s="8">
        <f>IFERROR(VLOOKUP("*Саратовская*",[2]МСП!$1:$1048576,COLUMN(DG61),0),"-")</f>
        <v>6.1</v>
      </c>
      <c r="DH61" s="8">
        <f>IFERROR(VLOOKUP("*Саратовская*",[2]МСП!$1:$1048576,COLUMN(DH61),0),"-")</f>
        <v>6.1</v>
      </c>
      <c r="DI61" s="8">
        <f>IFERROR(VLOOKUP("*Саратовская*",[2]МСП!$1:$1048576,COLUMN(DI61),0),"-")</f>
        <v>5.6</v>
      </c>
      <c r="DJ61" s="8">
        <f>IFERROR(VLOOKUP("*Саратовская*",[2]МСП!$1:$1048576,COLUMN(DJ61),0),"-")</f>
        <v>5.5</v>
      </c>
      <c r="DK61" s="8">
        <f>IFERROR(VLOOKUP("*Саратовская*",[2]МСП!$1:$1048576,COLUMN(DK61),0),"-")</f>
        <v>6.8</v>
      </c>
      <c r="DL61" s="8">
        <f>IFERROR(VLOOKUP("*Саратовская*",[2]МСП!$1:$1048576,COLUMN(DL61),0),"-")</f>
        <v>6.9</v>
      </c>
      <c r="DM61" s="8">
        <f>IFERROR(VLOOKUP("*Саратовская*",[2]МСП!$1:$1048576,COLUMN(DM61),0),"-")</f>
        <v>7.8</v>
      </c>
      <c r="DN61" s="8">
        <f>IFERROR(VLOOKUP("*Саратовская*",[2]МСП!$1:$1048576,COLUMN(DN61),0),"-")</f>
        <v>7.6</v>
      </c>
      <c r="DO61" s="8">
        <f>IFERROR(VLOOKUP("*Саратовская*",[2]МСП!$1:$1048576,COLUMN(DO61),0),"-")</f>
        <v>7.4</v>
      </c>
      <c r="DP61" s="8">
        <f>IFERROR(VLOOKUP("*Саратовская*",[2]МСП!$1:$1048576,COLUMN(DP61),0),"-")</f>
        <v>7.7</v>
      </c>
      <c r="DQ61" s="8">
        <f>IFERROR(VLOOKUP("*Саратовская*",[2]МСП!$1:$1048576,COLUMN(DQ61),0),"-")</f>
        <v>7.9</v>
      </c>
      <c r="DR61" s="8">
        <f>IFERROR(VLOOKUP("*Саратовская*",[2]МСП!$1:$1048576,COLUMN(DR61),0),"-")</f>
        <v>7.2</v>
      </c>
      <c r="DS61" s="8">
        <f>IFERROR(VLOOKUP("*Саратовская*",[2]МСП!$1:$1048576,COLUMN(DS61),0),"-")</f>
        <v>7</v>
      </c>
      <c r="DT61" s="8">
        <f>IFERROR(VLOOKUP("*Саратовская*",[2]МСП!$1:$1048576,COLUMN(DT61),0),"-")</f>
        <v>7</v>
      </c>
      <c r="DU61" s="8">
        <f>IFERROR(VLOOKUP("*Саратовская*",[2]МСП!$1:$1048576,COLUMN(DU61),0),"-")</f>
        <v>7.1</v>
      </c>
      <c r="DV61" s="8">
        <f>IFERROR(VLOOKUP("*Саратовская*",[2]МСП!$1:$1048576,COLUMN(DV61),0),"-")</f>
        <v>7.5</v>
      </c>
      <c r="DW61" s="8">
        <f>IFERROR(VLOOKUP("*Саратовская*",[2]МСП!$1:$1048576,COLUMN(DW61),0),"-")</f>
        <v>7.5</v>
      </c>
      <c r="DX61" s="8">
        <f>IFERROR(VLOOKUP("*Саратовская*",[2]МСП!$1:$1048576,COLUMN(DX61),0),"-")</f>
        <v>8</v>
      </c>
      <c r="DY61" s="8">
        <f>IFERROR(VLOOKUP("*Саратовская*",[2]МСП!$1:$1048576,COLUMN(DY61),0),"-")</f>
        <v>8</v>
      </c>
      <c r="DZ61" s="8">
        <f>IFERROR(VLOOKUP("*Саратовская*",[2]МСП!$1:$1048576,COLUMN(DZ61),0),"-")</f>
        <v>8.6999999999999993</v>
      </c>
      <c r="EA61" s="8">
        <f>IFERROR(VLOOKUP("*Саратовская*",[2]МСП!$1:$1048576,COLUMN(EA61),0),"-")</f>
        <v>8.6999999999999993</v>
      </c>
      <c r="EB61" s="8">
        <f>IFERROR(VLOOKUP("*Саратовская*",[2]МСП!$1:$1048576,COLUMN(EB61),0),"-")</f>
        <v>8.6</v>
      </c>
      <c r="EC61" s="8">
        <f>IFERROR(VLOOKUP("*Саратовская*",[2]МСП!$1:$1048576,COLUMN(EC61),0),"-")</f>
        <v>8.8000000000000007</v>
      </c>
      <c r="ED61" s="8">
        <f>IFERROR(VLOOKUP("*Саратовская*",[2]МСП!$1:$1048576,COLUMN(ED61),0),"-")</f>
        <v>8.9</v>
      </c>
      <c r="EE61" s="8">
        <f>IFERROR(VLOOKUP("*Саратовская*",[2]МСП!$1:$1048576,COLUMN(EE61),0),"-")</f>
        <v>8.6999999999999993</v>
      </c>
      <c r="EF61" s="8">
        <f>IFERROR(VLOOKUP("*Саратовская*",[2]МСП!$1:$1048576,COLUMN(EF61),0),"-")</f>
        <v>9</v>
      </c>
      <c r="EG61" s="8">
        <f>IFERROR(VLOOKUP("*Саратовская*",[2]МСП!$1:$1048576,COLUMN(EG61),0),"-")</f>
        <v>9.1999999999999993</v>
      </c>
      <c r="EH61" s="8">
        <f>IFERROR(VLOOKUP("*Саратовская*",[2]МСП!$1:$1048576,COLUMN(EH61),0),"-")</f>
        <v>10.5</v>
      </c>
      <c r="EI61" s="8">
        <f>IFERROR(VLOOKUP("*Саратовская*",[2]МСП!$1:$1048576,COLUMN(EI61),0),"-")</f>
        <v>10.9</v>
      </c>
      <c r="EJ61" s="8">
        <f>IFERROR(VLOOKUP("*Саратовская*",[2]МСП!$1:$1048576,COLUMN(EJ61),0),"-")</f>
        <v>12.4</v>
      </c>
      <c r="EK61" s="8">
        <f>IFERROR(VLOOKUP("*Саратовская*",[2]МСП!$1:$1048576,COLUMN(EK61),0),"-")</f>
        <v>14.1</v>
      </c>
      <c r="EL61" s="8">
        <f>IFERROR(VLOOKUP("*Саратовская*",[2]МСП!$1:$1048576,COLUMN(EL61),0),"-")</f>
        <v>15.9</v>
      </c>
      <c r="EM61" s="8">
        <f>IFERROR(VLOOKUP("*Саратовская*",[2]МСП!$1:$1048576,COLUMN(EM61),0),"-")</f>
        <v>16.899999999999999</v>
      </c>
      <c r="EN61" s="8">
        <f>IFERROR(VLOOKUP("*Саратовская*",[2]МСП!$1:$1048576,COLUMN(EN61),0),"-")</f>
        <v>17.600000000000001</v>
      </c>
      <c r="EO61" s="8">
        <f>IFERROR(VLOOKUP("*Саратовская*",[2]МСП!$1:$1048576,COLUMN(EO61),0),"-")</f>
        <v>19</v>
      </c>
      <c r="EP61" s="8">
        <f>IFERROR(VLOOKUP("*Саратовская*",[2]МСП!$1:$1048576,COLUMN(EP61),0),"-")</f>
        <v>20.3</v>
      </c>
      <c r="EQ61" s="8">
        <f>IFERROR(VLOOKUP("*Саратовская*",[2]МСП!$1:$1048576,COLUMN(EQ61),0),"-")</f>
        <v>10.3</v>
      </c>
      <c r="ER61" s="8">
        <f>IFERROR(VLOOKUP("*Саратовская*",[2]МСП!$1:$1048576,COLUMN(ER61),0),"-")</f>
        <v>15.4</v>
      </c>
      <c r="ES61" s="8">
        <f>IFERROR(VLOOKUP("*Саратовская*",[2]МСП!$1:$1048576,COLUMN(ES61),0),"-")</f>
        <v>16.899999999999999</v>
      </c>
      <c r="ET61" s="8">
        <f>IFERROR(VLOOKUP("*Саратовская*",[2]МСП!$1:$1048576,COLUMN(ET61),0),"-")</f>
        <v>16.899999999999999</v>
      </c>
      <c r="EU61" s="8">
        <f>IFERROR(VLOOKUP("*Саратовская*",[2]МСП!$1:$1048576,COLUMN(EU61),0),"-")</f>
        <v>16.7</v>
      </c>
      <c r="EV61" s="8">
        <f>IFERROR(VLOOKUP("*Саратовская*",[2]МСП!$1:$1048576,COLUMN(EV61),0),"-")</f>
        <v>16.3</v>
      </c>
      <c r="EW61" s="8">
        <f>IFERROR(VLOOKUP("*Саратовская*",[2]МСП!$1:$1048576,COLUMN(EW61),0),"-")</f>
        <v>17.100000000000001</v>
      </c>
      <c r="EX61" s="8">
        <f>IFERROR(VLOOKUP("*Саратовская*",[2]МСП!$1:$1048576,COLUMN(EX61),0),"-")</f>
        <v>17</v>
      </c>
      <c r="EY61" s="8">
        <f>IFERROR(VLOOKUP("*Саратовская*",[2]МСП!$1:$1048576,COLUMN(EY61),0),"-")</f>
        <v>18.899999999999999</v>
      </c>
    </row>
    <row r="62" spans="1:155" x14ac:dyDescent="0.25">
      <c r="A62" s="4" t="s">
        <v>52</v>
      </c>
      <c r="B62" s="8">
        <f>IFERROR(VLOOKUP("*Ульяновская*",[2]МСП!$1:$1048576,COLUMN(B62),0),"-")</f>
        <v>0.8</v>
      </c>
      <c r="C62" s="8">
        <f>IFERROR(VLOOKUP("*Ульяновская*",[2]МСП!$1:$1048576,COLUMN(C62),0),"-")</f>
        <v>0.3</v>
      </c>
      <c r="D62" s="8">
        <f>IFERROR(VLOOKUP("*Ульяновская*",[2]МСП!$1:$1048576,COLUMN(D62),0),"-")</f>
        <v>-0.5</v>
      </c>
      <c r="E62" s="8">
        <f>IFERROR(VLOOKUP("*Ульяновская*",[2]МСП!$1:$1048576,COLUMN(E62),0),"-")</f>
        <v>-8.6</v>
      </c>
      <c r="F62" s="8">
        <f>IFERROR(VLOOKUP("*Ульяновская*",[2]МСП!$1:$1048576,COLUMN(F62),0),"-")</f>
        <v>-28.5</v>
      </c>
      <c r="G62" s="8">
        <f>IFERROR(VLOOKUP("*Ульяновская*",[2]МСП!$1:$1048576,COLUMN(G62),0),"-")</f>
        <v>-25.8</v>
      </c>
      <c r="H62" s="8">
        <f>IFERROR(VLOOKUP("*Ульяновская*",[2]МСП!$1:$1048576,COLUMN(H62),0),"-")</f>
        <v>-21.4</v>
      </c>
      <c r="I62" s="8">
        <f>IFERROR(VLOOKUP("*Ульяновская*",[2]МСП!$1:$1048576,COLUMN(I62),0),"-")</f>
        <v>-16.7</v>
      </c>
      <c r="J62" s="8">
        <f>IFERROR(VLOOKUP("*Ульяновская*",[2]МСП!$1:$1048576,COLUMN(J62),0),"-")</f>
        <v>-15.6</v>
      </c>
      <c r="K62" s="8">
        <f>IFERROR(VLOOKUP("*Ульяновская*",[2]МСП!$1:$1048576,COLUMN(K62),0),"-")</f>
        <v>-11.7</v>
      </c>
      <c r="L62" s="8">
        <f>IFERROR(VLOOKUP("*Ульяновская*",[2]МСП!$1:$1048576,COLUMN(L62),0),"-")</f>
        <v>-8.8000000000000007</v>
      </c>
      <c r="M62" s="8">
        <f>IFERROR(VLOOKUP("*Ульяновская*",[2]МСП!$1:$1048576,COLUMN(M62),0),"-")</f>
        <v>-7.6</v>
      </c>
      <c r="N62" s="8">
        <f>IFERROR(VLOOKUP("*Ульяновская*",[2]МСП!$1:$1048576,COLUMN(N62),0),"-")</f>
        <v>-6.6</v>
      </c>
      <c r="O62" s="8">
        <f>IFERROR(VLOOKUP("*Ульяновская*",[2]МСП!$1:$1048576,COLUMN(O62),0),"-")</f>
        <v>-5.8</v>
      </c>
      <c r="P62" s="8">
        <f>IFERROR(VLOOKUP("*Ульяновская*",[2]МСП!$1:$1048576,COLUMN(P62),0),"-")</f>
        <v>-4.0999999999999996</v>
      </c>
      <c r="Q62" s="8">
        <f>IFERROR(VLOOKUP("*Ульяновская*",[2]МСП!$1:$1048576,COLUMN(Q62),0),"-")</f>
        <v>-2.4</v>
      </c>
      <c r="R62" s="8">
        <f>IFERROR(VLOOKUP("*Ульяновская*",[2]МСП!$1:$1048576,COLUMN(R62),0),"-")</f>
        <v>-2</v>
      </c>
      <c r="S62" s="8">
        <f>IFERROR(VLOOKUP("*Ульяновская*",[2]МСП!$1:$1048576,COLUMN(S62),0),"-")</f>
        <v>-1.1000000000000001</v>
      </c>
      <c r="T62" s="8">
        <f>IFERROR(VLOOKUP("*Ульяновская*",[2]МСП!$1:$1048576,COLUMN(T62),0),"-")</f>
        <v>-1.1000000000000001</v>
      </c>
      <c r="U62" s="8">
        <f>IFERROR(VLOOKUP("*Ульяновская*",[2]МСП!$1:$1048576,COLUMN(U62),0),"-")</f>
        <v>-1</v>
      </c>
      <c r="V62" s="8">
        <f>IFERROR(VLOOKUP("*Ульяновская*",[2]МСП!$1:$1048576,COLUMN(V62),0),"-")</f>
        <v>-1.7</v>
      </c>
      <c r="W62" s="8">
        <f>IFERROR(VLOOKUP("*Ульяновская*",[2]МСП!$1:$1048576,COLUMN(W62),0),"-")</f>
        <v>0.1</v>
      </c>
      <c r="X62" s="8">
        <f>IFERROR(VLOOKUP("*Ульяновская*",[2]МСП!$1:$1048576,COLUMN(X62),0),"-")</f>
        <v>0.5</v>
      </c>
      <c r="Y62" s="8">
        <f>IFERROR(VLOOKUP("*Ульяновская*",[2]МСП!$1:$1048576,COLUMN(Y62),0),"-")</f>
        <v>0.3</v>
      </c>
      <c r="Z62" s="8">
        <f>IFERROR(VLOOKUP("*Ульяновская*",[2]МСП!$1:$1048576,COLUMN(Z62),0),"-")</f>
        <v>1.3</v>
      </c>
      <c r="AA62" s="8">
        <f>IFERROR(VLOOKUP("*Ульяновская*",[2]МСП!$1:$1048576,COLUMN(AA62),0),"-")</f>
        <v>1.8</v>
      </c>
      <c r="AB62" s="8">
        <f>IFERROR(VLOOKUP("*Ульяновская*",[2]МСП!$1:$1048576,COLUMN(AB62),0),"-")</f>
        <v>2.1</v>
      </c>
      <c r="AC62" s="8">
        <f>IFERROR(VLOOKUP("*Ульяновская*",[2]МСП!$1:$1048576,COLUMN(AC62),0),"-")</f>
        <v>2</v>
      </c>
      <c r="AD62" s="8">
        <f>IFERROR(VLOOKUP("*Ульяновская*",[2]МСП!$1:$1048576,COLUMN(AD62),0),"-")</f>
        <v>1.9</v>
      </c>
      <c r="AE62" s="8">
        <f>IFERROR(VLOOKUP("*Ульяновская*",[2]МСП!$1:$1048576,COLUMN(AE62),0),"-")</f>
        <v>2</v>
      </c>
      <c r="AF62" s="8">
        <f>IFERROR(VLOOKUP("*Ульяновская*",[2]МСП!$1:$1048576,COLUMN(AF62),0),"-")</f>
        <v>1.3</v>
      </c>
      <c r="AG62" s="8">
        <f>IFERROR(VLOOKUP("*Ульяновская*",[2]МСП!$1:$1048576,COLUMN(AG62),0),"-")</f>
        <v>1.4</v>
      </c>
      <c r="AH62" s="8">
        <f>IFERROR(VLOOKUP("*Ульяновская*",[2]МСП!$1:$1048576,COLUMN(AH62),0),"-")</f>
        <v>2.5</v>
      </c>
      <c r="AI62" s="8">
        <f>IFERROR(VLOOKUP("*Ульяновская*",[2]МСП!$1:$1048576,COLUMN(AI62),0),"-")</f>
        <v>1.9</v>
      </c>
      <c r="AJ62" s="8">
        <f>IFERROR(VLOOKUP("*Ульяновская*",[2]МСП!$1:$1048576,COLUMN(AJ62),0),"-")</f>
        <v>1.7</v>
      </c>
      <c r="AK62" s="8">
        <f>IFERROR(VLOOKUP("*Ульяновская*",[2]МСП!$1:$1048576,COLUMN(AK62),0),"-")</f>
        <v>2</v>
      </c>
      <c r="AL62" s="8">
        <f>IFERROR(VLOOKUP("*Ульяновская*",[2]МСП!$1:$1048576,COLUMN(AL62),0),"-")</f>
        <v>1.9</v>
      </c>
      <c r="AM62" s="8">
        <f>IFERROR(VLOOKUP("*Ульяновская*",[2]МСП!$1:$1048576,COLUMN(AM62),0),"-")</f>
        <v>2</v>
      </c>
      <c r="AN62" s="8">
        <f>IFERROR(VLOOKUP("*Ульяновская*",[2]МСП!$1:$1048576,COLUMN(AN62),0),"-")</f>
        <v>2.1</v>
      </c>
      <c r="AO62" s="8">
        <f>IFERROR(VLOOKUP("*Ульяновская*",[2]МСП!$1:$1048576,COLUMN(AO62),0),"-")</f>
        <v>2</v>
      </c>
      <c r="AP62" s="8">
        <f>IFERROR(VLOOKUP("*Ульяновская*",[2]МСП!$1:$1048576,COLUMN(AP62),0),"-")</f>
        <v>2.4</v>
      </c>
      <c r="AQ62" s="8">
        <f>IFERROR(VLOOKUP("*Ульяновская*",[2]МСП!$1:$1048576,COLUMN(AQ62),0),"-")</f>
        <v>2.8</v>
      </c>
      <c r="AR62" s="8">
        <f>IFERROR(VLOOKUP("*Ульяновская*",[2]МСП!$1:$1048576,COLUMN(AR62),0),"-")</f>
        <v>2.2000000000000002</v>
      </c>
      <c r="AS62" s="8">
        <f>IFERROR(VLOOKUP("*Ульяновская*",[2]МСП!$1:$1048576,COLUMN(AS62),0),"-")</f>
        <v>-4.7</v>
      </c>
      <c r="AT62" s="8">
        <f>IFERROR(VLOOKUP("*Ульяновская*",[2]МСП!$1:$1048576,COLUMN(AT62),0),"-")</f>
        <v>0.1</v>
      </c>
      <c r="AU62" s="8">
        <f>IFERROR(VLOOKUP("*Ульяновская*",[2]МСП!$1:$1048576,COLUMN(AU62),0),"-")</f>
        <v>1.4</v>
      </c>
      <c r="AV62" s="8">
        <f>IFERROR(VLOOKUP("*Ульяновская*",[2]МСП!$1:$1048576,COLUMN(AV62),0),"-")</f>
        <v>1.8</v>
      </c>
      <c r="AW62" s="8">
        <f>IFERROR(VLOOKUP("*Ульяновская*",[2]МСП!$1:$1048576,COLUMN(AW62),0),"-")</f>
        <v>2.2000000000000002</v>
      </c>
      <c r="AX62" s="8">
        <f>IFERROR(VLOOKUP("*Ульяновская*",[2]МСП!$1:$1048576,COLUMN(AX62),0),"-")</f>
        <v>1.5</v>
      </c>
      <c r="AY62" s="8">
        <f>IFERROR(VLOOKUP("*Ульяновская*",[2]МСП!$1:$1048576,COLUMN(AY62),0),"-")</f>
        <v>2</v>
      </c>
      <c r="AZ62" s="8">
        <f>IFERROR(VLOOKUP("*Ульяновская*",[2]МСП!$1:$1048576,COLUMN(AZ62),0),"-")</f>
        <v>1.4</v>
      </c>
      <c r="BA62" s="8">
        <f>IFERROR(VLOOKUP("*Ульяновская*",[2]МСП!$1:$1048576,COLUMN(BA62),0),"-")</f>
        <v>2.7</v>
      </c>
      <c r="BB62" s="8">
        <f>IFERROR(VLOOKUP("*Ульяновская*",[2]МСП!$1:$1048576,COLUMN(BB62),0),"-")</f>
        <v>2.2000000000000002</v>
      </c>
      <c r="BC62" s="8">
        <f>IFERROR(VLOOKUP("*Ульяновская*",[2]МСП!$1:$1048576,COLUMN(BC62),0),"-")</f>
        <v>3</v>
      </c>
      <c r="BD62" s="8">
        <f>IFERROR(VLOOKUP("*Ульяновская*",[2]МСП!$1:$1048576,COLUMN(BD62),0),"-")</f>
        <v>1.7</v>
      </c>
      <c r="BE62" s="8">
        <f>IFERROR(VLOOKUP("*Ульяновская*",[2]МСП!$1:$1048576,COLUMN(BE62),0),"-")</f>
        <v>3.4</v>
      </c>
      <c r="BF62" s="8">
        <f>IFERROR(VLOOKUP("*Ульяновская*",[2]МСП!$1:$1048576,COLUMN(BF62),0),"-")</f>
        <v>3.6</v>
      </c>
      <c r="BG62" s="8">
        <f>IFERROR(VLOOKUP("*Ульяновская*",[2]МСП!$1:$1048576,COLUMN(BG62),0),"-")</f>
        <v>3.9</v>
      </c>
      <c r="BH62" s="8">
        <f>IFERROR(VLOOKUP("*Ульяновская*",[2]МСП!$1:$1048576,COLUMN(BH62),0),"-")</f>
        <v>4.8</v>
      </c>
      <c r="BI62" s="8">
        <f>IFERROR(VLOOKUP("*Ульяновская*",[2]МСП!$1:$1048576,COLUMN(BI62),0),"-")</f>
        <v>-0.8</v>
      </c>
      <c r="BJ62" s="8">
        <f>IFERROR(VLOOKUP("*Ульяновская*",[2]МСП!$1:$1048576,COLUMN(BJ62),0),"-")</f>
        <v>2.8</v>
      </c>
      <c r="BK62" s="8">
        <f>IFERROR(VLOOKUP("*Ульяновская*",[2]МСП!$1:$1048576,COLUMN(BK62),0),"-")</f>
        <v>4.2</v>
      </c>
      <c r="BL62" s="8">
        <f>IFERROR(VLOOKUP("*Ульяновская*",[2]МСП!$1:$1048576,COLUMN(BL62),0),"-")</f>
        <v>4.3</v>
      </c>
      <c r="BM62" s="8">
        <f>IFERROR(VLOOKUP("*Ульяновская*",[2]МСП!$1:$1048576,COLUMN(BM62),0),"-")</f>
        <v>4.4000000000000004</v>
      </c>
      <c r="BN62" s="8">
        <f>IFERROR(VLOOKUP("*Ульяновская*",[2]МСП!$1:$1048576,COLUMN(BN62),0),"-")</f>
        <v>5.8</v>
      </c>
      <c r="BO62" s="8">
        <f>IFERROR(VLOOKUP("*Ульяновская*",[2]МСП!$1:$1048576,COLUMN(BO62),0),"-")</f>
        <v>5.2</v>
      </c>
      <c r="BP62" s="8">
        <f>IFERROR(VLOOKUP("*Ульяновская*",[2]МСП!$1:$1048576,COLUMN(BP62),0),"-")</f>
        <v>4</v>
      </c>
      <c r="BQ62" s="8">
        <f>IFERROR(VLOOKUP("*Ульяновская*",[2]МСП!$1:$1048576,COLUMN(BQ62),0),"-")</f>
        <v>4</v>
      </c>
      <c r="BR62" s="8">
        <f>IFERROR(VLOOKUP("*Ульяновская*",[2]МСП!$1:$1048576,COLUMN(BR62),0),"-")</f>
        <v>4.7</v>
      </c>
      <c r="BS62" s="8">
        <f>IFERROR(VLOOKUP("*Ульяновская*",[2]МСП!$1:$1048576,COLUMN(BS62),0),"-")</f>
        <v>3.6</v>
      </c>
      <c r="BT62" s="8">
        <f>IFERROR(VLOOKUP("*Ульяновская*",[2]МСП!$1:$1048576,COLUMN(BT62),0),"-")</f>
        <v>3.8</v>
      </c>
      <c r="BU62" s="8">
        <f>IFERROR(VLOOKUP("*Ульяновская*",[2]МСП!$1:$1048576,COLUMN(BU62),0),"-")</f>
        <v>4.0999999999999996</v>
      </c>
      <c r="BV62" s="8">
        <f>IFERROR(VLOOKUP("*Ульяновская*",[2]МСП!$1:$1048576,COLUMN(BV62),0),"-")</f>
        <v>4.0999999999999996</v>
      </c>
      <c r="BW62" s="8">
        <f>IFERROR(VLOOKUP("*Ульяновская*",[2]МСП!$1:$1048576,COLUMN(BW62),0),"-")</f>
        <v>4.9000000000000004</v>
      </c>
      <c r="BX62" s="8">
        <f>IFERROR(VLOOKUP("*Ульяновская*",[2]МСП!$1:$1048576,COLUMN(BX62),0),"-")</f>
        <v>3.7</v>
      </c>
      <c r="BY62" s="8">
        <f>IFERROR(VLOOKUP("*Ульяновская*",[2]МСП!$1:$1048576,COLUMN(BY62),0),"-")</f>
        <v>4.3</v>
      </c>
      <c r="BZ62" s="8">
        <f>IFERROR(VLOOKUP("*Ульяновская*",[2]МСП!$1:$1048576,COLUMN(BZ62),0),"-")</f>
        <v>5.3</v>
      </c>
      <c r="CA62" s="8">
        <f>IFERROR(VLOOKUP("*Ульяновская*",[2]МСП!$1:$1048576,COLUMN(CA62),0),"-")</f>
        <v>5.6</v>
      </c>
      <c r="CB62" s="8">
        <f>IFERROR(VLOOKUP("*Ульяновская*",[2]МСП!$1:$1048576,COLUMN(CB62),0),"-")</f>
        <v>4.8</v>
      </c>
      <c r="CC62" s="8">
        <f>IFERROR(VLOOKUP("*Ульяновская*",[2]МСП!$1:$1048576,COLUMN(CC62),0),"-")</f>
        <v>4.8</v>
      </c>
      <c r="CD62" s="8">
        <f>IFERROR(VLOOKUP("*Ульяновская*",[2]МСП!$1:$1048576,COLUMN(CD62),0),"-")</f>
        <v>4.8</v>
      </c>
      <c r="CE62" s="8">
        <f>IFERROR(VLOOKUP("*Ульяновская*",[2]МСП!$1:$1048576,COLUMN(CE62),0),"-")</f>
        <v>5</v>
      </c>
      <c r="CF62" s="8">
        <f>IFERROR(VLOOKUP("*Ульяновская*",[2]МСП!$1:$1048576,COLUMN(CF62),0),"-")</f>
        <v>4.2</v>
      </c>
      <c r="CG62" s="8">
        <f>IFERROR(VLOOKUP("*Ульяновская*",[2]МСП!$1:$1048576,COLUMN(CG62),0),"-")</f>
        <v>3.9</v>
      </c>
      <c r="CH62" s="8">
        <f>IFERROR(VLOOKUP("*Ульяновская*",[2]МСП!$1:$1048576,COLUMN(CH62),0),"-")</f>
        <v>4.3</v>
      </c>
      <c r="CI62" s="8">
        <f>IFERROR(VLOOKUP("*Ульяновская*",[2]МСП!$1:$1048576,COLUMN(CI62),0),"-")</f>
        <v>4.5</v>
      </c>
      <c r="CJ62" s="8">
        <f>IFERROR(VLOOKUP("*Ульяновская*",[2]МСП!$1:$1048576,COLUMN(CJ62),0),"-")</f>
        <v>-4.8</v>
      </c>
      <c r="CK62" s="8">
        <f>IFERROR(VLOOKUP("*Ульяновская*",[2]МСП!$1:$1048576,COLUMN(CK62),0),"-")</f>
        <v>3</v>
      </c>
      <c r="CL62" s="8">
        <f>IFERROR(VLOOKUP("*Ульяновская*",[2]МСП!$1:$1048576,COLUMN(CL62),0),"-")</f>
        <v>4.5</v>
      </c>
      <c r="CM62" s="8">
        <f>IFERROR(VLOOKUP("*Ульяновская*",[2]МСП!$1:$1048576,COLUMN(CM62),0),"-")</f>
        <v>4.5999999999999996</v>
      </c>
      <c r="CN62" s="8">
        <f>IFERROR(VLOOKUP("*Ульяновская*",[2]МСП!$1:$1048576,COLUMN(CN62),0),"-")</f>
        <v>5.0999999999999996</v>
      </c>
      <c r="CO62" s="8">
        <f>IFERROR(VLOOKUP("*Ульяновская*",[2]МСП!$1:$1048576,COLUMN(CO62),0),"-")</f>
        <v>4.5999999999999996</v>
      </c>
      <c r="CP62" s="8">
        <f>IFERROR(VLOOKUP("*Ульяновская*",[2]МСП!$1:$1048576,COLUMN(CP62),0),"-")</f>
        <v>4.9000000000000004</v>
      </c>
      <c r="CQ62" s="8">
        <f>IFERROR(VLOOKUP("*Ульяновская*",[2]МСП!$1:$1048576,COLUMN(CQ62),0),"-")</f>
        <v>5.3</v>
      </c>
      <c r="CR62" s="8">
        <f>IFERROR(VLOOKUP("*Ульяновская*",[2]МСП!$1:$1048576,COLUMN(CR62),0),"-")</f>
        <v>4.9000000000000004</v>
      </c>
      <c r="CS62" s="8">
        <f>IFERROR(VLOOKUP("*Ульяновская*",[2]МСП!$1:$1048576,COLUMN(CS62),0),"-")</f>
        <v>-3.4</v>
      </c>
      <c r="CT62" s="8">
        <f>IFERROR(VLOOKUP("*Ульяновская*",[2]МСП!$1:$1048576,COLUMN(CT62),0),"-")</f>
        <v>3.6</v>
      </c>
      <c r="CU62" s="8">
        <f>IFERROR(VLOOKUP("*Ульяновская*",[2]МСП!$1:$1048576,COLUMN(CU62),0),"-")</f>
        <v>3.9</v>
      </c>
      <c r="CV62" s="8">
        <f>IFERROR(VLOOKUP("*Ульяновская*",[2]МСП!$1:$1048576,COLUMN(CV62),0),"-")</f>
        <v>3.9</v>
      </c>
      <c r="CW62" s="8">
        <f>IFERROR(VLOOKUP("*Ульяновская*",[2]МСП!$1:$1048576,COLUMN(CW62),0),"-")</f>
        <v>3.6</v>
      </c>
      <c r="CX62" s="8">
        <f>IFERROR(VLOOKUP("*Ульяновская*",[2]МСП!$1:$1048576,COLUMN(CX62),0),"-")</f>
        <v>3.9</v>
      </c>
      <c r="CY62" s="8">
        <f>IFERROR(VLOOKUP("*Ульяновская*",[2]МСП!$1:$1048576,COLUMN(CY62),0),"-")</f>
        <v>4.2</v>
      </c>
      <c r="CZ62" s="8">
        <f>IFERROR(VLOOKUP("*Ульяновская*",[2]МСП!$1:$1048576,COLUMN(CZ62),0),"-")</f>
        <v>4.9000000000000004</v>
      </c>
      <c r="DA62" s="8">
        <f>IFERROR(VLOOKUP("*Ульяновская*",[2]МСП!$1:$1048576,COLUMN(DA62),0),"-")</f>
        <v>3.9</v>
      </c>
      <c r="DB62" s="8">
        <f>IFERROR(VLOOKUP("*Ульяновская*",[2]МСП!$1:$1048576,COLUMN(DB62),0),"-")</f>
        <v>4</v>
      </c>
      <c r="DC62" s="8">
        <f>IFERROR(VLOOKUP("*Ульяновская*",[2]МСП!$1:$1048576,COLUMN(DC62),0),"-")</f>
        <v>3.6</v>
      </c>
      <c r="DD62" s="8">
        <f>IFERROR(VLOOKUP("*Ульяновская*",[2]МСП!$1:$1048576,COLUMN(DD62),0),"-")</f>
        <v>3.6</v>
      </c>
      <c r="DE62" s="8">
        <f>IFERROR(VLOOKUP("*Ульяновская*",[2]МСП!$1:$1048576,COLUMN(DE62),0),"-")</f>
        <v>3.6</v>
      </c>
      <c r="DF62" s="8">
        <f>IFERROR(VLOOKUP("*Ульяновская*",[2]МСП!$1:$1048576,COLUMN(DF62),0),"-")</f>
        <v>3.6</v>
      </c>
      <c r="DG62" s="8">
        <f>IFERROR(VLOOKUP("*Ульяновская*",[2]МСП!$1:$1048576,COLUMN(DG62),0),"-")</f>
        <v>4</v>
      </c>
      <c r="DH62" s="8">
        <f>IFERROR(VLOOKUP("*Ульяновская*",[2]МСП!$1:$1048576,COLUMN(DH62),0),"-")</f>
        <v>4</v>
      </c>
      <c r="DI62" s="8">
        <f>IFERROR(VLOOKUP("*Ульяновская*",[2]МСП!$1:$1048576,COLUMN(DI62),0),"-")</f>
        <v>3.4</v>
      </c>
      <c r="DJ62" s="8">
        <f>IFERROR(VLOOKUP("*Ульяновская*",[2]МСП!$1:$1048576,COLUMN(DJ62),0),"-")</f>
        <v>3.7</v>
      </c>
      <c r="DK62" s="8">
        <f>IFERROR(VLOOKUP("*Ульяновская*",[2]МСП!$1:$1048576,COLUMN(DK62),0),"-")</f>
        <v>4.5999999999999996</v>
      </c>
      <c r="DL62" s="8">
        <f>IFERROR(VLOOKUP("*Ульяновская*",[2]МСП!$1:$1048576,COLUMN(DL62),0),"-")</f>
        <v>4.7</v>
      </c>
      <c r="DM62" s="8">
        <f>IFERROR(VLOOKUP("*Ульяновская*",[2]МСП!$1:$1048576,COLUMN(DM62),0),"-")</f>
        <v>5.0999999999999996</v>
      </c>
      <c r="DN62" s="8">
        <f>IFERROR(VLOOKUP("*Ульяновская*",[2]МСП!$1:$1048576,COLUMN(DN62),0),"-")</f>
        <v>4.9000000000000004</v>
      </c>
      <c r="DO62" s="8">
        <f>IFERROR(VLOOKUP("*Ульяновская*",[2]МСП!$1:$1048576,COLUMN(DO62),0),"-")</f>
        <v>4.8</v>
      </c>
      <c r="DP62" s="8">
        <f>IFERROR(VLOOKUP("*Ульяновская*",[2]МСП!$1:$1048576,COLUMN(DP62),0),"-")</f>
        <v>5.3</v>
      </c>
      <c r="DQ62" s="8">
        <f>IFERROR(VLOOKUP("*Ульяновская*",[2]МСП!$1:$1048576,COLUMN(DQ62),0),"-")</f>
        <v>5</v>
      </c>
      <c r="DR62" s="8">
        <f>IFERROR(VLOOKUP("*Ульяновская*",[2]МСП!$1:$1048576,COLUMN(DR62),0),"-")</f>
        <v>4.7</v>
      </c>
      <c r="DS62" s="8">
        <f>IFERROR(VLOOKUP("*Ульяновская*",[2]МСП!$1:$1048576,COLUMN(DS62),0),"-")</f>
        <v>4</v>
      </c>
      <c r="DT62" s="8">
        <f>IFERROR(VLOOKUP("*Ульяновская*",[2]МСП!$1:$1048576,COLUMN(DT62),0),"-")</f>
        <v>4</v>
      </c>
      <c r="DU62" s="8">
        <f>IFERROR(VLOOKUP("*Ульяновская*",[2]МСП!$1:$1048576,COLUMN(DU62),0),"-")</f>
        <v>4.5999999999999996</v>
      </c>
      <c r="DV62" s="8">
        <f>IFERROR(VLOOKUP("*Ульяновская*",[2]МСП!$1:$1048576,COLUMN(DV62),0),"-")</f>
        <v>5.2</v>
      </c>
      <c r="DW62" s="8">
        <f>IFERROR(VLOOKUP("*Ульяновская*",[2]МСП!$1:$1048576,COLUMN(DW62),0),"-")</f>
        <v>5.4</v>
      </c>
      <c r="DX62" s="8">
        <f>IFERROR(VLOOKUP("*Ульяновская*",[2]МСП!$1:$1048576,COLUMN(DX62),0),"-")</f>
        <v>5.9</v>
      </c>
      <c r="DY62" s="8">
        <f>IFERROR(VLOOKUP("*Ульяновская*",[2]МСП!$1:$1048576,COLUMN(DY62),0),"-")</f>
        <v>5.9</v>
      </c>
      <c r="DZ62" s="8">
        <f>IFERROR(VLOOKUP("*Ульяновская*",[2]МСП!$1:$1048576,COLUMN(DZ62),0),"-")</f>
        <v>5.9</v>
      </c>
      <c r="EA62" s="8">
        <f>IFERROR(VLOOKUP("*Ульяновская*",[2]МСП!$1:$1048576,COLUMN(EA62),0),"-")</f>
        <v>6.5</v>
      </c>
      <c r="EB62" s="8">
        <f>IFERROR(VLOOKUP("*Ульяновская*",[2]МСП!$1:$1048576,COLUMN(EB62),0),"-")</f>
        <v>6.7</v>
      </c>
      <c r="EC62" s="8">
        <f>IFERROR(VLOOKUP("*Ульяновская*",[2]МСП!$1:$1048576,COLUMN(EC62),0),"-")</f>
        <v>6.7</v>
      </c>
      <c r="ED62" s="8">
        <f>IFERROR(VLOOKUP("*Ульяновская*",[2]МСП!$1:$1048576,COLUMN(ED62),0),"-")</f>
        <v>7.1</v>
      </c>
      <c r="EE62" s="8">
        <f>IFERROR(VLOOKUP("*Ульяновская*",[2]МСП!$1:$1048576,COLUMN(EE62),0),"-")</f>
        <v>6.6</v>
      </c>
      <c r="EF62" s="8">
        <f>IFERROR(VLOOKUP("*Ульяновская*",[2]МСП!$1:$1048576,COLUMN(EF62),0),"-")</f>
        <v>7.1</v>
      </c>
      <c r="EG62" s="8">
        <f>IFERROR(VLOOKUP("*Ульяновская*",[2]МСП!$1:$1048576,COLUMN(EG62),0),"-")</f>
        <v>7.5</v>
      </c>
      <c r="EH62" s="8">
        <f>IFERROR(VLOOKUP("*Ульяновская*",[2]МСП!$1:$1048576,COLUMN(EH62),0),"-")</f>
        <v>8.3000000000000007</v>
      </c>
      <c r="EI62" s="8">
        <f>IFERROR(VLOOKUP("*Ульяновская*",[2]МСП!$1:$1048576,COLUMN(EI62),0),"-")</f>
        <v>9.6999999999999993</v>
      </c>
      <c r="EJ62" s="8">
        <f>IFERROR(VLOOKUP("*Ульяновская*",[2]МСП!$1:$1048576,COLUMN(EJ62),0),"-")</f>
        <v>11.4</v>
      </c>
      <c r="EK62" s="8">
        <f>IFERROR(VLOOKUP("*Ульяновская*",[2]МСП!$1:$1048576,COLUMN(EK62),0),"-")</f>
        <v>12.7</v>
      </c>
      <c r="EL62" s="8">
        <f>IFERROR(VLOOKUP("*Ульяновская*",[2]МСП!$1:$1048576,COLUMN(EL62),0),"-")</f>
        <v>15.2</v>
      </c>
      <c r="EM62" s="8">
        <f>IFERROR(VLOOKUP("*Ульяновская*",[2]МСП!$1:$1048576,COLUMN(EM62),0),"-")</f>
        <v>15.3</v>
      </c>
      <c r="EN62" s="8">
        <f>IFERROR(VLOOKUP("*Ульяновская*",[2]МСП!$1:$1048576,COLUMN(EN62),0),"-")</f>
        <v>17.2</v>
      </c>
      <c r="EO62" s="8">
        <f>IFERROR(VLOOKUP("*Ульяновская*",[2]МСП!$1:$1048576,COLUMN(EO62),0),"-")</f>
        <v>18.100000000000001</v>
      </c>
      <c r="EP62" s="8">
        <f>IFERROR(VLOOKUP("*Ульяновская*",[2]МСП!$1:$1048576,COLUMN(EP62),0),"-")</f>
        <v>20.100000000000001</v>
      </c>
      <c r="EQ62" s="8">
        <f>IFERROR(VLOOKUP("*Ульяновская*",[2]МСП!$1:$1048576,COLUMN(EQ62),0),"-")</f>
        <v>8.5</v>
      </c>
      <c r="ER62" s="8">
        <f>IFERROR(VLOOKUP("*Ульяновская*",[2]МСП!$1:$1048576,COLUMN(ER62),0),"-")</f>
        <v>14.8</v>
      </c>
      <c r="ES62" s="8">
        <f>IFERROR(VLOOKUP("*Ульяновская*",[2]МСП!$1:$1048576,COLUMN(ES62),0),"-")</f>
        <v>17</v>
      </c>
      <c r="ET62" s="8">
        <f>IFERROR(VLOOKUP("*Ульяновская*",[2]МСП!$1:$1048576,COLUMN(ET62),0),"-")</f>
        <v>18.100000000000001</v>
      </c>
      <c r="EU62" s="8">
        <f>IFERROR(VLOOKUP("*Ульяновская*",[2]МСП!$1:$1048576,COLUMN(EU62),0),"-")</f>
        <v>17.7</v>
      </c>
      <c r="EV62" s="8">
        <f>IFERROR(VLOOKUP("*Ульяновская*",[2]МСП!$1:$1048576,COLUMN(EV62),0),"-")</f>
        <v>16.899999999999999</v>
      </c>
      <c r="EW62" s="8">
        <f>IFERROR(VLOOKUP("*Ульяновская*",[2]МСП!$1:$1048576,COLUMN(EW62),0),"-")</f>
        <v>17.7</v>
      </c>
      <c r="EX62" s="8">
        <f>IFERROR(VLOOKUP("*Ульяновская*",[2]МСП!$1:$1048576,COLUMN(EX62),0),"-")</f>
        <v>17.2</v>
      </c>
      <c r="EY62" s="8">
        <f>IFERROR(VLOOKUP("*Ульяновская*",[2]МСП!$1:$1048576,COLUMN(EY62),0),"-")</f>
        <v>19.3</v>
      </c>
    </row>
    <row r="63" spans="1:155" x14ac:dyDescent="0.25">
      <c r="A63" s="4" t="s">
        <v>53</v>
      </c>
      <c r="B63" s="8">
        <f>IFERROR(VLOOKUP("*Курганская*",[2]МСП!$1:$1048576,COLUMN(B63),0),"-")</f>
        <v>0.7</v>
      </c>
      <c r="C63" s="8">
        <f>IFERROR(VLOOKUP("*Курганская*",[2]МСП!$1:$1048576,COLUMN(C63),0),"-")</f>
        <v>0.2</v>
      </c>
      <c r="D63" s="8">
        <f>IFERROR(VLOOKUP("*Курганская*",[2]МСП!$1:$1048576,COLUMN(D63),0),"-")</f>
        <v>-0.5</v>
      </c>
      <c r="E63" s="8">
        <f>IFERROR(VLOOKUP("*Курганская*",[2]МСП!$1:$1048576,COLUMN(E63),0),"-")</f>
        <v>-16.2</v>
      </c>
      <c r="F63" s="8">
        <f>IFERROR(VLOOKUP("*Курганская*",[2]МСП!$1:$1048576,COLUMN(F63),0),"-")</f>
        <v>-27.6</v>
      </c>
      <c r="G63" s="8">
        <f>IFERROR(VLOOKUP("*Курганская*",[2]МСП!$1:$1048576,COLUMN(G63),0),"-")</f>
        <v>-23</v>
      </c>
      <c r="H63" s="8">
        <f>IFERROR(VLOOKUP("*Курганская*",[2]МСП!$1:$1048576,COLUMN(H63),0),"-")</f>
        <v>-19.8</v>
      </c>
      <c r="I63" s="8">
        <f>IFERROR(VLOOKUP("*Курганская*",[2]МСП!$1:$1048576,COLUMN(I63),0),"-")</f>
        <v>-13.4</v>
      </c>
      <c r="J63" s="8">
        <f>IFERROR(VLOOKUP("*Курганская*",[2]МСП!$1:$1048576,COLUMN(J63),0),"-")</f>
        <v>-14.2</v>
      </c>
      <c r="K63" s="8">
        <f>IFERROR(VLOOKUP("*Курганская*",[2]МСП!$1:$1048576,COLUMN(K63),0),"-")</f>
        <v>-10.7</v>
      </c>
      <c r="L63" s="8">
        <f>IFERROR(VLOOKUP("*Курганская*",[2]МСП!$1:$1048576,COLUMN(L63),0),"-")</f>
        <v>-9.6</v>
      </c>
      <c r="M63" s="8">
        <f>IFERROR(VLOOKUP("*Курганская*",[2]МСП!$1:$1048576,COLUMN(M63),0),"-")</f>
        <v>-8.6999999999999993</v>
      </c>
      <c r="N63" s="8">
        <f>IFERROR(VLOOKUP("*Курганская*",[2]МСП!$1:$1048576,COLUMN(N63),0),"-")</f>
        <v>-6.4</v>
      </c>
      <c r="O63" s="8">
        <f>IFERROR(VLOOKUP("*Курганская*",[2]МСП!$1:$1048576,COLUMN(O63),0),"-")</f>
        <v>-4.0999999999999996</v>
      </c>
      <c r="P63" s="8">
        <f>IFERROR(VLOOKUP("*Курганская*",[2]МСП!$1:$1048576,COLUMN(P63),0),"-")</f>
        <v>-3.1</v>
      </c>
      <c r="Q63" s="8">
        <f>IFERROR(VLOOKUP("*Курганская*",[2]МСП!$1:$1048576,COLUMN(Q63),0),"-")</f>
        <v>-2</v>
      </c>
      <c r="R63" s="8">
        <f>IFERROR(VLOOKUP("*Курганская*",[2]МСП!$1:$1048576,COLUMN(R63),0),"-")</f>
        <v>-1</v>
      </c>
      <c r="S63" s="8">
        <f>IFERROR(VLOOKUP("*Курганская*",[2]МСП!$1:$1048576,COLUMN(S63),0),"-")</f>
        <v>-0.7</v>
      </c>
      <c r="T63" s="8">
        <f>IFERROR(VLOOKUP("*Курганская*",[2]МСП!$1:$1048576,COLUMN(T63),0),"-")</f>
        <v>-0.1</v>
      </c>
      <c r="U63" s="8">
        <f>IFERROR(VLOOKUP("*Курганская*",[2]МСП!$1:$1048576,COLUMN(U63),0),"-")</f>
        <v>0.1</v>
      </c>
      <c r="V63" s="8">
        <f>IFERROR(VLOOKUP("*Курганская*",[2]МСП!$1:$1048576,COLUMN(V63),0),"-")</f>
        <v>-0.7</v>
      </c>
      <c r="W63" s="8">
        <f>IFERROR(VLOOKUP("*Курганская*",[2]МСП!$1:$1048576,COLUMN(W63),0),"-")</f>
        <v>0.6</v>
      </c>
      <c r="X63" s="8">
        <f>IFERROR(VLOOKUP("*Курганская*",[2]МСП!$1:$1048576,COLUMN(X63),0),"-")</f>
        <v>0.9</v>
      </c>
      <c r="Y63" s="8">
        <f>IFERROR(VLOOKUP("*Курганская*",[2]МСП!$1:$1048576,COLUMN(Y63),0),"-")</f>
        <v>1.6</v>
      </c>
      <c r="Z63" s="8">
        <f>IFERROR(VLOOKUP("*Курганская*",[2]МСП!$1:$1048576,COLUMN(Z63),0),"-")</f>
        <v>1.9</v>
      </c>
      <c r="AA63" s="8">
        <f>IFERROR(VLOOKUP("*Курганская*",[2]МСП!$1:$1048576,COLUMN(AA63),0),"-")</f>
        <v>2</v>
      </c>
      <c r="AB63" s="8">
        <f>IFERROR(VLOOKUP("*Курганская*",[2]МСП!$1:$1048576,COLUMN(AB63),0),"-")</f>
        <v>2</v>
      </c>
      <c r="AC63" s="8">
        <f>IFERROR(VLOOKUP("*Курганская*",[2]МСП!$1:$1048576,COLUMN(AC63),0),"-")</f>
        <v>2.2999999999999998</v>
      </c>
      <c r="AD63" s="8">
        <f>IFERROR(VLOOKUP("*Курганская*",[2]МСП!$1:$1048576,COLUMN(AD63),0),"-")</f>
        <v>2.4</v>
      </c>
      <c r="AE63" s="8">
        <f>IFERROR(VLOOKUP("*Курганская*",[2]МСП!$1:$1048576,COLUMN(AE63),0),"-")</f>
        <v>2.2000000000000002</v>
      </c>
      <c r="AF63" s="8">
        <f>IFERROR(VLOOKUP("*Курганская*",[2]МСП!$1:$1048576,COLUMN(AF63),0),"-")</f>
        <v>1.2</v>
      </c>
      <c r="AG63" s="8">
        <f>IFERROR(VLOOKUP("*Курганская*",[2]МСП!$1:$1048576,COLUMN(AG63),0),"-")</f>
        <v>0.9</v>
      </c>
      <c r="AH63" s="8">
        <f>IFERROR(VLOOKUP("*Курганская*",[2]МСП!$1:$1048576,COLUMN(AH63),0),"-")</f>
        <v>1</v>
      </c>
      <c r="AI63" s="8">
        <f>IFERROR(VLOOKUP("*Курганская*",[2]МСП!$1:$1048576,COLUMN(AI63),0),"-")</f>
        <v>0</v>
      </c>
      <c r="AJ63" s="8">
        <f>IFERROR(VLOOKUP("*Курганская*",[2]МСП!$1:$1048576,COLUMN(AJ63),0),"-")</f>
        <v>-0.5</v>
      </c>
      <c r="AK63" s="8">
        <f>IFERROR(VLOOKUP("*Курганская*",[2]МСП!$1:$1048576,COLUMN(AK63),0),"-")</f>
        <v>-0.7</v>
      </c>
      <c r="AL63" s="8">
        <f>IFERROR(VLOOKUP("*Курганская*",[2]МСП!$1:$1048576,COLUMN(AL63),0),"-")</f>
        <v>-0.2</v>
      </c>
      <c r="AM63" s="8">
        <f>IFERROR(VLOOKUP("*Курганская*",[2]МСП!$1:$1048576,COLUMN(AM63),0),"-")</f>
        <v>0</v>
      </c>
      <c r="AN63" s="8">
        <f>IFERROR(VLOOKUP("*Курганская*",[2]МСП!$1:$1048576,COLUMN(AN63),0),"-")</f>
        <v>0.4</v>
      </c>
      <c r="AO63" s="8">
        <f>IFERROR(VLOOKUP("*Курганская*",[2]МСП!$1:$1048576,COLUMN(AO63),0),"-")</f>
        <v>0.3</v>
      </c>
      <c r="AP63" s="8">
        <f>IFERROR(VLOOKUP("*Курганская*",[2]МСП!$1:$1048576,COLUMN(AP63),0),"-")</f>
        <v>0.6</v>
      </c>
      <c r="AQ63" s="8">
        <f>IFERROR(VLOOKUP("*Курганская*",[2]МСП!$1:$1048576,COLUMN(AQ63),0),"-")</f>
        <v>0.5</v>
      </c>
      <c r="AR63" s="8">
        <f>IFERROR(VLOOKUP("*Курганская*",[2]МСП!$1:$1048576,COLUMN(AR63),0),"-")</f>
        <v>-0.1</v>
      </c>
      <c r="AS63" s="8">
        <f>IFERROR(VLOOKUP("*Курганская*",[2]МСП!$1:$1048576,COLUMN(AS63),0),"-")</f>
        <v>-8.4</v>
      </c>
      <c r="AT63" s="8">
        <f>IFERROR(VLOOKUP("*Курганская*",[2]МСП!$1:$1048576,COLUMN(AT63),0),"-")</f>
        <v>-1.9</v>
      </c>
      <c r="AU63" s="8">
        <f>IFERROR(VLOOKUP("*Курганская*",[2]МСП!$1:$1048576,COLUMN(AU63),0),"-")</f>
        <v>-1</v>
      </c>
      <c r="AV63" s="8">
        <f>IFERROR(VLOOKUP("*Курганская*",[2]МСП!$1:$1048576,COLUMN(AV63),0),"-")</f>
        <v>-0.7</v>
      </c>
      <c r="AW63" s="8">
        <f>IFERROR(VLOOKUP("*Курганская*",[2]МСП!$1:$1048576,COLUMN(AW63),0),"-")</f>
        <v>-0.3</v>
      </c>
      <c r="AX63" s="8">
        <f>IFERROR(VLOOKUP("*Курганская*",[2]МСП!$1:$1048576,COLUMN(AX63),0),"-")</f>
        <v>-0.3</v>
      </c>
      <c r="AY63" s="8">
        <f>IFERROR(VLOOKUP("*Курганская*",[2]МСП!$1:$1048576,COLUMN(AY63),0),"-")</f>
        <v>0.1</v>
      </c>
      <c r="AZ63" s="8">
        <f>IFERROR(VLOOKUP("*Курганская*",[2]МСП!$1:$1048576,COLUMN(AZ63),0),"-")</f>
        <v>-0.6</v>
      </c>
      <c r="BA63" s="8">
        <f>IFERROR(VLOOKUP("*Курганская*",[2]МСП!$1:$1048576,COLUMN(BA63),0),"-")</f>
        <v>1.5</v>
      </c>
      <c r="BB63" s="8">
        <f>IFERROR(VLOOKUP("*Курганская*",[2]МСП!$1:$1048576,COLUMN(BB63),0),"-")</f>
        <v>0.6</v>
      </c>
      <c r="BC63" s="8">
        <f>IFERROR(VLOOKUP("*Курганская*",[2]МСП!$1:$1048576,COLUMN(BC63),0),"-")</f>
        <v>1</v>
      </c>
      <c r="BD63" s="8">
        <f>IFERROR(VLOOKUP("*Курганская*",[2]МСП!$1:$1048576,COLUMN(BD63),0),"-")</f>
        <v>-0.2</v>
      </c>
      <c r="BE63" s="8">
        <f>IFERROR(VLOOKUP("*Курганская*",[2]МСП!$1:$1048576,COLUMN(BE63),0),"-")</f>
        <v>1.2</v>
      </c>
      <c r="BF63" s="8">
        <f>IFERROR(VLOOKUP("*Курганская*",[2]МСП!$1:$1048576,COLUMN(BF63),0),"-")</f>
        <v>0.8</v>
      </c>
      <c r="BG63" s="8">
        <f>IFERROR(VLOOKUP("*Курганская*",[2]МСП!$1:$1048576,COLUMN(BG63),0),"-")</f>
        <v>1.2</v>
      </c>
      <c r="BH63" s="8">
        <f>IFERROR(VLOOKUP("*Курганская*",[2]МСП!$1:$1048576,COLUMN(BH63),0),"-")</f>
        <v>1.3</v>
      </c>
      <c r="BI63" s="8">
        <f>IFERROR(VLOOKUP("*Курганская*",[2]МСП!$1:$1048576,COLUMN(BI63),0),"-")</f>
        <v>-6.3</v>
      </c>
      <c r="BJ63" s="8">
        <f>IFERROR(VLOOKUP("*Курганская*",[2]МСП!$1:$1048576,COLUMN(BJ63),0),"-")</f>
        <v>-0.4</v>
      </c>
      <c r="BK63" s="8">
        <f>IFERROR(VLOOKUP("*Курганская*",[2]МСП!$1:$1048576,COLUMN(BK63),0),"-")</f>
        <v>1.7</v>
      </c>
      <c r="BL63" s="8">
        <f>IFERROR(VLOOKUP("*Курганская*",[2]МСП!$1:$1048576,COLUMN(BL63),0),"-")</f>
        <v>1.9</v>
      </c>
      <c r="BM63" s="8">
        <f>IFERROR(VLOOKUP("*Курганская*",[2]МСП!$1:$1048576,COLUMN(BM63),0),"-")</f>
        <v>2.1</v>
      </c>
      <c r="BN63" s="8">
        <f>IFERROR(VLOOKUP("*Курганская*",[2]МСП!$1:$1048576,COLUMN(BN63),0),"-")</f>
        <v>3</v>
      </c>
      <c r="BO63" s="8">
        <f>IFERROR(VLOOKUP("*Курганская*",[2]МСП!$1:$1048576,COLUMN(BO63),0),"-")</f>
        <v>2.5</v>
      </c>
      <c r="BP63" s="8">
        <f>IFERROR(VLOOKUP("*Курганская*",[2]МСП!$1:$1048576,COLUMN(BP63),0),"-")</f>
        <v>1.8</v>
      </c>
      <c r="BQ63" s="8">
        <f>IFERROR(VLOOKUP("*Курганская*",[2]МСП!$1:$1048576,COLUMN(BQ63),0),"-")</f>
        <v>1.9</v>
      </c>
      <c r="BR63" s="8">
        <f>IFERROR(VLOOKUP("*Курганская*",[2]МСП!$1:$1048576,COLUMN(BR63),0),"-")</f>
        <v>2.2000000000000002</v>
      </c>
      <c r="BS63" s="8">
        <f>IFERROR(VLOOKUP("*Курганская*",[2]МСП!$1:$1048576,COLUMN(BS63),0),"-")</f>
        <v>1.3</v>
      </c>
      <c r="BT63" s="8">
        <f>IFERROR(VLOOKUP("*Курганская*",[2]МСП!$1:$1048576,COLUMN(BT63),0),"-")</f>
        <v>0.8</v>
      </c>
      <c r="BU63" s="8">
        <f>IFERROR(VLOOKUP("*Курганская*",[2]МСП!$1:$1048576,COLUMN(BU63),0),"-")</f>
        <v>1.5</v>
      </c>
      <c r="BV63" s="8">
        <f>IFERROR(VLOOKUP("*Курганская*",[2]МСП!$1:$1048576,COLUMN(BV63),0),"-")</f>
        <v>1.1000000000000001</v>
      </c>
      <c r="BW63" s="8">
        <f>IFERROR(VLOOKUP("*Курганская*",[2]МСП!$1:$1048576,COLUMN(BW63),0),"-")</f>
        <v>1.5</v>
      </c>
      <c r="BX63" s="8">
        <f>IFERROR(VLOOKUP("*Курганская*",[2]МСП!$1:$1048576,COLUMN(BX63),0),"-")</f>
        <v>1.5</v>
      </c>
      <c r="BY63" s="8">
        <f>IFERROR(VLOOKUP("*Курганская*",[2]МСП!$1:$1048576,COLUMN(BY63),0),"-")</f>
        <v>1.6</v>
      </c>
      <c r="BZ63" s="8">
        <f>IFERROR(VLOOKUP("*Курганская*",[2]МСП!$1:$1048576,COLUMN(BZ63),0),"-")</f>
        <v>2.1</v>
      </c>
      <c r="CA63" s="8">
        <f>IFERROR(VLOOKUP("*Курганская*",[2]МСП!$1:$1048576,COLUMN(CA63),0),"-")</f>
        <v>3.2</v>
      </c>
      <c r="CB63" s="8">
        <f>IFERROR(VLOOKUP("*Курганская*",[2]МСП!$1:$1048576,COLUMN(CB63),0),"-")</f>
        <v>2.8</v>
      </c>
      <c r="CC63" s="8">
        <f>IFERROR(VLOOKUP("*Курганская*",[2]МСП!$1:$1048576,COLUMN(CC63),0),"-")</f>
        <v>3</v>
      </c>
      <c r="CD63" s="8">
        <f>IFERROR(VLOOKUP("*Курганская*",[2]МСП!$1:$1048576,COLUMN(CD63),0),"-")</f>
        <v>2.9</v>
      </c>
      <c r="CE63" s="8">
        <f>IFERROR(VLOOKUP("*Курганская*",[2]МСП!$1:$1048576,COLUMN(CE63),0),"-")</f>
        <v>2.4</v>
      </c>
      <c r="CF63" s="8">
        <f>IFERROR(VLOOKUP("*Курганская*",[2]МСП!$1:$1048576,COLUMN(CF63),0),"-")</f>
        <v>1.9</v>
      </c>
      <c r="CG63" s="8">
        <f>IFERROR(VLOOKUP("*Курганская*",[2]МСП!$1:$1048576,COLUMN(CG63),0),"-")</f>
        <v>1.7</v>
      </c>
      <c r="CH63" s="8">
        <f>IFERROR(VLOOKUP("*Курганская*",[2]МСП!$1:$1048576,COLUMN(CH63),0),"-")</f>
        <v>1.5</v>
      </c>
      <c r="CI63" s="8">
        <f>IFERROR(VLOOKUP("*Курганская*",[2]МСП!$1:$1048576,COLUMN(CI63),0),"-")</f>
        <v>0.9</v>
      </c>
      <c r="CJ63" s="8">
        <f>IFERROR(VLOOKUP("*Курганская*",[2]МСП!$1:$1048576,COLUMN(CJ63),0),"-")</f>
        <v>-1.3</v>
      </c>
      <c r="CK63" s="8">
        <f>IFERROR(VLOOKUP("*Курганская*",[2]МСП!$1:$1048576,COLUMN(CK63),0),"-")</f>
        <v>-0.4</v>
      </c>
      <c r="CL63" s="8">
        <f>IFERROR(VLOOKUP("*Курганская*",[2]МСП!$1:$1048576,COLUMN(CL63),0),"-")</f>
        <v>0.2</v>
      </c>
      <c r="CM63" s="8">
        <f>IFERROR(VLOOKUP("*Курганская*",[2]МСП!$1:$1048576,COLUMN(CM63),0),"-")</f>
        <v>1.5</v>
      </c>
      <c r="CN63" s="8">
        <f>IFERROR(VLOOKUP("*Курганская*",[2]МСП!$1:$1048576,COLUMN(CN63),0),"-")</f>
        <v>1.6</v>
      </c>
      <c r="CO63" s="8">
        <f>IFERROR(VLOOKUP("*Курганская*",[2]МСП!$1:$1048576,COLUMN(CO63),0),"-")</f>
        <v>1.6</v>
      </c>
      <c r="CP63" s="8">
        <f>IFERROR(VLOOKUP("*Курганская*",[2]МСП!$1:$1048576,COLUMN(CP63),0),"-")</f>
        <v>2.2000000000000002</v>
      </c>
      <c r="CQ63" s="8">
        <f>IFERROR(VLOOKUP("*Курганская*",[2]МСП!$1:$1048576,COLUMN(CQ63),0),"-")</f>
        <v>2.4</v>
      </c>
      <c r="CR63" s="8">
        <f>IFERROR(VLOOKUP("*Курганская*",[2]МСП!$1:$1048576,COLUMN(CR63),0),"-")</f>
        <v>1.4</v>
      </c>
      <c r="CS63" s="8">
        <f>IFERROR(VLOOKUP("*Курганская*",[2]МСП!$1:$1048576,COLUMN(CS63),0),"-")</f>
        <v>-7.8</v>
      </c>
      <c r="CT63" s="8">
        <f>IFERROR(VLOOKUP("*Курганская*",[2]МСП!$1:$1048576,COLUMN(CT63),0),"-")</f>
        <v>0.1</v>
      </c>
      <c r="CU63" s="8">
        <f>IFERROR(VLOOKUP("*Курганская*",[2]МСП!$1:$1048576,COLUMN(CU63),0),"-")</f>
        <v>0.4</v>
      </c>
      <c r="CV63" s="8">
        <f>IFERROR(VLOOKUP("*Курганская*",[2]МСП!$1:$1048576,COLUMN(CV63),0),"-")</f>
        <v>0.9</v>
      </c>
      <c r="CW63" s="8">
        <f>IFERROR(VLOOKUP("*Курганская*",[2]МСП!$1:$1048576,COLUMN(CW63),0),"-")</f>
        <v>0.2</v>
      </c>
      <c r="CX63" s="8">
        <f>IFERROR(VLOOKUP("*Курганская*",[2]МСП!$1:$1048576,COLUMN(CX63),0),"-")</f>
        <v>0.7</v>
      </c>
      <c r="CY63" s="8">
        <f>IFERROR(VLOOKUP("*Курганская*",[2]МСП!$1:$1048576,COLUMN(CY63),0),"-")</f>
        <v>1</v>
      </c>
      <c r="CZ63" s="8">
        <f>IFERROR(VLOOKUP("*Курганская*",[2]МСП!$1:$1048576,COLUMN(CZ63),0),"-")</f>
        <v>1.8</v>
      </c>
      <c r="DA63" s="8">
        <f>IFERROR(VLOOKUP("*Курганская*",[2]МСП!$1:$1048576,COLUMN(DA63),0),"-")</f>
        <v>0.7</v>
      </c>
      <c r="DB63" s="8">
        <f>IFERROR(VLOOKUP("*Курганская*",[2]МСП!$1:$1048576,COLUMN(DB63),0),"-")</f>
        <v>1.1000000000000001</v>
      </c>
      <c r="DC63" s="8">
        <f>IFERROR(VLOOKUP("*Курганская*",[2]МСП!$1:$1048576,COLUMN(DC63),0),"-")</f>
        <v>1.7</v>
      </c>
      <c r="DD63" s="8">
        <f>IFERROR(VLOOKUP("*Курганская*",[2]МСП!$1:$1048576,COLUMN(DD63),0),"-")</f>
        <v>1.3</v>
      </c>
      <c r="DE63" s="8">
        <f>IFERROR(VLOOKUP("*Курганская*",[2]МСП!$1:$1048576,COLUMN(DE63),0),"-")</f>
        <v>1.5</v>
      </c>
      <c r="DF63" s="8">
        <f>IFERROR(VLOOKUP("*Курганская*",[2]МСП!$1:$1048576,COLUMN(DF63),0),"-")</f>
        <v>1.9</v>
      </c>
      <c r="DG63" s="8">
        <f>IFERROR(VLOOKUP("*Курганская*",[2]МСП!$1:$1048576,COLUMN(DG63),0),"-")</f>
        <v>2.7</v>
      </c>
      <c r="DH63" s="8">
        <f>IFERROR(VLOOKUP("*Курганская*",[2]МСП!$1:$1048576,COLUMN(DH63),0),"-")</f>
        <v>2.4</v>
      </c>
      <c r="DI63" s="8">
        <f>IFERROR(VLOOKUP("*Курганская*",[2]МСП!$1:$1048576,COLUMN(DI63),0),"-")</f>
        <v>1.9</v>
      </c>
      <c r="DJ63" s="8">
        <f>IFERROR(VLOOKUP("*Курганская*",[2]МСП!$1:$1048576,COLUMN(DJ63),0),"-")</f>
        <v>2.2000000000000002</v>
      </c>
      <c r="DK63" s="8">
        <f>IFERROR(VLOOKUP("*Курганская*",[2]МСП!$1:$1048576,COLUMN(DK63),0),"-")</f>
        <v>3.2</v>
      </c>
      <c r="DL63" s="8">
        <f>IFERROR(VLOOKUP("*Курганская*",[2]МСП!$1:$1048576,COLUMN(DL63),0),"-")</f>
        <v>3.2</v>
      </c>
      <c r="DM63" s="8">
        <f>IFERROR(VLOOKUP("*Курганская*",[2]МСП!$1:$1048576,COLUMN(DM63),0),"-")</f>
        <v>3.2</v>
      </c>
      <c r="DN63" s="8">
        <f>IFERROR(VLOOKUP("*Курганская*",[2]МСП!$1:$1048576,COLUMN(DN63),0),"-")</f>
        <v>2.9</v>
      </c>
      <c r="DO63" s="8">
        <f>IFERROR(VLOOKUP("*Курганская*",[2]МСП!$1:$1048576,COLUMN(DO63),0),"-")</f>
        <v>3.4</v>
      </c>
      <c r="DP63" s="8">
        <f>IFERROR(VLOOKUP("*Курганская*",[2]МСП!$1:$1048576,COLUMN(DP63),0),"-")</f>
        <v>3.7</v>
      </c>
      <c r="DQ63" s="8">
        <f>IFERROR(VLOOKUP("*Курганская*",[2]МСП!$1:$1048576,COLUMN(DQ63),0),"-")</f>
        <v>3.6</v>
      </c>
      <c r="DR63" s="8">
        <f>IFERROR(VLOOKUP("*Курганская*",[2]МСП!$1:$1048576,COLUMN(DR63),0),"-")</f>
        <v>2.7</v>
      </c>
      <c r="DS63" s="8">
        <f>IFERROR(VLOOKUP("*Курганская*",[2]МСП!$1:$1048576,COLUMN(DS63),0),"-")</f>
        <v>2.5</v>
      </c>
      <c r="DT63" s="8">
        <f>IFERROR(VLOOKUP("*Курганская*",[2]МСП!$1:$1048576,COLUMN(DT63),0),"-")</f>
        <v>3</v>
      </c>
      <c r="DU63" s="8">
        <f>IFERROR(VLOOKUP("*Курганская*",[2]МСП!$1:$1048576,COLUMN(DU63),0),"-")</f>
        <v>3.2</v>
      </c>
      <c r="DV63" s="8">
        <f>IFERROR(VLOOKUP("*Курганская*",[2]МСП!$1:$1048576,COLUMN(DV63),0),"-")</f>
        <v>4.0999999999999996</v>
      </c>
      <c r="DW63" s="8">
        <f>IFERROR(VLOOKUP("*Курганская*",[2]МСП!$1:$1048576,COLUMN(DW63),0),"-")</f>
        <v>4</v>
      </c>
      <c r="DX63" s="8">
        <f>IFERROR(VLOOKUP("*Курганская*",[2]МСП!$1:$1048576,COLUMN(DX63),0),"-")</f>
        <v>4.7</v>
      </c>
      <c r="DY63" s="8">
        <f>IFERROR(VLOOKUP("*Курганская*",[2]МСП!$1:$1048576,COLUMN(DY63),0),"-")</f>
        <v>4.7</v>
      </c>
      <c r="DZ63" s="8">
        <f>IFERROR(VLOOKUP("*Курганская*",[2]МСП!$1:$1048576,COLUMN(DZ63),0),"-")</f>
        <v>5.4</v>
      </c>
      <c r="EA63" s="8">
        <f>IFERROR(VLOOKUP("*Курганская*",[2]МСП!$1:$1048576,COLUMN(EA63),0),"-")</f>
        <v>5.7</v>
      </c>
      <c r="EB63" s="8">
        <f>IFERROR(VLOOKUP("*Курганская*",[2]МСП!$1:$1048576,COLUMN(EB63),0),"-")</f>
        <v>6.9</v>
      </c>
      <c r="EC63" s="8">
        <f>IFERROR(VLOOKUP("*Курганская*",[2]МСП!$1:$1048576,COLUMN(EC63),0),"-")</f>
        <v>7.5</v>
      </c>
      <c r="ED63" s="8">
        <f>IFERROR(VLOOKUP("*Курганская*",[2]МСП!$1:$1048576,COLUMN(ED63),0),"-")</f>
        <v>7.2</v>
      </c>
      <c r="EE63" s="8">
        <f>IFERROR(VLOOKUP("*Курганская*",[2]МСП!$1:$1048576,COLUMN(EE63),0),"-")</f>
        <v>7.5</v>
      </c>
      <c r="EF63" s="8">
        <f>IFERROR(VLOOKUP("*Курганская*",[2]МСП!$1:$1048576,COLUMN(EF63),0),"-")</f>
        <v>8.4</v>
      </c>
      <c r="EG63" s="8">
        <f>IFERROR(VLOOKUP("*Курганская*",[2]МСП!$1:$1048576,COLUMN(EG63),0),"-")</f>
        <v>8.6</v>
      </c>
      <c r="EH63" s="8">
        <f>IFERROR(VLOOKUP("*Курганская*",[2]МСП!$1:$1048576,COLUMN(EH63),0),"-")</f>
        <v>9.6</v>
      </c>
      <c r="EI63" s="8">
        <f>IFERROR(VLOOKUP("*Курганская*",[2]МСП!$1:$1048576,COLUMN(EI63),0),"-")</f>
        <v>11.1</v>
      </c>
      <c r="EJ63" s="8">
        <f>IFERROR(VLOOKUP("*Курганская*",[2]МСП!$1:$1048576,COLUMN(EJ63),0),"-")</f>
        <v>14.3</v>
      </c>
      <c r="EK63" s="8">
        <f>IFERROR(VLOOKUP("*Курганская*",[2]МСП!$1:$1048576,COLUMN(EK63),0),"-")</f>
        <v>16.399999999999999</v>
      </c>
      <c r="EL63" s="8">
        <f>IFERROR(VLOOKUP("*Курганская*",[2]МСП!$1:$1048576,COLUMN(EL63),0),"-")</f>
        <v>19.600000000000001</v>
      </c>
      <c r="EM63" s="8">
        <f>IFERROR(VLOOKUP("*Курганская*",[2]МСП!$1:$1048576,COLUMN(EM63),0),"-")</f>
        <v>21.6</v>
      </c>
      <c r="EN63" s="8">
        <f>IFERROR(VLOOKUP("*Курганская*",[2]МСП!$1:$1048576,COLUMN(EN63),0),"-")</f>
        <v>22.2</v>
      </c>
      <c r="EO63" s="8">
        <f>IFERROR(VLOOKUP("*Курганская*",[2]МСП!$1:$1048576,COLUMN(EO63),0),"-")</f>
        <v>24.8</v>
      </c>
      <c r="EP63" s="8">
        <f>IFERROR(VLOOKUP("*Курганская*",[2]МСП!$1:$1048576,COLUMN(EP63),0),"-")</f>
        <v>26.9</v>
      </c>
      <c r="EQ63" s="8">
        <f>IFERROR(VLOOKUP("*Курганская*",[2]МСП!$1:$1048576,COLUMN(EQ63),0),"-")</f>
        <v>12.6</v>
      </c>
      <c r="ER63" s="8">
        <f>IFERROR(VLOOKUP("*Курганская*",[2]МСП!$1:$1048576,COLUMN(ER63),0),"-")</f>
        <v>21</v>
      </c>
      <c r="ES63" s="8">
        <f>IFERROR(VLOOKUP("*Курганская*",[2]МСП!$1:$1048576,COLUMN(ES63),0),"-")</f>
        <v>22.2</v>
      </c>
      <c r="ET63" s="8">
        <f>IFERROR(VLOOKUP("*Курганская*",[2]МСП!$1:$1048576,COLUMN(ET63),0),"-")</f>
        <v>22.4</v>
      </c>
      <c r="EU63" s="8">
        <f>IFERROR(VLOOKUP("*Курганская*",[2]МСП!$1:$1048576,COLUMN(EU63),0),"-")</f>
        <v>22.6</v>
      </c>
      <c r="EV63" s="8">
        <f>IFERROR(VLOOKUP("*Курганская*",[2]МСП!$1:$1048576,COLUMN(EV63),0),"-")</f>
        <v>22.5</v>
      </c>
      <c r="EW63" s="8">
        <f>IFERROR(VLOOKUP("*Курганская*",[2]МСП!$1:$1048576,COLUMN(EW63),0),"-")</f>
        <v>25.9</v>
      </c>
      <c r="EX63" s="8">
        <f>IFERROR(VLOOKUP("*Курганская*",[2]МСП!$1:$1048576,COLUMN(EX63),0),"-")</f>
        <v>25</v>
      </c>
      <c r="EY63" s="8">
        <f>IFERROR(VLOOKUP("*Курганская*",[2]МСП!$1:$1048576,COLUMN(EY63),0),"-")</f>
        <v>26.5</v>
      </c>
    </row>
    <row r="64" spans="1:155" x14ac:dyDescent="0.25">
      <c r="A64" s="4" t="s">
        <v>54</v>
      </c>
      <c r="B64" s="8">
        <f>IFERROR(VLOOKUP("*Свердловская*",[2]МСП!$1:$1048576,COLUMN(B64),0),"-")</f>
        <v>0.7</v>
      </c>
      <c r="C64" s="8">
        <f>IFERROR(VLOOKUP("*Свердловская*",[2]МСП!$1:$1048576,COLUMN(C64),0),"-")</f>
        <v>0.4</v>
      </c>
      <c r="D64" s="8">
        <f>IFERROR(VLOOKUP("*Свердловская*",[2]МСП!$1:$1048576,COLUMN(D64),0),"-")</f>
        <v>-0.2</v>
      </c>
      <c r="E64" s="8">
        <f>IFERROR(VLOOKUP("*Свердловская*",[2]МСП!$1:$1048576,COLUMN(E64),0),"-")</f>
        <v>-13.7</v>
      </c>
      <c r="F64" s="8">
        <f>IFERROR(VLOOKUP("*Свердловская*",[2]МСП!$1:$1048576,COLUMN(F64),0),"-")</f>
        <v>-32.200000000000003</v>
      </c>
      <c r="G64" s="8">
        <f>IFERROR(VLOOKUP("*Свердловская*",[2]МСП!$1:$1048576,COLUMN(G64),0),"-")</f>
        <v>-23.4</v>
      </c>
      <c r="H64" s="8">
        <f>IFERROR(VLOOKUP("*Свердловская*",[2]МСП!$1:$1048576,COLUMN(H64),0),"-")</f>
        <v>-22.2</v>
      </c>
      <c r="I64" s="8">
        <f>IFERROR(VLOOKUP("*Свердловская*",[2]МСП!$1:$1048576,COLUMN(I64),0),"-")</f>
        <v>-22.5</v>
      </c>
      <c r="J64" s="8">
        <f>IFERROR(VLOOKUP("*Свердловская*",[2]МСП!$1:$1048576,COLUMN(J64),0),"-")</f>
        <v>-23.5</v>
      </c>
      <c r="K64" s="8">
        <f>IFERROR(VLOOKUP("*Свердловская*",[2]МСП!$1:$1048576,COLUMN(K64),0),"-")</f>
        <v>-21.2</v>
      </c>
      <c r="L64" s="8">
        <f>IFERROR(VLOOKUP("*Свердловская*",[2]МСП!$1:$1048576,COLUMN(L64),0),"-")</f>
        <v>-19.7</v>
      </c>
      <c r="M64" s="8">
        <f>IFERROR(VLOOKUP("*Свердловская*",[2]МСП!$1:$1048576,COLUMN(M64),0),"-")</f>
        <v>-18.2</v>
      </c>
      <c r="N64" s="8">
        <f>IFERROR(VLOOKUP("*Свердловская*",[2]МСП!$1:$1048576,COLUMN(N64),0),"-")</f>
        <v>-17.600000000000001</v>
      </c>
      <c r="O64" s="8">
        <f>IFERROR(VLOOKUP("*Свердловская*",[2]МСП!$1:$1048576,COLUMN(O64),0),"-")</f>
        <v>-14.7</v>
      </c>
      <c r="P64" s="8">
        <f>IFERROR(VLOOKUP("*Свердловская*",[2]МСП!$1:$1048576,COLUMN(P64),0),"-")</f>
        <v>-12.9</v>
      </c>
      <c r="Q64" s="8">
        <f>IFERROR(VLOOKUP("*Свердловская*",[2]МСП!$1:$1048576,COLUMN(Q64),0),"-")</f>
        <v>-10.5</v>
      </c>
      <c r="R64" s="8">
        <f>IFERROR(VLOOKUP("*Свердловская*",[2]МСП!$1:$1048576,COLUMN(R64),0),"-")</f>
        <v>-9.1999999999999993</v>
      </c>
      <c r="S64" s="8">
        <f>IFERROR(VLOOKUP("*Свердловская*",[2]МСП!$1:$1048576,COLUMN(S64),0),"-")</f>
        <v>-8.1</v>
      </c>
      <c r="T64" s="8">
        <f>IFERROR(VLOOKUP("*Свердловская*",[2]МСП!$1:$1048576,COLUMN(T64),0),"-")</f>
        <v>-7.4</v>
      </c>
      <c r="U64" s="8">
        <f>IFERROR(VLOOKUP("*Свердловская*",[2]МСП!$1:$1048576,COLUMN(U64),0),"-")</f>
        <v>-6.2</v>
      </c>
      <c r="V64" s="8">
        <f>IFERROR(VLOOKUP("*Свердловская*",[2]МСП!$1:$1048576,COLUMN(V64),0),"-")</f>
        <v>-6.9</v>
      </c>
      <c r="W64" s="8">
        <f>IFERROR(VLOOKUP("*Свердловская*",[2]МСП!$1:$1048576,COLUMN(W64),0),"-")</f>
        <v>-2.2999999999999998</v>
      </c>
      <c r="X64" s="8">
        <f>IFERROR(VLOOKUP("*Свердловская*",[2]МСП!$1:$1048576,COLUMN(X64),0),"-")</f>
        <v>-1</v>
      </c>
      <c r="Y64" s="8">
        <f>IFERROR(VLOOKUP("*Свердловская*",[2]МСП!$1:$1048576,COLUMN(Y64),0),"-")</f>
        <v>-0.1</v>
      </c>
      <c r="Z64" s="8">
        <f>IFERROR(VLOOKUP("*Свердловская*",[2]МСП!$1:$1048576,COLUMN(Z64),0),"-")</f>
        <v>0.6</v>
      </c>
      <c r="AA64" s="8">
        <f>IFERROR(VLOOKUP("*Свердловская*",[2]МСП!$1:$1048576,COLUMN(AA64),0),"-")</f>
        <v>1</v>
      </c>
      <c r="AB64" s="8">
        <f>IFERROR(VLOOKUP("*Свердловская*",[2]МСП!$1:$1048576,COLUMN(AB64),0),"-")</f>
        <v>1.7</v>
      </c>
      <c r="AC64" s="8">
        <f>IFERROR(VLOOKUP("*Свердловская*",[2]МСП!$1:$1048576,COLUMN(AC64),0),"-")</f>
        <v>2.1</v>
      </c>
      <c r="AD64" s="8">
        <f>IFERROR(VLOOKUP("*Свердловская*",[2]МСП!$1:$1048576,COLUMN(AD64),0),"-")</f>
        <v>2.2000000000000002</v>
      </c>
      <c r="AE64" s="8">
        <f>IFERROR(VLOOKUP("*Свердловская*",[2]МСП!$1:$1048576,COLUMN(AE64),0),"-")</f>
        <v>2.5</v>
      </c>
      <c r="AF64" s="8">
        <f>IFERROR(VLOOKUP("*Свердловская*",[2]МСП!$1:$1048576,COLUMN(AF64),0),"-")</f>
        <v>2.1</v>
      </c>
      <c r="AG64" s="8">
        <f>IFERROR(VLOOKUP("*Свердловская*",[2]МСП!$1:$1048576,COLUMN(AG64),0),"-")</f>
        <v>2</v>
      </c>
      <c r="AH64" s="8">
        <f>IFERROR(VLOOKUP("*Свердловская*",[2]МСП!$1:$1048576,COLUMN(AH64),0),"-")</f>
        <v>2.2999999999999998</v>
      </c>
      <c r="AI64" s="8">
        <f>IFERROR(VLOOKUP("*Свердловская*",[2]МСП!$1:$1048576,COLUMN(AI64),0),"-")</f>
        <v>2.5</v>
      </c>
      <c r="AJ64" s="8">
        <f>IFERROR(VLOOKUP("*Свердловская*",[2]МСП!$1:$1048576,COLUMN(AJ64),0),"-")</f>
        <v>1.4</v>
      </c>
      <c r="AK64" s="8">
        <f>IFERROR(VLOOKUP("*Свердловская*",[2]МСП!$1:$1048576,COLUMN(AK64),0),"-")</f>
        <v>1.8</v>
      </c>
      <c r="AL64" s="8">
        <f>IFERROR(VLOOKUP("*Свердловская*",[2]МСП!$1:$1048576,COLUMN(AL64),0),"-")</f>
        <v>2</v>
      </c>
      <c r="AM64" s="8">
        <f>IFERROR(VLOOKUP("*Свердловская*",[2]МСП!$1:$1048576,COLUMN(AM64),0),"-")</f>
        <v>2.2000000000000002</v>
      </c>
      <c r="AN64" s="8">
        <f>IFERROR(VLOOKUP("*Свердловская*",[2]МСП!$1:$1048576,COLUMN(AN64),0),"-")</f>
        <v>2.5</v>
      </c>
      <c r="AO64" s="8">
        <f>IFERROR(VLOOKUP("*Свердловская*",[2]МСП!$1:$1048576,COLUMN(AO64),0),"-")</f>
        <v>3</v>
      </c>
      <c r="AP64" s="8">
        <f>IFERROR(VLOOKUP("*Свердловская*",[2]МСП!$1:$1048576,COLUMN(AP64),0),"-")</f>
        <v>3.2</v>
      </c>
      <c r="AQ64" s="8">
        <f>IFERROR(VLOOKUP("*Свердловская*",[2]МСП!$1:$1048576,COLUMN(AQ64),0),"-")</f>
        <v>3.3</v>
      </c>
      <c r="AR64" s="8">
        <f>IFERROR(VLOOKUP("*Свердловская*",[2]МСП!$1:$1048576,COLUMN(AR64),0),"-")</f>
        <v>2.1</v>
      </c>
      <c r="AS64" s="8">
        <f>IFERROR(VLOOKUP("*Свердловская*",[2]МСП!$1:$1048576,COLUMN(AS64),0),"-")</f>
        <v>-5.5</v>
      </c>
      <c r="AT64" s="8">
        <f>IFERROR(VLOOKUP("*Свердловская*",[2]МСП!$1:$1048576,COLUMN(AT64),0),"-")</f>
        <v>0.3</v>
      </c>
      <c r="AU64" s="8">
        <f>IFERROR(VLOOKUP("*Свердловская*",[2]МСП!$1:$1048576,COLUMN(AU64),0),"-")</f>
        <v>1.3</v>
      </c>
      <c r="AV64" s="8">
        <f>IFERROR(VLOOKUP("*Свердловская*",[2]МСП!$1:$1048576,COLUMN(AV64),0),"-")</f>
        <v>1.9</v>
      </c>
      <c r="AW64" s="8">
        <f>IFERROR(VLOOKUP("*Свердловская*",[2]МСП!$1:$1048576,COLUMN(AW64),0),"-")</f>
        <v>2.5</v>
      </c>
      <c r="AX64" s="8">
        <f>IFERROR(VLOOKUP("*Свердловская*",[2]МСП!$1:$1048576,COLUMN(AX64),0),"-")</f>
        <v>2.2999999999999998</v>
      </c>
      <c r="AY64" s="8">
        <f>IFERROR(VLOOKUP("*Свердловская*",[2]МСП!$1:$1048576,COLUMN(AY64),0),"-")</f>
        <v>3.1</v>
      </c>
      <c r="AZ64" s="8">
        <f>IFERROR(VLOOKUP("*Свердловская*",[2]МСП!$1:$1048576,COLUMN(AZ64),0),"-")</f>
        <v>2.2000000000000002</v>
      </c>
      <c r="BA64" s="8">
        <f>IFERROR(VLOOKUP("*Свердловская*",[2]МСП!$1:$1048576,COLUMN(BA64),0),"-")</f>
        <v>3.9</v>
      </c>
      <c r="BB64" s="8">
        <f>IFERROR(VLOOKUP("*Свердловская*",[2]МСП!$1:$1048576,COLUMN(BB64),0),"-")</f>
        <v>3.2</v>
      </c>
      <c r="BC64" s="8">
        <f>IFERROR(VLOOKUP("*Свердловская*",[2]МСП!$1:$1048576,COLUMN(BC64),0),"-")</f>
        <v>4.0999999999999996</v>
      </c>
      <c r="BD64" s="8">
        <f>IFERROR(VLOOKUP("*Свердловская*",[2]МСП!$1:$1048576,COLUMN(BD64),0),"-")</f>
        <v>2.4</v>
      </c>
      <c r="BE64" s="8">
        <f>IFERROR(VLOOKUP("*Свердловская*",[2]МСП!$1:$1048576,COLUMN(BE64),0),"-")</f>
        <v>4.8</v>
      </c>
      <c r="BF64" s="8">
        <f>IFERROR(VLOOKUP("*Свердловская*",[2]МСП!$1:$1048576,COLUMN(BF64),0),"-")</f>
        <v>4.4000000000000004</v>
      </c>
      <c r="BG64" s="8">
        <f>IFERROR(VLOOKUP("*Свердловская*",[2]МСП!$1:$1048576,COLUMN(BG64),0),"-")</f>
        <v>4.8</v>
      </c>
      <c r="BH64" s="8">
        <f>IFERROR(VLOOKUP("*Свердловская*",[2]МСП!$1:$1048576,COLUMN(BH64),0),"-")</f>
        <v>5.0999999999999996</v>
      </c>
      <c r="BI64" s="8">
        <f>IFERROR(VLOOKUP("*Свердловская*",[2]МСП!$1:$1048576,COLUMN(BI64),0),"-")</f>
        <v>-0.4</v>
      </c>
      <c r="BJ64" s="8">
        <f>IFERROR(VLOOKUP("*Свердловская*",[2]МСП!$1:$1048576,COLUMN(BJ64),0),"-")</f>
        <v>3.4</v>
      </c>
      <c r="BK64" s="8">
        <f>IFERROR(VLOOKUP("*Свердловская*",[2]МСП!$1:$1048576,COLUMN(BK64),0),"-")</f>
        <v>4.4000000000000004</v>
      </c>
      <c r="BL64" s="8">
        <f>IFERROR(VLOOKUP("*Свердловская*",[2]МСП!$1:$1048576,COLUMN(BL64),0),"-")</f>
        <v>4.5999999999999996</v>
      </c>
      <c r="BM64" s="8">
        <f>IFERROR(VLOOKUP("*Свердловская*",[2]МСП!$1:$1048576,COLUMN(BM64),0),"-")</f>
        <v>4.3</v>
      </c>
      <c r="BN64" s="8">
        <f>IFERROR(VLOOKUP("*Свердловская*",[2]МСП!$1:$1048576,COLUMN(BN64),0),"-")</f>
        <v>6.2</v>
      </c>
      <c r="BO64" s="8">
        <f>IFERROR(VLOOKUP("*Свердловская*",[2]МСП!$1:$1048576,COLUMN(BO64),0),"-")</f>
        <v>5.8</v>
      </c>
      <c r="BP64" s="8">
        <f>IFERROR(VLOOKUP("*Свердловская*",[2]МСП!$1:$1048576,COLUMN(BP64),0),"-")</f>
        <v>5</v>
      </c>
      <c r="BQ64" s="8">
        <f>IFERROR(VLOOKUP("*Свердловская*",[2]МСП!$1:$1048576,COLUMN(BQ64),0),"-")</f>
        <v>5.5</v>
      </c>
      <c r="BR64" s="8">
        <f>IFERROR(VLOOKUP("*Свердловская*",[2]МСП!$1:$1048576,COLUMN(BR64),0),"-")</f>
        <v>5.3</v>
      </c>
      <c r="BS64" s="8">
        <f>IFERROR(VLOOKUP("*Свердловская*",[2]МСП!$1:$1048576,COLUMN(BS64),0),"-")</f>
        <v>4.0999999999999996</v>
      </c>
      <c r="BT64" s="8">
        <f>IFERROR(VLOOKUP("*Свердловская*",[2]МСП!$1:$1048576,COLUMN(BT64),0),"-")</f>
        <v>4.2</v>
      </c>
      <c r="BU64" s="8">
        <f>IFERROR(VLOOKUP("*Свердловская*",[2]МСП!$1:$1048576,COLUMN(BU64),0),"-")</f>
        <v>4.2</v>
      </c>
      <c r="BV64" s="8">
        <f>IFERROR(VLOOKUP("*Свердловская*",[2]МСП!$1:$1048576,COLUMN(BV64),0),"-")</f>
        <v>4.0999999999999996</v>
      </c>
      <c r="BW64" s="8">
        <f>IFERROR(VLOOKUP("*Свердловская*",[2]МСП!$1:$1048576,COLUMN(BW64),0),"-")</f>
        <v>4.8</v>
      </c>
      <c r="BX64" s="8">
        <f>IFERROR(VLOOKUP("*Свердловская*",[2]МСП!$1:$1048576,COLUMN(BX64),0),"-")</f>
        <v>5</v>
      </c>
      <c r="BY64" s="8">
        <f>IFERROR(VLOOKUP("*Свердловская*",[2]МСП!$1:$1048576,COLUMN(BY64),0),"-")</f>
        <v>5.0999999999999996</v>
      </c>
      <c r="BZ64" s="8">
        <f>IFERROR(VLOOKUP("*Свердловская*",[2]МСП!$1:$1048576,COLUMN(BZ64),0),"-")</f>
        <v>4.9000000000000004</v>
      </c>
      <c r="CA64" s="8">
        <f>IFERROR(VLOOKUP("*Свердловская*",[2]МСП!$1:$1048576,COLUMN(CA64),0),"-")</f>
        <v>5.9</v>
      </c>
      <c r="CB64" s="8">
        <f>IFERROR(VLOOKUP("*Свердловская*",[2]МСП!$1:$1048576,COLUMN(CB64),0),"-")</f>
        <v>5.4</v>
      </c>
      <c r="CC64" s="8">
        <f>IFERROR(VLOOKUP("*Свердловская*",[2]МСП!$1:$1048576,COLUMN(CC64),0),"-")</f>
        <v>5.6</v>
      </c>
      <c r="CD64" s="8">
        <f>IFERROR(VLOOKUP("*Свердловская*",[2]МСП!$1:$1048576,COLUMN(CD64),0),"-")</f>
        <v>5.6</v>
      </c>
      <c r="CE64" s="8">
        <f>IFERROR(VLOOKUP("*Свердловская*",[2]МСП!$1:$1048576,COLUMN(CE64),0),"-")</f>
        <v>5.9</v>
      </c>
      <c r="CF64" s="8">
        <f>IFERROR(VLOOKUP("*Свердловская*",[2]МСП!$1:$1048576,COLUMN(CF64),0),"-")</f>
        <v>5.6</v>
      </c>
      <c r="CG64" s="8">
        <f>IFERROR(VLOOKUP("*Свердловская*",[2]МСП!$1:$1048576,COLUMN(CG64),0),"-")</f>
        <v>5.4</v>
      </c>
      <c r="CH64" s="8">
        <f>IFERROR(VLOOKUP("*Свердловская*",[2]МСП!$1:$1048576,COLUMN(CH64),0),"-")</f>
        <v>5.5</v>
      </c>
      <c r="CI64" s="8">
        <f>IFERROR(VLOOKUP("*Свердловская*",[2]МСП!$1:$1048576,COLUMN(CI64),0),"-")</f>
        <v>5.4</v>
      </c>
      <c r="CJ64" s="8">
        <f>IFERROR(VLOOKUP("*Свердловская*",[2]МСП!$1:$1048576,COLUMN(CJ64),0),"-")</f>
        <v>3.4</v>
      </c>
      <c r="CK64" s="8">
        <f>IFERROR(VLOOKUP("*Свердловская*",[2]МСП!$1:$1048576,COLUMN(CK64),0),"-")</f>
        <v>4.5999999999999996</v>
      </c>
      <c r="CL64" s="8">
        <f>IFERROR(VLOOKUP("*Свердловская*",[2]МСП!$1:$1048576,COLUMN(CL64),0),"-")</f>
        <v>5.2</v>
      </c>
      <c r="CM64" s="8">
        <f>IFERROR(VLOOKUP("*Свердловская*",[2]МСП!$1:$1048576,COLUMN(CM64),0),"-")</f>
        <v>5.6</v>
      </c>
      <c r="CN64" s="8">
        <f>IFERROR(VLOOKUP("*Свердловская*",[2]МСП!$1:$1048576,COLUMN(CN64),0),"-")</f>
        <v>5.9</v>
      </c>
      <c r="CO64" s="8">
        <f>IFERROR(VLOOKUP("*Свердловская*",[2]МСП!$1:$1048576,COLUMN(CO64),0),"-")</f>
        <v>5.9</v>
      </c>
      <c r="CP64" s="8">
        <f>IFERROR(VLOOKUP("*Свердловская*",[2]МСП!$1:$1048576,COLUMN(CP64),0),"-")</f>
        <v>6.7</v>
      </c>
      <c r="CQ64" s="8">
        <f>IFERROR(VLOOKUP("*Свердловская*",[2]МСП!$1:$1048576,COLUMN(CQ64),0),"-")</f>
        <v>6.9</v>
      </c>
      <c r="CR64" s="8">
        <f>IFERROR(VLOOKUP("*Свердловская*",[2]МСП!$1:$1048576,COLUMN(CR64),0),"-")</f>
        <v>6</v>
      </c>
      <c r="CS64" s="8">
        <f>IFERROR(VLOOKUP("*Свердловская*",[2]МСП!$1:$1048576,COLUMN(CS64),0),"-")</f>
        <v>-3.8</v>
      </c>
      <c r="CT64" s="8">
        <f>IFERROR(VLOOKUP("*Свердловская*",[2]МСП!$1:$1048576,COLUMN(CT64),0),"-")</f>
        <v>4.9000000000000004</v>
      </c>
      <c r="CU64" s="8">
        <f>IFERROR(VLOOKUP("*Свердловская*",[2]МСП!$1:$1048576,COLUMN(CU64),0),"-")</f>
        <v>5.5</v>
      </c>
      <c r="CV64" s="8">
        <f>IFERROR(VLOOKUP("*Свердловская*",[2]МСП!$1:$1048576,COLUMN(CV64),0),"-")</f>
        <v>5.4</v>
      </c>
      <c r="CW64" s="8">
        <f>IFERROR(VLOOKUP("*Свердловская*",[2]МСП!$1:$1048576,COLUMN(CW64),0),"-")</f>
        <v>4.8</v>
      </c>
      <c r="CX64" s="8">
        <f>IFERROR(VLOOKUP("*Свердловская*",[2]МСП!$1:$1048576,COLUMN(CX64),0),"-")</f>
        <v>5.5</v>
      </c>
      <c r="CY64" s="8">
        <f>IFERROR(VLOOKUP("*Свердловская*",[2]МСП!$1:$1048576,COLUMN(CY64),0),"-")</f>
        <v>5.5</v>
      </c>
      <c r="CZ64" s="8">
        <f>IFERROR(VLOOKUP("*Свердловская*",[2]МСП!$1:$1048576,COLUMN(CZ64),0),"-")</f>
        <v>6.8</v>
      </c>
      <c r="DA64" s="8">
        <f>IFERROR(VLOOKUP("*Свердловская*",[2]МСП!$1:$1048576,COLUMN(DA64),0),"-")</f>
        <v>5.4</v>
      </c>
      <c r="DB64" s="8">
        <f>IFERROR(VLOOKUP("*Свердловская*",[2]МСП!$1:$1048576,COLUMN(DB64),0),"-")</f>
        <v>5.5</v>
      </c>
      <c r="DC64" s="8">
        <f>IFERROR(VLOOKUP("*Свердловская*",[2]МСП!$1:$1048576,COLUMN(DC64),0),"-")</f>
        <v>5.3</v>
      </c>
      <c r="DD64" s="8">
        <f>IFERROR(VLOOKUP("*Свердловская*",[2]МСП!$1:$1048576,COLUMN(DD64),0),"-")</f>
        <v>5.4</v>
      </c>
      <c r="DE64" s="8">
        <f>IFERROR(VLOOKUP("*Свердловская*",[2]МСП!$1:$1048576,COLUMN(DE64),0),"-")</f>
        <v>5.0999999999999996</v>
      </c>
      <c r="DF64" s="8">
        <f>IFERROR(VLOOKUP("*Свердловская*",[2]МСП!$1:$1048576,COLUMN(DF64),0),"-")</f>
        <v>5.8</v>
      </c>
      <c r="DG64" s="8">
        <f>IFERROR(VLOOKUP("*Свердловская*",[2]МСП!$1:$1048576,COLUMN(DG64),0),"-")</f>
        <v>6.1</v>
      </c>
      <c r="DH64" s="8">
        <f>IFERROR(VLOOKUP("*Свердловская*",[2]МСП!$1:$1048576,COLUMN(DH64),0),"-")</f>
        <v>6.3</v>
      </c>
      <c r="DI64" s="8">
        <f>IFERROR(VLOOKUP("*Свердловская*",[2]МСП!$1:$1048576,COLUMN(DI64),0),"-")</f>
        <v>5.3</v>
      </c>
      <c r="DJ64" s="8">
        <f>IFERROR(VLOOKUP("*Свердловская*",[2]МСП!$1:$1048576,COLUMN(DJ64),0),"-")</f>
        <v>5.3</v>
      </c>
      <c r="DK64" s="8">
        <f>IFERROR(VLOOKUP("*Свердловская*",[2]МСП!$1:$1048576,COLUMN(DK64),0),"-")</f>
        <v>6.5</v>
      </c>
      <c r="DL64" s="8">
        <f>IFERROR(VLOOKUP("*Свердловская*",[2]МСП!$1:$1048576,COLUMN(DL64),0),"-")</f>
        <v>6.6</v>
      </c>
      <c r="DM64" s="8">
        <f>IFERROR(VLOOKUP("*Свердловская*",[2]МСП!$1:$1048576,COLUMN(DM64),0),"-")</f>
        <v>6.8</v>
      </c>
      <c r="DN64" s="8">
        <f>IFERROR(VLOOKUP("*Свердловская*",[2]МСП!$1:$1048576,COLUMN(DN64),0),"-")</f>
        <v>6.4</v>
      </c>
      <c r="DO64" s="8">
        <f>IFERROR(VLOOKUP("*Свердловская*",[2]МСП!$1:$1048576,COLUMN(DO64),0),"-")</f>
        <v>6.9</v>
      </c>
      <c r="DP64" s="8">
        <f>IFERROR(VLOOKUP("*Свердловская*",[2]МСП!$1:$1048576,COLUMN(DP64),0),"-")</f>
        <v>7.2</v>
      </c>
      <c r="DQ64" s="8">
        <f>IFERROR(VLOOKUP("*Свердловская*",[2]МСП!$1:$1048576,COLUMN(DQ64),0),"-")</f>
        <v>7.4</v>
      </c>
      <c r="DR64" s="8">
        <f>IFERROR(VLOOKUP("*Свердловская*",[2]МСП!$1:$1048576,COLUMN(DR64),0),"-")</f>
        <v>6.7</v>
      </c>
      <c r="DS64" s="8">
        <f>IFERROR(VLOOKUP("*Свердловская*",[2]МСП!$1:$1048576,COLUMN(DS64),0),"-")</f>
        <v>6.5</v>
      </c>
      <c r="DT64" s="8">
        <f>IFERROR(VLOOKUP("*Свердловская*",[2]МСП!$1:$1048576,COLUMN(DT64),0),"-")</f>
        <v>6.6</v>
      </c>
      <c r="DU64" s="8">
        <f>IFERROR(VLOOKUP("*Свердловская*",[2]МСП!$1:$1048576,COLUMN(DU64),0),"-")</f>
        <v>6.5</v>
      </c>
      <c r="DV64" s="8">
        <f>IFERROR(VLOOKUP("*Свердловская*",[2]МСП!$1:$1048576,COLUMN(DV64),0),"-")</f>
        <v>7.2</v>
      </c>
      <c r="DW64" s="8">
        <f>IFERROR(VLOOKUP("*Свердловская*",[2]МСП!$1:$1048576,COLUMN(DW64),0),"-")</f>
        <v>6.8</v>
      </c>
      <c r="DX64" s="8">
        <f>IFERROR(VLOOKUP("*Свердловская*",[2]МСП!$1:$1048576,COLUMN(DX64),0),"-")</f>
        <v>8</v>
      </c>
      <c r="DY64" s="8">
        <f>IFERROR(VLOOKUP("*Свердловская*",[2]МСП!$1:$1048576,COLUMN(DY64),0),"-")</f>
        <v>8</v>
      </c>
      <c r="DZ64" s="8">
        <f>IFERROR(VLOOKUP("*Свердловская*",[2]МСП!$1:$1048576,COLUMN(DZ64),0),"-")</f>
        <v>8.9</v>
      </c>
      <c r="EA64" s="8">
        <f>IFERROR(VLOOKUP("*Свердловская*",[2]МСП!$1:$1048576,COLUMN(EA64),0),"-")</f>
        <v>9.4</v>
      </c>
      <c r="EB64" s="8">
        <f>IFERROR(VLOOKUP("*Свердловская*",[2]МСП!$1:$1048576,COLUMN(EB64),0),"-")</f>
        <v>10.3</v>
      </c>
      <c r="EC64" s="8">
        <f>IFERROR(VLOOKUP("*Свердловская*",[2]МСП!$1:$1048576,COLUMN(EC64),0),"-")</f>
        <v>10.7</v>
      </c>
      <c r="ED64" s="8">
        <f>IFERROR(VLOOKUP("*Свердловская*",[2]МСП!$1:$1048576,COLUMN(ED64),0),"-")</f>
        <v>11.1</v>
      </c>
      <c r="EE64" s="8">
        <f>IFERROR(VLOOKUP("*Свердловская*",[2]МСП!$1:$1048576,COLUMN(EE64),0),"-")</f>
        <v>11.2</v>
      </c>
      <c r="EF64" s="8">
        <f>IFERROR(VLOOKUP("*Свердловская*",[2]МСП!$1:$1048576,COLUMN(EF64),0),"-")</f>
        <v>11.5</v>
      </c>
      <c r="EG64" s="8">
        <f>IFERROR(VLOOKUP("*Свердловская*",[2]МСП!$1:$1048576,COLUMN(EG64),0),"-")</f>
        <v>12.4</v>
      </c>
      <c r="EH64" s="8">
        <f>IFERROR(VLOOKUP("*Свердловская*",[2]МСП!$1:$1048576,COLUMN(EH64),0),"-")</f>
        <v>13.8</v>
      </c>
      <c r="EI64" s="8">
        <f>IFERROR(VLOOKUP("*Свердловская*",[2]МСП!$1:$1048576,COLUMN(EI64),0),"-")</f>
        <v>15</v>
      </c>
      <c r="EJ64" s="8">
        <f>IFERROR(VLOOKUP("*Свердловская*",[2]МСП!$1:$1048576,COLUMN(EJ64),0),"-")</f>
        <v>18.100000000000001</v>
      </c>
      <c r="EK64" s="8">
        <f>IFERROR(VLOOKUP("*Свердловская*",[2]МСП!$1:$1048576,COLUMN(EK64),0),"-")</f>
        <v>19.3</v>
      </c>
      <c r="EL64" s="8">
        <f>IFERROR(VLOOKUP("*Свердловская*",[2]МСП!$1:$1048576,COLUMN(EL64),0),"-")</f>
        <v>21.9</v>
      </c>
      <c r="EM64" s="8">
        <f>IFERROR(VLOOKUP("*Свердловская*",[2]МСП!$1:$1048576,COLUMN(EM64),0),"-")</f>
        <v>23.6</v>
      </c>
      <c r="EN64" s="8">
        <f>IFERROR(VLOOKUP("*Свердловская*",[2]МСП!$1:$1048576,COLUMN(EN64),0),"-")</f>
        <v>25.3</v>
      </c>
      <c r="EO64" s="8">
        <f>IFERROR(VLOOKUP("*Свердловская*",[2]МСП!$1:$1048576,COLUMN(EO64),0),"-")</f>
        <v>26.6</v>
      </c>
      <c r="EP64" s="8">
        <f>IFERROR(VLOOKUP("*Свердловская*",[2]МСП!$1:$1048576,COLUMN(EP64),0),"-")</f>
        <v>27.8</v>
      </c>
      <c r="EQ64" s="8">
        <f>IFERROR(VLOOKUP("*Свердловская*",[2]МСП!$1:$1048576,COLUMN(EQ64),0),"-")</f>
        <v>13.9</v>
      </c>
      <c r="ER64" s="8">
        <f>IFERROR(VLOOKUP("*Свердловская*",[2]МСП!$1:$1048576,COLUMN(ER64),0),"-")</f>
        <v>22.3</v>
      </c>
      <c r="ES64" s="8">
        <f>IFERROR(VLOOKUP("*Свердловская*",[2]МСП!$1:$1048576,COLUMN(ES64),0),"-")</f>
        <v>24.1</v>
      </c>
      <c r="ET64" s="8">
        <f>IFERROR(VLOOKUP("*Свердловская*",[2]МСП!$1:$1048576,COLUMN(ET64),0),"-")</f>
        <v>24.4</v>
      </c>
      <c r="EU64" s="8">
        <f>IFERROR(VLOOKUP("*Свердловская*",[2]МСП!$1:$1048576,COLUMN(EU64),0),"-")</f>
        <v>24.9</v>
      </c>
      <c r="EV64" s="8">
        <f>IFERROR(VLOOKUP("*Свердловская*",[2]МСП!$1:$1048576,COLUMN(EV64),0),"-")</f>
        <v>24</v>
      </c>
      <c r="EW64" s="8">
        <f>IFERROR(VLOOKUP("*Свердловская*",[2]МСП!$1:$1048576,COLUMN(EW64),0),"-")</f>
        <v>27.7</v>
      </c>
      <c r="EX64" s="8">
        <f>IFERROR(VLOOKUP("*Свердловская*",[2]МСП!$1:$1048576,COLUMN(EX64),0),"-")</f>
        <v>27.3</v>
      </c>
      <c r="EY64" s="8">
        <f>IFERROR(VLOOKUP("*Свердловская*",[2]МСП!$1:$1048576,COLUMN(EY64),0),"-")</f>
        <v>29.1</v>
      </c>
    </row>
    <row r="65" spans="1:155" x14ac:dyDescent="0.25">
      <c r="A65" s="4" t="s">
        <v>84</v>
      </c>
      <c r="B65" s="8">
        <f>IFERROR(VLOOKUP("*Тюменская*",[2]МСП!$1:$1048576,COLUMN(B65),0),"-")</f>
        <v>0.9</v>
      </c>
      <c r="C65" s="8">
        <f>IFERROR(VLOOKUP("*Тюменская*",[2]МСП!$1:$1048576,COLUMN(C65),0),"-")</f>
        <v>0.4</v>
      </c>
      <c r="D65" s="8">
        <f>IFERROR(VLOOKUP("*Тюменская*",[2]МСП!$1:$1048576,COLUMN(D65),0),"-")</f>
        <v>-0.4</v>
      </c>
      <c r="E65" s="8">
        <f>IFERROR(VLOOKUP("*Тюменская*",[2]МСП!$1:$1048576,COLUMN(E65),0),"-")</f>
        <v>-15.9</v>
      </c>
      <c r="F65" s="8">
        <f>IFERROR(VLOOKUP("*Тюменская*",[2]МСП!$1:$1048576,COLUMN(F65),0),"-")</f>
        <v>-47</v>
      </c>
      <c r="G65" s="8">
        <f>IFERROR(VLOOKUP("*Тюменская*",[2]МСП!$1:$1048576,COLUMN(G65),0),"-")</f>
        <v>-39.299999999999997</v>
      </c>
      <c r="H65" s="8">
        <f>IFERROR(VLOOKUP("*Тюменская*",[2]МСП!$1:$1048576,COLUMN(H65),0),"-")</f>
        <v>-36.799999999999997</v>
      </c>
      <c r="I65" s="8">
        <f>IFERROR(VLOOKUP("*Тюменская*",[2]МСП!$1:$1048576,COLUMN(I65),0),"-")</f>
        <v>-34.4</v>
      </c>
      <c r="J65" s="8">
        <f>IFERROR(VLOOKUP("*Тюменская*",[2]МСП!$1:$1048576,COLUMN(J65),0),"-")</f>
        <v>-34.1</v>
      </c>
      <c r="K65" s="8">
        <f>IFERROR(VLOOKUP("*Тюменская*",[2]МСП!$1:$1048576,COLUMN(K65),0),"-")</f>
        <v>-30.7</v>
      </c>
      <c r="L65" s="8">
        <f>IFERROR(VLOOKUP("*Тюменская*",[2]МСП!$1:$1048576,COLUMN(L65),0),"-")</f>
        <v>-22.2</v>
      </c>
      <c r="M65" s="8">
        <f>IFERROR(VLOOKUP("*Тюменская*",[2]МСП!$1:$1048576,COLUMN(M65),0),"-")</f>
        <v>-20</v>
      </c>
      <c r="N65" s="8">
        <f>IFERROR(VLOOKUP("*Тюменская*",[2]МСП!$1:$1048576,COLUMN(N65),0),"-")</f>
        <v>-17.899999999999999</v>
      </c>
      <c r="O65" s="8">
        <f>IFERROR(VLOOKUP("*Тюменская*",[2]МСП!$1:$1048576,COLUMN(O65),0),"-")</f>
        <v>-16.7</v>
      </c>
      <c r="P65" s="8">
        <f>IFERROR(VLOOKUP("*Тюменская*",[2]МСП!$1:$1048576,COLUMN(P65),0),"-")</f>
        <v>-15.4</v>
      </c>
      <c r="Q65" s="8">
        <f>IFERROR(VLOOKUP("*Тюменская*",[2]МСП!$1:$1048576,COLUMN(Q65),0),"-")</f>
        <v>-4.7</v>
      </c>
      <c r="R65" s="8">
        <f>IFERROR(VLOOKUP("*Тюменская*",[2]МСП!$1:$1048576,COLUMN(R65),0),"-")</f>
        <v>-2.4</v>
      </c>
      <c r="S65" s="8">
        <f>IFERROR(VLOOKUP("*Тюменская*",[2]МСП!$1:$1048576,COLUMN(S65),0),"-")</f>
        <v>-1.5</v>
      </c>
      <c r="T65" s="8">
        <f>IFERROR(VLOOKUP("*Тюменская*",[2]МСП!$1:$1048576,COLUMN(T65),0),"-")</f>
        <v>-1</v>
      </c>
      <c r="U65" s="8">
        <f>IFERROR(VLOOKUP("*Тюменская*",[2]МСП!$1:$1048576,COLUMN(U65),0),"-")</f>
        <v>-0.8</v>
      </c>
      <c r="V65" s="8">
        <f>IFERROR(VLOOKUP("*Тюменская*",[2]МСП!$1:$1048576,COLUMN(V65),0),"-")</f>
        <v>-1.6</v>
      </c>
      <c r="W65" s="8">
        <f>IFERROR(VLOOKUP("*Тюменская*",[2]МСП!$1:$1048576,COLUMN(W65),0),"-")</f>
        <v>0.2</v>
      </c>
      <c r="X65" s="8">
        <f>IFERROR(VLOOKUP("*Тюменская*",[2]МСП!$1:$1048576,COLUMN(X65),0),"-")</f>
        <v>0.7</v>
      </c>
      <c r="Y65" s="8">
        <f>IFERROR(VLOOKUP("*Тюменская*",[2]МСП!$1:$1048576,COLUMN(Y65),0),"-")</f>
        <v>1.7</v>
      </c>
      <c r="Z65" s="8">
        <f>IFERROR(VLOOKUP("*Тюменская*",[2]МСП!$1:$1048576,COLUMN(Z65),0),"-")</f>
        <v>2.5</v>
      </c>
      <c r="AA65" s="8">
        <f>IFERROR(VLOOKUP("*Тюменская*",[2]МСП!$1:$1048576,COLUMN(AA65),0),"-")</f>
        <v>3</v>
      </c>
      <c r="AB65" s="8">
        <f>IFERROR(VLOOKUP("*Тюменская*",[2]МСП!$1:$1048576,COLUMN(AB65),0),"-")</f>
        <v>3.3</v>
      </c>
      <c r="AC65" s="8">
        <f>IFERROR(VLOOKUP("*Тюменская*",[2]МСП!$1:$1048576,COLUMN(AC65),0),"-")</f>
        <v>3.8</v>
      </c>
      <c r="AD65" s="8">
        <f>IFERROR(VLOOKUP("*Тюменская*",[2]МСП!$1:$1048576,COLUMN(AD65),0),"-")</f>
        <v>4.2</v>
      </c>
      <c r="AE65" s="8">
        <f>IFERROR(VLOOKUP("*Тюменская*",[2]МСП!$1:$1048576,COLUMN(AE65),0),"-")</f>
        <v>4.7</v>
      </c>
      <c r="AF65" s="8">
        <f>IFERROR(VLOOKUP("*Тюменская*",[2]МСП!$1:$1048576,COLUMN(AF65),0),"-")</f>
        <v>4.3</v>
      </c>
      <c r="AG65" s="8">
        <f>IFERROR(VLOOKUP("*Тюменская*",[2]МСП!$1:$1048576,COLUMN(AG65),0),"-")</f>
        <v>4.8</v>
      </c>
      <c r="AH65" s="8">
        <f>IFERROR(VLOOKUP("*Тюменская*",[2]МСП!$1:$1048576,COLUMN(AH65),0),"-")</f>
        <v>5</v>
      </c>
      <c r="AI65" s="8">
        <f>IFERROR(VLOOKUP("*Тюменская*",[2]МСП!$1:$1048576,COLUMN(AI65),0),"-")</f>
        <v>4.7</v>
      </c>
      <c r="AJ65" s="8">
        <f>IFERROR(VLOOKUP("*Тюменская*",[2]МСП!$1:$1048576,COLUMN(AJ65),0),"-")</f>
        <v>3.4</v>
      </c>
      <c r="AK65" s="8">
        <f>IFERROR(VLOOKUP("*Тюменская*",[2]МСП!$1:$1048576,COLUMN(AK65),0),"-")</f>
        <v>4.5</v>
      </c>
      <c r="AL65" s="8">
        <f>IFERROR(VLOOKUP("*Тюменская*",[2]МСП!$1:$1048576,COLUMN(AL65),0),"-")</f>
        <v>4.9000000000000004</v>
      </c>
      <c r="AM65" s="8">
        <f>IFERROR(VLOOKUP("*Тюменская*",[2]МСП!$1:$1048576,COLUMN(AM65),0),"-")</f>
        <v>5.4</v>
      </c>
      <c r="AN65" s="8">
        <f>IFERROR(VLOOKUP("*Тюменская*",[2]МСП!$1:$1048576,COLUMN(AN65),0),"-")</f>
        <v>5.4</v>
      </c>
      <c r="AO65" s="8">
        <f>IFERROR(VLOOKUP("*Тюменская*",[2]МСП!$1:$1048576,COLUMN(AO65),0),"-")</f>
        <v>5.8</v>
      </c>
      <c r="AP65" s="8">
        <f>IFERROR(VLOOKUP("*Тюменская*",[2]МСП!$1:$1048576,COLUMN(AP65),0),"-")</f>
        <v>6.4</v>
      </c>
      <c r="AQ65" s="8">
        <f>IFERROR(VLOOKUP("*Тюменская*",[2]МСП!$1:$1048576,COLUMN(AQ65),0),"-")</f>
        <v>7.1</v>
      </c>
      <c r="AR65" s="8">
        <f>IFERROR(VLOOKUP("*Тюменская*",[2]МСП!$1:$1048576,COLUMN(AR65),0),"-")</f>
        <v>5.4</v>
      </c>
      <c r="AS65" s="8">
        <f>IFERROR(VLOOKUP("*Тюменская*",[2]МСП!$1:$1048576,COLUMN(AS65),0),"-")</f>
        <v>-3.4</v>
      </c>
      <c r="AT65" s="8">
        <f>IFERROR(VLOOKUP("*Тюменская*",[2]МСП!$1:$1048576,COLUMN(AT65),0),"-")</f>
        <v>4.3</v>
      </c>
      <c r="AU65" s="8">
        <f>IFERROR(VLOOKUP("*Тюменская*",[2]МСП!$1:$1048576,COLUMN(AU65),0),"-")</f>
        <v>5.0999999999999996</v>
      </c>
      <c r="AV65" s="8">
        <f>IFERROR(VLOOKUP("*Тюменская*",[2]МСП!$1:$1048576,COLUMN(AV65),0),"-")</f>
        <v>6.4</v>
      </c>
      <c r="AW65" s="8">
        <f>IFERROR(VLOOKUP("*Тюменская*",[2]МСП!$1:$1048576,COLUMN(AW65),0),"-")</f>
        <v>7.1</v>
      </c>
      <c r="AX65" s="8">
        <f>IFERROR(VLOOKUP("*Тюменская*",[2]МСП!$1:$1048576,COLUMN(AX65),0),"-")</f>
        <v>6.6</v>
      </c>
      <c r="AY65" s="8">
        <f>IFERROR(VLOOKUP("*Тюменская*",[2]МСП!$1:$1048576,COLUMN(AY65),0),"-")</f>
        <v>7.5</v>
      </c>
      <c r="AZ65" s="8">
        <f>IFERROR(VLOOKUP("*Тюменская*",[2]МСП!$1:$1048576,COLUMN(AZ65),0),"-")</f>
        <v>6.9</v>
      </c>
      <c r="BA65" s="8">
        <f>IFERROR(VLOOKUP("*Тюменская*",[2]МСП!$1:$1048576,COLUMN(BA65),0),"-")</f>
        <v>8.1999999999999993</v>
      </c>
      <c r="BB65" s="8">
        <f>IFERROR(VLOOKUP("*Тюменская*",[2]МСП!$1:$1048576,COLUMN(BB65),0),"-")</f>
        <v>8</v>
      </c>
      <c r="BC65" s="8">
        <f>IFERROR(VLOOKUP("*Тюменская*",[2]МСП!$1:$1048576,COLUMN(BC65),0),"-")</f>
        <v>8.9</v>
      </c>
      <c r="BD65" s="8">
        <f>IFERROR(VLOOKUP("*Тюменская*",[2]МСП!$1:$1048576,COLUMN(BD65),0),"-")</f>
        <v>7.1</v>
      </c>
      <c r="BE65" s="8">
        <f>IFERROR(VLOOKUP("*Тюменская*",[2]МСП!$1:$1048576,COLUMN(BE65),0),"-")</f>
        <v>9.9</v>
      </c>
      <c r="BF65" s="8">
        <f>IFERROR(VLOOKUP("*Тюменская*",[2]МСП!$1:$1048576,COLUMN(BF65),0),"-")</f>
        <v>9.8000000000000007</v>
      </c>
      <c r="BG65" s="8">
        <f>IFERROR(VLOOKUP("*Тюменская*",[2]МСП!$1:$1048576,COLUMN(BG65),0),"-")</f>
        <v>10.3</v>
      </c>
      <c r="BH65" s="8">
        <f>IFERROR(VLOOKUP("*Тюменская*",[2]МСП!$1:$1048576,COLUMN(BH65),0),"-")</f>
        <v>10.9</v>
      </c>
      <c r="BI65" s="8">
        <f>IFERROR(VLOOKUP("*Тюменская*",[2]МСП!$1:$1048576,COLUMN(BI65),0),"-")</f>
        <v>5.0999999999999996</v>
      </c>
      <c r="BJ65" s="8">
        <f>IFERROR(VLOOKUP("*Тюменская*",[2]МСП!$1:$1048576,COLUMN(BJ65),0),"-")</f>
        <v>9</v>
      </c>
      <c r="BK65" s="8">
        <f>IFERROR(VLOOKUP("*Тюменская*",[2]МСП!$1:$1048576,COLUMN(BK65),0),"-")</f>
        <v>10.199999999999999</v>
      </c>
      <c r="BL65" s="8">
        <f>IFERROR(VLOOKUP("*Тюменская*",[2]МСП!$1:$1048576,COLUMN(BL65),0),"-")</f>
        <v>10.6</v>
      </c>
      <c r="BM65" s="8">
        <f>IFERROR(VLOOKUP("*Тюменская*",[2]МСП!$1:$1048576,COLUMN(BM65),0),"-")</f>
        <v>10.4</v>
      </c>
      <c r="BN65" s="8">
        <f>IFERROR(VLOOKUP("*Тюменская*",[2]МСП!$1:$1048576,COLUMN(BN65),0),"-")</f>
        <v>12.5</v>
      </c>
      <c r="BO65" s="8">
        <f>IFERROR(VLOOKUP("*Тюменская*",[2]МСП!$1:$1048576,COLUMN(BO65),0),"-")</f>
        <v>10.9</v>
      </c>
      <c r="BP65" s="8">
        <f>IFERROR(VLOOKUP("*Тюменская*",[2]МСП!$1:$1048576,COLUMN(BP65),0),"-")</f>
        <v>10.5</v>
      </c>
      <c r="BQ65" s="8">
        <f>IFERROR(VLOOKUP("*Тюменская*",[2]МСП!$1:$1048576,COLUMN(BQ65),0),"-")</f>
        <v>10.7</v>
      </c>
      <c r="BR65" s="8">
        <f>IFERROR(VLOOKUP("*Тюменская*",[2]МСП!$1:$1048576,COLUMN(BR65),0),"-")</f>
        <v>11</v>
      </c>
      <c r="BS65" s="8">
        <f>IFERROR(VLOOKUP("*Тюменская*",[2]МСП!$1:$1048576,COLUMN(BS65),0),"-")</f>
        <v>9.3000000000000007</v>
      </c>
      <c r="BT65" s="8">
        <f>IFERROR(VLOOKUP("*Тюменская*",[2]МСП!$1:$1048576,COLUMN(BT65),0),"-")</f>
        <v>9.4</v>
      </c>
      <c r="BU65" s="8">
        <f>IFERROR(VLOOKUP("*Тюменская*",[2]МСП!$1:$1048576,COLUMN(BU65),0),"-")</f>
        <v>9.8000000000000007</v>
      </c>
      <c r="BV65" s="8">
        <f>IFERROR(VLOOKUP("*Тюменская*",[2]МСП!$1:$1048576,COLUMN(BV65),0),"-")</f>
        <v>9.8000000000000007</v>
      </c>
      <c r="BW65" s="8">
        <f>IFERROR(VLOOKUP("*Тюменская*",[2]МСП!$1:$1048576,COLUMN(BW65),0),"-")</f>
        <v>9.9</v>
      </c>
      <c r="BX65" s="8">
        <f>IFERROR(VLOOKUP("*Тюменская*",[2]МСП!$1:$1048576,COLUMN(BX65),0),"-")</f>
        <v>10.4</v>
      </c>
      <c r="BY65" s="8">
        <f>IFERROR(VLOOKUP("*Тюменская*",[2]МСП!$1:$1048576,COLUMN(BY65),0),"-")</f>
        <v>10.6</v>
      </c>
      <c r="BZ65" s="8">
        <f>IFERROR(VLOOKUP("*Тюменская*",[2]МСП!$1:$1048576,COLUMN(BZ65),0),"-")</f>
        <v>10.7</v>
      </c>
      <c r="CA65" s="8">
        <f>IFERROR(VLOOKUP("*Тюменская*",[2]МСП!$1:$1048576,COLUMN(CA65),0),"-")</f>
        <v>12.1</v>
      </c>
      <c r="CB65" s="8">
        <f>IFERROR(VLOOKUP("*Тюменская*",[2]МСП!$1:$1048576,COLUMN(CB65),0),"-")</f>
        <v>12.3</v>
      </c>
      <c r="CC65" s="8">
        <f>IFERROR(VLOOKUP("*Тюменская*",[2]МСП!$1:$1048576,COLUMN(CC65),0),"-")</f>
        <v>13</v>
      </c>
      <c r="CD65" s="8">
        <f>IFERROR(VLOOKUP("*Тюменская*",[2]МСП!$1:$1048576,COLUMN(CD65),0),"-")</f>
        <v>13.2</v>
      </c>
      <c r="CE65" s="8">
        <f>IFERROR(VLOOKUP("*Тюменская*",[2]МСП!$1:$1048576,COLUMN(CE65),0),"-")</f>
        <v>12.9</v>
      </c>
      <c r="CF65" s="8">
        <f>IFERROR(VLOOKUP("*Тюменская*",[2]МСП!$1:$1048576,COLUMN(CF65),0),"-")</f>
        <v>12.3</v>
      </c>
      <c r="CG65" s="8">
        <f>IFERROR(VLOOKUP("*Тюменская*",[2]МСП!$1:$1048576,COLUMN(CG65),0),"-")</f>
        <v>12.8</v>
      </c>
      <c r="CH65" s="8">
        <f>IFERROR(VLOOKUP("*Тюменская*",[2]МСП!$1:$1048576,COLUMN(CH65),0),"-")</f>
        <v>12.6</v>
      </c>
      <c r="CI65" s="8">
        <f>IFERROR(VLOOKUP("*Тюменская*",[2]МСП!$1:$1048576,COLUMN(CI65),0),"-")</f>
        <v>12.9</v>
      </c>
      <c r="CJ65" s="8">
        <f>IFERROR(VLOOKUP("*Тюменская*",[2]МСП!$1:$1048576,COLUMN(CJ65),0),"-")</f>
        <v>1.7</v>
      </c>
      <c r="CK65" s="8">
        <f>IFERROR(VLOOKUP("*Тюменская*",[2]МСП!$1:$1048576,COLUMN(CK65),0),"-")</f>
        <v>10.199999999999999</v>
      </c>
      <c r="CL65" s="8">
        <f>IFERROR(VLOOKUP("*Тюменская*",[2]МСП!$1:$1048576,COLUMN(CL65),0),"-")</f>
        <v>12</v>
      </c>
      <c r="CM65" s="8">
        <f>IFERROR(VLOOKUP("*Тюменская*",[2]МСП!$1:$1048576,COLUMN(CM65),0),"-")</f>
        <v>12.6</v>
      </c>
      <c r="CN65" s="8">
        <f>IFERROR(VLOOKUP("*Тюменская*",[2]МСП!$1:$1048576,COLUMN(CN65),0),"-")</f>
        <v>12.6</v>
      </c>
      <c r="CO65" s="8">
        <f>IFERROR(VLOOKUP("*Тюменская*",[2]МСП!$1:$1048576,COLUMN(CO65),0),"-")</f>
        <v>12</v>
      </c>
      <c r="CP65" s="8">
        <f>IFERROR(VLOOKUP("*Тюменская*",[2]МСП!$1:$1048576,COLUMN(CP65),0),"-")</f>
        <v>12.5</v>
      </c>
      <c r="CQ65" s="8">
        <f>IFERROR(VLOOKUP("*Тюменская*",[2]МСП!$1:$1048576,COLUMN(CQ65),0),"-")</f>
        <v>13</v>
      </c>
      <c r="CR65" s="8">
        <f>IFERROR(VLOOKUP("*Тюменская*",[2]МСП!$1:$1048576,COLUMN(CR65),0),"-")</f>
        <v>12.5</v>
      </c>
      <c r="CS65" s="8">
        <f>IFERROR(VLOOKUP("*Тюменская*",[2]МСП!$1:$1048576,COLUMN(CS65),0),"-")</f>
        <v>0.9</v>
      </c>
      <c r="CT65" s="8">
        <f>IFERROR(VLOOKUP("*Тюменская*",[2]МСП!$1:$1048576,COLUMN(CT65),0),"-")</f>
        <v>10.9</v>
      </c>
      <c r="CU65" s="8">
        <f>IFERROR(VLOOKUP("*Тюменская*",[2]МСП!$1:$1048576,COLUMN(CU65),0),"-")</f>
        <v>11.3</v>
      </c>
      <c r="CV65" s="8">
        <f>IFERROR(VLOOKUP("*Тюменская*",[2]МСП!$1:$1048576,COLUMN(CV65),0),"-")</f>
        <v>11.1</v>
      </c>
      <c r="CW65" s="8">
        <f>IFERROR(VLOOKUP("*Тюменская*",[2]МСП!$1:$1048576,COLUMN(CW65),0),"-")</f>
        <v>9.8000000000000007</v>
      </c>
      <c r="CX65" s="8">
        <f>IFERROR(VLOOKUP("*Тюменская*",[2]МСП!$1:$1048576,COLUMN(CX65),0),"-")</f>
        <v>11.1</v>
      </c>
      <c r="CY65" s="8">
        <f>IFERROR(VLOOKUP("*Тюменская*",[2]МСП!$1:$1048576,COLUMN(CY65),0),"-")</f>
        <v>12.2</v>
      </c>
      <c r="CZ65" s="8">
        <f>IFERROR(VLOOKUP("*Тюменская*",[2]МСП!$1:$1048576,COLUMN(CZ65),0),"-")</f>
        <v>13.2</v>
      </c>
      <c r="DA65" s="8">
        <f>IFERROR(VLOOKUP("*Тюменская*",[2]МСП!$1:$1048576,COLUMN(DA65),0),"-")</f>
        <v>12.3</v>
      </c>
      <c r="DB65" s="8">
        <f>IFERROR(VLOOKUP("*Тюменская*",[2]МСП!$1:$1048576,COLUMN(DB65),0),"-")</f>
        <v>12.8</v>
      </c>
      <c r="DC65" s="8">
        <f>IFERROR(VLOOKUP("*Тюменская*",[2]МСП!$1:$1048576,COLUMN(DC65),0),"-")</f>
        <v>11.9</v>
      </c>
      <c r="DD65" s="8">
        <f>IFERROR(VLOOKUP("*Тюменская*",[2]МСП!$1:$1048576,COLUMN(DD65),0),"-")</f>
        <v>12.6</v>
      </c>
      <c r="DE65" s="8">
        <f>IFERROR(VLOOKUP("*Тюменская*",[2]МСП!$1:$1048576,COLUMN(DE65),0),"-")</f>
        <v>12.3</v>
      </c>
      <c r="DF65" s="8">
        <f>IFERROR(VLOOKUP("*Тюменская*",[2]МСП!$1:$1048576,COLUMN(DF65),0),"-")</f>
        <v>12.7</v>
      </c>
      <c r="DG65" s="8">
        <f>IFERROR(VLOOKUP("*Тюменская*",[2]МСП!$1:$1048576,COLUMN(DG65),0),"-")</f>
        <v>13.4</v>
      </c>
      <c r="DH65" s="8">
        <f>IFERROR(VLOOKUP("*Тюменская*",[2]МСП!$1:$1048576,COLUMN(DH65),0),"-")</f>
        <v>13.4</v>
      </c>
      <c r="DI65" s="8">
        <f>IFERROR(VLOOKUP("*Тюменская*",[2]МСП!$1:$1048576,COLUMN(DI65),0),"-")</f>
        <v>12.4</v>
      </c>
      <c r="DJ65" s="8">
        <f>IFERROR(VLOOKUP("*Тюменская*",[2]МСП!$1:$1048576,COLUMN(DJ65),0),"-")</f>
        <v>12.1</v>
      </c>
      <c r="DK65" s="8">
        <f>IFERROR(VLOOKUP("*Тюменская*",[2]МСП!$1:$1048576,COLUMN(DK65),0),"-")</f>
        <v>13.5</v>
      </c>
      <c r="DL65" s="8">
        <f>IFERROR(VLOOKUP("*Тюменская*",[2]МСП!$1:$1048576,COLUMN(DL65),0),"-")</f>
        <v>14.1</v>
      </c>
      <c r="DM65" s="8">
        <f>IFERROR(VLOOKUP("*Тюменская*",[2]МСП!$1:$1048576,COLUMN(DM65),0),"-")</f>
        <v>14</v>
      </c>
      <c r="DN65" s="8">
        <f>IFERROR(VLOOKUP("*Тюменская*",[2]МСП!$1:$1048576,COLUMN(DN65),0),"-")</f>
        <v>13.5</v>
      </c>
      <c r="DO65" s="8">
        <f>IFERROR(VLOOKUP("*Тюменская*",[2]МСП!$1:$1048576,COLUMN(DO65),0),"-")</f>
        <v>13.4</v>
      </c>
      <c r="DP65" s="8">
        <f>IFERROR(VLOOKUP("*Тюменская*",[2]МСП!$1:$1048576,COLUMN(DP65),0),"-")</f>
        <v>13.9</v>
      </c>
      <c r="DQ65" s="8">
        <f>IFERROR(VLOOKUP("*Тюменская*",[2]МСП!$1:$1048576,COLUMN(DQ65),0),"-")</f>
        <v>13.9</v>
      </c>
      <c r="DR65" s="8">
        <f>IFERROR(VLOOKUP("*Тюменская*",[2]МСП!$1:$1048576,COLUMN(DR65),0),"-")</f>
        <v>13</v>
      </c>
      <c r="DS65" s="8">
        <f>IFERROR(VLOOKUP("*Тюменская*",[2]МСП!$1:$1048576,COLUMN(DS65),0),"-")</f>
        <v>12.9</v>
      </c>
      <c r="DT65" s="8">
        <f>IFERROR(VLOOKUP("*Тюменская*",[2]МСП!$1:$1048576,COLUMN(DT65),0),"-")</f>
        <v>13.2</v>
      </c>
      <c r="DU65" s="8">
        <f>IFERROR(VLOOKUP("*Тюменская*",[2]МСП!$1:$1048576,COLUMN(DU65),0),"-")</f>
        <v>13.4</v>
      </c>
      <c r="DV65" s="8">
        <f>IFERROR(VLOOKUP("*Тюменская*",[2]МСП!$1:$1048576,COLUMN(DV65),0),"-")</f>
        <v>14.9</v>
      </c>
      <c r="DW65" s="8">
        <f>IFERROR(VLOOKUP("*Тюменская*",[2]МСП!$1:$1048576,COLUMN(DW65),0),"-")</f>
        <v>15</v>
      </c>
      <c r="DX65" s="8">
        <f>IFERROR(VLOOKUP("*Тюменская*",[2]МСП!$1:$1048576,COLUMN(DX65),0),"-")</f>
        <v>16.600000000000001</v>
      </c>
      <c r="DY65" s="8">
        <f>IFERROR(VLOOKUP("*Тюменская*",[2]МСП!$1:$1048576,COLUMN(DY65),0),"-")</f>
        <v>16.8</v>
      </c>
      <c r="DZ65" s="8">
        <f>IFERROR(VLOOKUP("*Тюменская*",[2]МСП!$1:$1048576,COLUMN(DZ65),0),"-")</f>
        <v>18.2</v>
      </c>
      <c r="EA65" s="8">
        <f>IFERROR(VLOOKUP("*Тюменская*",[2]МСП!$1:$1048576,COLUMN(EA65),0),"-")</f>
        <v>18.600000000000001</v>
      </c>
      <c r="EB65" s="8">
        <f>IFERROR(VLOOKUP("*Тюменская*",[2]МСП!$1:$1048576,COLUMN(EB65),0),"-")</f>
        <v>19.2</v>
      </c>
      <c r="EC65" s="8">
        <f>IFERROR(VLOOKUP("*Тюменская*",[2]МСП!$1:$1048576,COLUMN(EC65),0),"-")</f>
        <v>19.8</v>
      </c>
      <c r="ED65" s="8">
        <f>IFERROR(VLOOKUP("*Тюменская*",[2]МСП!$1:$1048576,COLUMN(ED65),0),"-")</f>
        <v>20.9</v>
      </c>
      <c r="EE65" s="8">
        <f>IFERROR(VLOOKUP("*Тюменская*",[2]МСП!$1:$1048576,COLUMN(EE65),0),"-")</f>
        <v>21.1</v>
      </c>
      <c r="EF65" s="8">
        <f>IFERROR(VLOOKUP("*Тюменская*",[2]МСП!$1:$1048576,COLUMN(EF65),0),"-")</f>
        <v>21.5</v>
      </c>
      <c r="EG65" s="8">
        <f>IFERROR(VLOOKUP("*Тюменская*",[2]МСП!$1:$1048576,COLUMN(EG65),0),"-")</f>
        <v>22.5</v>
      </c>
      <c r="EH65" s="8">
        <f>IFERROR(VLOOKUP("*Тюменская*",[2]МСП!$1:$1048576,COLUMN(EH65),0),"-")</f>
        <v>23.9</v>
      </c>
      <c r="EI65" s="8">
        <f>IFERROR(VLOOKUP("*Тюменская*",[2]МСП!$1:$1048576,COLUMN(EI65),0),"-")</f>
        <v>26.5</v>
      </c>
      <c r="EJ65" s="8">
        <f>IFERROR(VLOOKUP("*Тюменская*",[2]МСП!$1:$1048576,COLUMN(EJ65),0),"-")</f>
        <v>28.9</v>
      </c>
      <c r="EK65" s="8">
        <f>IFERROR(VLOOKUP("*Тюменская*",[2]МСП!$1:$1048576,COLUMN(EK65),0),"-")</f>
        <v>31.6</v>
      </c>
      <c r="EL65" s="8">
        <f>IFERROR(VLOOKUP("*Тюменская*",[2]МСП!$1:$1048576,COLUMN(EL65),0),"-")</f>
        <v>34.1</v>
      </c>
      <c r="EM65" s="8">
        <f>IFERROR(VLOOKUP("*Тюменская*",[2]МСП!$1:$1048576,COLUMN(EM65),0),"-")</f>
        <v>36.1</v>
      </c>
      <c r="EN65" s="8">
        <f>IFERROR(VLOOKUP("*Тюменская*",[2]МСП!$1:$1048576,COLUMN(EN65),0),"-")</f>
        <v>37.5</v>
      </c>
      <c r="EO65" s="8">
        <f>IFERROR(VLOOKUP("*Тюменская*",[2]МСП!$1:$1048576,COLUMN(EO65),0),"-")</f>
        <v>39</v>
      </c>
      <c r="EP65" s="8">
        <f>IFERROR(VLOOKUP("*Тюменская*",[2]МСП!$1:$1048576,COLUMN(EP65),0),"-")</f>
        <v>42.5</v>
      </c>
      <c r="EQ65" s="8">
        <f>IFERROR(VLOOKUP("*Тюменская*",[2]МСП!$1:$1048576,COLUMN(EQ65),0),"-")</f>
        <v>26.5</v>
      </c>
      <c r="ER65" s="8">
        <f>IFERROR(VLOOKUP("*Тюменская*",[2]МСП!$1:$1048576,COLUMN(ER65),0),"-")</f>
        <v>36.5</v>
      </c>
      <c r="ES65" s="8">
        <f>IFERROR(VLOOKUP("*Тюменская*",[2]МСП!$1:$1048576,COLUMN(ES65),0),"-")</f>
        <v>37.799999999999997</v>
      </c>
      <c r="ET65" s="8">
        <f>IFERROR(VLOOKUP("*Тюменская*",[2]МСП!$1:$1048576,COLUMN(ET65),0),"-")</f>
        <v>39.200000000000003</v>
      </c>
      <c r="EU65" s="8">
        <f>IFERROR(VLOOKUP("*Тюменская*",[2]МСП!$1:$1048576,COLUMN(EU65),0),"-")</f>
        <v>39.299999999999997</v>
      </c>
      <c r="EV65" s="8">
        <f>IFERROR(VLOOKUP("*Тюменская*",[2]МСП!$1:$1048576,COLUMN(EV65),0),"-")</f>
        <v>38.200000000000003</v>
      </c>
      <c r="EW65" s="8">
        <f>IFERROR(VLOOKUP("*Тюменская*",[2]МСП!$1:$1048576,COLUMN(EW65),0),"-")</f>
        <v>42.8</v>
      </c>
      <c r="EX65" s="8">
        <f>IFERROR(VLOOKUP("*Тюменская*",[2]МСП!$1:$1048576,COLUMN(EX65),0),"-")</f>
        <v>41.8</v>
      </c>
      <c r="EY65" s="8">
        <f>IFERROR(VLOOKUP("*Тюменская*",[2]МСП!$1:$1048576,COLUMN(EY65),0),"-")</f>
        <v>44.2</v>
      </c>
    </row>
    <row r="66" spans="1:155" ht="63" x14ac:dyDescent="0.25">
      <c r="A66" s="5" t="s">
        <v>55</v>
      </c>
      <c r="B66" s="8">
        <f>IFERROR(VLOOKUP("*Ханты-Мансийский*",[2]МСП!$1:$1048576,COLUMN(B66),0),"-")</f>
        <v>0.9</v>
      </c>
      <c r="C66" s="8">
        <f>IFERROR(VLOOKUP("*Ханты-Мансийский*",[2]МСП!$1:$1048576,COLUMN(C66),0),"-")</f>
        <v>0.5</v>
      </c>
      <c r="D66" s="8">
        <f>IFERROR(VLOOKUP("*Ханты-Мансийский*",[2]МСП!$1:$1048576,COLUMN(D66),0),"-")</f>
        <v>-1</v>
      </c>
      <c r="E66" s="8">
        <f>IFERROR(VLOOKUP("*Ханты-Мансийский*",[2]МСП!$1:$1048576,COLUMN(E66),0),"-")</f>
        <v>-13.9</v>
      </c>
      <c r="F66" s="8">
        <f>IFERROR(VLOOKUP("*Ханты-Мансийский*",[2]МСП!$1:$1048576,COLUMN(F66),0),"-")</f>
        <v>-35</v>
      </c>
      <c r="G66" s="8">
        <f>IFERROR(VLOOKUP("*Ханты-Мансийский*",[2]МСП!$1:$1048576,COLUMN(G66),0),"-")</f>
        <v>-27.6</v>
      </c>
      <c r="H66" s="8">
        <f>IFERROR(VLOOKUP("*Ханты-Мансийский*",[2]МСП!$1:$1048576,COLUMN(H66),0),"-")</f>
        <v>-26.4</v>
      </c>
      <c r="I66" s="8">
        <f>IFERROR(VLOOKUP("*Ханты-Мансийский*",[2]МСП!$1:$1048576,COLUMN(I66),0),"-")</f>
        <v>-24.2</v>
      </c>
      <c r="J66" s="8">
        <f>IFERROR(VLOOKUP("*Ханты-Мансийский*",[2]МСП!$1:$1048576,COLUMN(J66),0),"-")</f>
        <v>-23</v>
      </c>
      <c r="K66" s="8">
        <f>IFERROR(VLOOKUP("*Ханты-Мансийский*",[2]МСП!$1:$1048576,COLUMN(K66),0),"-")</f>
        <v>-17.5</v>
      </c>
      <c r="L66" s="8">
        <f>IFERROR(VLOOKUP("*Ханты-Мансийский*",[2]МСП!$1:$1048576,COLUMN(L66),0),"-")</f>
        <v>-15.3</v>
      </c>
      <c r="M66" s="8">
        <f>IFERROR(VLOOKUP("*Ханты-Мансийский*",[2]МСП!$1:$1048576,COLUMN(M66),0),"-")</f>
        <v>-13.8</v>
      </c>
      <c r="N66" s="8">
        <f>IFERROR(VLOOKUP("*Ханты-Мансийский*",[2]МСП!$1:$1048576,COLUMN(N66),0),"-")</f>
        <v>-12.7</v>
      </c>
      <c r="O66" s="8">
        <f>IFERROR(VLOOKUP("*Ханты-Мансийский*",[2]МСП!$1:$1048576,COLUMN(O66),0),"-")</f>
        <v>-11.8</v>
      </c>
      <c r="P66" s="8">
        <f>IFERROR(VLOOKUP("*Ханты-Мансийский*",[2]МСП!$1:$1048576,COLUMN(P66),0),"-")</f>
        <v>-10.6</v>
      </c>
      <c r="Q66" s="8">
        <f>IFERROR(VLOOKUP("*Ханты-Мансийский*",[2]МСП!$1:$1048576,COLUMN(Q66),0),"-")</f>
        <v>-9.5</v>
      </c>
      <c r="R66" s="8">
        <f>IFERROR(VLOOKUP("*Ханты-Мансийский*",[2]МСП!$1:$1048576,COLUMN(R66),0),"-")</f>
        <v>-8.9</v>
      </c>
      <c r="S66" s="8">
        <f>IFERROR(VLOOKUP("*Ханты-Мансийский*",[2]МСП!$1:$1048576,COLUMN(S66),0),"-")</f>
        <v>-8.6999999999999993</v>
      </c>
      <c r="T66" s="8">
        <f>IFERROR(VLOOKUP("*Ханты-Мансийский*",[2]МСП!$1:$1048576,COLUMN(T66),0),"-")</f>
        <v>-8.3000000000000007</v>
      </c>
      <c r="U66" s="8">
        <f>IFERROR(VLOOKUP("*Ханты-Мансийский*",[2]МСП!$1:$1048576,COLUMN(U66),0),"-")</f>
        <v>-7.8</v>
      </c>
      <c r="V66" s="8">
        <f>IFERROR(VLOOKUP("*Ханты-Мансийский*",[2]МСП!$1:$1048576,COLUMN(V66),0),"-")</f>
        <v>-9.3000000000000007</v>
      </c>
      <c r="W66" s="8">
        <f>IFERROR(VLOOKUP("*Ханты-Мансийский*",[2]МСП!$1:$1048576,COLUMN(W66),0),"-")</f>
        <v>-7.7</v>
      </c>
      <c r="X66" s="8">
        <f>IFERROR(VLOOKUP("*Ханты-Мансийский*",[2]МСП!$1:$1048576,COLUMN(X66),0),"-")</f>
        <v>-7.2</v>
      </c>
      <c r="Y66" s="8">
        <f>IFERROR(VLOOKUP("*Ханты-Мансийский*",[2]МСП!$1:$1048576,COLUMN(Y66),0),"-")</f>
        <v>-5.5</v>
      </c>
      <c r="Z66" s="8">
        <f>IFERROR(VLOOKUP("*Ханты-Мансийский*",[2]МСП!$1:$1048576,COLUMN(Z66),0),"-")</f>
        <v>-4.0999999999999996</v>
      </c>
      <c r="AA66" s="8">
        <f>IFERROR(VLOOKUP("*Ханты-Мансийский*",[2]МСП!$1:$1048576,COLUMN(AA66),0),"-")</f>
        <v>-1.5</v>
      </c>
      <c r="AB66" s="8">
        <f>IFERROR(VLOOKUP("*Ханты-Мансийский*",[2]МСП!$1:$1048576,COLUMN(AB66),0),"-")</f>
        <v>-0.3</v>
      </c>
      <c r="AC66" s="8">
        <f>IFERROR(VLOOKUP("*Ханты-Мансийский*",[2]МСП!$1:$1048576,COLUMN(AC66),0),"-")</f>
        <v>0.3</v>
      </c>
      <c r="AD66" s="8">
        <f>IFERROR(VLOOKUP("*Ханты-Мансийский*",[2]МСП!$1:$1048576,COLUMN(AD66),0),"-")</f>
        <v>0.9</v>
      </c>
      <c r="AE66" s="8">
        <f>IFERROR(VLOOKUP("*Ханты-Мансийский*",[2]МСП!$1:$1048576,COLUMN(AE66),0),"-")</f>
        <v>1.2</v>
      </c>
      <c r="AF66" s="8">
        <f>IFERROR(VLOOKUP("*Ханты-Мансийский*",[2]МСП!$1:$1048576,COLUMN(AF66),0),"-")</f>
        <v>0.7</v>
      </c>
      <c r="AG66" s="8">
        <f>IFERROR(VLOOKUP("*Ханты-Мансийский*",[2]МСП!$1:$1048576,COLUMN(AG66),0),"-")</f>
        <v>0.9</v>
      </c>
      <c r="AH66" s="8">
        <f>IFERROR(VLOOKUP("*Ханты-Мансийский*",[2]МСП!$1:$1048576,COLUMN(AH66),0),"-")</f>
        <v>1.9</v>
      </c>
      <c r="AI66" s="8">
        <f>IFERROR(VLOOKUP("*Ханты-Мансийский*",[2]МСП!$1:$1048576,COLUMN(AI66),0),"-")</f>
        <v>1.4</v>
      </c>
      <c r="AJ66" s="8">
        <f>IFERROR(VLOOKUP("*Ханты-Мансийский*",[2]МСП!$1:$1048576,COLUMN(AJ66),0),"-")</f>
        <v>0</v>
      </c>
      <c r="AK66" s="8">
        <f>IFERROR(VLOOKUP("*Ханты-Мансийский*",[2]МСП!$1:$1048576,COLUMN(AK66),0),"-")</f>
        <v>0.5</v>
      </c>
      <c r="AL66" s="8">
        <f>IFERROR(VLOOKUP("*Ханты-Мансийский*",[2]МСП!$1:$1048576,COLUMN(AL66),0),"-")</f>
        <v>1.1000000000000001</v>
      </c>
      <c r="AM66" s="8">
        <f>IFERROR(VLOOKUP("*Ханты-Мансийский*",[2]МСП!$1:$1048576,COLUMN(AM66),0),"-")</f>
        <v>1.4</v>
      </c>
      <c r="AN66" s="8">
        <f>IFERROR(VLOOKUP("*Ханты-Мансийский*",[2]МСП!$1:$1048576,COLUMN(AN66),0),"-")</f>
        <v>2</v>
      </c>
      <c r="AO66" s="8">
        <f>IFERROR(VLOOKUP("*Ханты-Мансийский*",[2]МСП!$1:$1048576,COLUMN(AO66),0),"-")</f>
        <v>2</v>
      </c>
      <c r="AP66" s="8">
        <f>IFERROR(VLOOKUP("*Ханты-Мансийский*",[2]МСП!$1:$1048576,COLUMN(AP66),0),"-")</f>
        <v>2.4</v>
      </c>
      <c r="AQ66" s="8">
        <f>IFERROR(VLOOKUP("*Ханты-Мансийский*",[2]МСП!$1:$1048576,COLUMN(AQ66),0),"-")</f>
        <v>2.2999999999999998</v>
      </c>
      <c r="AR66" s="8">
        <f>IFERROR(VLOOKUP("*Ханты-Мансийский*",[2]МСП!$1:$1048576,COLUMN(AR66),0),"-")</f>
        <v>0.7</v>
      </c>
      <c r="AS66" s="8">
        <f>IFERROR(VLOOKUP("*Ханты-Мансийский*",[2]МСП!$1:$1048576,COLUMN(AS66),0),"-")</f>
        <v>-6.5</v>
      </c>
      <c r="AT66" s="8">
        <f>IFERROR(VLOOKUP("*Ханты-Мансийский*",[2]МСП!$1:$1048576,COLUMN(AT66),0),"-")</f>
        <v>-0.4</v>
      </c>
      <c r="AU66" s="8">
        <f>IFERROR(VLOOKUP("*Ханты-Мансийский*",[2]МСП!$1:$1048576,COLUMN(AU66),0),"-")</f>
        <v>0.4</v>
      </c>
      <c r="AV66" s="8">
        <f>IFERROR(VLOOKUP("*Ханты-Мансийский*",[2]МСП!$1:$1048576,COLUMN(AV66),0),"-")</f>
        <v>0.2</v>
      </c>
      <c r="AW66" s="8">
        <f>IFERROR(VLOOKUP("*Ханты-Мансийский*",[2]МСП!$1:$1048576,COLUMN(AW66),0),"-")</f>
        <v>1.6</v>
      </c>
      <c r="AX66" s="8">
        <f>IFERROR(VLOOKUP("*Ханты-Мансийский*",[2]МСП!$1:$1048576,COLUMN(AX66),0),"-")</f>
        <v>1.7</v>
      </c>
      <c r="AY66" s="8">
        <f>IFERROR(VLOOKUP("*Ханты-Мансийский*",[2]МСП!$1:$1048576,COLUMN(AY66),0),"-")</f>
        <v>2.2000000000000002</v>
      </c>
      <c r="AZ66" s="8">
        <f>IFERROR(VLOOKUP("*Ханты-Мансийский*",[2]МСП!$1:$1048576,COLUMN(AZ66),0),"-")</f>
        <v>1.7</v>
      </c>
      <c r="BA66" s="8">
        <f>IFERROR(VLOOKUP("*Ханты-Мансийский*",[2]МСП!$1:$1048576,COLUMN(BA66),0),"-")</f>
        <v>2.9</v>
      </c>
      <c r="BB66" s="8">
        <f>IFERROR(VLOOKUP("*Ханты-Мансийский*",[2]МСП!$1:$1048576,COLUMN(BB66),0),"-")</f>
        <v>2.4</v>
      </c>
      <c r="BC66" s="8">
        <f>IFERROR(VLOOKUP("*Ханты-Мансийский*",[2]МСП!$1:$1048576,COLUMN(BC66),0),"-")</f>
        <v>2.9</v>
      </c>
      <c r="BD66" s="8">
        <f>IFERROR(VLOOKUP("*Ханты-Мансийский*",[2]МСП!$1:$1048576,COLUMN(BD66),0),"-")</f>
        <v>0.5</v>
      </c>
      <c r="BE66" s="8">
        <f>IFERROR(VLOOKUP("*Ханты-Мансийский*",[2]МСП!$1:$1048576,COLUMN(BE66),0),"-")</f>
        <v>3.4</v>
      </c>
      <c r="BF66" s="8">
        <f>IFERROR(VLOOKUP("*Ханты-Мансийский*",[2]МСП!$1:$1048576,COLUMN(BF66),0),"-")</f>
        <v>3.4</v>
      </c>
      <c r="BG66" s="8">
        <f>IFERROR(VLOOKUP("*Ханты-Мансийский*",[2]МСП!$1:$1048576,COLUMN(BG66),0),"-")</f>
        <v>4</v>
      </c>
      <c r="BH66" s="8">
        <f>IFERROR(VLOOKUP("*Ханты-Мансийский*",[2]МСП!$1:$1048576,COLUMN(BH66),0),"-")</f>
        <v>3.8</v>
      </c>
      <c r="BI66" s="8">
        <f>IFERROR(VLOOKUP("*Ханты-Мансийский*",[2]МСП!$1:$1048576,COLUMN(BI66),0),"-")</f>
        <v>-0.9</v>
      </c>
      <c r="BJ66" s="8">
        <f>IFERROR(VLOOKUP("*Ханты-Мансийский*",[2]МСП!$1:$1048576,COLUMN(BJ66),0),"-")</f>
        <v>2.6</v>
      </c>
      <c r="BK66" s="8">
        <f>IFERROR(VLOOKUP("*Ханты-Мансийский*",[2]МСП!$1:$1048576,COLUMN(BK66),0),"-")</f>
        <v>3.4</v>
      </c>
      <c r="BL66" s="8">
        <f>IFERROR(VLOOKUP("*Ханты-Мансийский*",[2]МСП!$1:$1048576,COLUMN(BL66),0),"-")</f>
        <v>4.2</v>
      </c>
      <c r="BM66" s="8">
        <f>IFERROR(VLOOKUP("*Ханты-Мансийский*",[2]МСП!$1:$1048576,COLUMN(BM66),0),"-")</f>
        <v>4</v>
      </c>
      <c r="BN66" s="8">
        <f>IFERROR(VLOOKUP("*Ханты-Мансийский*",[2]МСП!$1:$1048576,COLUMN(BN66),0),"-")</f>
        <v>5.8</v>
      </c>
      <c r="BO66" s="8">
        <f>IFERROR(VLOOKUP("*Ханты-Мансийский*",[2]МСП!$1:$1048576,COLUMN(BO66),0),"-")</f>
        <v>4.5</v>
      </c>
      <c r="BP66" s="8">
        <f>IFERROR(VLOOKUP("*Ханты-Мансийский*",[2]МСП!$1:$1048576,COLUMN(BP66),0),"-")</f>
        <v>3.7</v>
      </c>
      <c r="BQ66" s="8">
        <f>IFERROR(VLOOKUP("*Ханты-Мансийский*",[2]МСП!$1:$1048576,COLUMN(BQ66),0),"-")</f>
        <v>3.9</v>
      </c>
      <c r="BR66" s="8">
        <f>IFERROR(VLOOKUP("*Ханты-Мансийский*",[2]МСП!$1:$1048576,COLUMN(BR66),0),"-")</f>
        <v>3.7</v>
      </c>
      <c r="BS66" s="8">
        <f>IFERROR(VLOOKUP("*Ханты-Мансийский*",[2]МСП!$1:$1048576,COLUMN(BS66),0),"-")</f>
        <v>2.2000000000000002</v>
      </c>
      <c r="BT66" s="8">
        <f>IFERROR(VLOOKUP("*Ханты-Мансийский*",[2]МСП!$1:$1048576,COLUMN(BT66),0),"-")</f>
        <v>1.4</v>
      </c>
      <c r="BU66" s="8">
        <f>IFERROR(VLOOKUP("*Ханты-Мансийский*",[2]МСП!$1:$1048576,COLUMN(BU66),0),"-")</f>
        <v>1.5</v>
      </c>
      <c r="BV66" s="8">
        <f>IFERROR(VLOOKUP("*Ханты-Мансийский*",[2]МСП!$1:$1048576,COLUMN(BV66),0),"-")</f>
        <v>1</v>
      </c>
      <c r="BW66" s="8">
        <f>IFERROR(VLOOKUP("*Ханты-Мансийский*",[2]МСП!$1:$1048576,COLUMN(BW66),0),"-")</f>
        <v>1.8</v>
      </c>
      <c r="BX66" s="8">
        <f>IFERROR(VLOOKUP("*Ханты-Мансийский*",[2]МСП!$1:$1048576,COLUMN(BX66),0),"-")</f>
        <v>2.1</v>
      </c>
      <c r="BY66" s="8">
        <f>IFERROR(VLOOKUP("*Ханты-Мансийский*",[2]МСП!$1:$1048576,COLUMN(BY66),0),"-")</f>
        <v>2.5</v>
      </c>
      <c r="BZ66" s="8">
        <f>IFERROR(VLOOKUP("*Ханты-Мансийский*",[2]МСП!$1:$1048576,COLUMN(BZ66),0),"-")</f>
        <v>2.8</v>
      </c>
      <c r="CA66" s="8">
        <f>IFERROR(VLOOKUP("*Ханты-Мансийский*",[2]МСП!$1:$1048576,COLUMN(CA66),0),"-")</f>
        <v>4.9000000000000004</v>
      </c>
      <c r="CB66" s="8">
        <f>IFERROR(VLOOKUP("*Ханты-Мансийский*",[2]МСП!$1:$1048576,COLUMN(CB66),0),"-")</f>
        <v>5</v>
      </c>
      <c r="CC66" s="8">
        <f>IFERROR(VLOOKUP("*Ханты-Мансийский*",[2]МСП!$1:$1048576,COLUMN(CC66),0),"-")</f>
        <v>5.6</v>
      </c>
      <c r="CD66" s="8">
        <f>IFERROR(VLOOKUP("*Ханты-Мансийский*",[2]МСП!$1:$1048576,COLUMN(CD66),0),"-")</f>
        <v>5.6</v>
      </c>
      <c r="CE66" s="8">
        <f>IFERROR(VLOOKUP("*Ханты-Мансийский*",[2]МСП!$1:$1048576,COLUMN(CE66),0),"-")</f>
        <v>5.9</v>
      </c>
      <c r="CF66" s="8">
        <f>IFERROR(VLOOKUP("*Ханты-Мансийский*",[2]МСП!$1:$1048576,COLUMN(CF66),0),"-")</f>
        <v>5.3</v>
      </c>
      <c r="CG66" s="8">
        <f>IFERROR(VLOOKUP("*Ханты-Мансийский*",[2]МСП!$1:$1048576,COLUMN(CG66),0),"-")</f>
        <v>5.4</v>
      </c>
      <c r="CH66" s="8">
        <f>IFERROR(VLOOKUP("*Ханты-Мансийский*",[2]МСП!$1:$1048576,COLUMN(CH66),0),"-")</f>
        <v>5.7</v>
      </c>
      <c r="CI66" s="8">
        <f>IFERROR(VLOOKUP("*Ханты-Мансийский*",[2]МСП!$1:$1048576,COLUMN(CI66),0),"-")</f>
        <v>5.5</v>
      </c>
      <c r="CJ66" s="8">
        <f>IFERROR(VLOOKUP("*Ханты-Мансийский*",[2]МСП!$1:$1048576,COLUMN(CJ66),0),"-")</f>
        <v>3.5</v>
      </c>
      <c r="CK66" s="8">
        <f>IFERROR(VLOOKUP("*Ханты-Мансийский*",[2]МСП!$1:$1048576,COLUMN(CK66),0),"-")</f>
        <v>4.3</v>
      </c>
      <c r="CL66" s="8">
        <f>IFERROR(VLOOKUP("*Ханты-Мансийский*",[2]МСП!$1:$1048576,COLUMN(CL66),0),"-")</f>
        <v>5.7</v>
      </c>
      <c r="CM66" s="8">
        <f>IFERROR(VLOOKUP("*Ханты-Мансийский*",[2]МСП!$1:$1048576,COLUMN(CM66),0),"-")</f>
        <v>5.8</v>
      </c>
      <c r="CN66" s="8">
        <f>IFERROR(VLOOKUP("*Ханты-Мансийский*",[2]МСП!$1:$1048576,COLUMN(CN66),0),"-")</f>
        <v>6.6</v>
      </c>
      <c r="CO66" s="8">
        <f>IFERROR(VLOOKUP("*Ханты-Мансийский*",[2]МСП!$1:$1048576,COLUMN(CO66),0),"-")</f>
        <v>6.2</v>
      </c>
      <c r="CP66" s="8">
        <f>IFERROR(VLOOKUP("*Ханты-Мансийский*",[2]МСП!$1:$1048576,COLUMN(CP66),0),"-")</f>
        <v>7</v>
      </c>
      <c r="CQ66" s="8">
        <f>IFERROR(VLOOKUP("*Ханты-Мансийский*",[2]МСП!$1:$1048576,COLUMN(CQ66),0),"-")</f>
        <v>7.4</v>
      </c>
      <c r="CR66" s="8">
        <f>IFERROR(VLOOKUP("*Ханты-Мансийский*",[2]МСП!$1:$1048576,COLUMN(CR66),0),"-")</f>
        <v>6.8</v>
      </c>
      <c r="CS66" s="8">
        <f>IFERROR(VLOOKUP("*Ханты-Мансийский*",[2]МСП!$1:$1048576,COLUMN(CS66),0),"-")</f>
        <v>-3.7</v>
      </c>
      <c r="CT66" s="8">
        <f>IFERROR(VLOOKUP("*Ханты-Мансийский*",[2]МСП!$1:$1048576,COLUMN(CT66),0),"-")</f>
        <v>4.9000000000000004</v>
      </c>
      <c r="CU66" s="8">
        <f>IFERROR(VLOOKUP("*Ханты-Мансийский*",[2]МСП!$1:$1048576,COLUMN(CU66),0),"-")</f>
        <v>5.7</v>
      </c>
      <c r="CV66" s="8">
        <f>IFERROR(VLOOKUP("*Ханты-Мансийский*",[2]МСП!$1:$1048576,COLUMN(CV66),0),"-")</f>
        <v>5</v>
      </c>
      <c r="CW66" s="8">
        <f>IFERROR(VLOOKUP("*Ханты-Мансийский*",[2]МСП!$1:$1048576,COLUMN(CW66),0),"-")</f>
        <v>5.7</v>
      </c>
      <c r="CX66" s="8">
        <f>IFERROR(VLOOKUP("*Ханты-Мансийский*",[2]МСП!$1:$1048576,COLUMN(CX66),0),"-")</f>
        <v>6.6</v>
      </c>
      <c r="CY66" s="8">
        <f>IFERROR(VLOOKUP("*Ханты-Мансийский*",[2]МСП!$1:$1048576,COLUMN(CY66),0),"-")</f>
        <v>6.8</v>
      </c>
      <c r="CZ66" s="8">
        <f>IFERROR(VLOOKUP("*Ханты-Мансийский*",[2]МСП!$1:$1048576,COLUMN(CZ66),0),"-")</f>
        <v>7.3</v>
      </c>
      <c r="DA66" s="8">
        <f>IFERROR(VLOOKUP("*Ханты-Мансийский*",[2]МСП!$1:$1048576,COLUMN(DA66),0),"-")</f>
        <v>6.5</v>
      </c>
      <c r="DB66" s="8">
        <f>IFERROR(VLOOKUP("*Ханты-Мансийский*",[2]МСП!$1:$1048576,COLUMN(DB66),0),"-")</f>
        <v>6.3</v>
      </c>
      <c r="DC66" s="8">
        <f>IFERROR(VLOOKUP("*Ханты-Мансийский*",[2]МСП!$1:$1048576,COLUMN(DC66),0),"-")</f>
        <v>6.3</v>
      </c>
      <c r="DD66" s="8">
        <f>IFERROR(VLOOKUP("*Ханты-Мансийский*",[2]МСП!$1:$1048576,COLUMN(DD66),0),"-")</f>
        <v>5.8</v>
      </c>
      <c r="DE66" s="8">
        <f>IFERROR(VLOOKUP("*Ханты-Мансийский*",[2]МСП!$1:$1048576,COLUMN(DE66),0),"-")</f>
        <v>5.8</v>
      </c>
      <c r="DF66" s="8">
        <f>IFERROR(VLOOKUP("*Ханты-Мансийский*",[2]МСП!$1:$1048576,COLUMN(DF66),0),"-")</f>
        <v>6.6</v>
      </c>
      <c r="DG66" s="8">
        <f>IFERROR(VLOOKUP("*Ханты-Мансийский*",[2]МСП!$1:$1048576,COLUMN(DG66),0),"-")</f>
        <v>7.1</v>
      </c>
      <c r="DH66" s="8">
        <f>IFERROR(VLOOKUP("*Ханты-Мансийский*",[2]МСП!$1:$1048576,COLUMN(DH66),0),"-")</f>
        <v>6.9</v>
      </c>
      <c r="DI66" s="8">
        <f>IFERROR(VLOOKUP("*Ханты-Мансийский*",[2]МСП!$1:$1048576,COLUMN(DI66),0),"-")</f>
        <v>6.4</v>
      </c>
      <c r="DJ66" s="8">
        <f>IFERROR(VLOOKUP("*Ханты-Мансийский*",[2]МСП!$1:$1048576,COLUMN(DJ66),0),"-")</f>
        <v>6.2</v>
      </c>
      <c r="DK66" s="8">
        <f>IFERROR(VLOOKUP("*Ханты-Мансийский*",[2]МСП!$1:$1048576,COLUMN(DK66),0),"-")</f>
        <v>8.1</v>
      </c>
      <c r="DL66" s="8">
        <f>IFERROR(VLOOKUP("*Ханты-Мансийский*",[2]МСП!$1:$1048576,COLUMN(DL66),0),"-")</f>
        <v>8.1999999999999993</v>
      </c>
      <c r="DM66" s="8">
        <f>IFERROR(VLOOKUP("*Ханты-Мансийский*",[2]МСП!$1:$1048576,COLUMN(DM66),0),"-")</f>
        <v>7.7</v>
      </c>
      <c r="DN66" s="8">
        <f>IFERROR(VLOOKUP("*Ханты-Мансийский*",[2]МСП!$1:$1048576,COLUMN(DN66),0),"-")</f>
        <v>6.7</v>
      </c>
      <c r="DO66" s="8">
        <f>IFERROR(VLOOKUP("*Ханты-Мансийский*",[2]МСП!$1:$1048576,COLUMN(DO66),0),"-")</f>
        <v>7.1</v>
      </c>
      <c r="DP66" s="8">
        <f>IFERROR(VLOOKUP("*Ханты-Мансийский*",[2]МСП!$1:$1048576,COLUMN(DP66),0),"-")</f>
        <v>7</v>
      </c>
      <c r="DQ66" s="8">
        <f>IFERROR(VLOOKUP("*Ханты-Мансийский*",[2]МСП!$1:$1048576,COLUMN(DQ66),0),"-")</f>
        <v>6.8</v>
      </c>
      <c r="DR66" s="8">
        <f>IFERROR(VLOOKUP("*Ханты-Мансийский*",[2]МСП!$1:$1048576,COLUMN(DR66),0),"-")</f>
        <v>5.0999999999999996</v>
      </c>
      <c r="DS66" s="8">
        <f>IFERROR(VLOOKUP("*Ханты-Мансийский*",[2]МСП!$1:$1048576,COLUMN(DS66),0),"-")</f>
        <v>4.7</v>
      </c>
      <c r="DT66" s="8">
        <f>IFERROR(VLOOKUP("*Ханты-Мансийский*",[2]МСП!$1:$1048576,COLUMN(DT66),0),"-")</f>
        <v>5</v>
      </c>
      <c r="DU66" s="8">
        <f>IFERROR(VLOOKUP("*Ханты-Мансийский*",[2]МСП!$1:$1048576,COLUMN(DU66),0),"-")</f>
        <v>5</v>
      </c>
      <c r="DV66" s="8">
        <f>IFERROR(VLOOKUP("*Ханты-Мансийский*",[2]МСП!$1:$1048576,COLUMN(DV66),0),"-")</f>
        <v>6</v>
      </c>
      <c r="DW66" s="8">
        <f>IFERROR(VLOOKUP("*Ханты-Мансийский*",[2]МСП!$1:$1048576,COLUMN(DW66),0),"-")</f>
        <v>5.7</v>
      </c>
      <c r="DX66" s="8">
        <f>IFERROR(VLOOKUP("*Ханты-Мансийский*",[2]МСП!$1:$1048576,COLUMN(DX66),0),"-")</f>
        <v>7.1</v>
      </c>
      <c r="DY66" s="8">
        <f>IFERROR(VLOOKUP("*Ханты-Мансийский*",[2]МСП!$1:$1048576,COLUMN(DY66),0),"-")</f>
        <v>7.7</v>
      </c>
      <c r="DZ66" s="8">
        <f>IFERROR(VLOOKUP("*Ханты-Мансийский*",[2]МСП!$1:$1048576,COLUMN(DZ66),0),"-")</f>
        <v>9.8000000000000007</v>
      </c>
      <c r="EA66" s="8">
        <f>IFERROR(VLOOKUP("*Ханты-Мансийский*",[2]МСП!$1:$1048576,COLUMN(EA66),0),"-")</f>
        <v>11.1</v>
      </c>
      <c r="EB66" s="8">
        <f>IFERROR(VLOOKUP("*Ханты-Мансийский*",[2]МСП!$1:$1048576,COLUMN(EB66),0),"-")</f>
        <v>12.7</v>
      </c>
      <c r="EC66" s="8">
        <f>IFERROR(VLOOKUP("*Ханты-Мансийский*",[2]МСП!$1:$1048576,COLUMN(EC66),0),"-")</f>
        <v>12.8</v>
      </c>
      <c r="ED66" s="8">
        <f>IFERROR(VLOOKUP("*Ханты-Мансийский*",[2]МСП!$1:$1048576,COLUMN(ED66),0),"-")</f>
        <v>14</v>
      </c>
      <c r="EE66" s="8">
        <f>IFERROR(VLOOKUP("*Ханты-Мансийский*",[2]МСП!$1:$1048576,COLUMN(EE66),0),"-")</f>
        <v>14.3</v>
      </c>
      <c r="EF66" s="8">
        <f>IFERROR(VLOOKUP("*Ханты-Мансийский*",[2]МСП!$1:$1048576,COLUMN(EF66),0),"-")</f>
        <v>15.2</v>
      </c>
      <c r="EG66" s="8">
        <f>IFERROR(VLOOKUP("*Ханты-Мансийский*",[2]МСП!$1:$1048576,COLUMN(EG66),0),"-")</f>
        <v>15.7</v>
      </c>
      <c r="EH66" s="8">
        <f>IFERROR(VLOOKUP("*Ханты-Мансийский*",[2]МСП!$1:$1048576,COLUMN(EH66),0),"-")</f>
        <v>17.3</v>
      </c>
      <c r="EI66" s="8">
        <f>IFERROR(VLOOKUP("*Ханты-Мансийский*",[2]МСП!$1:$1048576,COLUMN(EI66),0),"-")</f>
        <v>19.399999999999999</v>
      </c>
      <c r="EJ66" s="8">
        <f>IFERROR(VLOOKUP("*Ханты-Мансийский*",[2]МСП!$1:$1048576,COLUMN(EJ66),0),"-")</f>
        <v>22</v>
      </c>
      <c r="EK66" s="8">
        <f>IFERROR(VLOOKUP("*Ханты-Мансийский*",[2]МСП!$1:$1048576,COLUMN(EK66),0),"-")</f>
        <v>23.7</v>
      </c>
      <c r="EL66" s="8">
        <f>IFERROR(VLOOKUP("*Ханты-Мансийский*",[2]МСП!$1:$1048576,COLUMN(EL66),0),"-")</f>
        <v>27.4</v>
      </c>
      <c r="EM66" s="8">
        <f>IFERROR(VLOOKUP("*Ханты-Мансийский*",[2]МСП!$1:$1048576,COLUMN(EM66),0),"-")</f>
        <v>28.5</v>
      </c>
      <c r="EN66" s="8">
        <f>IFERROR(VLOOKUP("*Ханты-Мансийский*",[2]МСП!$1:$1048576,COLUMN(EN66),0),"-")</f>
        <v>29.5</v>
      </c>
      <c r="EO66" s="8">
        <f>IFERROR(VLOOKUP("*Ханты-Мансийский*",[2]МСП!$1:$1048576,COLUMN(EO66),0),"-")</f>
        <v>31.7</v>
      </c>
      <c r="EP66" s="8">
        <f>IFERROR(VLOOKUP("*Ханты-Мансийский*",[2]МСП!$1:$1048576,COLUMN(EP66),0),"-")</f>
        <v>33.200000000000003</v>
      </c>
      <c r="EQ66" s="8">
        <f>IFERROR(VLOOKUP("*Ханты-Мансийский*",[2]МСП!$1:$1048576,COLUMN(EQ66),0),"-")</f>
        <v>18.7</v>
      </c>
      <c r="ER66" s="8">
        <f>IFERROR(VLOOKUP("*Ханты-Мансийский*",[2]МСП!$1:$1048576,COLUMN(ER66),0),"-")</f>
        <v>27.5</v>
      </c>
      <c r="ES66" s="8">
        <f>IFERROR(VLOOKUP("*Ханты-Мансийский*",[2]МСП!$1:$1048576,COLUMN(ES66),0),"-")</f>
        <v>29.9</v>
      </c>
      <c r="ET66" s="8">
        <f>IFERROR(VLOOKUP("*Ханты-Мансийский*",[2]МСП!$1:$1048576,COLUMN(ET66),0),"-")</f>
        <v>31.2</v>
      </c>
      <c r="EU66" s="8">
        <f>IFERROR(VLOOKUP("*Ханты-Мансийский*",[2]МСП!$1:$1048576,COLUMN(EU66),0),"-")</f>
        <v>30.6</v>
      </c>
      <c r="EV66" s="8">
        <f>IFERROR(VLOOKUP("*Ханты-Мансийский*",[2]МСП!$1:$1048576,COLUMN(EV66),0),"-")</f>
        <v>30.7</v>
      </c>
      <c r="EW66" s="8">
        <f>IFERROR(VLOOKUP("*Ханты-Мансийский*",[2]МСП!$1:$1048576,COLUMN(EW66),0),"-")</f>
        <v>35.299999999999997</v>
      </c>
      <c r="EX66" s="8">
        <f>IFERROR(VLOOKUP("*Ханты-Мансийский*",[2]МСП!$1:$1048576,COLUMN(EX66),0),"-")</f>
        <v>35.299999999999997</v>
      </c>
      <c r="EY66" s="8">
        <f>IFERROR(VLOOKUP("*Ханты-Мансийский*",[2]МСП!$1:$1048576,COLUMN(EY66),0),"-")</f>
        <v>36</v>
      </c>
    </row>
    <row r="67" spans="1:155" ht="31.5" x14ac:dyDescent="0.25">
      <c r="A67" s="5" t="s">
        <v>56</v>
      </c>
      <c r="B67" s="8">
        <f>IFERROR(VLOOKUP("*Ямало-Ненецкий*",[2]МСП!$1:$1048576,COLUMN(B67),0),"-")</f>
        <v>1.3</v>
      </c>
      <c r="C67" s="8">
        <f>IFERROR(VLOOKUP("*Ямало-Ненецкий*",[2]МСП!$1:$1048576,COLUMN(C67),0),"-")</f>
        <v>0.8</v>
      </c>
      <c r="D67" s="8">
        <f>IFERROR(VLOOKUP("*Ямало-Ненецкий*",[2]МСП!$1:$1048576,COLUMN(D67),0),"-")</f>
        <v>-0.8</v>
      </c>
      <c r="E67" s="8">
        <f>IFERROR(VLOOKUP("*Ямало-Ненецкий*",[2]МСП!$1:$1048576,COLUMN(E67),0),"-")</f>
        <v>-7.4</v>
      </c>
      <c r="F67" s="8">
        <f>IFERROR(VLOOKUP("*Ямало-Ненецкий*",[2]МСП!$1:$1048576,COLUMN(F67),0),"-")</f>
        <v>-31.5</v>
      </c>
      <c r="G67" s="8">
        <f>IFERROR(VLOOKUP("*Ямало-Ненецкий*",[2]МСП!$1:$1048576,COLUMN(G67),0),"-")</f>
        <v>-29.3</v>
      </c>
      <c r="H67" s="8">
        <f>IFERROR(VLOOKUP("*Ямало-Ненецкий*",[2]МСП!$1:$1048576,COLUMN(H67),0),"-")</f>
        <v>-28.5</v>
      </c>
      <c r="I67" s="8">
        <f>IFERROR(VLOOKUP("*Ямало-Ненецкий*",[2]МСП!$1:$1048576,COLUMN(I67),0),"-")</f>
        <v>-27.7</v>
      </c>
      <c r="J67" s="8">
        <f>IFERROR(VLOOKUP("*Ямало-Ненецкий*",[2]МСП!$1:$1048576,COLUMN(J67),0),"-")</f>
        <v>-27.9</v>
      </c>
      <c r="K67" s="8">
        <f>IFERROR(VLOOKUP("*Ямало-Ненецкий*",[2]МСП!$1:$1048576,COLUMN(K67),0),"-")</f>
        <v>-16.3</v>
      </c>
      <c r="L67" s="8">
        <f>IFERROR(VLOOKUP("*Ямало-Ненецкий*",[2]МСП!$1:$1048576,COLUMN(L67),0),"-")</f>
        <v>-14.8</v>
      </c>
      <c r="M67" s="8">
        <f>IFERROR(VLOOKUP("*Ямало-Ненецкий*",[2]МСП!$1:$1048576,COLUMN(M67),0),"-")</f>
        <v>-13.7</v>
      </c>
      <c r="N67" s="8">
        <f>IFERROR(VLOOKUP("*Ямало-Ненецкий*",[2]МСП!$1:$1048576,COLUMN(N67),0),"-")</f>
        <v>-13.2</v>
      </c>
      <c r="O67" s="8">
        <f>IFERROR(VLOOKUP("*Ямало-Ненецкий*",[2]МСП!$1:$1048576,COLUMN(O67),0),"-")</f>
        <v>-13.3</v>
      </c>
      <c r="P67" s="8">
        <f>IFERROR(VLOOKUP("*Ямало-Ненецкий*",[2]МСП!$1:$1048576,COLUMN(P67),0),"-")</f>
        <v>-12.4</v>
      </c>
      <c r="Q67" s="8">
        <f>IFERROR(VLOOKUP("*Ямало-Ненецкий*",[2]МСП!$1:$1048576,COLUMN(Q67),0),"-")</f>
        <v>-12.3</v>
      </c>
      <c r="R67" s="8">
        <f>IFERROR(VLOOKUP("*Ямало-Ненецкий*",[2]МСП!$1:$1048576,COLUMN(R67),0),"-")</f>
        <v>-12.3</v>
      </c>
      <c r="S67" s="8">
        <f>IFERROR(VLOOKUP("*Ямало-Ненецкий*",[2]МСП!$1:$1048576,COLUMN(S67),0),"-")</f>
        <v>-12.3</v>
      </c>
      <c r="T67" s="8">
        <f>IFERROR(VLOOKUP("*Ямало-Ненецкий*",[2]МСП!$1:$1048576,COLUMN(T67),0),"-")</f>
        <v>-12</v>
      </c>
      <c r="U67" s="8">
        <f>IFERROR(VLOOKUP("*Ямало-Ненецкий*",[2]МСП!$1:$1048576,COLUMN(U67),0),"-")</f>
        <v>-12.1</v>
      </c>
      <c r="V67" s="8">
        <f>IFERROR(VLOOKUP("*Ямало-Ненецкий*",[2]МСП!$1:$1048576,COLUMN(V67),0),"-")</f>
        <v>-13.8</v>
      </c>
      <c r="W67" s="8">
        <f>IFERROR(VLOOKUP("*Ямало-Ненецкий*",[2]МСП!$1:$1048576,COLUMN(W67),0),"-")</f>
        <v>-12</v>
      </c>
      <c r="X67" s="8">
        <f>IFERROR(VLOOKUP("*Ямало-Ненецкий*",[2]МСП!$1:$1048576,COLUMN(X67),0),"-")</f>
        <v>-10.4</v>
      </c>
      <c r="Y67" s="8">
        <f>IFERROR(VLOOKUP("*Ямало-Ненецкий*",[2]МСП!$1:$1048576,COLUMN(Y67),0),"-")</f>
        <v>-10.3</v>
      </c>
      <c r="Z67" s="8">
        <f>IFERROR(VLOOKUP("*Ямало-Ненецкий*",[2]МСП!$1:$1048576,COLUMN(Z67),0),"-")</f>
        <v>-8.6</v>
      </c>
      <c r="AA67" s="8">
        <f>IFERROR(VLOOKUP("*Ямало-Ненецкий*",[2]МСП!$1:$1048576,COLUMN(AA67),0),"-")</f>
        <v>-5.5</v>
      </c>
      <c r="AB67" s="8">
        <f>IFERROR(VLOOKUP("*Ямало-Ненецкий*",[2]МСП!$1:$1048576,COLUMN(AB67),0),"-")</f>
        <v>-2.9</v>
      </c>
      <c r="AC67" s="8">
        <f>IFERROR(VLOOKUP("*Ямало-Ненецкий*",[2]МСП!$1:$1048576,COLUMN(AC67),0),"-")</f>
        <v>-2.5</v>
      </c>
      <c r="AD67" s="8">
        <f>IFERROR(VLOOKUP("*Ямало-Ненецкий*",[2]МСП!$1:$1048576,COLUMN(AD67),0),"-")</f>
        <v>-1.4</v>
      </c>
      <c r="AE67" s="8">
        <f>IFERROR(VLOOKUP("*Ямало-Ненецкий*",[2]МСП!$1:$1048576,COLUMN(AE67),0),"-")</f>
        <v>-0.4</v>
      </c>
      <c r="AF67" s="8">
        <f>IFERROR(VLOOKUP("*Ямало-Ненецкий*",[2]МСП!$1:$1048576,COLUMN(AF67),0),"-")</f>
        <v>-0.6</v>
      </c>
      <c r="AG67" s="8">
        <f>IFERROR(VLOOKUP("*Ямало-Ненецкий*",[2]МСП!$1:$1048576,COLUMN(AG67),0),"-")</f>
        <v>-0.4</v>
      </c>
      <c r="AH67" s="8">
        <f>IFERROR(VLOOKUP("*Ямало-Ненецкий*",[2]МСП!$1:$1048576,COLUMN(AH67),0),"-")</f>
        <v>-0.2</v>
      </c>
      <c r="AI67" s="8">
        <f>IFERROR(VLOOKUP("*Ямало-Ненецкий*",[2]МСП!$1:$1048576,COLUMN(AI67),0),"-")</f>
        <v>0.3</v>
      </c>
      <c r="AJ67" s="8">
        <f>IFERROR(VLOOKUP("*Ямало-Ненецкий*",[2]МСП!$1:$1048576,COLUMN(AJ67),0),"-")</f>
        <v>-0.9</v>
      </c>
      <c r="AK67" s="8">
        <f>IFERROR(VLOOKUP("*Ямало-Ненецкий*",[2]МСП!$1:$1048576,COLUMN(AK67),0),"-")</f>
        <v>0.1</v>
      </c>
      <c r="AL67" s="8">
        <f>IFERROR(VLOOKUP("*Ямало-Ненецкий*",[2]МСП!$1:$1048576,COLUMN(AL67),0),"-")</f>
        <v>0.4</v>
      </c>
      <c r="AM67" s="8">
        <f>IFERROR(VLOOKUP("*Ямало-Ненецкий*",[2]МСП!$1:$1048576,COLUMN(AM67),0),"-")</f>
        <v>0.6</v>
      </c>
      <c r="AN67" s="8">
        <f>IFERROR(VLOOKUP("*Ямало-Ненецкий*",[2]МСП!$1:$1048576,COLUMN(AN67),0),"-")</f>
        <v>0.8</v>
      </c>
      <c r="AO67" s="8">
        <f>IFERROR(VLOOKUP("*Ямало-Ненецкий*",[2]МСП!$1:$1048576,COLUMN(AO67),0),"-")</f>
        <v>2.2999999999999998</v>
      </c>
      <c r="AP67" s="8">
        <f>IFERROR(VLOOKUP("*Ямало-Ненецкий*",[2]МСП!$1:$1048576,COLUMN(AP67),0),"-")</f>
        <v>2.2999999999999998</v>
      </c>
      <c r="AQ67" s="8">
        <f>IFERROR(VLOOKUP("*Ямало-Ненецкий*",[2]МСП!$1:$1048576,COLUMN(AQ67),0),"-")</f>
        <v>1.4</v>
      </c>
      <c r="AR67" s="8">
        <f>IFERROR(VLOOKUP("*Ямало-Ненецкий*",[2]МСП!$1:$1048576,COLUMN(AR67),0),"-")</f>
        <v>-0.3</v>
      </c>
      <c r="AS67" s="8">
        <f>IFERROR(VLOOKUP("*Ямало-Ненецкий*",[2]МСП!$1:$1048576,COLUMN(AS67),0),"-")</f>
        <v>-7.4</v>
      </c>
      <c r="AT67" s="8">
        <f>IFERROR(VLOOKUP("*Ямало-Ненецкий*",[2]МСП!$1:$1048576,COLUMN(AT67),0),"-")</f>
        <v>-0.7</v>
      </c>
      <c r="AU67" s="8">
        <f>IFERROR(VLOOKUP("*Ямало-Ненецкий*",[2]МСП!$1:$1048576,COLUMN(AU67),0),"-")</f>
        <v>-0.1</v>
      </c>
      <c r="AV67" s="8">
        <f>IFERROR(VLOOKUP("*Ямало-Ненецкий*",[2]МСП!$1:$1048576,COLUMN(AV67),0),"-")</f>
        <v>-0.4</v>
      </c>
      <c r="AW67" s="8">
        <f>IFERROR(VLOOKUP("*Ямало-Ненецкий*",[2]МСП!$1:$1048576,COLUMN(AW67),0),"-")</f>
        <v>1.8</v>
      </c>
      <c r="AX67" s="8">
        <f>IFERROR(VLOOKUP("*Ямало-Ненецкий*",[2]МСП!$1:$1048576,COLUMN(AX67),0),"-")</f>
        <v>1.5</v>
      </c>
      <c r="AY67" s="8">
        <f>IFERROR(VLOOKUP("*Ямало-Ненецкий*",[2]МСП!$1:$1048576,COLUMN(AY67),0),"-")</f>
        <v>2.2000000000000002</v>
      </c>
      <c r="AZ67" s="8">
        <f>IFERROR(VLOOKUP("*Ямало-Ненецкий*",[2]МСП!$1:$1048576,COLUMN(AZ67),0),"-")</f>
        <v>2.2000000000000002</v>
      </c>
      <c r="BA67" s="8">
        <f>IFERROR(VLOOKUP("*Ямало-Ненецкий*",[2]МСП!$1:$1048576,COLUMN(BA67),0),"-")</f>
        <v>4.2</v>
      </c>
      <c r="BB67" s="8">
        <f>IFERROR(VLOOKUP("*Ямало-Ненецкий*",[2]МСП!$1:$1048576,COLUMN(BB67),0),"-")</f>
        <v>3.9</v>
      </c>
      <c r="BC67" s="8">
        <f>IFERROR(VLOOKUP("*Ямало-Ненецкий*",[2]МСП!$1:$1048576,COLUMN(BC67),0),"-")</f>
        <v>4.7</v>
      </c>
      <c r="BD67" s="8">
        <f>IFERROR(VLOOKUP("*Ямало-Ненецкий*",[2]МСП!$1:$1048576,COLUMN(BD67),0),"-")</f>
        <v>2.5</v>
      </c>
      <c r="BE67" s="8">
        <f>IFERROR(VLOOKUP("*Ямало-Ненецкий*",[2]МСП!$1:$1048576,COLUMN(BE67),0),"-")</f>
        <v>5.3</v>
      </c>
      <c r="BF67" s="8">
        <f>IFERROR(VLOOKUP("*Ямало-Ненецкий*",[2]МСП!$1:$1048576,COLUMN(BF67),0),"-")</f>
        <v>5.0999999999999996</v>
      </c>
      <c r="BG67" s="8">
        <f>IFERROR(VLOOKUP("*Ямало-Ненецкий*",[2]МСП!$1:$1048576,COLUMN(BG67),0),"-")</f>
        <v>5.8</v>
      </c>
      <c r="BH67" s="8">
        <f>IFERROR(VLOOKUP("*Ямало-Ненецкий*",[2]МСП!$1:$1048576,COLUMN(BH67),0),"-")</f>
        <v>6.2</v>
      </c>
      <c r="BI67" s="8">
        <f>IFERROR(VLOOKUP("*Ямало-Ненецкий*",[2]МСП!$1:$1048576,COLUMN(BI67),0),"-")</f>
        <v>-1.9</v>
      </c>
      <c r="BJ67" s="8">
        <f>IFERROR(VLOOKUP("*Ямало-Ненецкий*",[2]МСП!$1:$1048576,COLUMN(BJ67),0),"-")</f>
        <v>3.4</v>
      </c>
      <c r="BK67" s="8">
        <f>IFERROR(VLOOKUP("*Ямало-Ненецкий*",[2]МСП!$1:$1048576,COLUMN(BK67),0),"-")</f>
        <v>4.0999999999999996</v>
      </c>
      <c r="BL67" s="8">
        <f>IFERROR(VLOOKUP("*Ямало-Ненецкий*",[2]МСП!$1:$1048576,COLUMN(BL67),0),"-")</f>
        <v>4.0999999999999996</v>
      </c>
      <c r="BM67" s="8">
        <f>IFERROR(VLOOKUP("*Ямало-Ненецкий*",[2]МСП!$1:$1048576,COLUMN(BM67),0),"-")</f>
        <v>3.4</v>
      </c>
      <c r="BN67" s="8">
        <f>IFERROR(VLOOKUP("*Ямало-Ненецкий*",[2]МСП!$1:$1048576,COLUMN(BN67),0),"-")</f>
        <v>4.8</v>
      </c>
      <c r="BO67" s="8">
        <f>IFERROR(VLOOKUP("*Ямало-Ненецкий*",[2]МСП!$1:$1048576,COLUMN(BO67),0),"-")</f>
        <v>2.6</v>
      </c>
      <c r="BP67" s="8">
        <f>IFERROR(VLOOKUP("*Ямало-Ненецкий*",[2]МСП!$1:$1048576,COLUMN(BP67),0),"-")</f>
        <v>1</v>
      </c>
      <c r="BQ67" s="8">
        <f>IFERROR(VLOOKUP("*Ямало-Ненецкий*",[2]МСП!$1:$1048576,COLUMN(BQ67),0),"-")</f>
        <v>0.9</v>
      </c>
      <c r="BR67" s="8">
        <f>IFERROR(VLOOKUP("*Ямало-Ненецкий*",[2]МСП!$1:$1048576,COLUMN(BR67),0),"-")</f>
        <v>0.1</v>
      </c>
      <c r="BS67" s="8">
        <f>IFERROR(VLOOKUP("*Ямало-Ненецкий*",[2]МСП!$1:$1048576,COLUMN(BS67),0),"-")</f>
        <v>-2.8</v>
      </c>
      <c r="BT67" s="8">
        <f>IFERROR(VLOOKUP("*Ямало-Ненецкий*",[2]МСП!$1:$1048576,COLUMN(BT67),0),"-")</f>
        <v>-3.3</v>
      </c>
      <c r="BU67" s="8">
        <f>IFERROR(VLOOKUP("*Ямало-Ненецкий*",[2]МСП!$1:$1048576,COLUMN(BU67),0),"-")</f>
        <v>-3.7</v>
      </c>
      <c r="BV67" s="8">
        <f>IFERROR(VLOOKUP("*Ямало-Ненецкий*",[2]МСП!$1:$1048576,COLUMN(BV67),0),"-")</f>
        <v>-5</v>
      </c>
      <c r="BW67" s="8">
        <f>IFERROR(VLOOKUP("*Ямало-Ненецкий*",[2]МСП!$1:$1048576,COLUMN(BW67),0),"-")</f>
        <v>-4.0999999999999996</v>
      </c>
      <c r="BX67" s="8">
        <f>IFERROR(VLOOKUP("*Ямало-Ненецкий*",[2]МСП!$1:$1048576,COLUMN(BX67),0),"-")</f>
        <v>-3.3</v>
      </c>
      <c r="BY67" s="8">
        <f>IFERROR(VLOOKUP("*Ямало-Ненецкий*",[2]МСП!$1:$1048576,COLUMN(BY67),0),"-")</f>
        <v>-2.6</v>
      </c>
      <c r="BZ67" s="8">
        <f>IFERROR(VLOOKUP("*Ямало-Ненецкий*",[2]МСП!$1:$1048576,COLUMN(BZ67),0),"-")</f>
        <v>-1.5</v>
      </c>
      <c r="CA67" s="8">
        <f>IFERROR(VLOOKUP("*Ямало-Ненецкий*",[2]МСП!$1:$1048576,COLUMN(CA67),0),"-")</f>
        <v>1</v>
      </c>
      <c r="CB67" s="8">
        <f>IFERROR(VLOOKUP("*Ямало-Ненецкий*",[2]МСП!$1:$1048576,COLUMN(CB67),0),"-")</f>
        <v>1.7</v>
      </c>
      <c r="CC67" s="8">
        <f>IFERROR(VLOOKUP("*Ямало-Ненецкий*",[2]МСП!$1:$1048576,COLUMN(CC67),0),"-")</f>
        <v>3.5</v>
      </c>
      <c r="CD67" s="8">
        <f>IFERROR(VLOOKUP("*Ямало-Ненецкий*",[2]МСП!$1:$1048576,COLUMN(CD67),0),"-")</f>
        <v>4.0999999999999996</v>
      </c>
      <c r="CE67" s="8">
        <f>IFERROR(VLOOKUP("*Ямало-Ненецкий*",[2]МСП!$1:$1048576,COLUMN(CE67),0),"-")</f>
        <v>5.5</v>
      </c>
      <c r="CF67" s="8">
        <f>IFERROR(VLOOKUP("*Ямало-Ненецкий*",[2]МСП!$1:$1048576,COLUMN(CF67),0),"-")</f>
        <v>4.9000000000000004</v>
      </c>
      <c r="CG67" s="8">
        <f>IFERROR(VLOOKUP("*Ямало-Ненецкий*",[2]МСП!$1:$1048576,COLUMN(CG67),0),"-")</f>
        <v>5.6</v>
      </c>
      <c r="CH67" s="8">
        <f>IFERROR(VLOOKUP("*Ямало-Ненецкий*",[2]МСП!$1:$1048576,COLUMN(CH67),0),"-")</f>
        <v>5.5</v>
      </c>
      <c r="CI67" s="8">
        <f>IFERROR(VLOOKUP("*Ямало-Ненецкий*",[2]МСП!$1:$1048576,COLUMN(CI67),0),"-")</f>
        <v>6</v>
      </c>
      <c r="CJ67" s="8">
        <f>IFERROR(VLOOKUP("*Ямало-Ненецкий*",[2]МСП!$1:$1048576,COLUMN(CJ67),0),"-")</f>
        <v>2.2999999999999998</v>
      </c>
      <c r="CK67" s="8">
        <f>IFERROR(VLOOKUP("*Ямало-Ненецкий*",[2]МСП!$1:$1048576,COLUMN(CK67),0),"-")</f>
        <v>5.0999999999999996</v>
      </c>
      <c r="CL67" s="8">
        <f>IFERROR(VLOOKUP("*Ямало-Ненецкий*",[2]МСП!$1:$1048576,COLUMN(CL67),0),"-")</f>
        <v>5.4</v>
      </c>
      <c r="CM67" s="8">
        <f>IFERROR(VLOOKUP("*Ямало-Ненецкий*",[2]МСП!$1:$1048576,COLUMN(CM67),0),"-")</f>
        <v>6.2</v>
      </c>
      <c r="CN67" s="8">
        <f>IFERROR(VLOOKUP("*Ямало-Ненецкий*",[2]МСП!$1:$1048576,COLUMN(CN67),0),"-")</f>
        <v>6.1</v>
      </c>
      <c r="CO67" s="8">
        <f>IFERROR(VLOOKUP("*Ямало-Ненецкий*",[2]МСП!$1:$1048576,COLUMN(CO67),0),"-")</f>
        <v>6.5</v>
      </c>
      <c r="CP67" s="8">
        <f>IFERROR(VLOOKUP("*Ямало-Ненецкий*",[2]МСП!$1:$1048576,COLUMN(CP67),0),"-")</f>
        <v>7.3</v>
      </c>
      <c r="CQ67" s="8">
        <f>IFERROR(VLOOKUP("*Ямало-Ненецкий*",[2]МСП!$1:$1048576,COLUMN(CQ67),0),"-")</f>
        <v>7.5</v>
      </c>
      <c r="CR67" s="8">
        <f>IFERROR(VLOOKUP("*Ямало-Ненецкий*",[2]МСП!$1:$1048576,COLUMN(CR67),0),"-")</f>
        <v>5.9</v>
      </c>
      <c r="CS67" s="8">
        <f>IFERROR(VLOOKUP("*Ямало-Ненецкий*",[2]МСП!$1:$1048576,COLUMN(CS67),0),"-")</f>
        <v>-4.7</v>
      </c>
      <c r="CT67" s="8">
        <f>IFERROR(VLOOKUP("*Ямало-Ненецкий*",[2]МСП!$1:$1048576,COLUMN(CT67),0),"-")</f>
        <v>3.9</v>
      </c>
      <c r="CU67" s="8">
        <f>IFERROR(VLOOKUP("*Ямало-Ненецкий*",[2]МСП!$1:$1048576,COLUMN(CU67),0),"-")</f>
        <v>5.0999999999999996</v>
      </c>
      <c r="CV67" s="8">
        <f>IFERROR(VLOOKUP("*Ямало-Ненецкий*",[2]МСП!$1:$1048576,COLUMN(CV67),0),"-")</f>
        <v>4.0999999999999996</v>
      </c>
      <c r="CW67" s="8">
        <f>IFERROR(VLOOKUP("*Ямало-Ненецкий*",[2]МСП!$1:$1048576,COLUMN(CW67),0),"-")</f>
        <v>4.5</v>
      </c>
      <c r="CX67" s="8">
        <f>IFERROR(VLOOKUP("*Ямало-Ненецкий*",[2]МСП!$1:$1048576,COLUMN(CX67),0),"-")</f>
        <v>5.3</v>
      </c>
      <c r="CY67" s="8">
        <f>IFERROR(VLOOKUP("*Ямало-Ненецкий*",[2]МСП!$1:$1048576,COLUMN(CY67),0),"-")</f>
        <v>6</v>
      </c>
      <c r="CZ67" s="8">
        <f>IFERROR(VLOOKUP("*Ямало-Ненецкий*",[2]МСП!$1:$1048576,COLUMN(CZ67),0),"-")</f>
        <v>7.3</v>
      </c>
      <c r="DA67" s="8">
        <f>IFERROR(VLOOKUP("*Ямало-Ненецкий*",[2]МСП!$1:$1048576,COLUMN(DA67),0),"-")</f>
        <v>6.7</v>
      </c>
      <c r="DB67" s="8">
        <f>IFERROR(VLOOKUP("*Ямало-Ненецкий*",[2]МСП!$1:$1048576,COLUMN(DB67),0),"-")</f>
        <v>6.7</v>
      </c>
      <c r="DC67" s="8">
        <f>IFERROR(VLOOKUP("*Ямало-Ненецкий*",[2]МСП!$1:$1048576,COLUMN(DC67),0),"-")</f>
        <v>6.2</v>
      </c>
      <c r="DD67" s="8">
        <f>IFERROR(VLOOKUP("*Ямало-Ненецкий*",[2]МСП!$1:$1048576,COLUMN(DD67),0),"-")</f>
        <v>6.2</v>
      </c>
      <c r="DE67" s="8">
        <f>IFERROR(VLOOKUP("*Ямало-Ненецкий*",[2]МСП!$1:$1048576,COLUMN(DE67),0),"-")</f>
        <v>6.5</v>
      </c>
      <c r="DF67" s="8">
        <f>IFERROR(VLOOKUP("*Ямало-Ненецкий*",[2]МСП!$1:$1048576,COLUMN(DF67),0),"-")</f>
        <v>6.9</v>
      </c>
      <c r="DG67" s="8">
        <f>IFERROR(VLOOKUP("*Ямало-Ненецкий*",[2]МСП!$1:$1048576,COLUMN(DG67),0),"-")</f>
        <v>7.7</v>
      </c>
      <c r="DH67" s="8">
        <f>IFERROR(VLOOKUP("*Ямало-Ненецкий*",[2]МСП!$1:$1048576,COLUMN(DH67),0),"-")</f>
        <v>7.1</v>
      </c>
      <c r="DI67" s="8">
        <f>IFERROR(VLOOKUP("*Ямало-Ненецкий*",[2]МСП!$1:$1048576,COLUMN(DI67),0),"-")</f>
        <v>6.7</v>
      </c>
      <c r="DJ67" s="8">
        <f>IFERROR(VLOOKUP("*Ямало-Ненецкий*",[2]МСП!$1:$1048576,COLUMN(DJ67),0),"-")</f>
        <v>5.8</v>
      </c>
      <c r="DK67" s="8">
        <f>IFERROR(VLOOKUP("*Ямало-Ненецкий*",[2]МСП!$1:$1048576,COLUMN(DK67),0),"-")</f>
        <v>6.2</v>
      </c>
      <c r="DL67" s="8">
        <f>IFERROR(VLOOKUP("*Ямало-Ненецкий*",[2]МСП!$1:$1048576,COLUMN(DL67),0),"-")</f>
        <v>6.8</v>
      </c>
      <c r="DM67" s="8">
        <f>IFERROR(VLOOKUP("*Ямало-Ненецкий*",[2]МСП!$1:$1048576,COLUMN(DM67),0),"-")</f>
        <v>5.0999999999999996</v>
      </c>
      <c r="DN67" s="8">
        <f>IFERROR(VLOOKUP("*Ямало-Ненецкий*",[2]МСП!$1:$1048576,COLUMN(DN67),0),"-")</f>
        <v>4.5</v>
      </c>
      <c r="DO67" s="8">
        <f>IFERROR(VLOOKUP("*Ямало-Ненецкий*",[2]МСП!$1:$1048576,COLUMN(DO67),0),"-")</f>
        <v>2.9</v>
      </c>
      <c r="DP67" s="8">
        <f>IFERROR(VLOOKUP("*Ямало-Ненецкий*",[2]МСП!$1:$1048576,COLUMN(DP67),0),"-")</f>
        <v>3.3</v>
      </c>
      <c r="DQ67" s="8">
        <f>IFERROR(VLOOKUP("*Ямало-Ненецкий*",[2]МСП!$1:$1048576,COLUMN(DQ67),0),"-")</f>
        <v>1.6</v>
      </c>
      <c r="DR67" s="8">
        <f>IFERROR(VLOOKUP("*Ямало-Ненецкий*",[2]МСП!$1:$1048576,COLUMN(DR67),0),"-")</f>
        <v>0.1</v>
      </c>
      <c r="DS67" s="8">
        <f>IFERROR(VLOOKUP("*Ямало-Ненецкий*",[2]МСП!$1:$1048576,COLUMN(DS67),0),"-")</f>
        <v>-0.5</v>
      </c>
      <c r="DT67" s="8">
        <f>IFERROR(VLOOKUP("*Ямало-Ненецкий*",[2]МСП!$1:$1048576,COLUMN(DT67),0),"-")</f>
        <v>-1</v>
      </c>
      <c r="DU67" s="8">
        <f>IFERROR(VLOOKUP("*Ямало-Ненецкий*",[2]МСП!$1:$1048576,COLUMN(DU67),0),"-")</f>
        <v>-1.4</v>
      </c>
      <c r="DV67" s="8">
        <f>IFERROR(VLOOKUP("*Ямало-Ненецкий*",[2]МСП!$1:$1048576,COLUMN(DV67),0),"-")</f>
        <v>-0.2</v>
      </c>
      <c r="DW67" s="8">
        <f>IFERROR(VLOOKUP("*Ямало-Ненецкий*",[2]МСП!$1:$1048576,COLUMN(DW67),0),"-")</f>
        <v>-0.4</v>
      </c>
      <c r="DX67" s="8">
        <f>IFERROR(VLOOKUP("*Ямало-Ненецкий*",[2]МСП!$1:$1048576,COLUMN(DX67),0),"-")</f>
        <v>1</v>
      </c>
      <c r="DY67" s="8">
        <f>IFERROR(VLOOKUP("*Ямало-Ненецкий*",[2]МСП!$1:$1048576,COLUMN(DY67),0),"-")</f>
        <v>2</v>
      </c>
      <c r="DZ67" s="8">
        <f>IFERROR(VLOOKUP("*Ямало-Ненецкий*",[2]МСП!$1:$1048576,COLUMN(DZ67),0),"-")</f>
        <v>4.9000000000000004</v>
      </c>
      <c r="EA67" s="8">
        <f>IFERROR(VLOOKUP("*Ямало-Ненецкий*",[2]МСП!$1:$1048576,COLUMN(EA67),0),"-")</f>
        <v>7.5</v>
      </c>
      <c r="EB67" s="8">
        <f>IFERROR(VLOOKUP("*Ямало-Ненецкий*",[2]МСП!$1:$1048576,COLUMN(EB67),0),"-")</f>
        <v>8.3000000000000007</v>
      </c>
      <c r="EC67" s="8">
        <f>IFERROR(VLOOKUP("*Ямало-Ненецкий*",[2]МСП!$1:$1048576,COLUMN(EC67),0),"-")</f>
        <v>8.6999999999999993</v>
      </c>
      <c r="ED67" s="8">
        <f>IFERROR(VLOOKUP("*Ямало-Ненецкий*",[2]МСП!$1:$1048576,COLUMN(ED67),0),"-")</f>
        <v>10.4</v>
      </c>
      <c r="EE67" s="8">
        <f>IFERROR(VLOOKUP("*Ямало-Ненецкий*",[2]МСП!$1:$1048576,COLUMN(EE67),0),"-")</f>
        <v>10.8</v>
      </c>
      <c r="EF67" s="8">
        <f>IFERROR(VLOOKUP("*Ямало-Ненецкий*",[2]МСП!$1:$1048576,COLUMN(EF67),0),"-")</f>
        <v>11.8</v>
      </c>
      <c r="EG67" s="8">
        <f>IFERROR(VLOOKUP("*Ямало-Ненецкий*",[2]МСП!$1:$1048576,COLUMN(EG67),0),"-")</f>
        <v>12.3</v>
      </c>
      <c r="EH67" s="8">
        <f>IFERROR(VLOOKUP("*Ямало-Ненецкий*",[2]МСП!$1:$1048576,COLUMN(EH67),0),"-")</f>
        <v>14.1</v>
      </c>
      <c r="EI67" s="8">
        <f>IFERROR(VLOOKUP("*Ямало-Ненецкий*",[2]МСП!$1:$1048576,COLUMN(EI67),0),"-")</f>
        <v>17</v>
      </c>
      <c r="EJ67" s="8">
        <f>IFERROR(VLOOKUP("*Ямало-Ненецкий*",[2]МСП!$1:$1048576,COLUMN(EJ67),0),"-")</f>
        <v>19.899999999999999</v>
      </c>
      <c r="EK67" s="8">
        <f>IFERROR(VLOOKUP("*Ямало-Ненецкий*",[2]МСП!$1:$1048576,COLUMN(EK67),0),"-")</f>
        <v>21</v>
      </c>
      <c r="EL67" s="8">
        <f>IFERROR(VLOOKUP("*Ямало-Ненецкий*",[2]МСП!$1:$1048576,COLUMN(EL67),0),"-")</f>
        <v>26.3</v>
      </c>
      <c r="EM67" s="8">
        <f>IFERROR(VLOOKUP("*Ямало-Ненецкий*",[2]МСП!$1:$1048576,COLUMN(EM67),0),"-")</f>
        <v>27.3</v>
      </c>
      <c r="EN67" s="8">
        <f>IFERROR(VLOOKUP("*Ямало-Ненецкий*",[2]МСП!$1:$1048576,COLUMN(EN67),0),"-")</f>
        <v>29.9</v>
      </c>
      <c r="EO67" s="8">
        <f>IFERROR(VLOOKUP("*Ямало-Ненецкий*",[2]МСП!$1:$1048576,COLUMN(EO67),0),"-")</f>
        <v>31.1</v>
      </c>
      <c r="EP67" s="8">
        <f>IFERROR(VLOOKUP("*Ямало-Ненецкий*",[2]МСП!$1:$1048576,COLUMN(EP67),0),"-")</f>
        <v>32.200000000000003</v>
      </c>
      <c r="EQ67" s="8">
        <f>IFERROR(VLOOKUP("*Ямало-Ненецкий*",[2]МСП!$1:$1048576,COLUMN(EQ67),0),"-")</f>
        <v>16.3</v>
      </c>
      <c r="ER67" s="8">
        <f>IFERROR(VLOOKUP("*Ямало-Ненецкий*",[2]МСП!$1:$1048576,COLUMN(ER67),0),"-")</f>
        <v>24.9</v>
      </c>
      <c r="ES67" s="8">
        <f>IFERROR(VLOOKUP("*Ямало-Ненецкий*",[2]МСП!$1:$1048576,COLUMN(ES67),0),"-")</f>
        <v>29.2</v>
      </c>
      <c r="ET67" s="8">
        <f>IFERROR(VLOOKUP("*Ямало-Ненецкий*",[2]МСП!$1:$1048576,COLUMN(ET67),0),"-")</f>
        <v>30.9</v>
      </c>
      <c r="EU67" s="8">
        <f>IFERROR(VLOOKUP("*Ямало-Ненецкий*",[2]МСП!$1:$1048576,COLUMN(EU67),0),"-")</f>
        <v>31.4</v>
      </c>
      <c r="EV67" s="8">
        <f>IFERROR(VLOOKUP("*Ямало-Ненецкий*",[2]МСП!$1:$1048576,COLUMN(EV67),0),"-")</f>
        <v>32.200000000000003</v>
      </c>
      <c r="EW67" s="8">
        <f>IFERROR(VLOOKUP("*Ямало-Ненецкий*",[2]МСП!$1:$1048576,COLUMN(EW67),0),"-")</f>
        <v>36.5</v>
      </c>
      <c r="EX67" s="8">
        <f>IFERROR(VLOOKUP("*Ямало-Ненецкий*",[2]МСП!$1:$1048576,COLUMN(EX67),0),"-")</f>
        <v>36.5</v>
      </c>
      <c r="EY67" s="8">
        <f>IFERROR(VLOOKUP("*Ямало-Ненецкий*",[2]МСП!$1:$1048576,COLUMN(EY67),0),"-")</f>
        <v>38.799999999999997</v>
      </c>
    </row>
    <row r="68" spans="1:155" ht="31.5" x14ac:dyDescent="0.25">
      <c r="A68" s="5" t="s">
        <v>78</v>
      </c>
      <c r="B68" s="8" t="str">
        <f>IFERROR(VLOOKUP("*Тюменская область без*",[2]МСП!$1:$1048576,COLUMN(B68),0),"-")</f>
        <v>-</v>
      </c>
      <c r="C68" s="8" t="str">
        <f>IFERROR(VLOOKUP("*Тюменская область без*",[2]МСП!$1:$1048576,COLUMN(C68),0),"-")</f>
        <v>-</v>
      </c>
      <c r="D68" s="8" t="str">
        <f>IFERROR(VLOOKUP("*Тюменская область без*",[2]МСП!$1:$1048576,COLUMN(D68),0),"-")</f>
        <v>-</v>
      </c>
      <c r="E68" s="8" t="str">
        <f>IFERROR(VLOOKUP("*Тюменская область без*",[2]МСП!$1:$1048576,COLUMN(E68),0),"-")</f>
        <v>-</v>
      </c>
      <c r="F68" s="8" t="str">
        <f>IFERROR(VLOOKUP("*Тюменская область без*",[2]МСП!$1:$1048576,COLUMN(F68),0),"-")</f>
        <v>-</v>
      </c>
      <c r="G68" s="8" t="str">
        <f>IFERROR(VLOOKUP("*Тюменская область без*",[2]МСП!$1:$1048576,COLUMN(G68),0),"-")</f>
        <v>-</v>
      </c>
      <c r="H68" s="8" t="str">
        <f>IFERROR(VLOOKUP("*Тюменская область без*",[2]МСП!$1:$1048576,COLUMN(H68),0),"-")</f>
        <v>-</v>
      </c>
      <c r="I68" s="8" t="str">
        <f>IFERROR(VLOOKUP("*Тюменская область без*",[2]МСП!$1:$1048576,COLUMN(I68),0),"-")</f>
        <v>-</v>
      </c>
      <c r="J68" s="8" t="str">
        <f>IFERROR(VLOOKUP("*Тюменская область без*",[2]МСП!$1:$1048576,COLUMN(J68),0),"-")</f>
        <v>-</v>
      </c>
      <c r="K68" s="8" t="str">
        <f>IFERROR(VLOOKUP("*Тюменская область без*",[2]МСП!$1:$1048576,COLUMN(K68),0),"-")</f>
        <v>-</v>
      </c>
      <c r="L68" s="8" t="str">
        <f>IFERROR(VLOOKUP("*Тюменская область без*",[2]МСП!$1:$1048576,COLUMN(L68),0),"-")</f>
        <v>-</v>
      </c>
      <c r="M68" s="8" t="str">
        <f>IFERROR(VLOOKUP("*Тюменская область без*",[2]МСП!$1:$1048576,COLUMN(M68),0),"-")</f>
        <v>-</v>
      </c>
      <c r="N68" s="8" t="str">
        <f>IFERROR(VLOOKUP("*Тюменская область без*",[2]МСП!$1:$1048576,COLUMN(N68),0),"-")</f>
        <v>-</v>
      </c>
      <c r="O68" s="8" t="str">
        <f>IFERROR(VLOOKUP("*Тюменская область без*",[2]МСП!$1:$1048576,COLUMN(O68),0),"-")</f>
        <v>-</v>
      </c>
      <c r="P68" s="8" t="str">
        <f>IFERROR(VLOOKUP("*Тюменская область без*",[2]МСП!$1:$1048576,COLUMN(P68),0),"-")</f>
        <v>-</v>
      </c>
      <c r="Q68" s="8" t="str">
        <f>IFERROR(VLOOKUP("*Тюменская область без*",[2]МСП!$1:$1048576,COLUMN(Q68),0),"-")</f>
        <v>-</v>
      </c>
      <c r="R68" s="8" t="str">
        <f>IFERROR(VLOOKUP("*Тюменская область без*",[2]МСП!$1:$1048576,COLUMN(R68),0),"-")</f>
        <v>-</v>
      </c>
      <c r="S68" s="8" t="str">
        <f>IFERROR(VLOOKUP("*Тюменская область без*",[2]МСП!$1:$1048576,COLUMN(S68),0),"-")</f>
        <v>-</v>
      </c>
      <c r="T68" s="8" t="str">
        <f>IFERROR(VLOOKUP("*Тюменская область без*",[2]МСП!$1:$1048576,COLUMN(T68),0),"-")</f>
        <v>-</v>
      </c>
      <c r="U68" s="8" t="str">
        <f>IFERROR(VLOOKUP("*Тюменская область без*",[2]МСП!$1:$1048576,COLUMN(U68),0),"-")</f>
        <v>-</v>
      </c>
      <c r="V68" s="8" t="str">
        <f>IFERROR(VLOOKUP("*Тюменская область без*",[2]МСП!$1:$1048576,COLUMN(V68),0),"-")</f>
        <v>-</v>
      </c>
      <c r="W68" s="8" t="str">
        <f>IFERROR(VLOOKUP("*Тюменская область без*",[2]МСП!$1:$1048576,COLUMN(W68),0),"-")</f>
        <v>-</v>
      </c>
      <c r="X68" s="8" t="str">
        <f>IFERROR(VLOOKUP("*Тюменская область без*",[2]МСП!$1:$1048576,COLUMN(X68),0),"-")</f>
        <v>-</v>
      </c>
      <c r="Y68" s="8" t="str">
        <f>IFERROR(VLOOKUP("*Тюменская область без*",[2]МСП!$1:$1048576,COLUMN(Y68),0),"-")</f>
        <v>-</v>
      </c>
      <c r="Z68" s="8" t="str">
        <f>IFERROR(VLOOKUP("*Тюменская область без*",[2]МСП!$1:$1048576,COLUMN(Z68),0),"-")</f>
        <v>-</v>
      </c>
      <c r="AA68" s="8" t="str">
        <f>IFERROR(VLOOKUP("*Тюменская область без*",[2]МСП!$1:$1048576,COLUMN(AA68),0),"-")</f>
        <v>-</v>
      </c>
      <c r="AB68" s="8" t="str">
        <f>IFERROR(VLOOKUP("*Тюменская область без*",[2]МСП!$1:$1048576,COLUMN(AB68),0),"-")</f>
        <v>-</v>
      </c>
      <c r="AC68" s="8" t="str">
        <f>IFERROR(VLOOKUP("*Тюменская область без*",[2]МСП!$1:$1048576,COLUMN(AC68),0),"-")</f>
        <v>-</v>
      </c>
      <c r="AD68" s="8" t="str">
        <f>IFERROR(VLOOKUP("*Тюменская область без*",[2]МСП!$1:$1048576,COLUMN(AD68),0),"-")</f>
        <v>-</v>
      </c>
      <c r="AE68" s="8" t="str">
        <f>IFERROR(VLOOKUP("*Тюменская область без*",[2]МСП!$1:$1048576,COLUMN(AE68),0),"-")</f>
        <v>-</v>
      </c>
      <c r="AF68" s="8" t="str">
        <f>IFERROR(VLOOKUP("*Тюменская область без*",[2]МСП!$1:$1048576,COLUMN(AF68),0),"-")</f>
        <v>-</v>
      </c>
      <c r="AG68" s="8" t="str">
        <f>IFERROR(VLOOKUP("*Тюменская область без*",[2]МСП!$1:$1048576,COLUMN(AG68),0),"-")</f>
        <v>-</v>
      </c>
      <c r="AH68" s="8" t="str">
        <f>IFERROR(VLOOKUP("*Тюменская область без*",[2]МСП!$1:$1048576,COLUMN(AH68),0),"-")</f>
        <v>-</v>
      </c>
      <c r="AI68" s="8" t="str">
        <f>IFERROR(VLOOKUP("*Тюменская область без*",[2]МСП!$1:$1048576,COLUMN(AI68),0),"-")</f>
        <v>-</v>
      </c>
      <c r="AJ68" s="8" t="str">
        <f>IFERROR(VLOOKUP("*Тюменская область без*",[2]МСП!$1:$1048576,COLUMN(AJ68),0),"-")</f>
        <v>-</v>
      </c>
      <c r="AK68" s="8" t="str">
        <f>IFERROR(VLOOKUP("*Тюменская область без*",[2]МСП!$1:$1048576,COLUMN(AK68),0),"-")</f>
        <v>-</v>
      </c>
      <c r="AL68" s="8" t="str">
        <f>IFERROR(VLOOKUP("*Тюменская область без*",[2]МСП!$1:$1048576,COLUMN(AL68),0),"-")</f>
        <v>-</v>
      </c>
      <c r="AM68" s="8" t="str">
        <f>IFERROR(VLOOKUP("*Тюменская область без*",[2]МСП!$1:$1048576,COLUMN(AM68),0),"-")</f>
        <v>-</v>
      </c>
      <c r="AN68" s="8" t="str">
        <f>IFERROR(VLOOKUP("*Тюменская область без*",[2]МСП!$1:$1048576,COLUMN(AN68),0),"-")</f>
        <v>-</v>
      </c>
      <c r="AO68" s="8" t="str">
        <f>IFERROR(VLOOKUP("*Тюменская область без*",[2]МСП!$1:$1048576,COLUMN(AO68),0),"-")</f>
        <v>-</v>
      </c>
      <c r="AP68" s="8" t="str">
        <f>IFERROR(VLOOKUP("*Тюменская область без*",[2]МСП!$1:$1048576,COLUMN(AP68),0),"-")</f>
        <v>-</v>
      </c>
      <c r="AQ68" s="8" t="str">
        <f>IFERROR(VLOOKUP("*Тюменская область без*",[2]МСП!$1:$1048576,COLUMN(AQ68),0),"-")</f>
        <v>-</v>
      </c>
      <c r="AR68" s="8" t="str">
        <f>IFERROR(VLOOKUP("*Тюменская область без*",[2]МСП!$1:$1048576,COLUMN(AR68),0),"-")</f>
        <v>-</v>
      </c>
      <c r="AS68" s="8" t="str">
        <f>IFERROR(VLOOKUP("*Тюменская область без*",[2]МСП!$1:$1048576,COLUMN(AS68),0),"-")</f>
        <v>-</v>
      </c>
      <c r="AT68" s="8" t="str">
        <f>IFERROR(VLOOKUP("*Тюменская область без*",[2]МСП!$1:$1048576,COLUMN(AT68),0),"-")</f>
        <v>-</v>
      </c>
      <c r="AU68" s="8" t="str">
        <f>IFERROR(VLOOKUP("*Тюменская область без*",[2]МСП!$1:$1048576,COLUMN(AU68),0),"-")</f>
        <v>-</v>
      </c>
      <c r="AV68" s="8" t="str">
        <f>IFERROR(VLOOKUP("*Тюменская область без*",[2]МСП!$1:$1048576,COLUMN(AV68),0),"-")</f>
        <v>-</v>
      </c>
      <c r="AW68" s="8" t="str">
        <f>IFERROR(VLOOKUP("*Тюменская область без*",[2]МСП!$1:$1048576,COLUMN(AW68),0),"-")</f>
        <v>-</v>
      </c>
      <c r="AX68" s="8" t="str">
        <f>IFERROR(VLOOKUP("*Тюменская область без*",[2]МСП!$1:$1048576,COLUMN(AX68),0),"-")</f>
        <v>-</v>
      </c>
      <c r="AY68" s="8" t="str">
        <f>IFERROR(VLOOKUP("*Тюменская область без*",[2]МСП!$1:$1048576,COLUMN(AY68),0),"-")</f>
        <v>-</v>
      </c>
      <c r="AZ68" s="8" t="str">
        <f>IFERROR(VLOOKUP("*Тюменская область без*",[2]МСП!$1:$1048576,COLUMN(AZ68),0),"-")</f>
        <v>-</v>
      </c>
      <c r="BA68" s="8" t="str">
        <f>IFERROR(VLOOKUP("*Тюменская область без*",[2]МСП!$1:$1048576,COLUMN(BA68),0),"-")</f>
        <v>-</v>
      </c>
      <c r="BB68" s="8" t="str">
        <f>IFERROR(VLOOKUP("*Тюменская область без*",[2]МСП!$1:$1048576,COLUMN(BB68),0),"-")</f>
        <v>-</v>
      </c>
      <c r="BC68" s="8" t="str">
        <f>IFERROR(VLOOKUP("*Тюменская область без*",[2]МСП!$1:$1048576,COLUMN(BC68),0),"-")</f>
        <v>-</v>
      </c>
      <c r="BD68" s="8" t="str">
        <f>IFERROR(VLOOKUP("*Тюменская область без*",[2]МСП!$1:$1048576,COLUMN(BD68),0),"-")</f>
        <v>-</v>
      </c>
      <c r="BE68" s="8" t="str">
        <f>IFERROR(VLOOKUP("*Тюменская область без*",[2]МСП!$1:$1048576,COLUMN(BE68),0),"-")</f>
        <v>-</v>
      </c>
      <c r="BF68" s="8" t="str">
        <f>IFERROR(VLOOKUP("*Тюменская область без*",[2]МСП!$1:$1048576,COLUMN(BF68),0),"-")</f>
        <v>-</v>
      </c>
      <c r="BG68" s="8" t="str">
        <f>IFERROR(VLOOKUP("*Тюменская область без*",[2]МСП!$1:$1048576,COLUMN(BG68),0),"-")</f>
        <v>-</v>
      </c>
      <c r="BH68" s="8" t="str">
        <f>IFERROR(VLOOKUP("*Тюменская область без*",[2]МСП!$1:$1048576,COLUMN(BH68),0),"-")</f>
        <v>-</v>
      </c>
      <c r="BI68" s="8" t="str">
        <f>IFERROR(VLOOKUP("*Тюменская область без*",[2]МСП!$1:$1048576,COLUMN(BI68),0),"-")</f>
        <v>-</v>
      </c>
      <c r="BJ68" s="8" t="str">
        <f>IFERROR(VLOOKUP("*Тюменская область без*",[2]МСП!$1:$1048576,COLUMN(BJ68),0),"-")</f>
        <v>-</v>
      </c>
      <c r="BK68" s="8" t="str">
        <f>IFERROR(VLOOKUP("*Тюменская область без*",[2]МСП!$1:$1048576,COLUMN(BK68),0),"-")</f>
        <v>-</v>
      </c>
      <c r="BL68" s="8" t="str">
        <f>IFERROR(VLOOKUP("*Тюменская область без*",[2]МСП!$1:$1048576,COLUMN(BL68),0),"-")</f>
        <v>-</v>
      </c>
      <c r="BM68" s="8" t="str">
        <f>IFERROR(VLOOKUP("*Тюменская область без*",[2]МСП!$1:$1048576,COLUMN(BM68),0),"-")</f>
        <v>-</v>
      </c>
      <c r="BN68" s="8" t="str">
        <f>IFERROR(VLOOKUP("*Тюменская область без*",[2]МСП!$1:$1048576,COLUMN(BN68),0),"-")</f>
        <v>-</v>
      </c>
      <c r="BO68" s="8" t="str">
        <f>IFERROR(VLOOKUP("*Тюменская область без*",[2]МСП!$1:$1048576,COLUMN(BO68),0),"-")</f>
        <v>-</v>
      </c>
      <c r="BP68" s="8" t="str">
        <f>IFERROR(VLOOKUP("*Тюменская область без*",[2]МСП!$1:$1048576,COLUMN(BP68),0),"-")</f>
        <v>-</v>
      </c>
      <c r="BQ68" s="8" t="str">
        <f>IFERROR(VLOOKUP("*Тюменская область без*",[2]МСП!$1:$1048576,COLUMN(BQ68),0),"-")</f>
        <v>-</v>
      </c>
      <c r="BR68" s="8" t="str">
        <f>IFERROR(VLOOKUP("*Тюменская область без*",[2]МСП!$1:$1048576,COLUMN(BR68),0),"-")</f>
        <v>-</v>
      </c>
      <c r="BS68" s="8" t="str">
        <f>IFERROR(VLOOKUP("*Тюменская область без*",[2]МСП!$1:$1048576,COLUMN(BS68),0),"-")</f>
        <v>-</v>
      </c>
      <c r="BT68" s="8" t="str">
        <f>IFERROR(VLOOKUP("*Тюменская область без*",[2]МСП!$1:$1048576,COLUMN(BT68),0),"-")</f>
        <v>-</v>
      </c>
      <c r="BU68" s="8" t="str">
        <f>IFERROR(VLOOKUP("*Тюменская область без*",[2]МСП!$1:$1048576,COLUMN(BU68),0),"-")</f>
        <v>-</v>
      </c>
      <c r="BV68" s="8" t="str">
        <f>IFERROR(VLOOKUP("*Тюменская область без*",[2]МСП!$1:$1048576,COLUMN(BV68),0),"-")</f>
        <v>-</v>
      </c>
      <c r="BW68" s="8" t="str">
        <f>IFERROR(VLOOKUP("*Тюменская область без*",[2]МСП!$1:$1048576,COLUMN(BW68),0),"-")</f>
        <v>-</v>
      </c>
      <c r="BX68" s="8" t="str">
        <f>IFERROR(VLOOKUP("*Тюменская область без*",[2]МСП!$1:$1048576,COLUMN(BX68),0),"-")</f>
        <v>-</v>
      </c>
      <c r="BY68" s="8" t="str">
        <f>IFERROR(VLOOKUP("*Тюменская область без*",[2]МСП!$1:$1048576,COLUMN(BY68),0),"-")</f>
        <v>-</v>
      </c>
      <c r="BZ68" s="8" t="str">
        <f>IFERROR(VLOOKUP("*Тюменская область без*",[2]МСП!$1:$1048576,COLUMN(BZ68),0),"-")</f>
        <v>-</v>
      </c>
      <c r="CA68" s="8" t="str">
        <f>IFERROR(VLOOKUP("*Тюменская область без*",[2]МСП!$1:$1048576,COLUMN(CA68),0),"-")</f>
        <v>-</v>
      </c>
      <c r="CB68" s="8" t="str">
        <f>IFERROR(VLOOKUP("*Тюменская область без*",[2]МСП!$1:$1048576,COLUMN(CB68),0),"-")</f>
        <v>-</v>
      </c>
      <c r="CC68" s="8" t="str">
        <f>IFERROR(VLOOKUP("*Тюменская область без*",[2]МСП!$1:$1048576,COLUMN(CC68),0),"-")</f>
        <v>-</v>
      </c>
      <c r="CD68" s="8" t="str">
        <f>IFERROR(VLOOKUP("*Тюменская область без*",[2]МСП!$1:$1048576,COLUMN(CD68),0),"-")</f>
        <v>-</v>
      </c>
      <c r="CE68" s="8" t="str">
        <f>IFERROR(VLOOKUP("*Тюменская область без*",[2]МСП!$1:$1048576,COLUMN(CE68),0),"-")</f>
        <v>-</v>
      </c>
      <c r="CF68" s="8" t="str">
        <f>IFERROR(VLOOKUP("*Тюменская область без*",[2]МСП!$1:$1048576,COLUMN(CF68),0),"-")</f>
        <v>-</v>
      </c>
      <c r="CG68" s="8" t="str">
        <f>IFERROR(VLOOKUP("*Тюменская область без*",[2]МСП!$1:$1048576,COLUMN(CG68),0),"-")</f>
        <v>-</v>
      </c>
      <c r="CH68" s="8" t="str">
        <f>IFERROR(VLOOKUP("*Тюменская область без*",[2]МСП!$1:$1048576,COLUMN(CH68),0),"-")</f>
        <v>-</v>
      </c>
      <c r="CI68" s="8" t="str">
        <f>IFERROR(VLOOKUP("*Тюменская область без*",[2]МСП!$1:$1048576,COLUMN(CI68),0),"-")</f>
        <v>-</v>
      </c>
      <c r="CJ68" s="8" t="str">
        <f>IFERROR(VLOOKUP("*Тюменская область без*",[2]МСП!$1:$1048576,COLUMN(CJ68),0),"-")</f>
        <v>-</v>
      </c>
      <c r="CK68" s="8" t="str">
        <f>IFERROR(VLOOKUP("*Тюменская область без*",[2]МСП!$1:$1048576,COLUMN(CK68),0),"-")</f>
        <v>-</v>
      </c>
      <c r="CL68" s="8" t="str">
        <f>IFERROR(VLOOKUP("*Тюменская область без*",[2]МСП!$1:$1048576,COLUMN(CL68),0),"-")</f>
        <v>-</v>
      </c>
      <c r="CM68" s="8" t="str">
        <f>IFERROR(VLOOKUP("*Тюменская область без*",[2]МСП!$1:$1048576,COLUMN(CM68),0),"-")</f>
        <v>-</v>
      </c>
      <c r="CN68" s="8" t="str">
        <f>IFERROR(VLOOKUP("*Тюменская область без*",[2]МСП!$1:$1048576,COLUMN(CN68),0),"-")</f>
        <v>-</v>
      </c>
      <c r="CO68" s="8" t="str">
        <f>IFERROR(VLOOKUP("*Тюменская область без*",[2]МСП!$1:$1048576,COLUMN(CO68),0),"-")</f>
        <v>-</v>
      </c>
      <c r="CP68" s="8" t="str">
        <f>IFERROR(VLOOKUP("*Тюменская область без*",[2]МСП!$1:$1048576,COLUMN(CP68),0),"-")</f>
        <v>-</v>
      </c>
      <c r="CQ68" s="8" t="str">
        <f>IFERROR(VLOOKUP("*Тюменская область без*",[2]МСП!$1:$1048576,COLUMN(CQ68),0),"-")</f>
        <v>-</v>
      </c>
      <c r="CR68" s="8" t="str">
        <f>IFERROR(VLOOKUP("*Тюменская область без*",[2]МСП!$1:$1048576,COLUMN(CR68),0),"-")</f>
        <v>-</v>
      </c>
      <c r="CS68" s="8" t="str">
        <f>IFERROR(VLOOKUP("*Тюменская область без*",[2]МСП!$1:$1048576,COLUMN(CS68),0),"-")</f>
        <v>-</v>
      </c>
      <c r="CT68" s="8" t="str">
        <f>IFERROR(VLOOKUP("*Тюменская область без*",[2]МСП!$1:$1048576,COLUMN(CT68),0),"-")</f>
        <v>-</v>
      </c>
      <c r="CU68" s="8" t="str">
        <f>IFERROR(VLOOKUP("*Тюменская область без*",[2]МСП!$1:$1048576,COLUMN(CU68),0),"-")</f>
        <v>-</v>
      </c>
      <c r="CV68" s="8" t="str">
        <f>IFERROR(VLOOKUP("*Тюменская область без*",[2]МСП!$1:$1048576,COLUMN(CV68),0),"-")</f>
        <v>-</v>
      </c>
      <c r="CW68" s="8" t="str">
        <f>IFERROR(VLOOKUP("*Тюменская область без*",[2]МСП!$1:$1048576,COLUMN(CW68),0),"-")</f>
        <v>-</v>
      </c>
      <c r="CX68" s="8" t="str">
        <f>IFERROR(VLOOKUP("*Тюменская область без*",[2]МСП!$1:$1048576,COLUMN(CX68),0),"-")</f>
        <v>-</v>
      </c>
      <c r="CY68" s="8" t="str">
        <f>IFERROR(VLOOKUP("*Тюменская область без*",[2]МСП!$1:$1048576,COLUMN(CY68),0),"-")</f>
        <v>-</v>
      </c>
      <c r="CZ68" s="8" t="str">
        <f>IFERROR(VLOOKUP("*Тюменская область без*",[2]МСП!$1:$1048576,COLUMN(CZ68),0),"-")</f>
        <v>-</v>
      </c>
      <c r="DA68" s="8" t="str">
        <f>IFERROR(VLOOKUP("*Тюменская область без*",[2]МСП!$1:$1048576,COLUMN(DA68),0),"-")</f>
        <v>-</v>
      </c>
      <c r="DB68" s="8" t="str">
        <f>IFERROR(VLOOKUP("*Тюменская область без*",[2]МСП!$1:$1048576,COLUMN(DB68),0),"-")</f>
        <v>-</v>
      </c>
      <c r="DC68" s="8" t="str">
        <f>IFERROR(VLOOKUP("*Тюменская область без*",[2]МСП!$1:$1048576,COLUMN(DC68),0),"-")</f>
        <v>-</v>
      </c>
      <c r="DD68" s="8" t="str">
        <f>IFERROR(VLOOKUP("*Тюменская область без*",[2]МСП!$1:$1048576,COLUMN(DD68),0),"-")</f>
        <v>-</v>
      </c>
      <c r="DE68" s="8" t="str">
        <f>IFERROR(VLOOKUP("*Тюменская область без*",[2]МСП!$1:$1048576,COLUMN(DE68),0),"-")</f>
        <v>-</v>
      </c>
      <c r="DF68" s="8" t="str">
        <f>IFERROR(VLOOKUP("*Тюменская область без*",[2]МСП!$1:$1048576,COLUMN(DF68),0),"-")</f>
        <v>-</v>
      </c>
      <c r="DG68" s="8" t="str">
        <f>IFERROR(VLOOKUP("*Тюменская область без*",[2]МСП!$1:$1048576,COLUMN(DG68),0),"-")</f>
        <v>-</v>
      </c>
      <c r="DH68" s="8" t="str">
        <f>IFERROR(VLOOKUP("*Тюменская область без*",[2]МСП!$1:$1048576,COLUMN(DH68),0),"-")</f>
        <v>-</v>
      </c>
      <c r="DI68" s="8" t="str">
        <f>IFERROR(VLOOKUP("*Тюменская область без*",[2]МСП!$1:$1048576,COLUMN(DI68),0),"-")</f>
        <v>-</v>
      </c>
      <c r="DJ68" s="8" t="str">
        <f>IFERROR(VLOOKUP("*Тюменская область без*",[2]МСП!$1:$1048576,COLUMN(DJ68),0),"-")</f>
        <v>-</v>
      </c>
      <c r="DK68" s="8" t="str">
        <f>IFERROR(VLOOKUP("*Тюменская область без*",[2]МСП!$1:$1048576,COLUMN(DK68),0),"-")</f>
        <v>-</v>
      </c>
      <c r="DL68" s="8" t="str">
        <f>IFERROR(VLOOKUP("*Тюменская область без*",[2]МСП!$1:$1048576,COLUMN(DL68),0),"-")</f>
        <v>-</v>
      </c>
      <c r="DM68" s="8" t="str">
        <f>IFERROR(VLOOKUP("*Тюменская область без*",[2]МСП!$1:$1048576,COLUMN(DM68),0),"-")</f>
        <v>-</v>
      </c>
      <c r="DN68" s="8" t="str">
        <f>IFERROR(VLOOKUP("*Тюменская область без*",[2]МСП!$1:$1048576,COLUMN(DN68),0),"-")</f>
        <v>-</v>
      </c>
      <c r="DO68" s="8" t="str">
        <f>IFERROR(VLOOKUP("*Тюменская область без*",[2]МСП!$1:$1048576,COLUMN(DO68),0),"-")</f>
        <v>-</v>
      </c>
      <c r="DP68" s="8" t="str">
        <f>IFERROR(VLOOKUP("*Тюменская область без*",[2]МСП!$1:$1048576,COLUMN(DP68),0),"-")</f>
        <v>-</v>
      </c>
      <c r="DQ68" s="8" t="str">
        <f>IFERROR(VLOOKUP("*Тюменская область без*",[2]МСП!$1:$1048576,COLUMN(DQ68),0),"-")</f>
        <v>-</v>
      </c>
      <c r="DR68" s="8" t="str">
        <f>IFERROR(VLOOKUP("*Тюменская область без*",[2]МСП!$1:$1048576,COLUMN(DR68),0),"-")</f>
        <v>-</v>
      </c>
      <c r="DS68" s="8" t="str">
        <f>IFERROR(VLOOKUP("*Тюменская область без*",[2]МСП!$1:$1048576,COLUMN(DS68),0),"-")</f>
        <v>-</v>
      </c>
      <c r="DT68" s="8" t="str">
        <f>IFERROR(VLOOKUP("*Тюменская область без*",[2]МСП!$1:$1048576,COLUMN(DT68),0),"-")</f>
        <v>-</v>
      </c>
      <c r="DU68" s="8" t="str">
        <f>IFERROR(VLOOKUP("*Тюменская область без*",[2]МСП!$1:$1048576,COLUMN(DU68),0),"-")</f>
        <v>-</v>
      </c>
      <c r="DV68" s="8" t="str">
        <f>IFERROR(VLOOKUP("*Тюменская область без*",[2]МСП!$1:$1048576,COLUMN(DV68),0),"-")</f>
        <v>-</v>
      </c>
      <c r="DW68" s="8" t="str">
        <f>IFERROR(VLOOKUP("*Тюменская область без*",[2]МСП!$1:$1048576,COLUMN(DW68),0),"-")</f>
        <v>-</v>
      </c>
      <c r="DX68" s="8" t="str">
        <f>IFERROR(VLOOKUP("*Тюменская область без*",[2]МСП!$1:$1048576,COLUMN(DX68),0),"-")</f>
        <v>-</v>
      </c>
      <c r="DY68" s="8" t="str">
        <f>IFERROR(VLOOKUP("*Тюменская область без*",[2]МСП!$1:$1048576,COLUMN(DY68),0),"-")</f>
        <v>-</v>
      </c>
      <c r="DZ68" s="8" t="str">
        <f>IFERROR(VLOOKUP("*Тюменская область без*",[2]МСП!$1:$1048576,COLUMN(DZ68),0),"-")</f>
        <v>-</v>
      </c>
      <c r="EA68" s="8" t="str">
        <f>IFERROR(VLOOKUP("*Тюменская область без*",[2]МСП!$1:$1048576,COLUMN(EA68),0),"-")</f>
        <v>-</v>
      </c>
      <c r="EB68" s="8" t="str">
        <f>IFERROR(VLOOKUP("*Тюменская область без*",[2]МСП!$1:$1048576,COLUMN(EB68),0),"-")</f>
        <v>-</v>
      </c>
      <c r="EC68" s="8" t="str">
        <f>IFERROR(VLOOKUP("*Тюменская область без*",[2]МСП!$1:$1048576,COLUMN(EC68),0),"-")</f>
        <v>-</v>
      </c>
      <c r="ED68" s="8" t="str">
        <f>IFERROR(VLOOKUP("*Тюменская область без*",[2]МСП!$1:$1048576,COLUMN(ED68),0),"-")</f>
        <v>-</v>
      </c>
      <c r="EE68" s="8" t="str">
        <f>IFERROR(VLOOKUP("*Тюменская область без*",[2]МСП!$1:$1048576,COLUMN(EE68),0),"-")</f>
        <v>-</v>
      </c>
      <c r="EF68" s="8" t="str">
        <f>IFERROR(VLOOKUP("*Тюменская область без*",[2]МСП!$1:$1048576,COLUMN(EF68),0),"-")</f>
        <v>-</v>
      </c>
      <c r="EG68" s="8" t="str">
        <f>IFERROR(VLOOKUP("*Тюменская область без*",[2]МСП!$1:$1048576,COLUMN(EG68),0),"-")</f>
        <v>-</v>
      </c>
      <c r="EH68" s="8" t="str">
        <f>IFERROR(VLOOKUP("*Тюменская область без*",[2]МСП!$1:$1048576,COLUMN(EH68),0),"-")</f>
        <v>-</v>
      </c>
      <c r="EI68" s="8" t="str">
        <f>IFERROR(VLOOKUP("*Тюменская область без*",[2]МСП!$1:$1048576,COLUMN(EI68),0),"-")</f>
        <v>-</v>
      </c>
      <c r="EJ68" s="8" t="str">
        <f>IFERROR(VLOOKUP("*Тюменская область без*",[2]МСП!$1:$1048576,COLUMN(EJ68),0),"-")</f>
        <v>-</v>
      </c>
      <c r="EK68" s="8" t="str">
        <f>IFERROR(VLOOKUP("*Тюменская область без*",[2]МСП!$1:$1048576,COLUMN(EK68),0),"-")</f>
        <v>-</v>
      </c>
      <c r="EL68" s="8" t="str">
        <f>IFERROR(VLOOKUP("*Тюменская область без*",[2]МСП!$1:$1048576,COLUMN(EL68),0),"-")</f>
        <v>-</v>
      </c>
      <c r="EM68" s="8" t="str">
        <f>IFERROR(VLOOKUP("*Тюменская область без*",[2]МСП!$1:$1048576,COLUMN(EM68),0),"-")</f>
        <v>-</v>
      </c>
      <c r="EN68" s="8" t="str">
        <f>IFERROR(VLOOKUP("*Тюменская область без*",[2]МСП!$1:$1048576,COLUMN(EN68),0),"-")</f>
        <v>-</v>
      </c>
      <c r="EO68" s="8" t="str">
        <f>IFERROR(VLOOKUP("*Тюменская область без*",[2]МСП!$1:$1048576,COLUMN(EO68),0),"-")</f>
        <v>-</v>
      </c>
      <c r="EP68" s="8" t="str">
        <f>IFERROR(VLOOKUP("*Тюменская область без*",[2]МСП!$1:$1048576,COLUMN(EP68),0),"-")</f>
        <v>-</v>
      </c>
      <c r="EQ68" s="8" t="str">
        <f>IFERROR(VLOOKUP("*Тюменская область без*",[2]МСП!$1:$1048576,COLUMN(EQ68),0),"-")</f>
        <v>-</v>
      </c>
      <c r="ER68" s="8" t="str">
        <f>IFERROR(VLOOKUP("*Тюменская область без*",[2]МСП!$1:$1048576,COLUMN(ER68),0),"-")</f>
        <v>-</v>
      </c>
      <c r="ES68" s="8" t="str">
        <f>IFERROR(VLOOKUP("*Тюменская область без*",[2]МСП!$1:$1048576,COLUMN(ES68),0),"-")</f>
        <v>-</v>
      </c>
      <c r="ET68" s="8" t="str">
        <f>IFERROR(VLOOKUP("*Тюменская область без*",[2]МСП!$1:$1048576,COLUMN(ET68),0),"-")</f>
        <v>-</v>
      </c>
      <c r="EU68" s="8" t="str">
        <f>IFERROR(VLOOKUP("*Тюменская область без*",[2]МСП!$1:$1048576,COLUMN(EU68),0),"-")</f>
        <v>-</v>
      </c>
      <c r="EV68" s="8" t="str">
        <f>IFERROR(VLOOKUP("*Тюменская область без*",[2]МСП!$1:$1048576,COLUMN(EV68),0),"-")</f>
        <v>-</v>
      </c>
      <c r="EW68" s="8" t="str">
        <f>IFERROR(VLOOKUP("*Тюменская область без*",[2]МСП!$1:$1048576,COLUMN(EW68),0),"-")</f>
        <v>-</v>
      </c>
      <c r="EX68" s="8" t="str">
        <f>IFERROR(VLOOKUP("*Тюменская область без*",[2]МСП!$1:$1048576,COLUMN(EX68),0),"-")</f>
        <v>-</v>
      </c>
      <c r="EY68" s="8" t="str">
        <f>IFERROR(VLOOKUP("*Тюменская область без*",[2]МСП!$1:$1048576,COLUMN(EY68),0),"-")</f>
        <v>-</v>
      </c>
    </row>
    <row r="69" spans="1:155" x14ac:dyDescent="0.25">
      <c r="A69" s="4" t="s">
        <v>57</v>
      </c>
      <c r="B69" s="8">
        <f>IFERROR(VLOOKUP("*Челябинская область*",[2]МСП!$1:$1048576,COLUMN(B69),0),"-")</f>
        <v>0.8</v>
      </c>
      <c r="C69" s="8">
        <f>IFERROR(VLOOKUP("*Челябинская область*",[2]МСП!$1:$1048576,COLUMN(C69),0),"-")</f>
        <v>0.7</v>
      </c>
      <c r="D69" s="8">
        <f>IFERROR(VLOOKUP("*Челябинская область*",[2]МСП!$1:$1048576,COLUMN(D69),0),"-")</f>
        <v>0.1</v>
      </c>
      <c r="E69" s="8">
        <f>IFERROR(VLOOKUP("*Челябинская область*",[2]МСП!$1:$1048576,COLUMN(E69),0),"-")</f>
        <v>-13.7</v>
      </c>
      <c r="F69" s="8">
        <f>IFERROR(VLOOKUP("*Челябинская область*",[2]МСП!$1:$1048576,COLUMN(F69),0),"-")</f>
        <v>-32.1</v>
      </c>
      <c r="G69" s="8">
        <f>IFERROR(VLOOKUP("*Челябинская область*",[2]МСП!$1:$1048576,COLUMN(G69),0),"-")</f>
        <v>-25.4</v>
      </c>
      <c r="H69" s="8">
        <f>IFERROR(VLOOKUP("*Челябинская область*",[2]МСП!$1:$1048576,COLUMN(H69),0),"-")</f>
        <v>-22.5</v>
      </c>
      <c r="I69" s="8">
        <f>IFERROR(VLOOKUP("*Челябинская область*",[2]МСП!$1:$1048576,COLUMN(I69),0),"-")</f>
        <v>-20.7</v>
      </c>
      <c r="J69" s="8">
        <f>IFERROR(VLOOKUP("*Челябинская область*",[2]МСП!$1:$1048576,COLUMN(J69),0),"-")</f>
        <v>-20.2</v>
      </c>
      <c r="K69" s="8">
        <f>IFERROR(VLOOKUP("*Челябинская область*",[2]МСП!$1:$1048576,COLUMN(K69),0),"-")</f>
        <v>-16.8</v>
      </c>
      <c r="L69" s="8">
        <f>IFERROR(VLOOKUP("*Челябинская область*",[2]МСП!$1:$1048576,COLUMN(L69),0),"-")</f>
        <v>-15.4</v>
      </c>
      <c r="M69" s="8">
        <f>IFERROR(VLOOKUP("*Челябинская область*",[2]МСП!$1:$1048576,COLUMN(M69),0),"-")</f>
        <v>-12.3</v>
      </c>
      <c r="N69" s="8">
        <f>IFERROR(VLOOKUP("*Челябинская область*",[2]МСП!$1:$1048576,COLUMN(N69),0),"-")</f>
        <v>-10.5</v>
      </c>
      <c r="O69" s="8">
        <f>IFERROR(VLOOKUP("*Челябинская область*",[2]МСП!$1:$1048576,COLUMN(O69),0),"-")</f>
        <v>-9.3000000000000007</v>
      </c>
      <c r="P69" s="8">
        <f>IFERROR(VLOOKUP("*Челябинская область*",[2]МСП!$1:$1048576,COLUMN(P69),0),"-")</f>
        <v>-7.3</v>
      </c>
      <c r="Q69" s="8">
        <f>IFERROR(VLOOKUP("*Челябинская область*",[2]МСП!$1:$1048576,COLUMN(Q69),0),"-")</f>
        <v>-5.9</v>
      </c>
      <c r="R69" s="8">
        <f>IFERROR(VLOOKUP("*Челябинская область*",[2]МСП!$1:$1048576,COLUMN(R69),0),"-")</f>
        <v>-4.5</v>
      </c>
      <c r="S69" s="8">
        <f>IFERROR(VLOOKUP("*Челябинская область*",[2]МСП!$1:$1048576,COLUMN(S69),0),"-")</f>
        <v>-3.2</v>
      </c>
      <c r="T69" s="8">
        <f>IFERROR(VLOOKUP("*Челябинская область*",[2]МСП!$1:$1048576,COLUMN(T69),0),"-")</f>
        <v>-1.3</v>
      </c>
      <c r="U69" s="8">
        <f>IFERROR(VLOOKUP("*Челябинская область*",[2]МСП!$1:$1048576,COLUMN(U69),0),"-")</f>
        <v>-0.1</v>
      </c>
      <c r="V69" s="8">
        <f>IFERROR(VLOOKUP("*Челябинская область*",[2]МСП!$1:$1048576,COLUMN(V69),0),"-")</f>
        <v>-0.7</v>
      </c>
      <c r="W69" s="8">
        <f>IFERROR(VLOOKUP("*Челябинская область*",[2]МСП!$1:$1048576,COLUMN(W69),0),"-")</f>
        <v>0.8</v>
      </c>
      <c r="X69" s="8">
        <f>IFERROR(VLOOKUP("*Челябинская область*",[2]МСП!$1:$1048576,COLUMN(X69),0),"-")</f>
        <v>1.1000000000000001</v>
      </c>
      <c r="Y69" s="8">
        <f>IFERROR(VLOOKUP("*Челябинская область*",[2]МСП!$1:$1048576,COLUMN(Y69),0),"-")</f>
        <v>2.1</v>
      </c>
      <c r="Z69" s="8">
        <f>IFERROR(VLOOKUP("*Челябинская область*",[2]МСП!$1:$1048576,COLUMN(Z69),0),"-")</f>
        <v>2.4</v>
      </c>
      <c r="AA69" s="8">
        <f>IFERROR(VLOOKUP("*Челябинская область*",[2]МСП!$1:$1048576,COLUMN(AA69),0),"-")</f>
        <v>2.8</v>
      </c>
      <c r="AB69" s="8">
        <f>IFERROR(VLOOKUP("*Челябинская область*",[2]МСП!$1:$1048576,COLUMN(AB69),0),"-")</f>
        <v>3</v>
      </c>
      <c r="AC69" s="8">
        <f>IFERROR(VLOOKUP("*Челябинская область*",[2]МСП!$1:$1048576,COLUMN(AC69),0),"-")</f>
        <v>3.2</v>
      </c>
      <c r="AD69" s="8">
        <f>IFERROR(VLOOKUP("*Челябинская область*",[2]МСП!$1:$1048576,COLUMN(AD69),0),"-")</f>
        <v>3.4</v>
      </c>
      <c r="AE69" s="8">
        <f>IFERROR(VLOOKUP("*Челябинская область*",[2]МСП!$1:$1048576,COLUMN(AE69),0),"-")</f>
        <v>4</v>
      </c>
      <c r="AF69" s="8">
        <f>IFERROR(VLOOKUP("*Челябинская область*",[2]МСП!$1:$1048576,COLUMN(AF69),0),"-")</f>
        <v>3.3</v>
      </c>
      <c r="AG69" s="8">
        <f>IFERROR(VLOOKUP("*Челябинская область*",[2]МСП!$1:$1048576,COLUMN(AG69),0),"-")</f>
        <v>3.5</v>
      </c>
      <c r="AH69" s="8">
        <f>IFERROR(VLOOKUP("*Челябинская область*",[2]МСП!$1:$1048576,COLUMN(AH69),0),"-")</f>
        <v>3.9</v>
      </c>
      <c r="AI69" s="8">
        <f>IFERROR(VLOOKUP("*Челябинская область*",[2]МСП!$1:$1048576,COLUMN(AI69),0),"-")</f>
        <v>3.9</v>
      </c>
      <c r="AJ69" s="8">
        <f>IFERROR(VLOOKUP("*Челябинская область*",[2]МСП!$1:$1048576,COLUMN(AJ69),0),"-")</f>
        <v>3.3</v>
      </c>
      <c r="AK69" s="8">
        <f>IFERROR(VLOOKUP("*Челябинская область*",[2]МСП!$1:$1048576,COLUMN(AK69),0),"-")</f>
        <v>3.7</v>
      </c>
      <c r="AL69" s="8">
        <f>IFERROR(VLOOKUP("*Челябинская область*",[2]МСП!$1:$1048576,COLUMN(AL69),0),"-")</f>
        <v>4</v>
      </c>
      <c r="AM69" s="8">
        <f>IFERROR(VLOOKUP("*Челябинская область*",[2]МСП!$1:$1048576,COLUMN(AM69),0),"-")</f>
        <v>4.3</v>
      </c>
      <c r="AN69" s="8">
        <f>IFERROR(VLOOKUP("*Челябинская область*",[2]МСП!$1:$1048576,COLUMN(AN69),0),"-")</f>
        <v>4.4000000000000004</v>
      </c>
      <c r="AO69" s="8">
        <f>IFERROR(VLOOKUP("*Челябинская область*",[2]МСП!$1:$1048576,COLUMN(AO69),0),"-")</f>
        <v>4.5999999999999996</v>
      </c>
      <c r="AP69" s="8">
        <f>IFERROR(VLOOKUP("*Челябинская область*",[2]МСП!$1:$1048576,COLUMN(AP69),0),"-")</f>
        <v>5.0999999999999996</v>
      </c>
      <c r="AQ69" s="8">
        <f>IFERROR(VLOOKUP("*Челябинская область*",[2]МСП!$1:$1048576,COLUMN(AQ69),0),"-")</f>
        <v>5.6</v>
      </c>
      <c r="AR69" s="8">
        <f>IFERROR(VLOOKUP("*Челябинская область*",[2]МСП!$1:$1048576,COLUMN(AR69),0),"-")</f>
        <v>4.9000000000000004</v>
      </c>
      <c r="AS69" s="8">
        <f>IFERROR(VLOOKUP("*Челябинская область*",[2]МСП!$1:$1048576,COLUMN(AS69),0),"-")</f>
        <v>-2.1</v>
      </c>
      <c r="AT69" s="8">
        <f>IFERROR(VLOOKUP("*Челябинская область*",[2]МСП!$1:$1048576,COLUMN(AT69),0),"-")</f>
        <v>3</v>
      </c>
      <c r="AU69" s="8">
        <f>IFERROR(VLOOKUP("*Челябинская область*",[2]МСП!$1:$1048576,COLUMN(AU69),0),"-")</f>
        <v>4.0999999999999996</v>
      </c>
      <c r="AV69" s="8">
        <f>IFERROR(VLOOKUP("*Челябинская область*",[2]МСП!$1:$1048576,COLUMN(AV69),0),"-")</f>
        <v>4.8</v>
      </c>
      <c r="AW69" s="8">
        <f>IFERROR(VLOOKUP("*Челябинская область*",[2]МСП!$1:$1048576,COLUMN(AW69),0),"-")</f>
        <v>5.4</v>
      </c>
      <c r="AX69" s="8">
        <f>IFERROR(VLOOKUP("*Челябинская область*",[2]МСП!$1:$1048576,COLUMN(AX69),0),"-")</f>
        <v>5.0999999999999996</v>
      </c>
      <c r="AY69" s="8">
        <f>IFERROR(VLOOKUP("*Челябинская область*",[2]МСП!$1:$1048576,COLUMN(AY69),0),"-")</f>
        <v>6.1</v>
      </c>
      <c r="AZ69" s="8">
        <f>IFERROR(VLOOKUP("*Челябинская область*",[2]МСП!$1:$1048576,COLUMN(AZ69),0),"-")</f>
        <v>5.0999999999999996</v>
      </c>
      <c r="BA69" s="8">
        <f>IFERROR(VLOOKUP("*Челябинская область*",[2]МСП!$1:$1048576,COLUMN(BA69),0),"-")</f>
        <v>7.2</v>
      </c>
      <c r="BB69" s="8">
        <f>IFERROR(VLOOKUP("*Челябинская область*",[2]МСП!$1:$1048576,COLUMN(BB69),0),"-")</f>
        <v>6</v>
      </c>
      <c r="BC69" s="8">
        <f>IFERROR(VLOOKUP("*Челябинская область*",[2]МСП!$1:$1048576,COLUMN(BC69),0),"-")</f>
        <v>6.9</v>
      </c>
      <c r="BD69" s="8">
        <f>IFERROR(VLOOKUP("*Челябинская область*",[2]МСП!$1:$1048576,COLUMN(BD69),0),"-")</f>
        <v>5.2</v>
      </c>
      <c r="BE69" s="8">
        <f>IFERROR(VLOOKUP("*Челябинская область*",[2]МСП!$1:$1048576,COLUMN(BE69),0),"-")</f>
        <v>7.8</v>
      </c>
      <c r="BF69" s="8">
        <f>IFERROR(VLOOKUP("*Челябинская область*",[2]МСП!$1:$1048576,COLUMN(BF69),0),"-")</f>
        <v>7.3</v>
      </c>
      <c r="BG69" s="8">
        <f>IFERROR(VLOOKUP("*Челябинская область*",[2]МСП!$1:$1048576,COLUMN(BG69),0),"-")</f>
        <v>7.4</v>
      </c>
      <c r="BH69" s="8">
        <f>IFERROR(VLOOKUP("*Челябинская область*",[2]МСП!$1:$1048576,COLUMN(BH69),0),"-")</f>
        <v>8</v>
      </c>
      <c r="BI69" s="8">
        <f>IFERROR(VLOOKUP("*Челябинская область*",[2]МСП!$1:$1048576,COLUMN(BI69),0),"-")</f>
        <v>3.2</v>
      </c>
      <c r="BJ69" s="8">
        <f>IFERROR(VLOOKUP("*Челябинская область*",[2]МСП!$1:$1048576,COLUMN(BJ69),0),"-")</f>
        <v>6.5</v>
      </c>
      <c r="BK69" s="8">
        <f>IFERROR(VLOOKUP("*Челябинская область*",[2]МСП!$1:$1048576,COLUMN(BK69),0),"-")</f>
        <v>7.1</v>
      </c>
      <c r="BL69" s="8">
        <f>IFERROR(VLOOKUP("*Челябинская область*",[2]МСП!$1:$1048576,COLUMN(BL69),0),"-")</f>
        <v>8</v>
      </c>
      <c r="BM69" s="8">
        <f>IFERROR(VLOOKUP("*Челябинская область*",[2]МСП!$1:$1048576,COLUMN(BM69),0),"-")</f>
        <v>7.5</v>
      </c>
      <c r="BN69" s="8">
        <f>IFERROR(VLOOKUP("*Челябинская область*",[2]МСП!$1:$1048576,COLUMN(BN69),0),"-")</f>
        <v>9.6</v>
      </c>
      <c r="BO69" s="8">
        <f>IFERROR(VLOOKUP("*Челябинская область*",[2]МСП!$1:$1048576,COLUMN(BO69),0),"-")</f>
        <v>8.6999999999999993</v>
      </c>
      <c r="BP69" s="8">
        <f>IFERROR(VLOOKUP("*Челябинская область*",[2]МСП!$1:$1048576,COLUMN(BP69),0),"-")</f>
        <v>8.1</v>
      </c>
      <c r="BQ69" s="8">
        <f>IFERROR(VLOOKUP("*Челябинская область*",[2]МСП!$1:$1048576,COLUMN(BQ69),0),"-")</f>
        <v>8.9</v>
      </c>
      <c r="BR69" s="8">
        <f>IFERROR(VLOOKUP("*Челябинская область*",[2]МСП!$1:$1048576,COLUMN(BR69),0),"-")</f>
        <v>8.8000000000000007</v>
      </c>
      <c r="BS69" s="8">
        <f>IFERROR(VLOOKUP("*Челябинская область*",[2]МСП!$1:$1048576,COLUMN(BS69),0),"-")</f>
        <v>7.8</v>
      </c>
      <c r="BT69" s="8">
        <f>IFERROR(VLOOKUP("*Челябинская область*",[2]МСП!$1:$1048576,COLUMN(BT69),0),"-")</f>
        <v>7.6</v>
      </c>
      <c r="BU69" s="8">
        <f>IFERROR(VLOOKUP("*Челябинская область*",[2]МСП!$1:$1048576,COLUMN(BU69),0),"-")</f>
        <v>7.9</v>
      </c>
      <c r="BV69" s="8">
        <f>IFERROR(VLOOKUP("*Челябинская область*",[2]МСП!$1:$1048576,COLUMN(BV69),0),"-")</f>
        <v>7.9</v>
      </c>
      <c r="BW69" s="8">
        <f>IFERROR(VLOOKUP("*Челябинская область*",[2]МСП!$1:$1048576,COLUMN(BW69),0),"-")</f>
        <v>8.4</v>
      </c>
      <c r="BX69" s="8">
        <f>IFERROR(VLOOKUP("*Челябинская область*",[2]МСП!$1:$1048576,COLUMN(BX69),0),"-")</f>
        <v>8.5</v>
      </c>
      <c r="BY69" s="8">
        <f>IFERROR(VLOOKUP("*Челябинская область*",[2]МСП!$1:$1048576,COLUMN(BY69),0),"-")</f>
        <v>8.6999999999999993</v>
      </c>
      <c r="BZ69" s="8">
        <f>IFERROR(VLOOKUP("*Челябинская область*",[2]МСП!$1:$1048576,COLUMN(BZ69),0),"-")</f>
        <v>8.6</v>
      </c>
      <c r="CA69" s="8">
        <f>IFERROR(VLOOKUP("*Челябинская область*",[2]МСП!$1:$1048576,COLUMN(CA69),0),"-")</f>
        <v>9.4</v>
      </c>
      <c r="CB69" s="8">
        <f>IFERROR(VLOOKUP("*Челябинская область*",[2]МСП!$1:$1048576,COLUMN(CB69),0),"-")</f>
        <v>9.1</v>
      </c>
      <c r="CC69" s="8">
        <f>IFERROR(VLOOKUP("*Челябинская область*",[2]МСП!$1:$1048576,COLUMN(CC69),0),"-")</f>
        <v>9.3000000000000007</v>
      </c>
      <c r="CD69" s="8">
        <f>IFERROR(VLOOKUP("*Челябинская область*",[2]МСП!$1:$1048576,COLUMN(CD69),0),"-")</f>
        <v>9.1999999999999993</v>
      </c>
      <c r="CE69" s="8">
        <f>IFERROR(VLOOKUP("*Челябинская область*",[2]МСП!$1:$1048576,COLUMN(CE69),0),"-")</f>
        <v>9.4</v>
      </c>
      <c r="CF69" s="8">
        <f>IFERROR(VLOOKUP("*Челябинская область*",[2]МСП!$1:$1048576,COLUMN(CF69),0),"-")</f>
        <v>8.6999999999999993</v>
      </c>
      <c r="CG69" s="8">
        <f>IFERROR(VLOOKUP("*Челябинская область*",[2]МСП!$1:$1048576,COLUMN(CG69),0),"-")</f>
        <v>8.6999999999999993</v>
      </c>
      <c r="CH69" s="8">
        <f>IFERROR(VLOOKUP("*Челябинская область*",[2]МСП!$1:$1048576,COLUMN(CH69),0),"-")</f>
        <v>9.1999999999999993</v>
      </c>
      <c r="CI69" s="8">
        <f>IFERROR(VLOOKUP("*Челябинская область*",[2]МСП!$1:$1048576,COLUMN(CI69),0),"-")</f>
        <v>9.1</v>
      </c>
      <c r="CJ69" s="8">
        <f>IFERROR(VLOOKUP("*Челябинская область*",[2]МСП!$1:$1048576,COLUMN(CJ69),0),"-")</f>
        <v>7.5</v>
      </c>
      <c r="CK69" s="8">
        <f>IFERROR(VLOOKUP("*Челябинская область*",[2]МСП!$1:$1048576,COLUMN(CK69),0),"-")</f>
        <v>7.3</v>
      </c>
      <c r="CL69" s="8">
        <f>IFERROR(VLOOKUP("*Челябинская область*",[2]МСП!$1:$1048576,COLUMN(CL69),0),"-")</f>
        <v>8.9</v>
      </c>
      <c r="CM69" s="8">
        <f>IFERROR(VLOOKUP("*Челябинская область*",[2]МСП!$1:$1048576,COLUMN(CM69),0),"-")</f>
        <v>9.3000000000000007</v>
      </c>
      <c r="CN69" s="8">
        <f>IFERROR(VLOOKUP("*Челябинская область*",[2]МСП!$1:$1048576,COLUMN(CN69),0),"-")</f>
        <v>9.3000000000000007</v>
      </c>
      <c r="CO69" s="8">
        <f>IFERROR(VLOOKUP("*Челябинская область*",[2]МСП!$1:$1048576,COLUMN(CO69),0),"-")</f>
        <v>9.1999999999999993</v>
      </c>
      <c r="CP69" s="8">
        <f>IFERROR(VLOOKUP("*Челябинская область*",[2]МСП!$1:$1048576,COLUMN(CP69),0),"-")</f>
        <v>9.8000000000000007</v>
      </c>
      <c r="CQ69" s="8">
        <f>IFERROR(VLOOKUP("*Челябинская область*",[2]МСП!$1:$1048576,COLUMN(CQ69),0),"-")</f>
        <v>10.4</v>
      </c>
      <c r="CR69" s="8">
        <f>IFERROR(VLOOKUP("*Челябинская область*",[2]МСП!$1:$1048576,COLUMN(CR69),0),"-")</f>
        <v>9.6999999999999993</v>
      </c>
      <c r="CS69" s="8">
        <f>IFERROR(VLOOKUP("*Челябинская область*",[2]МСП!$1:$1048576,COLUMN(CS69),0),"-")</f>
        <v>1.3</v>
      </c>
      <c r="CT69" s="8">
        <f>IFERROR(VLOOKUP("*Челябинская область*",[2]МСП!$1:$1048576,COLUMN(CT69),0),"-")</f>
        <v>8.5</v>
      </c>
      <c r="CU69" s="8">
        <f>IFERROR(VLOOKUP("*Челябинская область*",[2]МСП!$1:$1048576,COLUMN(CU69),0),"-")</f>
        <v>9.1999999999999993</v>
      </c>
      <c r="CV69" s="8">
        <f>IFERROR(VLOOKUP("*Челябинская область*",[2]МСП!$1:$1048576,COLUMN(CV69),0),"-")</f>
        <v>9.6</v>
      </c>
      <c r="CW69" s="8">
        <f>IFERROR(VLOOKUP("*Челябинская область*",[2]МСП!$1:$1048576,COLUMN(CW69),0),"-")</f>
        <v>9.1</v>
      </c>
      <c r="CX69" s="8">
        <f>IFERROR(VLOOKUP("*Челябинская область*",[2]МСП!$1:$1048576,COLUMN(CX69),0),"-")</f>
        <v>9.9</v>
      </c>
      <c r="CY69" s="8">
        <f>IFERROR(VLOOKUP("*Челябинская область*",[2]МСП!$1:$1048576,COLUMN(CY69),0),"-")</f>
        <v>9.9</v>
      </c>
      <c r="CZ69" s="8">
        <f>IFERROR(VLOOKUP("*Челябинская область*",[2]МСП!$1:$1048576,COLUMN(CZ69),0),"-")</f>
        <v>10.5</v>
      </c>
      <c r="DA69" s="8">
        <f>IFERROR(VLOOKUP("*Челябинская область*",[2]МСП!$1:$1048576,COLUMN(DA69),0),"-")</f>
        <v>9.3000000000000007</v>
      </c>
      <c r="DB69" s="8">
        <f>IFERROR(VLOOKUP("*Челябинская область*",[2]МСП!$1:$1048576,COLUMN(DB69),0),"-")</f>
        <v>9.6</v>
      </c>
      <c r="DC69" s="8">
        <f>IFERROR(VLOOKUP("*Челябинская область*",[2]МСП!$1:$1048576,COLUMN(DC69),0),"-")</f>
        <v>9.5</v>
      </c>
      <c r="DD69" s="8">
        <f>IFERROR(VLOOKUP("*Челябинская область*",[2]МСП!$1:$1048576,COLUMN(DD69),0),"-")</f>
        <v>9.5</v>
      </c>
      <c r="DE69" s="8">
        <f>IFERROR(VLOOKUP("*Челябинская область*",[2]МСП!$1:$1048576,COLUMN(DE69),0),"-")</f>
        <v>9.1999999999999993</v>
      </c>
      <c r="DF69" s="8">
        <f>IFERROR(VLOOKUP("*Челябинская область*",[2]МСП!$1:$1048576,COLUMN(DF69),0),"-")</f>
        <v>9.8000000000000007</v>
      </c>
      <c r="DG69" s="8">
        <f>IFERROR(VLOOKUP("*Челябинская область*",[2]МСП!$1:$1048576,COLUMN(DG69),0),"-")</f>
        <v>10.1</v>
      </c>
      <c r="DH69" s="8">
        <f>IFERROR(VLOOKUP("*Челябинская область*",[2]МСП!$1:$1048576,COLUMN(DH69),0),"-")</f>
        <v>10.4</v>
      </c>
      <c r="DI69" s="8">
        <f>IFERROR(VLOOKUP("*Челябинская область*",[2]МСП!$1:$1048576,COLUMN(DI69),0),"-")</f>
        <v>9.6999999999999993</v>
      </c>
      <c r="DJ69" s="8">
        <f>IFERROR(VLOOKUP("*Челябинская область*",[2]МСП!$1:$1048576,COLUMN(DJ69),0),"-")</f>
        <v>9.4</v>
      </c>
      <c r="DK69" s="8">
        <f>IFERROR(VLOOKUP("*Челябинская область*",[2]МСП!$1:$1048576,COLUMN(DK69),0),"-")</f>
        <v>10.7</v>
      </c>
      <c r="DL69" s="8">
        <f>IFERROR(VLOOKUP("*Челябинская область*",[2]МСП!$1:$1048576,COLUMN(DL69),0),"-")</f>
        <v>10.7</v>
      </c>
      <c r="DM69" s="8">
        <f>IFERROR(VLOOKUP("*Челябинская область*",[2]МСП!$1:$1048576,COLUMN(DM69),0),"-")</f>
        <v>10.6</v>
      </c>
      <c r="DN69" s="8">
        <f>IFERROR(VLOOKUP("*Челябинская область*",[2]МСП!$1:$1048576,COLUMN(DN69),0),"-")</f>
        <v>10.5</v>
      </c>
      <c r="DO69" s="8">
        <f>IFERROR(VLOOKUP("*Челябинская область*",[2]МСП!$1:$1048576,COLUMN(DO69),0),"-")</f>
        <v>11.1</v>
      </c>
      <c r="DP69" s="8">
        <f>IFERROR(VLOOKUP("*Челябинская область*",[2]МСП!$1:$1048576,COLUMN(DP69),0),"-")</f>
        <v>11.7</v>
      </c>
      <c r="DQ69" s="8">
        <f>IFERROR(VLOOKUP("*Челябинская область*",[2]МСП!$1:$1048576,COLUMN(DQ69),0),"-")</f>
        <v>12.1</v>
      </c>
      <c r="DR69" s="8">
        <f>IFERROR(VLOOKUP("*Челябинская область*",[2]МСП!$1:$1048576,COLUMN(DR69),0),"-")</f>
        <v>10.7</v>
      </c>
      <c r="DS69" s="8">
        <f>IFERROR(VLOOKUP("*Челябинская область*",[2]МСП!$1:$1048576,COLUMN(DS69),0),"-")</f>
        <v>10.5</v>
      </c>
      <c r="DT69" s="8">
        <f>IFERROR(VLOOKUP("*Челябинская область*",[2]МСП!$1:$1048576,COLUMN(DT69),0),"-")</f>
        <v>10.9</v>
      </c>
      <c r="DU69" s="8">
        <f>IFERROR(VLOOKUP("*Челябинская область*",[2]МСП!$1:$1048576,COLUMN(DU69),0),"-")</f>
        <v>11.1</v>
      </c>
      <c r="DV69" s="8">
        <f>IFERROR(VLOOKUP("*Челябинская область*",[2]МСП!$1:$1048576,COLUMN(DV69),0),"-")</f>
        <v>11.7</v>
      </c>
      <c r="DW69" s="8">
        <f>IFERROR(VLOOKUP("*Челябинская область*",[2]МСП!$1:$1048576,COLUMN(DW69),0),"-")</f>
        <v>11.5</v>
      </c>
      <c r="DX69" s="8">
        <f>IFERROR(VLOOKUP("*Челябинская область*",[2]МСП!$1:$1048576,COLUMN(DX69),0),"-")</f>
        <v>12.7</v>
      </c>
      <c r="DY69" s="8">
        <f>IFERROR(VLOOKUP("*Челябинская область*",[2]МСП!$1:$1048576,COLUMN(DY69),0),"-")</f>
        <v>12.7</v>
      </c>
      <c r="DZ69" s="8">
        <f>IFERROR(VLOOKUP("*Челябинская область*",[2]МСП!$1:$1048576,COLUMN(DZ69),0),"-")</f>
        <v>13.5</v>
      </c>
      <c r="EA69" s="8">
        <f>IFERROR(VLOOKUP("*Челябинская область*",[2]МСП!$1:$1048576,COLUMN(EA69),0),"-")</f>
        <v>14</v>
      </c>
      <c r="EB69" s="8">
        <f>IFERROR(VLOOKUP("*Челябинская область*",[2]МСП!$1:$1048576,COLUMN(EB69),0),"-")</f>
        <v>14.3</v>
      </c>
      <c r="EC69" s="8">
        <f>IFERROR(VLOOKUP("*Челябинская область*",[2]МСП!$1:$1048576,COLUMN(EC69),0),"-")</f>
        <v>15.2</v>
      </c>
      <c r="ED69" s="8">
        <f>IFERROR(VLOOKUP("*Челябинская область*",[2]МСП!$1:$1048576,COLUMN(ED69),0),"-")</f>
        <v>16.100000000000001</v>
      </c>
      <c r="EE69" s="8">
        <f>IFERROR(VLOOKUP("*Челябинская область*",[2]МСП!$1:$1048576,COLUMN(EE69),0),"-")</f>
        <v>16</v>
      </c>
      <c r="EF69" s="8">
        <f>IFERROR(VLOOKUP("*Челябинская область*",[2]МСП!$1:$1048576,COLUMN(EF69),0),"-")</f>
        <v>16.5</v>
      </c>
      <c r="EG69" s="8">
        <f>IFERROR(VLOOKUP("*Челябинская область*",[2]МСП!$1:$1048576,COLUMN(EG69),0),"-")</f>
        <v>17.399999999999999</v>
      </c>
      <c r="EH69" s="8">
        <f>IFERROR(VLOOKUP("*Челябинская область*",[2]МСП!$1:$1048576,COLUMN(EH69),0),"-")</f>
        <v>18.600000000000001</v>
      </c>
      <c r="EI69" s="8">
        <f>IFERROR(VLOOKUP("*Челябинская область*",[2]МСП!$1:$1048576,COLUMN(EI69),0),"-")</f>
        <v>19.899999999999999</v>
      </c>
      <c r="EJ69" s="8">
        <f>IFERROR(VLOOKUP("*Челябинская область*",[2]МСП!$1:$1048576,COLUMN(EJ69),0),"-")</f>
        <v>22.6</v>
      </c>
      <c r="EK69" s="8">
        <f>IFERROR(VLOOKUP("*Челябинская область*",[2]МСП!$1:$1048576,COLUMN(EK69),0),"-")</f>
        <v>25.4</v>
      </c>
      <c r="EL69" s="8">
        <f>IFERROR(VLOOKUP("*Челябинская область*",[2]МСП!$1:$1048576,COLUMN(EL69),0),"-")</f>
        <v>27.6</v>
      </c>
      <c r="EM69" s="8">
        <f>IFERROR(VLOOKUP("*Челябинская область*",[2]МСП!$1:$1048576,COLUMN(EM69),0),"-")</f>
        <v>28.2</v>
      </c>
      <c r="EN69" s="8">
        <f>IFERROR(VLOOKUP("*Челябинская область*",[2]МСП!$1:$1048576,COLUMN(EN69),0),"-")</f>
        <v>30.9</v>
      </c>
      <c r="EO69" s="8">
        <f>IFERROR(VLOOKUP("*Челябинская область*",[2]МСП!$1:$1048576,COLUMN(EO69),0),"-")</f>
        <v>32.4</v>
      </c>
      <c r="EP69" s="8">
        <f>IFERROR(VLOOKUP("*Челябинская область*",[2]МСП!$1:$1048576,COLUMN(EP69),0),"-")</f>
        <v>33.6</v>
      </c>
      <c r="EQ69" s="8">
        <f>IFERROR(VLOOKUP("*Челябинская область*",[2]МСП!$1:$1048576,COLUMN(EQ69),0),"-")</f>
        <v>21.2</v>
      </c>
      <c r="ER69" s="8">
        <f>IFERROR(VLOOKUP("*Челябинская область*",[2]МСП!$1:$1048576,COLUMN(ER69),0),"-")</f>
        <v>28.4</v>
      </c>
      <c r="ES69" s="8">
        <f>IFERROR(VLOOKUP("*Челябинская область*",[2]МСП!$1:$1048576,COLUMN(ES69),0),"-")</f>
        <v>30.7</v>
      </c>
      <c r="ET69" s="8">
        <f>IFERROR(VLOOKUP("*Челябинская область*",[2]МСП!$1:$1048576,COLUMN(ET69),0),"-")</f>
        <v>30.9</v>
      </c>
      <c r="EU69" s="8">
        <f>IFERROR(VLOOKUP("*Челябинская область*",[2]МСП!$1:$1048576,COLUMN(EU69),0),"-")</f>
        <v>30.6</v>
      </c>
      <c r="EV69" s="8">
        <f>IFERROR(VLOOKUP("*Челябинская область*",[2]МСП!$1:$1048576,COLUMN(EV69),0),"-")</f>
        <v>30.3</v>
      </c>
      <c r="EW69" s="8">
        <f>IFERROR(VLOOKUP("*Челябинская область*",[2]МСП!$1:$1048576,COLUMN(EW69),0),"-")</f>
        <v>34</v>
      </c>
      <c r="EX69" s="8">
        <f>IFERROR(VLOOKUP("*Челябинская область*",[2]МСП!$1:$1048576,COLUMN(EX69),0),"-")</f>
        <v>33.700000000000003</v>
      </c>
      <c r="EY69" s="8">
        <f>IFERROR(VLOOKUP("*Челябинская область*",[2]МСП!$1:$1048576,COLUMN(EY69),0),"-")</f>
        <v>34.799999999999997</v>
      </c>
    </row>
    <row r="70" spans="1:155" x14ac:dyDescent="0.25">
      <c r="A70" s="4" t="s">
        <v>58</v>
      </c>
      <c r="B70" s="8" t="str">
        <f>IFERROR(VLOOKUP("Алтай",[2]МСП!$1:$1048576,COLUMN(B70),0),"-")</f>
        <v>-</v>
      </c>
      <c r="C70" s="8" t="str">
        <f>IFERROR(VLOOKUP("Алтай",[2]МСП!$1:$1048576,COLUMN(C70),0),"-")</f>
        <v>-</v>
      </c>
      <c r="D70" s="8" t="str">
        <f>IFERROR(VLOOKUP("Алтай",[2]МСП!$1:$1048576,COLUMN(D70),0),"-")</f>
        <v>-</v>
      </c>
      <c r="E70" s="8" t="str">
        <f>IFERROR(VLOOKUP("Алтай",[2]МСП!$1:$1048576,COLUMN(E70),0),"-")</f>
        <v>-</v>
      </c>
      <c r="F70" s="8" t="str">
        <f>IFERROR(VLOOKUP("Алтай",[2]МСП!$1:$1048576,COLUMN(F70),0),"-")</f>
        <v>-</v>
      </c>
      <c r="G70" s="8" t="str">
        <f>IFERROR(VLOOKUP("Алтай",[2]МСП!$1:$1048576,COLUMN(G70),0),"-")</f>
        <v>-</v>
      </c>
      <c r="H70" s="8" t="str">
        <f>IFERROR(VLOOKUP("Алтай",[2]МСП!$1:$1048576,COLUMN(H70),0),"-")</f>
        <v>-</v>
      </c>
      <c r="I70" s="8" t="str">
        <f>IFERROR(VLOOKUP("Алтай",[2]МСП!$1:$1048576,COLUMN(I70),0),"-")</f>
        <v>-</v>
      </c>
      <c r="J70" s="8" t="str">
        <f>IFERROR(VLOOKUP("Алтай",[2]МСП!$1:$1048576,COLUMN(J70),0),"-")</f>
        <v>-</v>
      </c>
      <c r="K70" s="8" t="str">
        <f>IFERROR(VLOOKUP("Алтай",[2]МСП!$1:$1048576,COLUMN(K70),0),"-")</f>
        <v>-</v>
      </c>
      <c r="L70" s="8" t="str">
        <f>IFERROR(VLOOKUP("Алтай",[2]МСП!$1:$1048576,COLUMN(L70),0),"-")</f>
        <v>-</v>
      </c>
      <c r="M70" s="8" t="str">
        <f>IFERROR(VLOOKUP("Алтай",[2]МСП!$1:$1048576,COLUMN(M70),0),"-")</f>
        <v>-</v>
      </c>
      <c r="N70" s="8" t="str">
        <f>IFERROR(VLOOKUP("Алтай",[2]МСП!$1:$1048576,COLUMN(N70),0),"-")</f>
        <v>-</v>
      </c>
      <c r="O70" s="8" t="str">
        <f>IFERROR(VLOOKUP("Алтай",[2]МСП!$1:$1048576,COLUMN(O70),0),"-")</f>
        <v>-</v>
      </c>
      <c r="P70" s="8" t="str">
        <f>IFERROR(VLOOKUP("Алтай",[2]МСП!$1:$1048576,COLUMN(P70),0),"-")</f>
        <v>-</v>
      </c>
      <c r="Q70" s="8" t="str">
        <f>IFERROR(VLOOKUP("Алтай",[2]МСП!$1:$1048576,COLUMN(Q70),0),"-")</f>
        <v>-</v>
      </c>
      <c r="R70" s="8" t="str">
        <f>IFERROR(VLOOKUP("Алтай",[2]МСП!$1:$1048576,COLUMN(R70),0),"-")</f>
        <v>-</v>
      </c>
      <c r="S70" s="8" t="str">
        <f>IFERROR(VLOOKUP("Алтай",[2]МСП!$1:$1048576,COLUMN(S70),0),"-")</f>
        <v>-</v>
      </c>
      <c r="T70" s="8" t="str">
        <f>IFERROR(VLOOKUP("Алтай",[2]МСП!$1:$1048576,COLUMN(T70),0),"-")</f>
        <v>-</v>
      </c>
      <c r="U70" s="8" t="str">
        <f>IFERROR(VLOOKUP("Алтай",[2]МСП!$1:$1048576,COLUMN(U70),0),"-")</f>
        <v>-</v>
      </c>
      <c r="V70" s="8" t="str">
        <f>IFERROR(VLOOKUP("Алтай",[2]МСП!$1:$1048576,COLUMN(V70),0),"-")</f>
        <v>-</v>
      </c>
      <c r="W70" s="8" t="str">
        <f>IFERROR(VLOOKUP("Алтай",[2]МСП!$1:$1048576,COLUMN(W70),0),"-")</f>
        <v>-</v>
      </c>
      <c r="X70" s="8" t="str">
        <f>IFERROR(VLOOKUP("Алтай",[2]МСП!$1:$1048576,COLUMN(X70),0),"-")</f>
        <v>-</v>
      </c>
      <c r="Y70" s="8" t="str">
        <f>IFERROR(VLOOKUP("Алтай",[2]МСП!$1:$1048576,COLUMN(Y70),0),"-")</f>
        <v>-</v>
      </c>
      <c r="Z70" s="8" t="str">
        <f>IFERROR(VLOOKUP("Алтай",[2]МСП!$1:$1048576,COLUMN(Z70),0),"-")</f>
        <v>-</v>
      </c>
      <c r="AA70" s="8" t="str">
        <f>IFERROR(VLOOKUP("Алтай",[2]МСП!$1:$1048576,COLUMN(AA70),0),"-")</f>
        <v>-</v>
      </c>
      <c r="AB70" s="8" t="str">
        <f>IFERROR(VLOOKUP("Алтай",[2]МСП!$1:$1048576,COLUMN(AB70),0),"-")</f>
        <v>-</v>
      </c>
      <c r="AC70" s="8" t="str">
        <f>IFERROR(VLOOKUP("Алтай",[2]МСП!$1:$1048576,COLUMN(AC70),0),"-")</f>
        <v>-</v>
      </c>
      <c r="AD70" s="8" t="str">
        <f>IFERROR(VLOOKUP("Алтай",[2]МСП!$1:$1048576,COLUMN(AD70),0),"-")</f>
        <v>-</v>
      </c>
      <c r="AE70" s="8" t="str">
        <f>IFERROR(VLOOKUP("Алтай",[2]МСП!$1:$1048576,COLUMN(AE70),0),"-")</f>
        <v>-</v>
      </c>
      <c r="AF70" s="8" t="str">
        <f>IFERROR(VLOOKUP("Алтай",[2]МСП!$1:$1048576,COLUMN(AF70),0),"-")</f>
        <v>-</v>
      </c>
      <c r="AG70" s="8" t="str">
        <f>IFERROR(VLOOKUP("Алтай",[2]МСП!$1:$1048576,COLUMN(AG70),0),"-")</f>
        <v>-</v>
      </c>
      <c r="AH70" s="8" t="str">
        <f>IFERROR(VLOOKUP("Алтай",[2]МСП!$1:$1048576,COLUMN(AH70),0),"-")</f>
        <v>-</v>
      </c>
      <c r="AI70" s="8" t="str">
        <f>IFERROR(VLOOKUP("Алтай",[2]МСП!$1:$1048576,COLUMN(AI70),0),"-")</f>
        <v>-</v>
      </c>
      <c r="AJ70" s="8" t="str">
        <f>IFERROR(VLOOKUP("Алтай",[2]МСП!$1:$1048576,COLUMN(AJ70),0),"-")</f>
        <v>-</v>
      </c>
      <c r="AK70" s="8" t="str">
        <f>IFERROR(VLOOKUP("Алтай",[2]МСП!$1:$1048576,COLUMN(AK70),0),"-")</f>
        <v>-</v>
      </c>
      <c r="AL70" s="8" t="str">
        <f>IFERROR(VLOOKUP("Алтай",[2]МСП!$1:$1048576,COLUMN(AL70),0),"-")</f>
        <v>-</v>
      </c>
      <c r="AM70" s="8" t="str">
        <f>IFERROR(VLOOKUP("Алтай",[2]МСП!$1:$1048576,COLUMN(AM70),0),"-")</f>
        <v>-</v>
      </c>
      <c r="AN70" s="8" t="str">
        <f>IFERROR(VLOOKUP("Алтай",[2]МСП!$1:$1048576,COLUMN(AN70),0),"-")</f>
        <v>-</v>
      </c>
      <c r="AO70" s="8" t="str">
        <f>IFERROR(VLOOKUP("Алтай",[2]МСП!$1:$1048576,COLUMN(AO70),0),"-")</f>
        <v>-</v>
      </c>
      <c r="AP70" s="8" t="str">
        <f>IFERROR(VLOOKUP("Алтай",[2]МСП!$1:$1048576,COLUMN(AP70),0),"-")</f>
        <v>-</v>
      </c>
      <c r="AQ70" s="8" t="str">
        <f>IFERROR(VLOOKUP("Алтай",[2]МСП!$1:$1048576,COLUMN(AQ70),0),"-")</f>
        <v>-</v>
      </c>
      <c r="AR70" s="8" t="str">
        <f>IFERROR(VLOOKUP("Алтай",[2]МСП!$1:$1048576,COLUMN(AR70),0),"-")</f>
        <v>-</v>
      </c>
      <c r="AS70" s="8" t="str">
        <f>IFERROR(VLOOKUP("Алтай",[2]МСП!$1:$1048576,COLUMN(AS70),0),"-")</f>
        <v>-</v>
      </c>
      <c r="AT70" s="8" t="str">
        <f>IFERROR(VLOOKUP("Алтай",[2]МСП!$1:$1048576,COLUMN(AT70),0),"-")</f>
        <v>-</v>
      </c>
      <c r="AU70" s="8" t="str">
        <f>IFERROR(VLOOKUP("Алтай",[2]МСП!$1:$1048576,COLUMN(AU70),0),"-")</f>
        <v>-</v>
      </c>
      <c r="AV70" s="8" t="str">
        <f>IFERROR(VLOOKUP("Алтай",[2]МСП!$1:$1048576,COLUMN(AV70),0),"-")</f>
        <v>-</v>
      </c>
      <c r="AW70" s="8" t="str">
        <f>IFERROR(VLOOKUP("Алтай",[2]МСП!$1:$1048576,COLUMN(AW70),0),"-")</f>
        <v>-</v>
      </c>
      <c r="AX70" s="8" t="str">
        <f>IFERROR(VLOOKUP("Алтай",[2]МСП!$1:$1048576,COLUMN(AX70),0),"-")</f>
        <v>-</v>
      </c>
      <c r="AY70" s="8" t="str">
        <f>IFERROR(VLOOKUP("Алтай",[2]МСП!$1:$1048576,COLUMN(AY70),0),"-")</f>
        <v>-</v>
      </c>
      <c r="AZ70" s="8" t="str">
        <f>IFERROR(VLOOKUP("Алтай",[2]МСП!$1:$1048576,COLUMN(AZ70),0),"-")</f>
        <v>-</v>
      </c>
      <c r="BA70" s="8" t="str">
        <f>IFERROR(VLOOKUP("Алтай",[2]МСП!$1:$1048576,COLUMN(BA70),0),"-")</f>
        <v>-</v>
      </c>
      <c r="BB70" s="8" t="str">
        <f>IFERROR(VLOOKUP("Алтай",[2]МСП!$1:$1048576,COLUMN(BB70),0),"-")</f>
        <v>-</v>
      </c>
      <c r="BC70" s="8" t="str">
        <f>IFERROR(VLOOKUP("Алтай",[2]МСП!$1:$1048576,COLUMN(BC70),0),"-")</f>
        <v>-</v>
      </c>
      <c r="BD70" s="8" t="str">
        <f>IFERROR(VLOOKUP("Алтай",[2]МСП!$1:$1048576,COLUMN(BD70),0),"-")</f>
        <v>-</v>
      </c>
      <c r="BE70" s="8" t="str">
        <f>IFERROR(VLOOKUP("Алтай",[2]МСП!$1:$1048576,COLUMN(BE70),0),"-")</f>
        <v>-</v>
      </c>
      <c r="BF70" s="8" t="str">
        <f>IFERROR(VLOOKUP("Алтай",[2]МСП!$1:$1048576,COLUMN(BF70),0),"-")</f>
        <v>-</v>
      </c>
      <c r="BG70" s="8" t="str">
        <f>IFERROR(VLOOKUP("Алтай",[2]МСП!$1:$1048576,COLUMN(BG70),0),"-")</f>
        <v>-</v>
      </c>
      <c r="BH70" s="8" t="str">
        <f>IFERROR(VLOOKUP("Алтай",[2]МСП!$1:$1048576,COLUMN(BH70),0),"-")</f>
        <v>-</v>
      </c>
      <c r="BI70" s="8" t="str">
        <f>IFERROR(VLOOKUP("Алтай",[2]МСП!$1:$1048576,COLUMN(BI70),0),"-")</f>
        <v>-</v>
      </c>
      <c r="BJ70" s="8" t="str">
        <f>IFERROR(VLOOKUP("Алтай",[2]МСП!$1:$1048576,COLUMN(BJ70),0),"-")</f>
        <v>-</v>
      </c>
      <c r="BK70" s="8" t="str">
        <f>IFERROR(VLOOKUP("Алтай",[2]МСП!$1:$1048576,COLUMN(BK70),0),"-")</f>
        <v>-</v>
      </c>
      <c r="BL70" s="8" t="str">
        <f>IFERROR(VLOOKUP("Алтай",[2]МСП!$1:$1048576,COLUMN(BL70),0),"-")</f>
        <v>-</v>
      </c>
      <c r="BM70" s="8" t="str">
        <f>IFERROR(VLOOKUP("Алтай",[2]МСП!$1:$1048576,COLUMN(BM70),0),"-")</f>
        <v>-</v>
      </c>
      <c r="BN70" s="8" t="str">
        <f>IFERROR(VLOOKUP("Алтай",[2]МСП!$1:$1048576,COLUMN(BN70),0),"-")</f>
        <v>-</v>
      </c>
      <c r="BO70" s="8" t="str">
        <f>IFERROR(VLOOKUP("Алтай",[2]МСП!$1:$1048576,COLUMN(BO70),0),"-")</f>
        <v>-</v>
      </c>
      <c r="BP70" s="8" t="str">
        <f>IFERROR(VLOOKUP("Алтай",[2]МСП!$1:$1048576,COLUMN(BP70),0),"-")</f>
        <v>-</v>
      </c>
      <c r="BQ70" s="8" t="str">
        <f>IFERROR(VLOOKUP("Алтай",[2]МСП!$1:$1048576,COLUMN(BQ70),0),"-")</f>
        <v>-</v>
      </c>
      <c r="BR70" s="8" t="str">
        <f>IFERROR(VLOOKUP("Алтай",[2]МСП!$1:$1048576,COLUMN(BR70),0),"-")</f>
        <v>-</v>
      </c>
      <c r="BS70" s="8" t="str">
        <f>IFERROR(VLOOKUP("Алтай",[2]МСП!$1:$1048576,COLUMN(BS70),0),"-")</f>
        <v>-</v>
      </c>
      <c r="BT70" s="8" t="str">
        <f>IFERROR(VLOOKUP("Алтай",[2]МСП!$1:$1048576,COLUMN(BT70),0),"-")</f>
        <v>-</v>
      </c>
      <c r="BU70" s="8" t="str">
        <f>IFERROR(VLOOKUP("Алтай",[2]МСП!$1:$1048576,COLUMN(BU70),0),"-")</f>
        <v>-</v>
      </c>
      <c r="BV70" s="8" t="str">
        <f>IFERROR(VLOOKUP("Алтай",[2]МСП!$1:$1048576,COLUMN(BV70),0),"-")</f>
        <v>-</v>
      </c>
      <c r="BW70" s="8" t="str">
        <f>IFERROR(VLOOKUP("Алтай",[2]МСП!$1:$1048576,COLUMN(BW70),0),"-")</f>
        <v>-</v>
      </c>
      <c r="BX70" s="8" t="str">
        <f>IFERROR(VLOOKUP("Алтай",[2]МСП!$1:$1048576,COLUMN(BX70),0),"-")</f>
        <v>-</v>
      </c>
      <c r="BY70" s="8" t="str">
        <f>IFERROR(VLOOKUP("Алтай",[2]МСП!$1:$1048576,COLUMN(BY70),0),"-")</f>
        <v>-</v>
      </c>
      <c r="BZ70" s="8" t="str">
        <f>IFERROR(VLOOKUP("Алтай",[2]МСП!$1:$1048576,COLUMN(BZ70),0),"-")</f>
        <v>-</v>
      </c>
      <c r="CA70" s="8" t="str">
        <f>IFERROR(VLOOKUP("Алтай",[2]МСП!$1:$1048576,COLUMN(CA70),0),"-")</f>
        <v>-</v>
      </c>
      <c r="CB70" s="8" t="str">
        <f>IFERROR(VLOOKUP("Алтай",[2]МСП!$1:$1048576,COLUMN(CB70),0),"-")</f>
        <v>-</v>
      </c>
      <c r="CC70" s="8" t="str">
        <f>IFERROR(VLOOKUP("Алтай",[2]МСП!$1:$1048576,COLUMN(CC70),0),"-")</f>
        <v>-</v>
      </c>
      <c r="CD70" s="8" t="str">
        <f>IFERROR(VLOOKUP("Алтай",[2]МСП!$1:$1048576,COLUMN(CD70),0),"-")</f>
        <v>-</v>
      </c>
      <c r="CE70" s="8" t="str">
        <f>IFERROR(VLOOKUP("Алтай",[2]МСП!$1:$1048576,COLUMN(CE70),0),"-")</f>
        <v>-</v>
      </c>
      <c r="CF70" s="8" t="str">
        <f>IFERROR(VLOOKUP("Алтай",[2]МСП!$1:$1048576,COLUMN(CF70),0),"-")</f>
        <v>-</v>
      </c>
      <c r="CG70" s="8" t="str">
        <f>IFERROR(VLOOKUP("Алтай",[2]МСП!$1:$1048576,COLUMN(CG70),0),"-")</f>
        <v>-</v>
      </c>
      <c r="CH70" s="8" t="str">
        <f>IFERROR(VLOOKUP("Алтай",[2]МСП!$1:$1048576,COLUMN(CH70),0),"-")</f>
        <v>-</v>
      </c>
      <c r="CI70" s="8" t="str">
        <f>IFERROR(VLOOKUP("Алтай",[2]МСП!$1:$1048576,COLUMN(CI70),0),"-")</f>
        <v>-</v>
      </c>
      <c r="CJ70" s="8" t="str">
        <f>IFERROR(VLOOKUP("Алтай",[2]МСП!$1:$1048576,COLUMN(CJ70),0),"-")</f>
        <v>-</v>
      </c>
      <c r="CK70" s="8" t="str">
        <f>IFERROR(VLOOKUP("Алтай",[2]МСП!$1:$1048576,COLUMN(CK70),0),"-")</f>
        <v>-</v>
      </c>
      <c r="CL70" s="8" t="str">
        <f>IFERROR(VLOOKUP("Алтай",[2]МСП!$1:$1048576,COLUMN(CL70),0),"-")</f>
        <v>-</v>
      </c>
      <c r="CM70" s="8" t="str">
        <f>IFERROR(VLOOKUP("Алтай",[2]МСП!$1:$1048576,COLUMN(CM70),0),"-")</f>
        <v>-</v>
      </c>
      <c r="CN70" s="8" t="str">
        <f>IFERROR(VLOOKUP("Алтай",[2]МСП!$1:$1048576,COLUMN(CN70),0),"-")</f>
        <v>-</v>
      </c>
      <c r="CO70" s="8" t="str">
        <f>IFERROR(VLOOKUP("Алтай",[2]МСП!$1:$1048576,COLUMN(CO70),0),"-")</f>
        <v>-</v>
      </c>
      <c r="CP70" s="8" t="str">
        <f>IFERROR(VLOOKUP("Алтай",[2]МСП!$1:$1048576,COLUMN(CP70),0),"-")</f>
        <v>-</v>
      </c>
      <c r="CQ70" s="8" t="str">
        <f>IFERROR(VLOOKUP("Алтай",[2]МСП!$1:$1048576,COLUMN(CQ70),0),"-")</f>
        <v>-</v>
      </c>
      <c r="CR70" s="8" t="str">
        <f>IFERROR(VLOOKUP("Алтай",[2]МСП!$1:$1048576,COLUMN(CR70),0),"-")</f>
        <v>-</v>
      </c>
      <c r="CS70" s="8" t="str">
        <f>IFERROR(VLOOKUP("Алтай",[2]МСП!$1:$1048576,COLUMN(CS70),0),"-")</f>
        <v>-</v>
      </c>
      <c r="CT70" s="8" t="str">
        <f>IFERROR(VLOOKUP("Алтай",[2]МСП!$1:$1048576,COLUMN(CT70),0),"-")</f>
        <v>-</v>
      </c>
      <c r="CU70" s="8" t="str">
        <f>IFERROR(VLOOKUP("Алтай",[2]МСП!$1:$1048576,COLUMN(CU70),0),"-")</f>
        <v>-</v>
      </c>
      <c r="CV70" s="8" t="str">
        <f>IFERROR(VLOOKUP("Алтай",[2]МСП!$1:$1048576,COLUMN(CV70),0),"-")</f>
        <v>-</v>
      </c>
      <c r="CW70" s="8" t="str">
        <f>IFERROR(VLOOKUP("Алтай",[2]МСП!$1:$1048576,COLUMN(CW70),0),"-")</f>
        <v>-</v>
      </c>
      <c r="CX70" s="8" t="str">
        <f>IFERROR(VLOOKUP("Алтай",[2]МСП!$1:$1048576,COLUMN(CX70),0),"-")</f>
        <v>-</v>
      </c>
      <c r="CY70" s="8" t="str">
        <f>IFERROR(VLOOKUP("Алтай",[2]МСП!$1:$1048576,COLUMN(CY70),0),"-")</f>
        <v>-</v>
      </c>
      <c r="CZ70" s="8" t="str">
        <f>IFERROR(VLOOKUP("Алтай",[2]МСП!$1:$1048576,COLUMN(CZ70),0),"-")</f>
        <v>-</v>
      </c>
      <c r="DA70" s="8" t="str">
        <f>IFERROR(VLOOKUP("Алтай",[2]МСП!$1:$1048576,COLUMN(DA70),0),"-")</f>
        <v>-</v>
      </c>
      <c r="DB70" s="8" t="str">
        <f>IFERROR(VLOOKUP("Алтай",[2]МСП!$1:$1048576,COLUMN(DB70),0),"-")</f>
        <v>-</v>
      </c>
      <c r="DC70" s="8" t="str">
        <f>IFERROR(VLOOKUP("Алтай",[2]МСП!$1:$1048576,COLUMN(DC70),0),"-")</f>
        <v>-</v>
      </c>
      <c r="DD70" s="8" t="str">
        <f>IFERROR(VLOOKUP("Алтай",[2]МСП!$1:$1048576,COLUMN(DD70),0),"-")</f>
        <v>-</v>
      </c>
      <c r="DE70" s="8" t="str">
        <f>IFERROR(VLOOKUP("Алтай",[2]МСП!$1:$1048576,COLUMN(DE70),0),"-")</f>
        <v>-</v>
      </c>
      <c r="DF70" s="8" t="str">
        <f>IFERROR(VLOOKUP("Алтай",[2]МСП!$1:$1048576,COLUMN(DF70),0),"-")</f>
        <v>-</v>
      </c>
      <c r="DG70" s="8" t="str">
        <f>IFERROR(VLOOKUP("Алтай",[2]МСП!$1:$1048576,COLUMN(DG70),0),"-")</f>
        <v>-</v>
      </c>
      <c r="DH70" s="8" t="str">
        <f>IFERROR(VLOOKUP("Алтай",[2]МСП!$1:$1048576,COLUMN(DH70),0),"-")</f>
        <v>-</v>
      </c>
      <c r="DI70" s="8" t="str">
        <f>IFERROR(VLOOKUP("Алтай",[2]МСП!$1:$1048576,COLUMN(DI70),0),"-")</f>
        <v>-</v>
      </c>
      <c r="DJ70" s="8" t="str">
        <f>IFERROR(VLOOKUP("Алтай",[2]МСП!$1:$1048576,COLUMN(DJ70),0),"-")</f>
        <v>-</v>
      </c>
      <c r="DK70" s="8" t="str">
        <f>IFERROR(VLOOKUP("Алтай",[2]МСП!$1:$1048576,COLUMN(DK70),0),"-")</f>
        <v>-</v>
      </c>
      <c r="DL70" s="8" t="str">
        <f>IFERROR(VLOOKUP("Алтай",[2]МСП!$1:$1048576,COLUMN(DL70),0),"-")</f>
        <v>-</v>
      </c>
      <c r="DM70" s="8" t="str">
        <f>IFERROR(VLOOKUP("Алтай",[2]МСП!$1:$1048576,COLUMN(DM70),0),"-")</f>
        <v>-</v>
      </c>
      <c r="DN70" s="8" t="str">
        <f>IFERROR(VLOOKUP("Алтай",[2]МСП!$1:$1048576,COLUMN(DN70),0),"-")</f>
        <v>-</v>
      </c>
      <c r="DO70" s="8" t="str">
        <f>IFERROR(VLOOKUP("Алтай",[2]МСП!$1:$1048576,COLUMN(DO70),0),"-")</f>
        <v>-</v>
      </c>
      <c r="DP70" s="8" t="str">
        <f>IFERROR(VLOOKUP("Алтай",[2]МСП!$1:$1048576,COLUMN(DP70),0),"-")</f>
        <v>-</v>
      </c>
      <c r="DQ70" s="8" t="str">
        <f>IFERROR(VLOOKUP("Алтай",[2]МСП!$1:$1048576,COLUMN(DQ70),0),"-")</f>
        <v>-</v>
      </c>
      <c r="DR70" s="8" t="str">
        <f>IFERROR(VLOOKUP("Алтай",[2]МСП!$1:$1048576,COLUMN(DR70),0),"-")</f>
        <v>-</v>
      </c>
      <c r="DS70" s="8" t="str">
        <f>IFERROR(VLOOKUP("Алтай",[2]МСП!$1:$1048576,COLUMN(DS70),0),"-")</f>
        <v>-</v>
      </c>
      <c r="DT70" s="8" t="str">
        <f>IFERROR(VLOOKUP("Алтай",[2]МСП!$1:$1048576,COLUMN(DT70),0),"-")</f>
        <v>-</v>
      </c>
      <c r="DU70" s="8" t="str">
        <f>IFERROR(VLOOKUP("Алтай",[2]МСП!$1:$1048576,COLUMN(DU70),0),"-")</f>
        <v>-</v>
      </c>
      <c r="DV70" s="8" t="str">
        <f>IFERROR(VLOOKUP("Алтай",[2]МСП!$1:$1048576,COLUMN(DV70),0),"-")</f>
        <v>-</v>
      </c>
      <c r="DW70" s="8" t="str">
        <f>IFERROR(VLOOKUP("Алтай",[2]МСП!$1:$1048576,COLUMN(DW70),0),"-")</f>
        <v>-</v>
      </c>
      <c r="DX70" s="8" t="str">
        <f>IFERROR(VLOOKUP("Алтай",[2]МСП!$1:$1048576,COLUMN(DX70),0),"-")</f>
        <v>-</v>
      </c>
      <c r="DY70" s="8" t="str">
        <f>IFERROR(VLOOKUP("Алтай",[2]МСП!$1:$1048576,COLUMN(DY70),0),"-")</f>
        <v>-</v>
      </c>
      <c r="DZ70" s="8" t="str">
        <f>IFERROR(VLOOKUP("Алтай",[2]МСП!$1:$1048576,COLUMN(DZ70),0),"-")</f>
        <v>-</v>
      </c>
      <c r="EA70" s="8" t="str">
        <f>IFERROR(VLOOKUP("Алтай",[2]МСП!$1:$1048576,COLUMN(EA70),0),"-")</f>
        <v>-</v>
      </c>
      <c r="EB70" s="8" t="str">
        <f>IFERROR(VLOOKUP("Алтай",[2]МСП!$1:$1048576,COLUMN(EB70),0),"-")</f>
        <v>-</v>
      </c>
      <c r="EC70" s="8" t="str">
        <f>IFERROR(VLOOKUP("Алтай",[2]МСП!$1:$1048576,COLUMN(EC70),0),"-")</f>
        <v>-</v>
      </c>
      <c r="ED70" s="8" t="str">
        <f>IFERROR(VLOOKUP("Алтай",[2]МСП!$1:$1048576,COLUMN(ED70),0),"-")</f>
        <v>-</v>
      </c>
      <c r="EE70" s="8" t="str">
        <f>IFERROR(VLOOKUP("Алтай",[2]МСП!$1:$1048576,COLUMN(EE70),0),"-")</f>
        <v>-</v>
      </c>
      <c r="EF70" s="8" t="str">
        <f>IFERROR(VLOOKUP("Алтай",[2]МСП!$1:$1048576,COLUMN(EF70),0),"-")</f>
        <v>-</v>
      </c>
      <c r="EG70" s="8" t="str">
        <f>IFERROR(VLOOKUP("Алтай",[2]МСП!$1:$1048576,COLUMN(EG70),0),"-")</f>
        <v>-</v>
      </c>
      <c r="EH70" s="8" t="str">
        <f>IFERROR(VLOOKUP("Алтай",[2]МСП!$1:$1048576,COLUMN(EH70),0),"-")</f>
        <v>-</v>
      </c>
      <c r="EI70" s="8" t="str">
        <f>IFERROR(VLOOKUP("Алтай",[2]МСП!$1:$1048576,COLUMN(EI70),0),"-")</f>
        <v>-</v>
      </c>
      <c r="EJ70" s="8" t="str">
        <f>IFERROR(VLOOKUP("Алтай",[2]МСП!$1:$1048576,COLUMN(EJ70),0),"-")</f>
        <v>-</v>
      </c>
      <c r="EK70" s="8" t="str">
        <f>IFERROR(VLOOKUP("Алтай",[2]МСП!$1:$1048576,COLUMN(EK70),0),"-")</f>
        <v>-</v>
      </c>
      <c r="EL70" s="8" t="str">
        <f>IFERROR(VLOOKUP("Алтай",[2]МСП!$1:$1048576,COLUMN(EL70),0),"-")</f>
        <v>-</v>
      </c>
      <c r="EM70" s="8" t="str">
        <f>IFERROR(VLOOKUP("Алтай",[2]МСП!$1:$1048576,COLUMN(EM70),0),"-")</f>
        <v>-</v>
      </c>
      <c r="EN70" s="8" t="str">
        <f>IFERROR(VLOOKUP("Алтай",[2]МСП!$1:$1048576,COLUMN(EN70),0),"-")</f>
        <v>-</v>
      </c>
      <c r="EO70" s="8" t="str">
        <f>IFERROR(VLOOKUP("Алтай",[2]МСП!$1:$1048576,COLUMN(EO70),0),"-")</f>
        <v>-</v>
      </c>
      <c r="EP70" s="8" t="str">
        <f>IFERROR(VLOOKUP("Алтай",[2]МСП!$1:$1048576,COLUMN(EP70),0),"-")</f>
        <v>-</v>
      </c>
      <c r="EQ70" s="8" t="str">
        <f>IFERROR(VLOOKUP("Алтай",[2]МСП!$1:$1048576,COLUMN(EQ70),0),"-")</f>
        <v>-</v>
      </c>
      <c r="ER70" s="8" t="str">
        <f>IFERROR(VLOOKUP("Алтай",[2]МСП!$1:$1048576,COLUMN(ER70),0),"-")</f>
        <v>-</v>
      </c>
      <c r="ES70" s="8" t="str">
        <f>IFERROR(VLOOKUP("Алтай",[2]МСП!$1:$1048576,COLUMN(ES70),0),"-")</f>
        <v>-</v>
      </c>
      <c r="ET70" s="8" t="str">
        <f>IFERROR(VLOOKUP("Алтай",[2]МСП!$1:$1048576,COLUMN(ET70),0),"-")</f>
        <v>-</v>
      </c>
      <c r="EU70" s="8" t="str">
        <f>IFERROR(VLOOKUP("Алтай",[2]МСП!$1:$1048576,COLUMN(EU70),0),"-")</f>
        <v>-</v>
      </c>
      <c r="EV70" s="8" t="str">
        <f>IFERROR(VLOOKUP("Алтай",[2]МСП!$1:$1048576,COLUMN(EV70),0),"-")</f>
        <v>-</v>
      </c>
      <c r="EW70" s="8" t="str">
        <f>IFERROR(VLOOKUP("Алтай",[2]МСП!$1:$1048576,COLUMN(EW70),0),"-")</f>
        <v>-</v>
      </c>
      <c r="EX70" s="8" t="str">
        <f>IFERROR(VLOOKUP("Алтай",[2]МСП!$1:$1048576,COLUMN(EX70),0),"-")</f>
        <v>-</v>
      </c>
      <c r="EY70" s="8" t="str">
        <f>IFERROR(VLOOKUP("Алтай",[2]МСП!$1:$1048576,COLUMN(EY70),0),"-")</f>
        <v>-</v>
      </c>
    </row>
    <row r="71" spans="1:155" x14ac:dyDescent="0.25">
      <c r="A71" s="4" t="s">
        <v>59</v>
      </c>
      <c r="B71" s="8">
        <f>IFERROR(VLOOKUP("*Тыва*",[2]МСП!$1:$1048576,COLUMN(B71),0),"-")</f>
        <v>1.6</v>
      </c>
      <c r="C71" s="8">
        <f>IFERROR(VLOOKUP("*Тыва*",[2]МСП!$1:$1048576,COLUMN(C71),0),"-")</f>
        <v>-0.1</v>
      </c>
      <c r="D71" s="8">
        <f>IFERROR(VLOOKUP("*Тыва*",[2]МСП!$1:$1048576,COLUMN(D71),0),"-")</f>
        <v>-0.1</v>
      </c>
      <c r="E71" s="8">
        <f>IFERROR(VLOOKUP("*Тыва*",[2]МСП!$1:$1048576,COLUMN(E71),0),"-")</f>
        <v>-7.2</v>
      </c>
      <c r="F71" s="8">
        <f>IFERROR(VLOOKUP("*Тыва*",[2]МСП!$1:$1048576,COLUMN(F71),0),"-")</f>
        <v>-30.1</v>
      </c>
      <c r="G71" s="8">
        <f>IFERROR(VLOOKUP("*Тыва*",[2]МСП!$1:$1048576,COLUMN(G71),0),"-")</f>
        <v>-25.4</v>
      </c>
      <c r="H71" s="8">
        <f>IFERROR(VLOOKUP("*Тыва*",[2]МСП!$1:$1048576,COLUMN(H71),0),"-")</f>
        <v>-23.9</v>
      </c>
      <c r="I71" s="8">
        <f>IFERROR(VLOOKUP("*Тыва*",[2]МСП!$1:$1048576,COLUMN(I71),0),"-")</f>
        <v>-22</v>
      </c>
      <c r="J71" s="8">
        <f>IFERROR(VLOOKUP("*Тыва*",[2]МСП!$1:$1048576,COLUMN(J71),0),"-")</f>
        <v>-22.6</v>
      </c>
      <c r="K71" s="8">
        <f>IFERROR(VLOOKUP("*Тыва*",[2]МСП!$1:$1048576,COLUMN(K71),0),"-")</f>
        <v>-20.2</v>
      </c>
      <c r="L71" s="8">
        <f>IFERROR(VLOOKUP("*Тыва*",[2]МСП!$1:$1048576,COLUMN(L71),0),"-")</f>
        <v>-23.2</v>
      </c>
      <c r="M71" s="8">
        <f>IFERROR(VLOOKUP("*Тыва*",[2]МСП!$1:$1048576,COLUMN(M71),0),"-")</f>
        <v>-21.6</v>
      </c>
      <c r="N71" s="8">
        <f>IFERROR(VLOOKUP("*Тыва*",[2]МСП!$1:$1048576,COLUMN(N71),0),"-")</f>
        <v>-18.600000000000001</v>
      </c>
      <c r="O71" s="8">
        <f>IFERROR(VLOOKUP("*Тыва*",[2]МСП!$1:$1048576,COLUMN(O71),0),"-")</f>
        <v>-18.899999999999999</v>
      </c>
      <c r="P71" s="8">
        <f>IFERROR(VLOOKUP("*Тыва*",[2]МСП!$1:$1048576,COLUMN(P71),0),"-")</f>
        <v>-20.3</v>
      </c>
      <c r="Q71" s="8">
        <f>IFERROR(VLOOKUP("*Тыва*",[2]МСП!$1:$1048576,COLUMN(Q71),0),"-")</f>
        <v>-20.399999999999999</v>
      </c>
      <c r="R71" s="8">
        <f>IFERROR(VLOOKUP("*Тыва*",[2]МСП!$1:$1048576,COLUMN(R71),0),"-")</f>
        <v>-19.5</v>
      </c>
      <c r="S71" s="8">
        <f>IFERROR(VLOOKUP("*Тыва*",[2]МСП!$1:$1048576,COLUMN(S71),0),"-")</f>
        <v>-17.8</v>
      </c>
      <c r="T71" s="8">
        <f>IFERROR(VLOOKUP("*Тыва*",[2]МСП!$1:$1048576,COLUMN(T71),0),"-")</f>
        <v>-16.399999999999999</v>
      </c>
      <c r="U71" s="8">
        <f>IFERROR(VLOOKUP("*Тыва*",[2]МСП!$1:$1048576,COLUMN(U71),0),"-")</f>
        <v>-14.6</v>
      </c>
      <c r="V71" s="8">
        <f>IFERROR(VLOOKUP("*Тыва*",[2]МСП!$1:$1048576,COLUMN(V71),0),"-")</f>
        <v>-15.4</v>
      </c>
      <c r="W71" s="8">
        <f>IFERROR(VLOOKUP("*Тыва*",[2]МСП!$1:$1048576,COLUMN(W71),0),"-")</f>
        <v>-7.7</v>
      </c>
      <c r="X71" s="8">
        <f>IFERROR(VLOOKUP("*Тыва*",[2]МСП!$1:$1048576,COLUMN(X71),0),"-")</f>
        <v>-4.7</v>
      </c>
      <c r="Y71" s="8">
        <f>IFERROR(VLOOKUP("*Тыва*",[2]МСП!$1:$1048576,COLUMN(Y71),0),"-")</f>
        <v>-2.9</v>
      </c>
      <c r="Z71" s="8">
        <f>IFERROR(VLOOKUP("*Тыва*",[2]МСП!$1:$1048576,COLUMN(Z71),0),"-")</f>
        <v>-1.4</v>
      </c>
      <c r="AA71" s="8">
        <f>IFERROR(VLOOKUP("*Тыва*",[2]МСП!$1:$1048576,COLUMN(AA71),0),"-")</f>
        <v>-0.3</v>
      </c>
      <c r="AB71" s="8">
        <f>IFERROR(VLOOKUP("*Тыва*",[2]МСП!$1:$1048576,COLUMN(AB71),0),"-")</f>
        <v>-0.1</v>
      </c>
      <c r="AC71" s="8">
        <f>IFERROR(VLOOKUP("*Тыва*",[2]МСП!$1:$1048576,COLUMN(AC71),0),"-")</f>
        <v>1.5</v>
      </c>
      <c r="AD71" s="8">
        <f>IFERROR(VLOOKUP("*Тыва*",[2]МСП!$1:$1048576,COLUMN(AD71),0),"-")</f>
        <v>2</v>
      </c>
      <c r="AE71" s="8">
        <f>IFERROR(VLOOKUP("*Тыва*",[2]МСП!$1:$1048576,COLUMN(AE71),0),"-")</f>
        <v>2.2000000000000002</v>
      </c>
      <c r="AF71" s="8">
        <f>IFERROR(VLOOKUP("*Тыва*",[2]МСП!$1:$1048576,COLUMN(AF71),0),"-")</f>
        <v>2.1</v>
      </c>
      <c r="AG71" s="8">
        <f>IFERROR(VLOOKUP("*Тыва*",[2]МСП!$1:$1048576,COLUMN(AG71),0),"-")</f>
        <v>2.5</v>
      </c>
      <c r="AH71" s="8">
        <f>IFERROR(VLOOKUP("*Тыва*",[2]МСП!$1:$1048576,COLUMN(AH71),0),"-")</f>
        <v>2.6</v>
      </c>
      <c r="AI71" s="8">
        <f>IFERROR(VLOOKUP("*Тыва*",[2]МСП!$1:$1048576,COLUMN(AI71),0),"-")</f>
        <v>3.1</v>
      </c>
      <c r="AJ71" s="8">
        <f>IFERROR(VLOOKUP("*Тыва*",[2]МСП!$1:$1048576,COLUMN(AJ71),0),"-")</f>
        <v>2.1</v>
      </c>
      <c r="AK71" s="8">
        <f>IFERROR(VLOOKUP("*Тыва*",[2]МСП!$1:$1048576,COLUMN(AK71),0),"-")</f>
        <v>3.3</v>
      </c>
      <c r="AL71" s="8">
        <f>IFERROR(VLOOKUP("*Тыва*",[2]МСП!$1:$1048576,COLUMN(AL71),0),"-")</f>
        <v>4.4000000000000004</v>
      </c>
      <c r="AM71" s="8">
        <f>IFERROR(VLOOKUP("*Тыва*",[2]МСП!$1:$1048576,COLUMN(AM71),0),"-")</f>
        <v>5.0999999999999996</v>
      </c>
      <c r="AN71" s="8">
        <f>IFERROR(VLOOKUP("*Тыва*",[2]МСП!$1:$1048576,COLUMN(AN71),0),"-")</f>
        <v>5.3</v>
      </c>
      <c r="AO71" s="8">
        <f>IFERROR(VLOOKUP("*Тыва*",[2]МСП!$1:$1048576,COLUMN(AO71),0),"-")</f>
        <v>6.3</v>
      </c>
      <c r="AP71" s="8">
        <f>IFERROR(VLOOKUP("*Тыва*",[2]МСП!$1:$1048576,COLUMN(AP71),0),"-")</f>
        <v>6.5</v>
      </c>
      <c r="AQ71" s="8">
        <f>IFERROR(VLOOKUP("*Тыва*",[2]МСП!$1:$1048576,COLUMN(AQ71),0),"-")</f>
        <v>6.9</v>
      </c>
      <c r="AR71" s="8">
        <f>IFERROR(VLOOKUP("*Тыва*",[2]МСП!$1:$1048576,COLUMN(AR71),0),"-")</f>
        <v>6.2</v>
      </c>
      <c r="AS71" s="8">
        <f>IFERROR(VLOOKUP("*Тыва*",[2]МСП!$1:$1048576,COLUMN(AS71),0),"-")</f>
        <v>-3.5</v>
      </c>
      <c r="AT71" s="8">
        <f>IFERROR(VLOOKUP("*Тыва*",[2]МСП!$1:$1048576,COLUMN(AT71),0),"-")</f>
        <v>4.0999999999999996</v>
      </c>
      <c r="AU71" s="8">
        <f>IFERROR(VLOOKUP("*Тыва*",[2]МСП!$1:$1048576,COLUMN(AU71),0),"-")</f>
        <v>4.3</v>
      </c>
      <c r="AV71" s="8">
        <f>IFERROR(VLOOKUP("*Тыва*",[2]МСП!$1:$1048576,COLUMN(AV71),0),"-")</f>
        <v>5.4</v>
      </c>
      <c r="AW71" s="8">
        <f>IFERROR(VLOOKUP("*Тыва*",[2]МСП!$1:$1048576,COLUMN(AW71),0),"-")</f>
        <v>5.9</v>
      </c>
      <c r="AX71" s="8">
        <f>IFERROR(VLOOKUP("*Тыва*",[2]МСП!$1:$1048576,COLUMN(AX71),0),"-")</f>
        <v>6.4</v>
      </c>
      <c r="AY71" s="8">
        <f>IFERROR(VLOOKUP("*Тыва*",[2]МСП!$1:$1048576,COLUMN(AY71),0),"-")</f>
        <v>7.7</v>
      </c>
      <c r="AZ71" s="8">
        <f>IFERROR(VLOOKUP("*Тыва*",[2]МСП!$1:$1048576,COLUMN(AZ71),0),"-")</f>
        <v>6.6</v>
      </c>
      <c r="BA71" s="8">
        <f>IFERROR(VLOOKUP("*Тыва*",[2]МСП!$1:$1048576,COLUMN(BA71),0),"-")</f>
        <v>7.5</v>
      </c>
      <c r="BB71" s="8">
        <f>IFERROR(VLOOKUP("*Тыва*",[2]МСП!$1:$1048576,COLUMN(BB71),0),"-")</f>
        <v>9.1</v>
      </c>
      <c r="BC71" s="8">
        <f>IFERROR(VLOOKUP("*Тыва*",[2]МСП!$1:$1048576,COLUMN(BC71),0),"-")</f>
        <v>9.3000000000000007</v>
      </c>
      <c r="BD71" s="8">
        <f>IFERROR(VLOOKUP("*Тыва*",[2]МСП!$1:$1048576,COLUMN(BD71),0),"-")</f>
        <v>7.5</v>
      </c>
      <c r="BE71" s="8">
        <f>IFERROR(VLOOKUP("*Тыва*",[2]МСП!$1:$1048576,COLUMN(BE71),0),"-")</f>
        <v>10.9</v>
      </c>
      <c r="BF71" s="8">
        <f>IFERROR(VLOOKUP("*Тыва*",[2]МСП!$1:$1048576,COLUMN(BF71),0),"-")</f>
        <v>11.2</v>
      </c>
      <c r="BG71" s="8">
        <f>IFERROR(VLOOKUP("*Тыва*",[2]МСП!$1:$1048576,COLUMN(BG71),0),"-")</f>
        <v>12.6</v>
      </c>
      <c r="BH71" s="8">
        <f>IFERROR(VLOOKUP("*Тыва*",[2]МСП!$1:$1048576,COLUMN(BH71),0),"-")</f>
        <v>13</v>
      </c>
      <c r="BI71" s="8">
        <f>IFERROR(VLOOKUP("*Тыва*",[2]МСП!$1:$1048576,COLUMN(BI71),0),"-")</f>
        <v>7</v>
      </c>
      <c r="BJ71" s="8">
        <f>IFERROR(VLOOKUP("*Тыва*",[2]МСП!$1:$1048576,COLUMN(BJ71),0),"-")</f>
        <v>8.4</v>
      </c>
      <c r="BK71" s="8">
        <f>IFERROR(VLOOKUP("*Тыва*",[2]МСП!$1:$1048576,COLUMN(BK71),0),"-")</f>
        <v>12.3</v>
      </c>
      <c r="BL71" s="8">
        <f>IFERROR(VLOOKUP("*Тыва*",[2]МСП!$1:$1048576,COLUMN(BL71),0),"-")</f>
        <v>13.4</v>
      </c>
      <c r="BM71" s="8">
        <f>IFERROR(VLOOKUP("*Тыва*",[2]МСП!$1:$1048576,COLUMN(BM71),0),"-")</f>
        <v>13.1</v>
      </c>
      <c r="BN71" s="8">
        <f>IFERROR(VLOOKUP("*Тыва*",[2]МСП!$1:$1048576,COLUMN(BN71),0),"-")</f>
        <v>15.3</v>
      </c>
      <c r="BO71" s="8">
        <f>IFERROR(VLOOKUP("*Тыва*",[2]МСП!$1:$1048576,COLUMN(BO71),0),"-")</f>
        <v>15.1</v>
      </c>
      <c r="BP71" s="8">
        <f>IFERROR(VLOOKUP("*Тыва*",[2]МСП!$1:$1048576,COLUMN(BP71),0),"-")</f>
        <v>13.7</v>
      </c>
      <c r="BQ71" s="8">
        <f>IFERROR(VLOOKUP("*Тыва*",[2]МСП!$1:$1048576,COLUMN(BQ71),0),"-")</f>
        <v>13.9</v>
      </c>
      <c r="BR71" s="8">
        <f>IFERROR(VLOOKUP("*Тыва*",[2]МСП!$1:$1048576,COLUMN(BR71),0),"-")</f>
        <v>13.4</v>
      </c>
      <c r="BS71" s="8">
        <f>IFERROR(VLOOKUP("*Тыва*",[2]МСП!$1:$1048576,COLUMN(BS71),0),"-")</f>
        <v>12.1</v>
      </c>
      <c r="BT71" s="8">
        <f>IFERROR(VLOOKUP("*Тыва*",[2]МСП!$1:$1048576,COLUMN(BT71),0),"-")</f>
        <v>10.4</v>
      </c>
      <c r="BU71" s="8">
        <f>IFERROR(VLOOKUP("*Тыва*",[2]МСП!$1:$1048576,COLUMN(BU71),0),"-")</f>
        <v>2.9</v>
      </c>
      <c r="BV71" s="8">
        <f>IFERROR(VLOOKUP("*Тыва*",[2]МСП!$1:$1048576,COLUMN(BV71),0),"-")</f>
        <v>-5.4</v>
      </c>
      <c r="BW71" s="8">
        <f>IFERROR(VLOOKUP("*Тыва*",[2]МСП!$1:$1048576,COLUMN(BW71),0),"-")</f>
        <v>7.6</v>
      </c>
      <c r="BX71" s="8">
        <f>IFERROR(VLOOKUP("*Тыва*",[2]МСП!$1:$1048576,COLUMN(BX71),0),"-")</f>
        <v>10</v>
      </c>
      <c r="BY71" s="8">
        <f>IFERROR(VLOOKUP("*Тыва*",[2]МСП!$1:$1048576,COLUMN(BY71),0),"-")</f>
        <v>10.7</v>
      </c>
      <c r="BZ71" s="8">
        <f>IFERROR(VLOOKUP("*Тыва*",[2]МСП!$1:$1048576,COLUMN(BZ71),0),"-")</f>
        <v>12.7</v>
      </c>
      <c r="CA71" s="8">
        <f>IFERROR(VLOOKUP("*Тыва*",[2]МСП!$1:$1048576,COLUMN(CA71),0),"-")</f>
        <v>13.6</v>
      </c>
      <c r="CB71" s="8">
        <f>IFERROR(VLOOKUP("*Тыва*",[2]МСП!$1:$1048576,COLUMN(CB71),0),"-")</f>
        <v>13.2</v>
      </c>
      <c r="CC71" s="8">
        <f>IFERROR(VLOOKUP("*Тыва*",[2]МСП!$1:$1048576,COLUMN(CC71),0),"-")</f>
        <v>13.7</v>
      </c>
      <c r="CD71" s="8">
        <f>IFERROR(VLOOKUP("*Тыва*",[2]МСП!$1:$1048576,COLUMN(CD71),0),"-")</f>
        <v>13.7</v>
      </c>
      <c r="CE71" s="8">
        <f>IFERROR(VLOOKUP("*Тыва*",[2]МСП!$1:$1048576,COLUMN(CE71),0),"-")</f>
        <v>13.9</v>
      </c>
      <c r="CF71" s="8">
        <f>IFERROR(VLOOKUP("*Тыва*",[2]МСП!$1:$1048576,COLUMN(CF71),0),"-")</f>
        <v>14.2</v>
      </c>
      <c r="CG71" s="8">
        <f>IFERROR(VLOOKUP("*Тыва*",[2]МСП!$1:$1048576,COLUMN(CG71),0),"-")</f>
        <v>15.1</v>
      </c>
      <c r="CH71" s="8">
        <f>IFERROR(VLOOKUP("*Тыва*",[2]МСП!$1:$1048576,COLUMN(CH71),0),"-")</f>
        <v>15.3</v>
      </c>
      <c r="CI71" s="8">
        <f>IFERROR(VLOOKUP("*Тыва*",[2]МСП!$1:$1048576,COLUMN(CI71),0),"-")</f>
        <v>15.1</v>
      </c>
      <c r="CJ71" s="8">
        <f>IFERROR(VLOOKUP("*Тыва*",[2]МСП!$1:$1048576,COLUMN(CJ71),0),"-")</f>
        <v>3.8</v>
      </c>
      <c r="CK71" s="8">
        <f>IFERROR(VLOOKUP("*Тыва*",[2]МСП!$1:$1048576,COLUMN(CK71),0),"-")</f>
        <v>15.8</v>
      </c>
      <c r="CL71" s="8">
        <f>IFERROR(VLOOKUP("*Тыва*",[2]МСП!$1:$1048576,COLUMN(CL71),0),"-")</f>
        <v>16</v>
      </c>
      <c r="CM71" s="8">
        <f>IFERROR(VLOOKUP("*Тыва*",[2]МСП!$1:$1048576,COLUMN(CM71),0),"-")</f>
        <v>15.9</v>
      </c>
      <c r="CN71" s="8">
        <f>IFERROR(VLOOKUP("*Тыва*",[2]МСП!$1:$1048576,COLUMN(CN71),0),"-")</f>
        <v>15.5</v>
      </c>
      <c r="CO71" s="8">
        <f>IFERROR(VLOOKUP("*Тыва*",[2]МСП!$1:$1048576,COLUMN(CO71),0),"-")</f>
        <v>16.5</v>
      </c>
      <c r="CP71" s="8">
        <f>IFERROR(VLOOKUP("*Тыва*",[2]МСП!$1:$1048576,COLUMN(CP71),0),"-")</f>
        <v>17.8</v>
      </c>
      <c r="CQ71" s="8">
        <f>IFERROR(VLOOKUP("*Тыва*",[2]МСП!$1:$1048576,COLUMN(CQ71),0),"-")</f>
        <v>18.3</v>
      </c>
      <c r="CR71" s="8">
        <f>IFERROR(VLOOKUP("*Тыва*",[2]МСП!$1:$1048576,COLUMN(CR71),0),"-")</f>
        <v>17.7</v>
      </c>
      <c r="CS71" s="8">
        <f>IFERROR(VLOOKUP("*Тыва*",[2]МСП!$1:$1048576,COLUMN(CS71),0),"-")</f>
        <v>0.4</v>
      </c>
      <c r="CT71" s="8">
        <f>IFERROR(VLOOKUP("*Тыва*",[2]МСП!$1:$1048576,COLUMN(CT71),0),"-")</f>
        <v>12.9</v>
      </c>
      <c r="CU71" s="8">
        <f>IFERROR(VLOOKUP("*Тыва*",[2]МСП!$1:$1048576,COLUMN(CU71),0),"-")</f>
        <v>14.5</v>
      </c>
      <c r="CV71" s="8">
        <f>IFERROR(VLOOKUP("*Тыва*",[2]МСП!$1:$1048576,COLUMN(CV71),0),"-")</f>
        <v>7</v>
      </c>
      <c r="CW71" s="8">
        <f>IFERROR(VLOOKUP("*Тыва*",[2]МСП!$1:$1048576,COLUMN(CW71),0),"-")</f>
        <v>10.7</v>
      </c>
      <c r="CX71" s="8">
        <f>IFERROR(VLOOKUP("*Тыва*",[2]МСП!$1:$1048576,COLUMN(CX71),0),"-")</f>
        <v>14.7</v>
      </c>
      <c r="CY71" s="8">
        <f>IFERROR(VLOOKUP("*Тыва*",[2]МСП!$1:$1048576,COLUMN(CY71),0),"-")</f>
        <v>15</v>
      </c>
      <c r="CZ71" s="8">
        <f>IFERROR(VLOOKUP("*Тыва*",[2]МСП!$1:$1048576,COLUMN(CZ71),0),"-")</f>
        <v>15.8</v>
      </c>
      <c r="DA71" s="8">
        <f>IFERROR(VLOOKUP("*Тыва*",[2]МСП!$1:$1048576,COLUMN(DA71),0),"-")</f>
        <v>16.7</v>
      </c>
      <c r="DB71" s="8">
        <f>IFERROR(VLOOKUP("*Тыва*",[2]МСП!$1:$1048576,COLUMN(DB71),0),"-")</f>
        <v>16.8</v>
      </c>
      <c r="DC71" s="8">
        <f>IFERROR(VLOOKUP("*Тыва*",[2]МСП!$1:$1048576,COLUMN(DC71),0),"-")</f>
        <v>16.8</v>
      </c>
      <c r="DD71" s="8">
        <f>IFERROR(VLOOKUP("*Тыва*",[2]МСП!$1:$1048576,COLUMN(DD71),0),"-")</f>
        <v>15.8</v>
      </c>
      <c r="DE71" s="8">
        <f>IFERROR(VLOOKUP("*Тыва*",[2]МСП!$1:$1048576,COLUMN(DE71),0),"-")</f>
        <v>17.600000000000001</v>
      </c>
      <c r="DF71" s="8">
        <f>IFERROR(VLOOKUP("*Тыва*",[2]МСП!$1:$1048576,COLUMN(DF71),0),"-")</f>
        <v>18</v>
      </c>
      <c r="DG71" s="8">
        <f>IFERROR(VLOOKUP("*Тыва*",[2]МСП!$1:$1048576,COLUMN(DG71),0),"-")</f>
        <v>18.2</v>
      </c>
      <c r="DH71" s="8">
        <f>IFERROR(VLOOKUP("*Тыва*",[2]МСП!$1:$1048576,COLUMN(DH71),0),"-")</f>
        <v>17.399999999999999</v>
      </c>
      <c r="DI71" s="8">
        <f>IFERROR(VLOOKUP("*Тыва*",[2]МСП!$1:$1048576,COLUMN(DI71),0),"-")</f>
        <v>17</v>
      </c>
      <c r="DJ71" s="8">
        <f>IFERROR(VLOOKUP("*Тыва*",[2]МСП!$1:$1048576,COLUMN(DJ71),0),"-")</f>
        <v>17.600000000000001</v>
      </c>
      <c r="DK71" s="8">
        <f>IFERROR(VLOOKUP("*Тыва*",[2]МСП!$1:$1048576,COLUMN(DK71),0),"-")</f>
        <v>19</v>
      </c>
      <c r="DL71" s="8">
        <f>IFERROR(VLOOKUP("*Тыва*",[2]МСП!$1:$1048576,COLUMN(DL71),0),"-")</f>
        <v>18.7</v>
      </c>
      <c r="DM71" s="8">
        <f>IFERROR(VLOOKUP("*Тыва*",[2]МСП!$1:$1048576,COLUMN(DM71),0),"-")</f>
        <v>17.899999999999999</v>
      </c>
      <c r="DN71" s="8">
        <f>IFERROR(VLOOKUP("*Тыва*",[2]МСП!$1:$1048576,COLUMN(DN71),0),"-")</f>
        <v>18.7</v>
      </c>
      <c r="DO71" s="8">
        <f>IFERROR(VLOOKUP("*Тыва*",[2]МСП!$1:$1048576,COLUMN(DO71),0),"-")</f>
        <v>18.2</v>
      </c>
      <c r="DP71" s="8">
        <f>IFERROR(VLOOKUP("*Тыва*",[2]МСП!$1:$1048576,COLUMN(DP71),0),"-")</f>
        <v>18.5</v>
      </c>
      <c r="DQ71" s="8">
        <f>IFERROR(VLOOKUP("*Тыва*",[2]МСП!$1:$1048576,COLUMN(DQ71),0),"-")</f>
        <v>17.7</v>
      </c>
      <c r="DR71" s="8">
        <f>IFERROR(VLOOKUP("*Тыва*",[2]МСП!$1:$1048576,COLUMN(DR71),0),"-")</f>
        <v>16.600000000000001</v>
      </c>
      <c r="DS71" s="8">
        <f>IFERROR(VLOOKUP("*Тыва*",[2]МСП!$1:$1048576,COLUMN(DS71),0),"-")</f>
        <v>16</v>
      </c>
      <c r="DT71" s="8">
        <f>IFERROR(VLOOKUP("*Тыва*",[2]МСП!$1:$1048576,COLUMN(DT71),0),"-")</f>
        <v>16.2</v>
      </c>
      <c r="DU71" s="8">
        <f>IFERROR(VLOOKUP("*Тыва*",[2]МСП!$1:$1048576,COLUMN(DU71),0),"-")</f>
        <v>14.7</v>
      </c>
      <c r="DV71" s="8">
        <f>IFERROR(VLOOKUP("*Тыва*",[2]МСП!$1:$1048576,COLUMN(DV71),0),"-")</f>
        <v>16.7</v>
      </c>
      <c r="DW71" s="8">
        <f>IFERROR(VLOOKUP("*Тыва*",[2]МСП!$1:$1048576,COLUMN(DW71),0),"-")</f>
        <v>18.600000000000001</v>
      </c>
      <c r="DX71" s="8">
        <f>IFERROR(VLOOKUP("*Тыва*",[2]МСП!$1:$1048576,COLUMN(DX71),0),"-")</f>
        <v>19.2</v>
      </c>
      <c r="DY71" s="8">
        <f>IFERROR(VLOOKUP("*Тыва*",[2]МСП!$1:$1048576,COLUMN(DY71),0),"-")</f>
        <v>20.6</v>
      </c>
      <c r="DZ71" s="8">
        <f>IFERROR(VLOOKUP("*Тыва*",[2]МСП!$1:$1048576,COLUMN(DZ71),0),"-")</f>
        <v>20.8</v>
      </c>
      <c r="EA71" s="8">
        <f>IFERROR(VLOOKUP("*Тыва*",[2]МСП!$1:$1048576,COLUMN(EA71),0),"-")</f>
        <v>22.6</v>
      </c>
      <c r="EB71" s="8">
        <f>IFERROR(VLOOKUP("*Тыва*",[2]МСП!$1:$1048576,COLUMN(EB71),0),"-")</f>
        <v>22.8</v>
      </c>
      <c r="EC71" s="8">
        <f>IFERROR(VLOOKUP("*Тыва*",[2]МСП!$1:$1048576,COLUMN(EC71),0),"-")</f>
        <v>23.6</v>
      </c>
      <c r="ED71" s="8">
        <f>IFERROR(VLOOKUP("*Тыва*",[2]МСП!$1:$1048576,COLUMN(ED71),0),"-")</f>
        <v>28.2</v>
      </c>
      <c r="EE71" s="8">
        <f>IFERROR(VLOOKUP("*Тыва*",[2]МСП!$1:$1048576,COLUMN(EE71),0),"-")</f>
        <v>30.2</v>
      </c>
      <c r="EF71" s="8">
        <f>IFERROR(VLOOKUP("*Тыва*",[2]МСП!$1:$1048576,COLUMN(EF71),0),"-")</f>
        <v>29.6</v>
      </c>
      <c r="EG71" s="8">
        <f>IFERROR(VLOOKUP("*Тыва*",[2]МСП!$1:$1048576,COLUMN(EG71),0),"-")</f>
        <v>31.5</v>
      </c>
      <c r="EH71" s="8">
        <f>IFERROR(VLOOKUP("*Тыва*",[2]МСП!$1:$1048576,COLUMN(EH71),0),"-")</f>
        <v>34.799999999999997</v>
      </c>
      <c r="EI71" s="8">
        <f>IFERROR(VLOOKUP("*Тыва*",[2]МСП!$1:$1048576,COLUMN(EI71),0),"-")</f>
        <v>37.4</v>
      </c>
      <c r="EJ71" s="8">
        <f>IFERROR(VLOOKUP("*Тыва*",[2]МСП!$1:$1048576,COLUMN(EJ71),0),"-")</f>
        <v>40.700000000000003</v>
      </c>
      <c r="EK71" s="8">
        <f>IFERROR(VLOOKUP("*Тыва*",[2]МСП!$1:$1048576,COLUMN(EK71),0),"-")</f>
        <v>42.5</v>
      </c>
      <c r="EL71" s="8">
        <f>IFERROR(VLOOKUP("*Тыва*",[2]МСП!$1:$1048576,COLUMN(EL71),0),"-")</f>
        <v>46.5</v>
      </c>
      <c r="EM71" s="8">
        <f>IFERROR(VLOOKUP("*Тыва*",[2]МСП!$1:$1048576,COLUMN(EM71),0),"-")</f>
        <v>47.7</v>
      </c>
      <c r="EN71" s="8">
        <f>IFERROR(VLOOKUP("*Тыва*",[2]МСП!$1:$1048576,COLUMN(EN71),0),"-")</f>
        <v>53.2</v>
      </c>
      <c r="EO71" s="8">
        <f>IFERROR(VLOOKUP("*Тыва*",[2]МСП!$1:$1048576,COLUMN(EO71),0),"-")</f>
        <v>56.9</v>
      </c>
      <c r="EP71" s="8">
        <f>IFERROR(VLOOKUP("*Тыва*",[2]МСП!$1:$1048576,COLUMN(EP71),0),"-")</f>
        <v>63.8</v>
      </c>
      <c r="EQ71" s="8">
        <f>IFERROR(VLOOKUP("*Тыва*",[2]МСП!$1:$1048576,COLUMN(EQ71),0),"-")</f>
        <v>40.6</v>
      </c>
      <c r="ER71" s="8">
        <f>IFERROR(VLOOKUP("*Тыва*",[2]МСП!$1:$1048576,COLUMN(ER71),0),"-")</f>
        <v>53.6</v>
      </c>
      <c r="ES71" s="8">
        <f>IFERROR(VLOOKUP("*Тыва*",[2]МСП!$1:$1048576,COLUMN(ES71),0),"-")</f>
        <v>57.6</v>
      </c>
      <c r="ET71" s="8">
        <f>IFERROR(VLOOKUP("*Тыва*",[2]МСП!$1:$1048576,COLUMN(ET71),0),"-")</f>
        <v>59.6</v>
      </c>
      <c r="EU71" s="8">
        <f>IFERROR(VLOOKUP("*Тыва*",[2]МСП!$1:$1048576,COLUMN(EU71),0),"-")</f>
        <v>60.2</v>
      </c>
      <c r="EV71" s="8">
        <f>IFERROR(VLOOKUP("*Тыва*",[2]МСП!$1:$1048576,COLUMN(EV71),0),"-")</f>
        <v>63.3</v>
      </c>
      <c r="EW71" s="8">
        <f>IFERROR(VLOOKUP("*Тыва*",[2]МСП!$1:$1048576,COLUMN(EW71),0),"-")</f>
        <v>65.5</v>
      </c>
      <c r="EX71" s="8">
        <f>IFERROR(VLOOKUP("*Тыва*",[2]МСП!$1:$1048576,COLUMN(EX71),0),"-")</f>
        <v>60.3</v>
      </c>
      <c r="EY71" s="8">
        <f>IFERROR(VLOOKUP("*Тыва*",[2]МСП!$1:$1048576,COLUMN(EY71),0),"-")</f>
        <v>69.099999999999994</v>
      </c>
    </row>
    <row r="72" spans="1:155" x14ac:dyDescent="0.25">
      <c r="A72" s="4" t="s">
        <v>60</v>
      </c>
      <c r="B72" s="8">
        <f>IFERROR(VLOOKUP("*Хакасия*",[2]МСП!$1:$1048576,COLUMN(B72),0),"-")</f>
        <v>1.4</v>
      </c>
      <c r="C72" s="8">
        <f>IFERROR(VLOOKUP("*Хакасия*",[2]МСП!$1:$1048576,COLUMN(C72),0),"-")</f>
        <v>1.7</v>
      </c>
      <c r="D72" s="8">
        <f>IFERROR(VLOOKUP("*Хакасия*",[2]МСП!$1:$1048576,COLUMN(D72),0),"-")</f>
        <v>1.6</v>
      </c>
      <c r="E72" s="8">
        <f>IFERROR(VLOOKUP("*Хакасия*",[2]МСП!$1:$1048576,COLUMN(E72),0),"-")</f>
        <v>-7.6</v>
      </c>
      <c r="F72" s="8">
        <f>IFERROR(VLOOKUP("*Хакасия*",[2]МСП!$1:$1048576,COLUMN(F72),0),"-")</f>
        <v>-18.399999999999999</v>
      </c>
      <c r="G72" s="8">
        <f>IFERROR(VLOOKUP("*Хакасия*",[2]МСП!$1:$1048576,COLUMN(G72),0),"-")</f>
        <v>-15.8</v>
      </c>
      <c r="H72" s="8">
        <f>IFERROR(VLOOKUP("*Хакасия*",[2]МСП!$1:$1048576,COLUMN(H72),0),"-")</f>
        <v>-12.6</v>
      </c>
      <c r="I72" s="8">
        <f>IFERROR(VLOOKUP("*Хакасия*",[2]МСП!$1:$1048576,COLUMN(I72),0),"-")</f>
        <v>-9.6</v>
      </c>
      <c r="J72" s="8">
        <f>IFERROR(VLOOKUP("*Хакасия*",[2]МСП!$1:$1048576,COLUMN(J72),0),"-")</f>
        <v>-9.1999999999999993</v>
      </c>
      <c r="K72" s="8">
        <f>IFERROR(VLOOKUP("*Хакасия*",[2]МСП!$1:$1048576,COLUMN(K72),0),"-")</f>
        <v>-7.4</v>
      </c>
      <c r="L72" s="8">
        <f>IFERROR(VLOOKUP("*Хакасия*",[2]МСП!$1:$1048576,COLUMN(L72),0),"-")</f>
        <v>-6.3</v>
      </c>
      <c r="M72" s="8">
        <f>IFERROR(VLOOKUP("*Хакасия*",[2]МСП!$1:$1048576,COLUMN(M72),0),"-")</f>
        <v>-4.5</v>
      </c>
      <c r="N72" s="8">
        <f>IFERROR(VLOOKUP("*Хакасия*",[2]МСП!$1:$1048576,COLUMN(N72),0),"-")</f>
        <v>-3.3</v>
      </c>
      <c r="O72" s="8">
        <f>IFERROR(VLOOKUP("*Хакасия*",[2]МСП!$1:$1048576,COLUMN(O72),0),"-")</f>
        <v>-2.2000000000000002</v>
      </c>
      <c r="P72" s="8">
        <f>IFERROR(VLOOKUP("*Хакасия*",[2]МСП!$1:$1048576,COLUMN(P72),0),"-")</f>
        <v>-1</v>
      </c>
      <c r="Q72" s="8">
        <f>IFERROR(VLOOKUP("*Хакасия*",[2]МСП!$1:$1048576,COLUMN(Q72),0),"-")</f>
        <v>0.2</v>
      </c>
      <c r="R72" s="8">
        <f>IFERROR(VLOOKUP("*Хакасия*",[2]МСП!$1:$1048576,COLUMN(R72),0),"-")</f>
        <v>0.9</v>
      </c>
      <c r="S72" s="8">
        <f>IFERROR(VLOOKUP("*Хакасия*",[2]МСП!$1:$1048576,COLUMN(S72),0),"-")</f>
        <v>1.9</v>
      </c>
      <c r="T72" s="8">
        <f>IFERROR(VLOOKUP("*Хакасия*",[2]МСП!$1:$1048576,COLUMN(T72),0),"-")</f>
        <v>2.5</v>
      </c>
      <c r="U72" s="8">
        <f>IFERROR(VLOOKUP("*Хакасия*",[2]МСП!$1:$1048576,COLUMN(U72),0),"-")</f>
        <v>2.7</v>
      </c>
      <c r="V72" s="8">
        <f>IFERROR(VLOOKUP("*Хакасия*",[2]МСП!$1:$1048576,COLUMN(V72),0),"-")</f>
        <v>1.5</v>
      </c>
      <c r="W72" s="8">
        <f>IFERROR(VLOOKUP("*Хакасия*",[2]МСП!$1:$1048576,COLUMN(W72),0),"-")</f>
        <v>3.4</v>
      </c>
      <c r="X72" s="8">
        <f>IFERROR(VLOOKUP("*Хакасия*",[2]МСП!$1:$1048576,COLUMN(X72),0),"-")</f>
        <v>4.4000000000000004</v>
      </c>
      <c r="Y72" s="8">
        <f>IFERROR(VLOOKUP("*Хакасия*",[2]МСП!$1:$1048576,COLUMN(Y72),0),"-")</f>
        <v>4.8</v>
      </c>
      <c r="Z72" s="8">
        <f>IFERROR(VLOOKUP("*Хакасия*",[2]МСП!$1:$1048576,COLUMN(Z72),0),"-")</f>
        <v>5.3</v>
      </c>
      <c r="AA72" s="8">
        <f>IFERROR(VLOOKUP("*Хакасия*",[2]МСП!$1:$1048576,COLUMN(AA72),0),"-")</f>
        <v>5</v>
      </c>
      <c r="AB72" s="8">
        <f>IFERROR(VLOOKUP("*Хакасия*",[2]МСП!$1:$1048576,COLUMN(AB72),0),"-")</f>
        <v>6.1</v>
      </c>
      <c r="AC72" s="8">
        <f>IFERROR(VLOOKUP("*Хакасия*",[2]МСП!$1:$1048576,COLUMN(AC72),0),"-")</f>
        <v>6.1</v>
      </c>
      <c r="AD72" s="8">
        <f>IFERROR(VLOOKUP("*Хакасия*",[2]МСП!$1:$1048576,COLUMN(AD72),0),"-")</f>
        <v>6</v>
      </c>
      <c r="AE72" s="8">
        <f>IFERROR(VLOOKUP("*Хакасия*",[2]МСП!$1:$1048576,COLUMN(AE72),0),"-")</f>
        <v>6.4</v>
      </c>
      <c r="AF72" s="8">
        <f>IFERROR(VLOOKUP("*Хакасия*",[2]МСП!$1:$1048576,COLUMN(AF72),0),"-")</f>
        <v>5.5</v>
      </c>
      <c r="AG72" s="8">
        <f>IFERROR(VLOOKUP("*Хакасия*",[2]МСП!$1:$1048576,COLUMN(AG72),0),"-")</f>
        <v>5.2</v>
      </c>
      <c r="AH72" s="8">
        <f>IFERROR(VLOOKUP("*Хакасия*",[2]МСП!$1:$1048576,COLUMN(AH72),0),"-")</f>
        <v>5.3</v>
      </c>
      <c r="AI72" s="8">
        <f>IFERROR(VLOOKUP("*Хакасия*",[2]МСП!$1:$1048576,COLUMN(AI72),0),"-")</f>
        <v>5.6</v>
      </c>
      <c r="AJ72" s="8">
        <f>IFERROR(VLOOKUP("*Хакасия*",[2]МСП!$1:$1048576,COLUMN(AJ72),0),"-")</f>
        <v>4.3</v>
      </c>
      <c r="AK72" s="8">
        <f>IFERROR(VLOOKUP("*Хакасия*",[2]МСП!$1:$1048576,COLUMN(AK72),0),"-")</f>
        <v>4.9000000000000004</v>
      </c>
      <c r="AL72" s="8">
        <f>IFERROR(VLOOKUP("*Хакасия*",[2]МСП!$1:$1048576,COLUMN(AL72),0),"-")</f>
        <v>5.4</v>
      </c>
      <c r="AM72" s="8">
        <f>IFERROR(VLOOKUP("*Хакасия*",[2]МСП!$1:$1048576,COLUMN(AM72),0),"-")</f>
        <v>5.3</v>
      </c>
      <c r="AN72" s="8">
        <f>IFERROR(VLOOKUP("*Хакасия*",[2]МСП!$1:$1048576,COLUMN(AN72),0),"-")</f>
        <v>6.1</v>
      </c>
      <c r="AO72" s="8">
        <f>IFERROR(VLOOKUP("*Хакасия*",[2]МСП!$1:$1048576,COLUMN(AO72),0),"-")</f>
        <v>6.3</v>
      </c>
      <c r="AP72" s="8">
        <f>IFERROR(VLOOKUP("*Хакасия*",[2]МСП!$1:$1048576,COLUMN(AP72),0),"-")</f>
        <v>7.3</v>
      </c>
      <c r="AQ72" s="8">
        <f>IFERROR(VLOOKUP("*Хакасия*",[2]МСП!$1:$1048576,COLUMN(AQ72),0),"-")</f>
        <v>7.4</v>
      </c>
      <c r="AR72" s="8">
        <f>IFERROR(VLOOKUP("*Хакасия*",[2]МСП!$1:$1048576,COLUMN(AR72),0),"-")</f>
        <v>6.4</v>
      </c>
      <c r="AS72" s="8">
        <f>IFERROR(VLOOKUP("*Хакасия*",[2]МСП!$1:$1048576,COLUMN(AS72),0),"-")</f>
        <v>-1.5</v>
      </c>
      <c r="AT72" s="8">
        <f>IFERROR(VLOOKUP("*Хакасия*",[2]МСП!$1:$1048576,COLUMN(AT72),0),"-")</f>
        <v>4.9000000000000004</v>
      </c>
      <c r="AU72" s="8">
        <f>IFERROR(VLOOKUP("*Хакасия*",[2]МСП!$1:$1048576,COLUMN(AU72),0),"-")</f>
        <v>5.9</v>
      </c>
      <c r="AV72" s="8">
        <f>IFERROR(VLOOKUP("*Хакасия*",[2]МСП!$1:$1048576,COLUMN(AV72),0),"-")</f>
        <v>6.2</v>
      </c>
      <c r="AW72" s="8">
        <f>IFERROR(VLOOKUP("*Хакасия*",[2]МСП!$1:$1048576,COLUMN(AW72),0),"-")</f>
        <v>6.1</v>
      </c>
      <c r="AX72" s="8">
        <f>IFERROR(VLOOKUP("*Хакасия*",[2]МСП!$1:$1048576,COLUMN(AX72),0),"-")</f>
        <v>6.4</v>
      </c>
      <c r="AY72" s="8">
        <f>IFERROR(VLOOKUP("*Хакасия*",[2]МСП!$1:$1048576,COLUMN(AY72),0),"-")</f>
        <v>7.7</v>
      </c>
      <c r="AZ72" s="8">
        <f>IFERROR(VLOOKUP("*Хакасия*",[2]МСП!$1:$1048576,COLUMN(AZ72),0),"-")</f>
        <v>7.8</v>
      </c>
      <c r="BA72" s="8">
        <f>IFERROR(VLOOKUP("*Хакасия*",[2]МСП!$1:$1048576,COLUMN(BA72),0),"-")</f>
        <v>8.6999999999999993</v>
      </c>
      <c r="BB72" s="8">
        <f>IFERROR(VLOOKUP("*Хакасия*",[2]МСП!$1:$1048576,COLUMN(BB72),0),"-")</f>
        <v>8</v>
      </c>
      <c r="BC72" s="8">
        <f>IFERROR(VLOOKUP("*Хакасия*",[2]МСП!$1:$1048576,COLUMN(BC72),0),"-")</f>
        <v>9</v>
      </c>
      <c r="BD72" s="8">
        <f>IFERROR(VLOOKUP("*Хакасия*",[2]МСП!$1:$1048576,COLUMN(BD72),0),"-")</f>
        <v>7.6</v>
      </c>
      <c r="BE72" s="8">
        <f>IFERROR(VLOOKUP("*Хакасия*",[2]МСП!$1:$1048576,COLUMN(BE72),0),"-")</f>
        <v>10</v>
      </c>
      <c r="BF72" s="8">
        <f>IFERROR(VLOOKUP("*Хакасия*",[2]МСП!$1:$1048576,COLUMN(BF72),0),"-")</f>
        <v>9.8000000000000007</v>
      </c>
      <c r="BG72" s="8">
        <f>IFERROR(VLOOKUP("*Хакасия*",[2]МСП!$1:$1048576,COLUMN(BG72),0),"-")</f>
        <v>9.8000000000000007</v>
      </c>
      <c r="BH72" s="8">
        <f>IFERROR(VLOOKUP("*Хакасия*",[2]МСП!$1:$1048576,COLUMN(BH72),0),"-")</f>
        <v>10.3</v>
      </c>
      <c r="BI72" s="8">
        <f>IFERROR(VLOOKUP("*Хакасия*",[2]МСП!$1:$1048576,COLUMN(BI72),0),"-")</f>
        <v>3.6</v>
      </c>
      <c r="BJ72" s="8">
        <f>IFERROR(VLOOKUP("*Хакасия*",[2]МСП!$1:$1048576,COLUMN(BJ72),0),"-")</f>
        <v>8.5</v>
      </c>
      <c r="BK72" s="8">
        <f>IFERROR(VLOOKUP("*Хакасия*",[2]МСП!$1:$1048576,COLUMN(BK72),0),"-")</f>
        <v>9.6999999999999993</v>
      </c>
      <c r="BL72" s="8">
        <f>IFERROR(VLOOKUP("*Хакасия*",[2]МСП!$1:$1048576,COLUMN(BL72),0),"-")</f>
        <v>10.7</v>
      </c>
      <c r="BM72" s="8">
        <f>IFERROR(VLOOKUP("*Хакасия*",[2]МСП!$1:$1048576,COLUMN(BM72),0),"-")</f>
        <v>10.199999999999999</v>
      </c>
      <c r="BN72" s="8">
        <f>IFERROR(VLOOKUP("*Хакасия*",[2]МСП!$1:$1048576,COLUMN(BN72),0),"-")</f>
        <v>12.3</v>
      </c>
      <c r="BO72" s="8">
        <f>IFERROR(VLOOKUP("*Хакасия*",[2]МСП!$1:$1048576,COLUMN(BO72),0),"-")</f>
        <v>12.8</v>
      </c>
      <c r="BP72" s="8">
        <f>IFERROR(VLOOKUP("*Хакасия*",[2]МСП!$1:$1048576,COLUMN(BP72),0),"-")</f>
        <v>12.5</v>
      </c>
      <c r="BQ72" s="8">
        <f>IFERROR(VLOOKUP("*Хакасия*",[2]МСП!$1:$1048576,COLUMN(BQ72),0),"-")</f>
        <v>12.7</v>
      </c>
      <c r="BR72" s="8">
        <f>IFERROR(VLOOKUP("*Хакасия*",[2]МСП!$1:$1048576,COLUMN(BR72),0),"-")</f>
        <v>12.1</v>
      </c>
      <c r="BS72" s="8">
        <f>IFERROR(VLOOKUP("*Хакасия*",[2]МСП!$1:$1048576,COLUMN(BS72),0),"-")</f>
        <v>10.9</v>
      </c>
      <c r="BT72" s="8">
        <f>IFERROR(VLOOKUP("*Хакасия*",[2]МСП!$1:$1048576,COLUMN(BT72),0),"-")</f>
        <v>11.1</v>
      </c>
      <c r="BU72" s="8">
        <f>IFERROR(VLOOKUP("*Хакасия*",[2]МСП!$1:$1048576,COLUMN(BU72),0),"-")</f>
        <v>11.9</v>
      </c>
      <c r="BV72" s="8">
        <f>IFERROR(VLOOKUP("*Хакасия*",[2]МСП!$1:$1048576,COLUMN(BV72),0),"-")</f>
        <v>11.5</v>
      </c>
      <c r="BW72" s="8">
        <f>IFERROR(VLOOKUP("*Хакасия*",[2]МСП!$1:$1048576,COLUMN(BW72),0),"-")</f>
        <v>12.8</v>
      </c>
      <c r="BX72" s="8">
        <f>IFERROR(VLOOKUP("*Хакасия*",[2]МСП!$1:$1048576,COLUMN(BX72),0),"-")</f>
        <v>13.1</v>
      </c>
      <c r="BY72" s="8">
        <f>IFERROR(VLOOKUP("*Хакасия*",[2]МСП!$1:$1048576,COLUMN(BY72),0),"-")</f>
        <v>13.7</v>
      </c>
      <c r="BZ72" s="8">
        <f>IFERROR(VLOOKUP("*Хакасия*",[2]МСП!$1:$1048576,COLUMN(BZ72),0),"-")</f>
        <v>13.8</v>
      </c>
      <c r="CA72" s="8">
        <f>IFERROR(VLOOKUP("*Хакасия*",[2]МСП!$1:$1048576,COLUMN(CA72),0),"-")</f>
        <v>14</v>
      </c>
      <c r="CB72" s="8">
        <f>IFERROR(VLOOKUP("*Хакасия*",[2]МСП!$1:$1048576,COLUMN(CB72),0),"-")</f>
        <v>13.6</v>
      </c>
      <c r="CC72" s="8">
        <f>IFERROR(VLOOKUP("*Хакасия*",[2]МСП!$1:$1048576,COLUMN(CC72),0),"-")</f>
        <v>13.4</v>
      </c>
      <c r="CD72" s="8">
        <f>IFERROR(VLOOKUP("*Хакасия*",[2]МСП!$1:$1048576,COLUMN(CD72),0),"-")</f>
        <v>13.4</v>
      </c>
      <c r="CE72" s="8">
        <f>IFERROR(VLOOKUP("*Хакасия*",[2]МСП!$1:$1048576,COLUMN(CE72),0),"-")</f>
        <v>13.5</v>
      </c>
      <c r="CF72" s="8">
        <f>IFERROR(VLOOKUP("*Хакасия*",[2]МСП!$1:$1048576,COLUMN(CF72),0),"-")</f>
        <v>13.6</v>
      </c>
      <c r="CG72" s="8">
        <f>IFERROR(VLOOKUP("*Хакасия*",[2]МСП!$1:$1048576,COLUMN(CG72),0),"-")</f>
        <v>14.1</v>
      </c>
      <c r="CH72" s="8">
        <f>IFERROR(VLOOKUP("*Хакасия*",[2]МСП!$1:$1048576,COLUMN(CH72),0),"-")</f>
        <v>13.3</v>
      </c>
      <c r="CI72" s="8">
        <f>IFERROR(VLOOKUP("*Хакасия*",[2]МСП!$1:$1048576,COLUMN(CI72),0),"-")</f>
        <v>12.9</v>
      </c>
      <c r="CJ72" s="8">
        <f>IFERROR(VLOOKUP("*Хакасия*",[2]МСП!$1:$1048576,COLUMN(CJ72),0),"-")</f>
        <v>-4</v>
      </c>
      <c r="CK72" s="8">
        <f>IFERROR(VLOOKUP("*Хакасия*",[2]МСП!$1:$1048576,COLUMN(CK72),0),"-")</f>
        <v>12.7</v>
      </c>
      <c r="CL72" s="8">
        <f>IFERROR(VLOOKUP("*Хакасия*",[2]МСП!$1:$1048576,COLUMN(CL72),0),"-")</f>
        <v>14.2</v>
      </c>
      <c r="CM72" s="8">
        <f>IFERROR(VLOOKUP("*Хакасия*",[2]МСП!$1:$1048576,COLUMN(CM72),0),"-")</f>
        <v>14.4</v>
      </c>
      <c r="CN72" s="8">
        <f>IFERROR(VLOOKUP("*Хакасия*",[2]МСП!$1:$1048576,COLUMN(CN72),0),"-")</f>
        <v>15.1</v>
      </c>
      <c r="CO72" s="8">
        <f>IFERROR(VLOOKUP("*Хакасия*",[2]МСП!$1:$1048576,COLUMN(CO72),0),"-")</f>
        <v>15.1</v>
      </c>
      <c r="CP72" s="8">
        <f>IFERROR(VLOOKUP("*Хакасия*",[2]МСП!$1:$1048576,COLUMN(CP72),0),"-")</f>
        <v>15.2</v>
      </c>
      <c r="CQ72" s="8">
        <f>IFERROR(VLOOKUP("*Хакасия*",[2]МСП!$1:$1048576,COLUMN(CQ72),0),"-")</f>
        <v>16.2</v>
      </c>
      <c r="CR72" s="8">
        <f>IFERROR(VLOOKUP("*Хакасия*",[2]МСП!$1:$1048576,COLUMN(CR72),0),"-")</f>
        <v>15.3</v>
      </c>
      <c r="CS72" s="8">
        <f>IFERROR(VLOOKUP("*Хакасия*",[2]МСП!$1:$1048576,COLUMN(CS72),0),"-")</f>
        <v>5.3</v>
      </c>
      <c r="CT72" s="8">
        <f>IFERROR(VLOOKUP("*Хакасия*",[2]МСП!$1:$1048576,COLUMN(CT72),0),"-")</f>
        <v>14.3</v>
      </c>
      <c r="CU72" s="8">
        <f>IFERROR(VLOOKUP("*Хакасия*",[2]МСП!$1:$1048576,COLUMN(CU72),0),"-")</f>
        <v>15.2</v>
      </c>
      <c r="CV72" s="8">
        <f>IFERROR(VLOOKUP("*Хакасия*",[2]МСП!$1:$1048576,COLUMN(CV72),0),"-")</f>
        <v>13.6</v>
      </c>
      <c r="CW72" s="8">
        <f>IFERROR(VLOOKUP("*Хакасия*",[2]МСП!$1:$1048576,COLUMN(CW72),0),"-")</f>
        <v>13.7</v>
      </c>
      <c r="CX72" s="8">
        <f>IFERROR(VLOOKUP("*Хакасия*",[2]МСП!$1:$1048576,COLUMN(CX72),0),"-")</f>
        <v>15.1</v>
      </c>
      <c r="CY72" s="8">
        <f>IFERROR(VLOOKUP("*Хакасия*",[2]МСП!$1:$1048576,COLUMN(CY72),0),"-")</f>
        <v>15.4</v>
      </c>
      <c r="CZ72" s="8">
        <f>IFERROR(VLOOKUP("*Хакасия*",[2]МСП!$1:$1048576,COLUMN(CZ72),0),"-")</f>
        <v>16.3</v>
      </c>
      <c r="DA72" s="8">
        <f>IFERROR(VLOOKUP("*Хакасия*",[2]МСП!$1:$1048576,COLUMN(DA72),0),"-")</f>
        <v>15.7</v>
      </c>
      <c r="DB72" s="8">
        <f>IFERROR(VLOOKUP("*Хакасия*",[2]МСП!$1:$1048576,COLUMN(DB72),0),"-")</f>
        <v>15.7</v>
      </c>
      <c r="DC72" s="8">
        <f>IFERROR(VLOOKUP("*Хакасия*",[2]МСП!$1:$1048576,COLUMN(DC72),0),"-")</f>
        <v>16.2</v>
      </c>
      <c r="DD72" s="8">
        <f>IFERROR(VLOOKUP("*Хакасия*",[2]МСП!$1:$1048576,COLUMN(DD72),0),"-")</f>
        <v>15.6</v>
      </c>
      <c r="DE72" s="8">
        <f>IFERROR(VLOOKUP("*Хакасия*",[2]МСП!$1:$1048576,COLUMN(DE72),0),"-")</f>
        <v>16</v>
      </c>
      <c r="DF72" s="8">
        <f>IFERROR(VLOOKUP("*Хакасия*",[2]МСП!$1:$1048576,COLUMN(DF72),0),"-")</f>
        <v>16</v>
      </c>
      <c r="DG72" s="8">
        <f>IFERROR(VLOOKUP("*Хакасия*",[2]МСП!$1:$1048576,COLUMN(DG72),0),"-")</f>
        <v>16.399999999999999</v>
      </c>
      <c r="DH72" s="8">
        <f>IFERROR(VLOOKUP("*Хакасия*",[2]МСП!$1:$1048576,COLUMN(DH72),0),"-")</f>
        <v>15.8</v>
      </c>
      <c r="DI72" s="8">
        <f>IFERROR(VLOOKUP("*Хакасия*",[2]МСП!$1:$1048576,COLUMN(DI72),0),"-")</f>
        <v>15.6</v>
      </c>
      <c r="DJ72" s="8">
        <f>IFERROR(VLOOKUP("*Хакасия*",[2]МСП!$1:$1048576,COLUMN(DJ72),0),"-")</f>
        <v>15.1</v>
      </c>
      <c r="DK72" s="8">
        <f>IFERROR(VLOOKUP("*Хакасия*",[2]МСП!$1:$1048576,COLUMN(DK72),0),"-")</f>
        <v>16.3</v>
      </c>
      <c r="DL72" s="8">
        <f>IFERROR(VLOOKUP("*Хакасия*",[2]МСП!$1:$1048576,COLUMN(DL72),0),"-")</f>
        <v>16.8</v>
      </c>
      <c r="DM72" s="8">
        <f>IFERROR(VLOOKUP("*Хакасия*",[2]МСП!$1:$1048576,COLUMN(DM72),0),"-")</f>
        <v>16.600000000000001</v>
      </c>
      <c r="DN72" s="8">
        <f>IFERROR(VLOOKUP("*Хакасия*",[2]МСП!$1:$1048576,COLUMN(DN72),0),"-")</f>
        <v>16.8</v>
      </c>
      <c r="DO72" s="8">
        <f>IFERROR(VLOOKUP("*Хакасия*",[2]МСП!$1:$1048576,COLUMN(DO72),0),"-")</f>
        <v>17.3</v>
      </c>
      <c r="DP72" s="8">
        <f>IFERROR(VLOOKUP("*Хакасия*",[2]МСП!$1:$1048576,COLUMN(DP72),0),"-")</f>
        <v>17.3</v>
      </c>
      <c r="DQ72" s="8">
        <f>IFERROR(VLOOKUP("*Хакасия*",[2]МСП!$1:$1048576,COLUMN(DQ72),0),"-")</f>
        <v>17.3</v>
      </c>
      <c r="DR72" s="8">
        <f>IFERROR(VLOOKUP("*Хакасия*",[2]МСП!$1:$1048576,COLUMN(DR72),0),"-")</f>
        <v>16.5</v>
      </c>
      <c r="DS72" s="8">
        <f>IFERROR(VLOOKUP("*Хакасия*",[2]МСП!$1:$1048576,COLUMN(DS72),0),"-")</f>
        <v>16.7</v>
      </c>
      <c r="DT72" s="8">
        <f>IFERROR(VLOOKUP("*Хакасия*",[2]МСП!$1:$1048576,COLUMN(DT72),0),"-")</f>
        <v>16.8</v>
      </c>
      <c r="DU72" s="8">
        <f>IFERROR(VLOOKUP("*Хакасия*",[2]МСП!$1:$1048576,COLUMN(DU72),0),"-")</f>
        <v>16.899999999999999</v>
      </c>
      <c r="DV72" s="8">
        <f>IFERROR(VLOOKUP("*Хакасия*",[2]МСП!$1:$1048576,COLUMN(DV72),0),"-")</f>
        <v>17.8</v>
      </c>
      <c r="DW72" s="8">
        <f>IFERROR(VLOOKUP("*Хакасия*",[2]МСП!$1:$1048576,COLUMN(DW72),0),"-")</f>
        <v>17.899999999999999</v>
      </c>
      <c r="DX72" s="8">
        <f>IFERROR(VLOOKUP("*Хакасия*",[2]МСП!$1:$1048576,COLUMN(DX72),0),"-")</f>
        <v>19.100000000000001</v>
      </c>
      <c r="DY72" s="8">
        <f>IFERROR(VLOOKUP("*Хакасия*",[2]МСП!$1:$1048576,COLUMN(DY72),0),"-")</f>
        <v>18.7</v>
      </c>
      <c r="DZ72" s="8">
        <f>IFERROR(VLOOKUP("*Хакасия*",[2]МСП!$1:$1048576,COLUMN(DZ72),0),"-")</f>
        <v>19.2</v>
      </c>
      <c r="EA72" s="8">
        <f>IFERROR(VLOOKUP("*Хакасия*",[2]МСП!$1:$1048576,COLUMN(EA72),0),"-")</f>
        <v>19.5</v>
      </c>
      <c r="EB72" s="8">
        <f>IFERROR(VLOOKUP("*Хакасия*",[2]МСП!$1:$1048576,COLUMN(EB72),0),"-")</f>
        <v>20.6</v>
      </c>
      <c r="EC72" s="8">
        <f>IFERROR(VLOOKUP("*Хакасия*",[2]МСП!$1:$1048576,COLUMN(EC72),0),"-")</f>
        <v>20.9</v>
      </c>
      <c r="ED72" s="8">
        <f>IFERROR(VLOOKUP("*Хакасия*",[2]МСП!$1:$1048576,COLUMN(ED72),0),"-")</f>
        <v>21.8</v>
      </c>
      <c r="EE72" s="8">
        <f>IFERROR(VLOOKUP("*Хакасия*",[2]МСП!$1:$1048576,COLUMN(EE72),0),"-")</f>
        <v>21.9</v>
      </c>
      <c r="EF72" s="8">
        <f>IFERROR(VLOOKUP("*Хакасия*",[2]МСП!$1:$1048576,COLUMN(EF72),0),"-")</f>
        <v>21.7</v>
      </c>
      <c r="EG72" s="8">
        <f>IFERROR(VLOOKUP("*Хакасия*",[2]МСП!$1:$1048576,COLUMN(EG72),0),"-")</f>
        <v>22</v>
      </c>
      <c r="EH72" s="8">
        <f>IFERROR(VLOOKUP("*Хакасия*",[2]МСП!$1:$1048576,COLUMN(EH72),0),"-")</f>
        <v>23.6</v>
      </c>
      <c r="EI72" s="8">
        <f>IFERROR(VLOOKUP("*Хакасия*",[2]МСП!$1:$1048576,COLUMN(EI72),0),"-")</f>
        <v>25.9</v>
      </c>
      <c r="EJ72" s="8">
        <f>IFERROR(VLOOKUP("*Хакасия*",[2]МСП!$1:$1048576,COLUMN(EJ72),0),"-")</f>
        <v>28.4</v>
      </c>
      <c r="EK72" s="8">
        <f>IFERROR(VLOOKUP("*Хакасия*",[2]МСП!$1:$1048576,COLUMN(EK72),0),"-")</f>
        <v>30</v>
      </c>
      <c r="EL72" s="8">
        <f>IFERROR(VLOOKUP("*Хакасия*",[2]МСП!$1:$1048576,COLUMN(EL72),0),"-")</f>
        <v>32.799999999999997</v>
      </c>
      <c r="EM72" s="8">
        <f>IFERROR(VLOOKUP("*Хакасия*",[2]МСП!$1:$1048576,COLUMN(EM72),0),"-")</f>
        <v>34.5</v>
      </c>
      <c r="EN72" s="8">
        <f>IFERROR(VLOOKUP("*Хакасия*",[2]МСП!$1:$1048576,COLUMN(EN72),0),"-")</f>
        <v>36.9</v>
      </c>
      <c r="EO72" s="8">
        <f>IFERROR(VLOOKUP("*Хакасия*",[2]МСП!$1:$1048576,COLUMN(EO72),0),"-")</f>
        <v>38.9</v>
      </c>
      <c r="EP72" s="8">
        <f>IFERROR(VLOOKUP("*Хакасия*",[2]МСП!$1:$1048576,COLUMN(EP72),0),"-")</f>
        <v>41.5</v>
      </c>
      <c r="EQ72" s="8">
        <f>IFERROR(VLOOKUP("*Хакасия*",[2]МСП!$1:$1048576,COLUMN(EQ72),0),"-")</f>
        <v>24.3</v>
      </c>
      <c r="ER72" s="8">
        <f>IFERROR(VLOOKUP("*Хакасия*",[2]МСП!$1:$1048576,COLUMN(ER72),0),"-")</f>
        <v>35.1</v>
      </c>
      <c r="ES72" s="8">
        <f>IFERROR(VLOOKUP("*Хакасия*",[2]МСП!$1:$1048576,COLUMN(ES72),0),"-")</f>
        <v>36.799999999999997</v>
      </c>
      <c r="ET72" s="8">
        <f>IFERROR(VLOOKUP("*Хакасия*",[2]МСП!$1:$1048576,COLUMN(ET72),0),"-")</f>
        <v>36.9</v>
      </c>
      <c r="EU72" s="8">
        <f>IFERROR(VLOOKUP("*Хакасия*",[2]МСП!$1:$1048576,COLUMN(EU72),0),"-")</f>
        <v>37.700000000000003</v>
      </c>
      <c r="EV72" s="8">
        <f>IFERROR(VLOOKUP("*Хакасия*",[2]МСП!$1:$1048576,COLUMN(EV72),0),"-")</f>
        <v>37.5</v>
      </c>
      <c r="EW72" s="8">
        <f>IFERROR(VLOOKUP("*Хакасия*",[2]МСП!$1:$1048576,COLUMN(EW72),0),"-")</f>
        <v>38.9</v>
      </c>
      <c r="EX72" s="8">
        <f>IFERROR(VLOOKUP("*Хакасия*",[2]МСП!$1:$1048576,COLUMN(EX72),0),"-")</f>
        <v>39</v>
      </c>
      <c r="EY72" s="8">
        <f>IFERROR(VLOOKUP("*Хакасия*",[2]МСП!$1:$1048576,COLUMN(EY72),0),"-")</f>
        <v>41</v>
      </c>
    </row>
    <row r="73" spans="1:155" x14ac:dyDescent="0.25">
      <c r="A73" s="4" t="s">
        <v>61</v>
      </c>
      <c r="B73" s="8">
        <f>IFERROR(VLOOKUP("*Алтайский*",[2]МСП!$1:$1048576,COLUMN(B73),0),"-")</f>
        <v>1.2</v>
      </c>
      <c r="C73" s="8">
        <f>IFERROR(VLOOKUP("*Алтайский*",[2]МСП!$1:$1048576,COLUMN(C73),0),"-")</f>
        <v>1.1000000000000001</v>
      </c>
      <c r="D73" s="8">
        <f>IFERROR(VLOOKUP("*Алтайский*",[2]МСП!$1:$1048576,COLUMN(D73),0),"-")</f>
        <v>1.6</v>
      </c>
      <c r="E73" s="8">
        <f>IFERROR(VLOOKUP("*Алтайский*",[2]МСП!$1:$1048576,COLUMN(E73),0),"-")</f>
        <v>-6.2</v>
      </c>
      <c r="F73" s="8">
        <f>IFERROR(VLOOKUP("*Алтайский*",[2]МСП!$1:$1048576,COLUMN(F73),0),"-")</f>
        <v>-21.7</v>
      </c>
      <c r="G73" s="8">
        <f>IFERROR(VLOOKUP("*Алтайский*",[2]МСП!$1:$1048576,COLUMN(G73),0),"-")</f>
        <v>-17.2</v>
      </c>
      <c r="H73" s="8">
        <f>IFERROR(VLOOKUP("*Алтайский*",[2]МСП!$1:$1048576,COLUMN(H73),0),"-")</f>
        <v>-16.399999999999999</v>
      </c>
      <c r="I73" s="8">
        <f>IFERROR(VLOOKUP("*Алтайский*",[2]МСП!$1:$1048576,COLUMN(I73),0),"-")</f>
        <v>-14.3</v>
      </c>
      <c r="J73" s="8">
        <f>IFERROR(VLOOKUP("*Алтайский*",[2]МСП!$1:$1048576,COLUMN(J73),0),"-")</f>
        <v>-13.5</v>
      </c>
      <c r="K73" s="8">
        <f>IFERROR(VLOOKUP("*Алтайский*",[2]МСП!$1:$1048576,COLUMN(K73),0),"-")</f>
        <v>-10.4</v>
      </c>
      <c r="L73" s="8">
        <f>IFERROR(VLOOKUP("*Алтайский*",[2]МСП!$1:$1048576,COLUMN(L73),0),"-")</f>
        <v>-8.6999999999999993</v>
      </c>
      <c r="M73" s="8">
        <f>IFERROR(VLOOKUP("*Алтайский*",[2]МСП!$1:$1048576,COLUMN(M73),0),"-")</f>
        <v>-7.1</v>
      </c>
      <c r="N73" s="8">
        <f>IFERROR(VLOOKUP("*Алтайский*",[2]МСП!$1:$1048576,COLUMN(N73),0),"-")</f>
        <v>-6.2</v>
      </c>
      <c r="O73" s="8">
        <f>IFERROR(VLOOKUP("*Алтайский*",[2]МСП!$1:$1048576,COLUMN(O73),0),"-")</f>
        <v>-4.7</v>
      </c>
      <c r="P73" s="8">
        <f>IFERROR(VLOOKUP("*Алтайский*",[2]МСП!$1:$1048576,COLUMN(P73),0),"-")</f>
        <v>-3.3</v>
      </c>
      <c r="Q73" s="8">
        <f>IFERROR(VLOOKUP("*Алтайский*",[2]МСП!$1:$1048576,COLUMN(Q73),0),"-")</f>
        <v>-2.5</v>
      </c>
      <c r="R73" s="8">
        <f>IFERROR(VLOOKUP("*Алтайский*",[2]МСП!$1:$1048576,COLUMN(R73),0),"-")</f>
        <v>-1.1000000000000001</v>
      </c>
      <c r="S73" s="8">
        <f>IFERROR(VLOOKUP("*Алтайский*",[2]МСП!$1:$1048576,COLUMN(S73),0),"-")</f>
        <v>0.2</v>
      </c>
      <c r="T73" s="8">
        <f>IFERROR(VLOOKUP("*Алтайский*",[2]МСП!$1:$1048576,COLUMN(T73),0),"-")</f>
        <v>0.3</v>
      </c>
      <c r="U73" s="8">
        <f>IFERROR(VLOOKUP("*Алтайский*",[2]МСП!$1:$1048576,COLUMN(U73),0),"-")</f>
        <v>0.6</v>
      </c>
      <c r="V73" s="8">
        <f>IFERROR(VLOOKUP("*Алтайский*",[2]МСП!$1:$1048576,COLUMN(V73),0),"-")</f>
        <v>-0.2</v>
      </c>
      <c r="W73" s="8">
        <f>IFERROR(VLOOKUP("*Алтайский*",[2]МСП!$1:$1048576,COLUMN(W73),0),"-")</f>
        <v>0.9</v>
      </c>
      <c r="X73" s="8">
        <f>IFERROR(VLOOKUP("*Алтайский*",[2]МСП!$1:$1048576,COLUMN(X73),0),"-")</f>
        <v>2.1</v>
      </c>
      <c r="Y73" s="8">
        <f>IFERROR(VLOOKUP("*Алтайский*",[2]МСП!$1:$1048576,COLUMN(Y73),0),"-")</f>
        <v>2.5</v>
      </c>
      <c r="Z73" s="8">
        <f>IFERROR(VLOOKUP("*Алтайский*",[2]МСП!$1:$1048576,COLUMN(Z73),0),"-")</f>
        <v>3.1</v>
      </c>
      <c r="AA73" s="8">
        <f>IFERROR(VLOOKUP("*Алтайский*",[2]МСП!$1:$1048576,COLUMN(AA73),0),"-")</f>
        <v>2.9</v>
      </c>
      <c r="AB73" s="8">
        <f>IFERROR(VLOOKUP("*Алтайский*",[2]МСП!$1:$1048576,COLUMN(AB73),0),"-")</f>
        <v>3.2</v>
      </c>
      <c r="AC73" s="8">
        <f>IFERROR(VLOOKUP("*Алтайский*",[2]МСП!$1:$1048576,COLUMN(AC73),0),"-")</f>
        <v>3.8</v>
      </c>
      <c r="AD73" s="8">
        <f>IFERROR(VLOOKUP("*Алтайский*",[2]МСП!$1:$1048576,COLUMN(AD73),0),"-")</f>
        <v>3.8</v>
      </c>
      <c r="AE73" s="8">
        <f>IFERROR(VLOOKUP("*Алтайский*",[2]МСП!$1:$1048576,COLUMN(AE73),0),"-")</f>
        <v>3.9</v>
      </c>
      <c r="AF73" s="8">
        <f>IFERROR(VLOOKUP("*Алтайский*",[2]МСП!$1:$1048576,COLUMN(AF73),0),"-")</f>
        <v>3.4</v>
      </c>
      <c r="AG73" s="8">
        <f>IFERROR(VLOOKUP("*Алтайский*",[2]МСП!$1:$1048576,COLUMN(AG73),0),"-")</f>
        <v>3.4</v>
      </c>
      <c r="AH73" s="8">
        <f>IFERROR(VLOOKUP("*Алтайский*",[2]МСП!$1:$1048576,COLUMN(AH73),0),"-")</f>
        <v>3.4</v>
      </c>
      <c r="AI73" s="8">
        <f>IFERROR(VLOOKUP("*Алтайский*",[2]МСП!$1:$1048576,COLUMN(AI73),0),"-")</f>
        <v>3.6</v>
      </c>
      <c r="AJ73" s="8">
        <f>IFERROR(VLOOKUP("*Алтайский*",[2]МСП!$1:$1048576,COLUMN(AJ73),0),"-")</f>
        <v>2.7</v>
      </c>
      <c r="AK73" s="8">
        <f>IFERROR(VLOOKUP("*Алтайский*",[2]МСП!$1:$1048576,COLUMN(AK73),0),"-")</f>
        <v>3.5</v>
      </c>
      <c r="AL73" s="8">
        <f>IFERROR(VLOOKUP("*Алтайский*",[2]МСП!$1:$1048576,COLUMN(AL73),0),"-")</f>
        <v>3.7</v>
      </c>
      <c r="AM73" s="8">
        <f>IFERROR(VLOOKUP("*Алтайский*",[2]МСП!$1:$1048576,COLUMN(AM73),0),"-")</f>
        <v>3.8</v>
      </c>
      <c r="AN73" s="8">
        <f>IFERROR(VLOOKUP("*Алтайский*",[2]МСП!$1:$1048576,COLUMN(AN73),0),"-")</f>
        <v>3.9</v>
      </c>
      <c r="AO73" s="8">
        <f>IFERROR(VLOOKUP("*Алтайский*",[2]МСП!$1:$1048576,COLUMN(AO73),0),"-")</f>
        <v>4.4000000000000004</v>
      </c>
      <c r="AP73" s="8">
        <f>IFERROR(VLOOKUP("*Алтайский*",[2]МСП!$1:$1048576,COLUMN(AP73),0),"-")</f>
        <v>4.7</v>
      </c>
      <c r="AQ73" s="8">
        <f>IFERROR(VLOOKUP("*Алтайский*",[2]МСП!$1:$1048576,COLUMN(AQ73),0),"-")</f>
        <v>5.4</v>
      </c>
      <c r="AR73" s="8">
        <f>IFERROR(VLOOKUP("*Алтайский*",[2]МСП!$1:$1048576,COLUMN(AR73),0),"-")</f>
        <v>4.4000000000000004</v>
      </c>
      <c r="AS73" s="8">
        <f>IFERROR(VLOOKUP("*Алтайский*",[2]МСП!$1:$1048576,COLUMN(AS73),0),"-")</f>
        <v>-4.4000000000000004</v>
      </c>
      <c r="AT73" s="8">
        <f>IFERROR(VLOOKUP("*Алтайский*",[2]МСП!$1:$1048576,COLUMN(AT73),0),"-")</f>
        <v>2.8</v>
      </c>
      <c r="AU73" s="8">
        <f>IFERROR(VLOOKUP("*Алтайский*",[2]МСП!$1:$1048576,COLUMN(AU73),0),"-")</f>
        <v>3.6</v>
      </c>
      <c r="AV73" s="8">
        <f>IFERROR(VLOOKUP("*Алтайский*",[2]МСП!$1:$1048576,COLUMN(AV73),0),"-")</f>
        <v>3.7</v>
      </c>
      <c r="AW73" s="8">
        <f>IFERROR(VLOOKUP("*Алтайский*",[2]МСП!$1:$1048576,COLUMN(AW73),0),"-")</f>
        <v>3.6</v>
      </c>
      <c r="AX73" s="8">
        <f>IFERROR(VLOOKUP("*Алтайский*",[2]МСП!$1:$1048576,COLUMN(AX73),0),"-")</f>
        <v>4.0999999999999996</v>
      </c>
      <c r="AY73" s="8">
        <f>IFERROR(VLOOKUP("*Алтайский*",[2]МСП!$1:$1048576,COLUMN(AY73),0),"-")</f>
        <v>4.5999999999999996</v>
      </c>
      <c r="AZ73" s="8">
        <f>IFERROR(VLOOKUP("*Алтайский*",[2]МСП!$1:$1048576,COLUMN(AZ73),0),"-")</f>
        <v>4.3</v>
      </c>
      <c r="BA73" s="8">
        <f>IFERROR(VLOOKUP("*Алтайский*",[2]МСП!$1:$1048576,COLUMN(BA73),0),"-")</f>
        <v>4.7</v>
      </c>
      <c r="BB73" s="8">
        <f>IFERROR(VLOOKUP("*Алтайский*",[2]МСП!$1:$1048576,COLUMN(BB73),0),"-")</f>
        <v>4.9000000000000004</v>
      </c>
      <c r="BC73" s="8">
        <f>IFERROR(VLOOKUP("*Алтайский*",[2]МСП!$1:$1048576,COLUMN(BC73),0),"-")</f>
        <v>5.3</v>
      </c>
      <c r="BD73" s="8">
        <f>IFERROR(VLOOKUP("*Алтайский*",[2]МСП!$1:$1048576,COLUMN(BD73),0),"-")</f>
        <v>4.4000000000000004</v>
      </c>
      <c r="BE73" s="8">
        <f>IFERROR(VLOOKUP("*Алтайский*",[2]МСП!$1:$1048576,COLUMN(BE73),0),"-")</f>
        <v>6.1</v>
      </c>
      <c r="BF73" s="8">
        <f>IFERROR(VLOOKUP("*Алтайский*",[2]МСП!$1:$1048576,COLUMN(BF73),0),"-")</f>
        <v>6.2</v>
      </c>
      <c r="BG73" s="8">
        <f>IFERROR(VLOOKUP("*Алтайский*",[2]МСП!$1:$1048576,COLUMN(BG73),0),"-")</f>
        <v>6.4</v>
      </c>
      <c r="BH73" s="8">
        <f>IFERROR(VLOOKUP("*Алтайский*",[2]МСП!$1:$1048576,COLUMN(BH73),0),"-")</f>
        <v>7.1</v>
      </c>
      <c r="BI73" s="8">
        <f>IFERROR(VLOOKUP("*Алтайский*",[2]МСП!$1:$1048576,COLUMN(BI73),0),"-")</f>
        <v>0.1</v>
      </c>
      <c r="BJ73" s="8">
        <f>IFERROR(VLOOKUP("*Алтайский*",[2]МСП!$1:$1048576,COLUMN(BJ73),0),"-")</f>
        <v>5.2</v>
      </c>
      <c r="BK73" s="8">
        <f>IFERROR(VLOOKUP("*Алтайский*",[2]МСП!$1:$1048576,COLUMN(BK73),0),"-")</f>
        <v>7.1</v>
      </c>
      <c r="BL73" s="8">
        <f>IFERROR(VLOOKUP("*Алтайский*",[2]МСП!$1:$1048576,COLUMN(BL73),0),"-")</f>
        <v>7.7</v>
      </c>
      <c r="BM73" s="8">
        <f>IFERROR(VLOOKUP("*Алтайский*",[2]МСП!$1:$1048576,COLUMN(BM73),0),"-")</f>
        <v>8</v>
      </c>
      <c r="BN73" s="8">
        <f>IFERROR(VLOOKUP("*Алтайский*",[2]МСП!$1:$1048576,COLUMN(BN73),0),"-")</f>
        <v>9.3000000000000007</v>
      </c>
      <c r="BO73" s="8">
        <f>IFERROR(VLOOKUP("*Алтайский*",[2]МСП!$1:$1048576,COLUMN(BO73),0),"-")</f>
        <v>9.6</v>
      </c>
      <c r="BP73" s="8">
        <f>IFERROR(VLOOKUP("*Алтайский*",[2]МСП!$1:$1048576,COLUMN(BP73),0),"-")</f>
        <v>9.4</v>
      </c>
      <c r="BQ73" s="8">
        <f>IFERROR(VLOOKUP("*Алтайский*",[2]МСП!$1:$1048576,COLUMN(BQ73),0),"-")</f>
        <v>9.8000000000000007</v>
      </c>
      <c r="BR73" s="8">
        <f>IFERROR(VLOOKUP("*Алтайский*",[2]МСП!$1:$1048576,COLUMN(BR73),0),"-")</f>
        <v>9.5</v>
      </c>
      <c r="BS73" s="8">
        <f>IFERROR(VLOOKUP("*Алтайский*",[2]МСП!$1:$1048576,COLUMN(BS73),0),"-")</f>
        <v>9</v>
      </c>
      <c r="BT73" s="8">
        <f>IFERROR(VLOOKUP("*Алтайский*",[2]МСП!$1:$1048576,COLUMN(BT73),0),"-")</f>
        <v>9.4</v>
      </c>
      <c r="BU73" s="8">
        <f>IFERROR(VLOOKUP("*Алтайский*",[2]МСП!$1:$1048576,COLUMN(BU73),0),"-")</f>
        <v>9.5</v>
      </c>
      <c r="BV73" s="8">
        <f>IFERROR(VLOOKUP("*Алтайский*",[2]МСП!$1:$1048576,COLUMN(BV73),0),"-")</f>
        <v>9.3000000000000007</v>
      </c>
      <c r="BW73" s="8">
        <f>IFERROR(VLOOKUP("*Алтайский*",[2]МСП!$1:$1048576,COLUMN(BW73),0),"-")</f>
        <v>9.4</v>
      </c>
      <c r="BX73" s="8">
        <f>IFERROR(VLOOKUP("*Алтайский*",[2]МСП!$1:$1048576,COLUMN(BX73),0),"-")</f>
        <v>10</v>
      </c>
      <c r="BY73" s="8">
        <f>IFERROR(VLOOKUP("*Алтайский*",[2]МСП!$1:$1048576,COLUMN(BY73),0),"-")</f>
        <v>10.3</v>
      </c>
      <c r="BZ73" s="8">
        <f>IFERROR(VLOOKUP("*Алтайский*",[2]МСП!$1:$1048576,COLUMN(BZ73),0),"-")</f>
        <v>10.1</v>
      </c>
      <c r="CA73" s="8">
        <f>IFERROR(VLOOKUP("*Алтайский*",[2]МСП!$1:$1048576,COLUMN(CA73),0),"-")</f>
        <v>10.3</v>
      </c>
      <c r="CB73" s="8">
        <f>IFERROR(VLOOKUP("*Алтайский*",[2]МСП!$1:$1048576,COLUMN(CB73),0),"-")</f>
        <v>9.6999999999999993</v>
      </c>
      <c r="CC73" s="8">
        <f>IFERROR(VLOOKUP("*Алтайский*",[2]МСП!$1:$1048576,COLUMN(CC73),0),"-")</f>
        <v>9.6999999999999993</v>
      </c>
      <c r="CD73" s="8">
        <f>IFERROR(VLOOKUP("*Алтайский*",[2]МСП!$1:$1048576,COLUMN(CD73),0),"-")</f>
        <v>9.6</v>
      </c>
      <c r="CE73" s="8">
        <f>IFERROR(VLOOKUP("*Алтайский*",[2]МСП!$1:$1048576,COLUMN(CE73),0),"-")</f>
        <v>9.4</v>
      </c>
      <c r="CF73" s="8">
        <f>IFERROR(VLOOKUP("*Алтайский*",[2]МСП!$1:$1048576,COLUMN(CF73),0),"-")</f>
        <v>8.8000000000000007</v>
      </c>
      <c r="CG73" s="8">
        <f>IFERROR(VLOOKUP("*Алтайский*",[2]МСП!$1:$1048576,COLUMN(CG73),0),"-")</f>
        <v>9.1999999999999993</v>
      </c>
      <c r="CH73" s="8">
        <f>IFERROR(VLOOKUP("*Алтайский*",[2]МСП!$1:$1048576,COLUMN(CH73),0),"-")</f>
        <v>9.3000000000000007</v>
      </c>
      <c r="CI73" s="8">
        <f>IFERROR(VLOOKUP("*Алтайский*",[2]МСП!$1:$1048576,COLUMN(CI73),0),"-")</f>
        <v>8.8000000000000007</v>
      </c>
      <c r="CJ73" s="8">
        <f>IFERROR(VLOOKUP("*Алтайский*",[2]МСП!$1:$1048576,COLUMN(CJ73),0),"-")</f>
        <v>6.5</v>
      </c>
      <c r="CK73" s="8">
        <f>IFERROR(VLOOKUP("*Алтайский*",[2]МСП!$1:$1048576,COLUMN(CK73),0),"-")</f>
        <v>8.3000000000000007</v>
      </c>
      <c r="CL73" s="8">
        <f>IFERROR(VLOOKUP("*Алтайский*",[2]МСП!$1:$1048576,COLUMN(CL73),0),"-")</f>
        <v>8.9</v>
      </c>
      <c r="CM73" s="8">
        <f>IFERROR(VLOOKUP("*Алтайский*",[2]МСП!$1:$1048576,COLUMN(CM73),0),"-")</f>
        <v>9</v>
      </c>
      <c r="CN73" s="8">
        <f>IFERROR(VLOOKUP("*Алтайский*",[2]МСП!$1:$1048576,COLUMN(CN73),0),"-")</f>
        <v>9.1</v>
      </c>
      <c r="CO73" s="8">
        <f>IFERROR(VLOOKUP("*Алтайский*",[2]МСП!$1:$1048576,COLUMN(CO73),0),"-")</f>
        <v>9.1</v>
      </c>
      <c r="CP73" s="8">
        <f>IFERROR(VLOOKUP("*Алтайский*",[2]МСП!$1:$1048576,COLUMN(CP73),0),"-")</f>
        <v>9.6</v>
      </c>
      <c r="CQ73" s="8">
        <f>IFERROR(VLOOKUP("*Алтайский*",[2]МСП!$1:$1048576,COLUMN(CQ73),0),"-")</f>
        <v>10.199999999999999</v>
      </c>
      <c r="CR73" s="8">
        <f>IFERROR(VLOOKUP("*Алтайский*",[2]МСП!$1:$1048576,COLUMN(CR73),0),"-")</f>
        <v>9.3000000000000007</v>
      </c>
      <c r="CS73" s="8">
        <f>IFERROR(VLOOKUP("*Алтайский*",[2]МСП!$1:$1048576,COLUMN(CS73),0),"-")</f>
        <v>-0.6</v>
      </c>
      <c r="CT73" s="8">
        <f>IFERROR(VLOOKUP("*Алтайский*",[2]МСП!$1:$1048576,COLUMN(CT73),0),"-")</f>
        <v>8.5</v>
      </c>
      <c r="CU73" s="8">
        <f>IFERROR(VLOOKUP("*Алтайский*",[2]МСП!$1:$1048576,COLUMN(CU73),0),"-")</f>
        <v>8.9</v>
      </c>
      <c r="CV73" s="8">
        <f>IFERROR(VLOOKUP("*Алтайский*",[2]МСП!$1:$1048576,COLUMN(CV73),0),"-")</f>
        <v>8.5</v>
      </c>
      <c r="CW73" s="8">
        <f>IFERROR(VLOOKUP("*Алтайский*",[2]МСП!$1:$1048576,COLUMN(CW73),0),"-")</f>
        <v>8.3000000000000007</v>
      </c>
      <c r="CX73" s="8">
        <f>IFERROR(VLOOKUP("*Алтайский*",[2]МСП!$1:$1048576,COLUMN(CX73),0),"-")</f>
        <v>8.9</v>
      </c>
      <c r="CY73" s="8">
        <f>IFERROR(VLOOKUP("*Алтайский*",[2]МСП!$1:$1048576,COLUMN(CY73),0),"-")</f>
        <v>9</v>
      </c>
      <c r="CZ73" s="8">
        <f>IFERROR(VLOOKUP("*Алтайский*",[2]МСП!$1:$1048576,COLUMN(CZ73),0),"-")</f>
        <v>10</v>
      </c>
      <c r="DA73" s="8">
        <f>IFERROR(VLOOKUP("*Алтайский*",[2]МСП!$1:$1048576,COLUMN(DA73),0),"-")</f>
        <v>9.3000000000000007</v>
      </c>
      <c r="DB73" s="8">
        <f>IFERROR(VLOOKUP("*Алтайский*",[2]МСП!$1:$1048576,COLUMN(DB73),0),"-")</f>
        <v>9.6999999999999993</v>
      </c>
      <c r="DC73" s="8">
        <f>IFERROR(VLOOKUP("*Алтайский*",[2]МСП!$1:$1048576,COLUMN(DC73),0),"-")</f>
        <v>9.5</v>
      </c>
      <c r="DD73" s="8">
        <f>IFERROR(VLOOKUP("*Алтайский*",[2]МСП!$1:$1048576,COLUMN(DD73),0),"-")</f>
        <v>9.8000000000000007</v>
      </c>
      <c r="DE73" s="8">
        <f>IFERROR(VLOOKUP("*Алтайский*",[2]МСП!$1:$1048576,COLUMN(DE73),0),"-")</f>
        <v>9.9</v>
      </c>
      <c r="DF73" s="8">
        <f>IFERROR(VLOOKUP("*Алтайский*",[2]МСП!$1:$1048576,COLUMN(DF73),0),"-")</f>
        <v>10</v>
      </c>
      <c r="DG73" s="8">
        <f>IFERROR(VLOOKUP("*Алтайский*",[2]МСП!$1:$1048576,COLUMN(DG73),0),"-")</f>
        <v>10.199999999999999</v>
      </c>
      <c r="DH73" s="8">
        <f>IFERROR(VLOOKUP("*Алтайский*",[2]МСП!$1:$1048576,COLUMN(DH73),0),"-")</f>
        <v>10.7</v>
      </c>
      <c r="DI73" s="8">
        <f>IFERROR(VLOOKUP("*Алтайский*",[2]МСП!$1:$1048576,COLUMN(DI73),0),"-")</f>
        <v>10.5</v>
      </c>
      <c r="DJ73" s="8">
        <f>IFERROR(VLOOKUP("*Алтайский*",[2]МСП!$1:$1048576,COLUMN(DJ73),0),"-")</f>
        <v>10.5</v>
      </c>
      <c r="DK73" s="8">
        <f>IFERROR(VLOOKUP("*Алтайский*",[2]МСП!$1:$1048576,COLUMN(DK73),0),"-")</f>
        <v>11.8</v>
      </c>
      <c r="DL73" s="8">
        <f>IFERROR(VLOOKUP("*Алтайский*",[2]МСП!$1:$1048576,COLUMN(DL73),0),"-")</f>
        <v>12.1</v>
      </c>
      <c r="DM73" s="8">
        <f>IFERROR(VLOOKUP("*Алтайский*",[2]МСП!$1:$1048576,COLUMN(DM73),0),"-")</f>
        <v>12</v>
      </c>
      <c r="DN73" s="8">
        <f>IFERROR(VLOOKUP("*Алтайский*",[2]МСП!$1:$1048576,COLUMN(DN73),0),"-")</f>
        <v>12.5</v>
      </c>
      <c r="DO73" s="8">
        <f>IFERROR(VLOOKUP("*Алтайский*",[2]МСП!$1:$1048576,COLUMN(DO73),0),"-")</f>
        <v>12.2</v>
      </c>
      <c r="DP73" s="8">
        <f>IFERROR(VLOOKUP("*Алтайский*",[2]МСП!$1:$1048576,COLUMN(DP73),0),"-")</f>
        <v>13.1</v>
      </c>
      <c r="DQ73" s="8">
        <f>IFERROR(VLOOKUP("*Алтайский*",[2]МСП!$1:$1048576,COLUMN(DQ73),0),"-")</f>
        <v>13</v>
      </c>
      <c r="DR73" s="8">
        <f>IFERROR(VLOOKUP("*Алтайский*",[2]МСП!$1:$1048576,COLUMN(DR73),0),"-")</f>
        <v>12.4</v>
      </c>
      <c r="DS73" s="8">
        <f>IFERROR(VLOOKUP("*Алтайский*",[2]МСП!$1:$1048576,COLUMN(DS73),0),"-")</f>
        <v>12.4</v>
      </c>
      <c r="DT73" s="8">
        <f>IFERROR(VLOOKUP("*Алтайский*",[2]МСП!$1:$1048576,COLUMN(DT73),0),"-")</f>
        <v>12.9</v>
      </c>
      <c r="DU73" s="8">
        <f>IFERROR(VLOOKUP("*Алтайский*",[2]МСП!$1:$1048576,COLUMN(DU73),0),"-")</f>
        <v>12.7</v>
      </c>
      <c r="DV73" s="8">
        <f>IFERROR(VLOOKUP("*Алтайский*",[2]МСП!$1:$1048576,COLUMN(DV73),0),"-")</f>
        <v>13.7</v>
      </c>
      <c r="DW73" s="8">
        <f>IFERROR(VLOOKUP("*Алтайский*",[2]МСП!$1:$1048576,COLUMN(DW73),0),"-")</f>
        <v>14</v>
      </c>
      <c r="DX73" s="8">
        <f>IFERROR(VLOOKUP("*Алтайский*",[2]МСП!$1:$1048576,COLUMN(DX73),0),"-")</f>
        <v>15.2</v>
      </c>
      <c r="DY73" s="8">
        <f>IFERROR(VLOOKUP("*Алтайский*",[2]МСП!$1:$1048576,COLUMN(DY73),0),"-")</f>
        <v>14.9</v>
      </c>
      <c r="DZ73" s="8">
        <f>IFERROR(VLOOKUP("*Алтайский*",[2]МСП!$1:$1048576,COLUMN(DZ73),0),"-")</f>
        <v>14.9</v>
      </c>
      <c r="EA73" s="8">
        <f>IFERROR(VLOOKUP("*Алтайский*",[2]МСП!$1:$1048576,COLUMN(EA73),0),"-")</f>
        <v>15.2</v>
      </c>
      <c r="EB73" s="8">
        <f>IFERROR(VLOOKUP("*Алтайский*",[2]МСП!$1:$1048576,COLUMN(EB73),0),"-")</f>
        <v>16.7</v>
      </c>
      <c r="EC73" s="8">
        <f>IFERROR(VLOOKUP("*Алтайский*",[2]МСП!$1:$1048576,COLUMN(EC73),0),"-")</f>
        <v>17.100000000000001</v>
      </c>
      <c r="ED73" s="8">
        <f>IFERROR(VLOOKUP("*Алтайский*",[2]МСП!$1:$1048576,COLUMN(ED73),0),"-")</f>
        <v>17.100000000000001</v>
      </c>
      <c r="EE73" s="8">
        <f>IFERROR(VLOOKUP("*Алтайский*",[2]МСП!$1:$1048576,COLUMN(EE73),0),"-")</f>
        <v>17.600000000000001</v>
      </c>
      <c r="EF73" s="8">
        <f>IFERROR(VLOOKUP("*Алтайский*",[2]МСП!$1:$1048576,COLUMN(EF73),0),"-")</f>
        <v>17.7</v>
      </c>
      <c r="EG73" s="8">
        <f>IFERROR(VLOOKUP("*Алтайский*",[2]МСП!$1:$1048576,COLUMN(EG73),0),"-")</f>
        <v>18.2</v>
      </c>
      <c r="EH73" s="8">
        <f>IFERROR(VLOOKUP("*Алтайский*",[2]МСП!$1:$1048576,COLUMN(EH73),0),"-")</f>
        <v>19.5</v>
      </c>
      <c r="EI73" s="8">
        <f>IFERROR(VLOOKUP("*Алтайский*",[2]МСП!$1:$1048576,COLUMN(EI73),0),"-")</f>
        <v>20.7</v>
      </c>
      <c r="EJ73" s="8">
        <f>IFERROR(VLOOKUP("*Алтайский*",[2]МСП!$1:$1048576,COLUMN(EJ73),0),"-")</f>
        <v>23.1</v>
      </c>
      <c r="EK73" s="8">
        <f>IFERROR(VLOOKUP("*Алтайский*",[2]МСП!$1:$1048576,COLUMN(EK73),0),"-")</f>
        <v>23.7</v>
      </c>
      <c r="EL73" s="8">
        <f>IFERROR(VLOOKUP("*Алтайский*",[2]МСП!$1:$1048576,COLUMN(EL73),0),"-")</f>
        <v>25.5</v>
      </c>
      <c r="EM73" s="8">
        <f>IFERROR(VLOOKUP("*Алтайский*",[2]МСП!$1:$1048576,COLUMN(EM73),0),"-")</f>
        <v>27.7</v>
      </c>
      <c r="EN73" s="8">
        <f>IFERROR(VLOOKUP("*Алтайский*",[2]МСП!$1:$1048576,COLUMN(EN73),0),"-")</f>
        <v>30.3</v>
      </c>
      <c r="EO73" s="8">
        <f>IFERROR(VLOOKUP("*Алтайский*",[2]МСП!$1:$1048576,COLUMN(EO73),0),"-")</f>
        <v>33.4</v>
      </c>
      <c r="EP73" s="8">
        <f>IFERROR(VLOOKUP("*Алтайский*",[2]МСП!$1:$1048576,COLUMN(EP73),0),"-")</f>
        <v>36.200000000000003</v>
      </c>
      <c r="EQ73" s="8">
        <f>IFERROR(VLOOKUP("*Алтайский*",[2]МСП!$1:$1048576,COLUMN(EQ73),0),"-")</f>
        <v>19.899999999999999</v>
      </c>
      <c r="ER73" s="8">
        <f>IFERROR(VLOOKUP("*Алтайский*",[2]МСП!$1:$1048576,COLUMN(ER73),0),"-")</f>
        <v>29.6</v>
      </c>
      <c r="ES73" s="8">
        <f>IFERROR(VLOOKUP("*Алтайский*",[2]МСП!$1:$1048576,COLUMN(ES73),0),"-")</f>
        <v>30.5</v>
      </c>
      <c r="ET73" s="8">
        <f>IFERROR(VLOOKUP("*Алтайский*",[2]МСП!$1:$1048576,COLUMN(ET73),0),"-")</f>
        <v>31.3</v>
      </c>
      <c r="EU73" s="8">
        <f>IFERROR(VLOOKUP("*Алтайский*",[2]МСП!$1:$1048576,COLUMN(EU73),0),"-")</f>
        <v>32.299999999999997</v>
      </c>
      <c r="EV73" s="8">
        <f>IFERROR(VLOOKUP("*Алтайский*",[2]МСП!$1:$1048576,COLUMN(EV73),0),"-")</f>
        <v>32.6</v>
      </c>
      <c r="EW73" s="8">
        <f>IFERROR(VLOOKUP("*Алтайский*",[2]МСП!$1:$1048576,COLUMN(EW73),0),"-")</f>
        <v>34.6</v>
      </c>
      <c r="EX73" s="8">
        <f>IFERROR(VLOOKUP("*Алтайский*",[2]МСП!$1:$1048576,COLUMN(EX73),0),"-")</f>
        <v>34.700000000000003</v>
      </c>
      <c r="EY73" s="8">
        <f>IFERROR(VLOOKUP("*Алтайский*",[2]МСП!$1:$1048576,COLUMN(EY73),0),"-")</f>
        <v>36.1</v>
      </c>
    </row>
    <row r="74" spans="1:155" x14ac:dyDescent="0.25">
      <c r="A74" s="4" t="s">
        <v>62</v>
      </c>
      <c r="B74" s="8">
        <f>IFERROR(VLOOKUP("*Красноярский*",[2]МСП!$1:$1048576,COLUMN(B74),0),"-")</f>
        <v>0.8</v>
      </c>
      <c r="C74" s="8">
        <f>IFERROR(VLOOKUP("*Красноярский*",[2]МСП!$1:$1048576,COLUMN(C74),0),"-")</f>
        <v>0.7</v>
      </c>
      <c r="D74" s="8">
        <f>IFERROR(VLOOKUP("*Красноярский*",[2]МСП!$1:$1048576,COLUMN(D74),0),"-")</f>
        <v>0</v>
      </c>
      <c r="E74" s="8">
        <f>IFERROR(VLOOKUP("*Красноярский*",[2]МСП!$1:$1048576,COLUMN(E74),0),"-")</f>
        <v>-12.5</v>
      </c>
      <c r="F74" s="8">
        <f>IFERROR(VLOOKUP("*Красноярский*",[2]МСП!$1:$1048576,COLUMN(F74),0),"-")</f>
        <v>-27</v>
      </c>
      <c r="G74" s="8">
        <f>IFERROR(VLOOKUP("*Красноярский*",[2]МСП!$1:$1048576,COLUMN(G74),0),"-")</f>
        <v>-23.9</v>
      </c>
      <c r="H74" s="8">
        <f>IFERROR(VLOOKUP("*Красноярский*",[2]МСП!$1:$1048576,COLUMN(H74),0),"-")</f>
        <v>-22.7</v>
      </c>
      <c r="I74" s="8">
        <f>IFERROR(VLOOKUP("*Красноярский*",[2]МСП!$1:$1048576,COLUMN(I74),0),"-")</f>
        <v>-21.4</v>
      </c>
      <c r="J74" s="8">
        <f>IFERROR(VLOOKUP("*Красноярский*",[2]МСП!$1:$1048576,COLUMN(J74),0),"-")</f>
        <v>-20.9</v>
      </c>
      <c r="K74" s="8">
        <f>IFERROR(VLOOKUP("*Красноярский*",[2]МСП!$1:$1048576,COLUMN(K74),0),"-")</f>
        <v>-18.5</v>
      </c>
      <c r="L74" s="8">
        <f>IFERROR(VLOOKUP("*Красноярский*",[2]МСП!$1:$1048576,COLUMN(L74),0),"-")</f>
        <v>-17.2</v>
      </c>
      <c r="M74" s="8">
        <f>IFERROR(VLOOKUP("*Красноярский*",[2]МСП!$1:$1048576,COLUMN(M74),0),"-")</f>
        <v>-14.7</v>
      </c>
      <c r="N74" s="8">
        <f>IFERROR(VLOOKUP("*Красноярский*",[2]МСП!$1:$1048576,COLUMN(N74),0),"-")</f>
        <v>-12.1</v>
      </c>
      <c r="O74" s="8">
        <f>IFERROR(VLOOKUP("*Красноярский*",[2]МСП!$1:$1048576,COLUMN(O74),0),"-")</f>
        <v>-10</v>
      </c>
      <c r="P74" s="8">
        <f>IFERROR(VLOOKUP("*Красноярский*",[2]МСП!$1:$1048576,COLUMN(P74),0),"-")</f>
        <v>-8.3000000000000007</v>
      </c>
      <c r="Q74" s="8">
        <f>IFERROR(VLOOKUP("*Красноярский*",[2]МСП!$1:$1048576,COLUMN(Q74),0),"-")</f>
        <v>-7.9</v>
      </c>
      <c r="R74" s="8">
        <f>IFERROR(VLOOKUP("*Красноярский*",[2]МСП!$1:$1048576,COLUMN(R74),0),"-")</f>
        <v>-7</v>
      </c>
      <c r="S74" s="8">
        <f>IFERROR(VLOOKUP("*Красноярский*",[2]МСП!$1:$1048576,COLUMN(S74),0),"-")</f>
        <v>-6.5</v>
      </c>
      <c r="T74" s="8">
        <f>IFERROR(VLOOKUP("*Красноярский*",[2]МСП!$1:$1048576,COLUMN(T74),0),"-")</f>
        <v>-5.4</v>
      </c>
      <c r="U74" s="8">
        <f>IFERROR(VLOOKUP("*Красноярский*",[2]МСП!$1:$1048576,COLUMN(U74),0),"-")</f>
        <v>-5</v>
      </c>
      <c r="V74" s="8">
        <f>IFERROR(VLOOKUP("*Красноярский*",[2]МСП!$1:$1048576,COLUMN(V74),0),"-")</f>
        <v>-6.1</v>
      </c>
      <c r="W74" s="8">
        <f>IFERROR(VLOOKUP("*Красноярский*",[2]МСП!$1:$1048576,COLUMN(W74),0),"-")</f>
        <v>-4.5</v>
      </c>
      <c r="X74" s="8">
        <f>IFERROR(VLOOKUP("*Красноярский*",[2]МСП!$1:$1048576,COLUMN(X74),0),"-")</f>
        <v>-2.8</v>
      </c>
      <c r="Y74" s="8">
        <f>IFERROR(VLOOKUP("*Красноярский*",[2]МСП!$1:$1048576,COLUMN(Y74),0),"-")</f>
        <v>-1.9</v>
      </c>
      <c r="Z74" s="8">
        <f>IFERROR(VLOOKUP("*Красноярский*",[2]МСП!$1:$1048576,COLUMN(Z74),0),"-")</f>
        <v>-0.7</v>
      </c>
      <c r="AA74" s="8">
        <f>IFERROR(VLOOKUP("*Красноярский*",[2]МСП!$1:$1048576,COLUMN(AA74),0),"-")</f>
        <v>0.9</v>
      </c>
      <c r="AB74" s="8">
        <f>IFERROR(VLOOKUP("*Красноярский*",[2]МСП!$1:$1048576,COLUMN(AB74),0),"-")</f>
        <v>1.5</v>
      </c>
      <c r="AC74" s="8">
        <f>IFERROR(VLOOKUP("*Красноярский*",[2]МСП!$1:$1048576,COLUMN(AC74),0),"-")</f>
        <v>1.8</v>
      </c>
      <c r="AD74" s="8">
        <f>IFERROR(VLOOKUP("*Красноярский*",[2]МСП!$1:$1048576,COLUMN(AD74),0),"-")</f>
        <v>2.1</v>
      </c>
      <c r="AE74" s="8">
        <f>IFERROR(VLOOKUP("*Красноярский*",[2]МСП!$1:$1048576,COLUMN(AE74),0),"-")</f>
        <v>2.2999999999999998</v>
      </c>
      <c r="AF74" s="8">
        <f>IFERROR(VLOOKUP("*Красноярский*",[2]МСП!$1:$1048576,COLUMN(AF74),0),"-")</f>
        <v>1.5</v>
      </c>
      <c r="AG74" s="8">
        <f>IFERROR(VLOOKUP("*Красноярский*",[2]МСП!$1:$1048576,COLUMN(AG74),0),"-")</f>
        <v>1.6</v>
      </c>
      <c r="AH74" s="8">
        <f>IFERROR(VLOOKUP("*Красноярский*",[2]МСП!$1:$1048576,COLUMN(AH74),0),"-")</f>
        <v>1.9</v>
      </c>
      <c r="AI74" s="8">
        <f>IFERROR(VLOOKUP("*Красноярский*",[2]МСП!$1:$1048576,COLUMN(AI74),0),"-")</f>
        <v>1.5</v>
      </c>
      <c r="AJ74" s="8">
        <f>IFERROR(VLOOKUP("*Красноярский*",[2]МСП!$1:$1048576,COLUMN(AJ74),0),"-")</f>
        <v>0.9</v>
      </c>
      <c r="AK74" s="8">
        <f>IFERROR(VLOOKUP("*Красноярский*",[2]МСП!$1:$1048576,COLUMN(AK74),0),"-")</f>
        <v>1.1000000000000001</v>
      </c>
      <c r="AL74" s="8">
        <f>IFERROR(VLOOKUP("*Красноярский*",[2]МСП!$1:$1048576,COLUMN(AL74),0),"-")</f>
        <v>1.5</v>
      </c>
      <c r="AM74" s="8">
        <f>IFERROR(VLOOKUP("*Красноярский*",[2]МСП!$1:$1048576,COLUMN(AM74),0),"-")</f>
        <v>1.8</v>
      </c>
      <c r="AN74" s="8">
        <f>IFERROR(VLOOKUP("*Красноярский*",[2]МСП!$1:$1048576,COLUMN(AN74),0),"-")</f>
        <v>1.9</v>
      </c>
      <c r="AO74" s="8">
        <f>IFERROR(VLOOKUP("*Красноярский*",[2]МСП!$1:$1048576,COLUMN(AO74),0),"-")</f>
        <v>2.2000000000000002</v>
      </c>
      <c r="AP74" s="8">
        <f>IFERROR(VLOOKUP("*Красноярский*",[2]МСП!$1:$1048576,COLUMN(AP74),0),"-")</f>
        <v>2.8</v>
      </c>
      <c r="AQ74" s="8">
        <f>IFERROR(VLOOKUP("*Красноярский*",[2]МСП!$1:$1048576,COLUMN(AQ74),0),"-")</f>
        <v>2.7</v>
      </c>
      <c r="AR74" s="8">
        <f>IFERROR(VLOOKUP("*Красноярский*",[2]МСП!$1:$1048576,COLUMN(AR74),0),"-")</f>
        <v>1.5</v>
      </c>
      <c r="AS74" s="8">
        <f>IFERROR(VLOOKUP("*Красноярский*",[2]МСП!$1:$1048576,COLUMN(AS74),0),"-")</f>
        <v>-5.5</v>
      </c>
      <c r="AT74" s="8">
        <f>IFERROR(VLOOKUP("*Красноярский*",[2]МСП!$1:$1048576,COLUMN(AT74),0),"-")</f>
        <v>0.3</v>
      </c>
      <c r="AU74" s="8">
        <f>IFERROR(VLOOKUP("*Красноярский*",[2]МСП!$1:$1048576,COLUMN(AU74),0),"-")</f>
        <v>1.3</v>
      </c>
      <c r="AV74" s="8">
        <f>IFERROR(VLOOKUP("*Красноярский*",[2]МСП!$1:$1048576,COLUMN(AV74),0),"-")</f>
        <v>1.1000000000000001</v>
      </c>
      <c r="AW74" s="8">
        <f>IFERROR(VLOOKUP("*Красноярский*",[2]МСП!$1:$1048576,COLUMN(AW74),0),"-")</f>
        <v>1.6</v>
      </c>
      <c r="AX74" s="8">
        <f>IFERROR(VLOOKUP("*Красноярский*",[2]МСП!$1:$1048576,COLUMN(AX74),0),"-")</f>
        <v>2.2999999999999998</v>
      </c>
      <c r="AY74" s="8">
        <f>IFERROR(VLOOKUP("*Красноярский*",[2]МСП!$1:$1048576,COLUMN(AY74),0),"-")</f>
        <v>3.2</v>
      </c>
      <c r="AZ74" s="8">
        <f>IFERROR(VLOOKUP("*Красноярский*",[2]МСП!$1:$1048576,COLUMN(AZ74),0),"-")</f>
        <v>2.2000000000000002</v>
      </c>
      <c r="BA74" s="8">
        <f>IFERROR(VLOOKUP("*Красноярский*",[2]МСП!$1:$1048576,COLUMN(BA74),0),"-")</f>
        <v>3.2</v>
      </c>
      <c r="BB74" s="8">
        <f>IFERROR(VLOOKUP("*Красноярский*",[2]МСП!$1:$1048576,COLUMN(BB74),0),"-")</f>
        <v>3.1</v>
      </c>
      <c r="BC74" s="8">
        <f>IFERROR(VLOOKUP("*Красноярский*",[2]МСП!$1:$1048576,COLUMN(BC74),0),"-")</f>
        <v>3.5</v>
      </c>
      <c r="BD74" s="8">
        <f>IFERROR(VLOOKUP("*Красноярский*",[2]МСП!$1:$1048576,COLUMN(BD74),0),"-")</f>
        <v>1.6</v>
      </c>
      <c r="BE74" s="8">
        <f>IFERROR(VLOOKUP("*Красноярский*",[2]МСП!$1:$1048576,COLUMN(BE74),0),"-")</f>
        <v>3.8</v>
      </c>
      <c r="BF74" s="8">
        <f>IFERROR(VLOOKUP("*Красноярский*",[2]МСП!$1:$1048576,COLUMN(BF74),0),"-")</f>
        <v>3.5</v>
      </c>
      <c r="BG74" s="8">
        <f>IFERROR(VLOOKUP("*Красноярский*",[2]МСП!$1:$1048576,COLUMN(BG74),0),"-")</f>
        <v>3.8</v>
      </c>
      <c r="BH74" s="8">
        <f>IFERROR(VLOOKUP("*Красноярский*",[2]МСП!$1:$1048576,COLUMN(BH74),0),"-")</f>
        <v>4.2</v>
      </c>
      <c r="BI74" s="8">
        <f>IFERROR(VLOOKUP("*Красноярский*",[2]МСП!$1:$1048576,COLUMN(BI74),0),"-")</f>
        <v>-1.4</v>
      </c>
      <c r="BJ74" s="8">
        <f>IFERROR(VLOOKUP("*Красноярский*",[2]МСП!$1:$1048576,COLUMN(BJ74),0),"-")</f>
        <v>1.9</v>
      </c>
      <c r="BK74" s="8">
        <f>IFERROR(VLOOKUP("*Красноярский*",[2]МСП!$1:$1048576,COLUMN(BK74),0),"-")</f>
        <v>3.5</v>
      </c>
      <c r="BL74" s="8">
        <f>IFERROR(VLOOKUP("*Красноярский*",[2]МСП!$1:$1048576,COLUMN(BL74),0),"-")</f>
        <v>4</v>
      </c>
      <c r="BM74" s="8">
        <f>IFERROR(VLOOKUP("*Красноярский*",[2]МСП!$1:$1048576,COLUMN(BM74),0),"-")</f>
        <v>1.7</v>
      </c>
      <c r="BN74" s="8">
        <f>IFERROR(VLOOKUP("*Красноярский*",[2]МСП!$1:$1048576,COLUMN(BN74),0),"-")</f>
        <v>2.5</v>
      </c>
      <c r="BO74" s="8">
        <f>IFERROR(VLOOKUP("*Красноярский*",[2]МСП!$1:$1048576,COLUMN(BO74),0),"-")</f>
        <v>2</v>
      </c>
      <c r="BP74" s="8">
        <f>IFERROR(VLOOKUP("*Красноярский*",[2]МСП!$1:$1048576,COLUMN(BP74),0),"-")</f>
        <v>1.4</v>
      </c>
      <c r="BQ74" s="8">
        <f>IFERROR(VLOOKUP("*Красноярский*",[2]МСП!$1:$1048576,COLUMN(BQ74),0),"-")</f>
        <v>1.6</v>
      </c>
      <c r="BR74" s="8">
        <f>IFERROR(VLOOKUP("*Красноярский*",[2]МСП!$1:$1048576,COLUMN(BR74),0),"-")</f>
        <v>1.2</v>
      </c>
      <c r="BS74" s="8">
        <f>IFERROR(VLOOKUP("*Красноярский*",[2]МСП!$1:$1048576,COLUMN(BS74),0),"-")</f>
        <v>-0.1</v>
      </c>
      <c r="BT74" s="8">
        <f>IFERROR(VLOOKUP("*Красноярский*",[2]МСП!$1:$1048576,COLUMN(BT74),0),"-")</f>
        <v>-0.1</v>
      </c>
      <c r="BU74" s="8">
        <f>IFERROR(VLOOKUP("*Красноярский*",[2]МСП!$1:$1048576,COLUMN(BU74),0),"-")</f>
        <v>0.1</v>
      </c>
      <c r="BV74" s="8">
        <f>IFERROR(VLOOKUP("*Красноярский*",[2]МСП!$1:$1048576,COLUMN(BV74),0),"-")</f>
        <v>-0.5</v>
      </c>
      <c r="BW74" s="8">
        <f>IFERROR(VLOOKUP("*Красноярский*",[2]МСП!$1:$1048576,COLUMN(BW74),0),"-")</f>
        <v>0.3</v>
      </c>
      <c r="BX74" s="8">
        <f>IFERROR(VLOOKUP("*Красноярский*",[2]МСП!$1:$1048576,COLUMN(BX74),0),"-")</f>
        <v>0.7</v>
      </c>
      <c r="BY74" s="8">
        <f>IFERROR(VLOOKUP("*Красноярский*",[2]МСП!$1:$1048576,COLUMN(BY74),0),"-")</f>
        <v>0.9</v>
      </c>
      <c r="BZ74" s="8">
        <f>IFERROR(VLOOKUP("*Красноярский*",[2]МСП!$1:$1048576,COLUMN(BZ74),0),"-")</f>
        <v>0.8</v>
      </c>
      <c r="CA74" s="8">
        <f>IFERROR(VLOOKUP("*Красноярский*",[2]МСП!$1:$1048576,COLUMN(CA74),0),"-")</f>
        <v>0.9</v>
      </c>
      <c r="CB74" s="8">
        <f>IFERROR(VLOOKUP("*Красноярский*",[2]МСП!$1:$1048576,COLUMN(CB74),0),"-")</f>
        <v>1</v>
      </c>
      <c r="CC74" s="8">
        <f>IFERROR(VLOOKUP("*Красноярский*",[2]МСП!$1:$1048576,COLUMN(CC74),0),"-")</f>
        <v>1.6</v>
      </c>
      <c r="CD74" s="8">
        <f>IFERROR(VLOOKUP("*Красноярский*",[2]МСП!$1:$1048576,COLUMN(CD74),0),"-")</f>
        <v>1.5</v>
      </c>
      <c r="CE74" s="8">
        <f>IFERROR(VLOOKUP("*Красноярский*",[2]МСП!$1:$1048576,COLUMN(CE74),0),"-")</f>
        <v>1.8</v>
      </c>
      <c r="CF74" s="8">
        <f>IFERROR(VLOOKUP("*Красноярский*",[2]МСП!$1:$1048576,COLUMN(CF74),0),"-")</f>
        <v>1.5</v>
      </c>
      <c r="CG74" s="8">
        <f>IFERROR(VLOOKUP("*Красноярский*",[2]МСП!$1:$1048576,COLUMN(CG74),0),"-")</f>
        <v>1.9</v>
      </c>
      <c r="CH74" s="8">
        <f>IFERROR(VLOOKUP("*Красноярский*",[2]МСП!$1:$1048576,COLUMN(CH74),0),"-")</f>
        <v>2.1</v>
      </c>
      <c r="CI74" s="8">
        <f>IFERROR(VLOOKUP("*Красноярский*",[2]МСП!$1:$1048576,COLUMN(CI74),0),"-")</f>
        <v>2.2000000000000002</v>
      </c>
      <c r="CJ74" s="8">
        <f>IFERROR(VLOOKUP("*Красноярский*",[2]МСП!$1:$1048576,COLUMN(CJ74),0),"-")</f>
        <v>0.3</v>
      </c>
      <c r="CK74" s="8">
        <f>IFERROR(VLOOKUP("*Красноярский*",[2]МСП!$1:$1048576,COLUMN(CK74),0),"-")</f>
        <v>1.6</v>
      </c>
      <c r="CL74" s="8">
        <f>IFERROR(VLOOKUP("*Красноярский*",[2]МСП!$1:$1048576,COLUMN(CL74),0),"-")</f>
        <v>2.4</v>
      </c>
      <c r="CM74" s="8">
        <f>IFERROR(VLOOKUP("*Красноярский*",[2]МСП!$1:$1048576,COLUMN(CM74),0),"-")</f>
        <v>2.6</v>
      </c>
      <c r="CN74" s="8">
        <f>IFERROR(VLOOKUP("*Красноярский*",[2]МСП!$1:$1048576,COLUMN(CN74),0),"-")</f>
        <v>2.9</v>
      </c>
      <c r="CO74" s="8">
        <f>IFERROR(VLOOKUP("*Красноярский*",[2]МСП!$1:$1048576,COLUMN(CO74),0),"-")</f>
        <v>3</v>
      </c>
      <c r="CP74" s="8">
        <f>IFERROR(VLOOKUP("*Красноярский*",[2]МСП!$1:$1048576,COLUMN(CP74),0),"-")</f>
        <v>3.7</v>
      </c>
      <c r="CQ74" s="8">
        <f>IFERROR(VLOOKUP("*Красноярский*",[2]МСП!$1:$1048576,COLUMN(CQ74),0),"-")</f>
        <v>4.2</v>
      </c>
      <c r="CR74" s="8">
        <f>IFERROR(VLOOKUP("*Красноярский*",[2]МСП!$1:$1048576,COLUMN(CR74),0),"-")</f>
        <v>3.2</v>
      </c>
      <c r="CS74" s="8">
        <f>IFERROR(VLOOKUP("*Красноярский*",[2]МСП!$1:$1048576,COLUMN(CS74),0),"-")</f>
        <v>-5.2</v>
      </c>
      <c r="CT74" s="8">
        <f>IFERROR(VLOOKUP("*Красноярский*",[2]МСП!$1:$1048576,COLUMN(CT74),0),"-")</f>
        <v>2.4</v>
      </c>
      <c r="CU74" s="8">
        <f>IFERROR(VLOOKUP("*Красноярский*",[2]МСП!$1:$1048576,COLUMN(CU74),0),"-")</f>
        <v>3</v>
      </c>
      <c r="CV74" s="8">
        <f>IFERROR(VLOOKUP("*Красноярский*",[2]МСП!$1:$1048576,COLUMN(CV74),0),"-")</f>
        <v>2.9</v>
      </c>
      <c r="CW74" s="8">
        <f>IFERROR(VLOOKUP("*Красноярский*",[2]МСП!$1:$1048576,COLUMN(CW74),0),"-")</f>
        <v>2.9</v>
      </c>
      <c r="CX74" s="8">
        <f>IFERROR(VLOOKUP("*Красноярский*",[2]МСП!$1:$1048576,COLUMN(CX74),0),"-")</f>
        <v>3.8</v>
      </c>
      <c r="CY74" s="8">
        <f>IFERROR(VLOOKUP("*Красноярский*",[2]МСП!$1:$1048576,COLUMN(CY74),0),"-")</f>
        <v>3.7</v>
      </c>
      <c r="CZ74" s="8">
        <f>IFERROR(VLOOKUP("*Красноярский*",[2]МСП!$1:$1048576,COLUMN(CZ74),0),"-")</f>
        <v>4</v>
      </c>
      <c r="DA74" s="8">
        <f>IFERROR(VLOOKUP("*Красноярский*",[2]МСП!$1:$1048576,COLUMN(DA74),0),"-")</f>
        <v>3.4</v>
      </c>
      <c r="DB74" s="8">
        <f>IFERROR(VLOOKUP("*Красноярский*",[2]МСП!$1:$1048576,COLUMN(DB74),0),"-")</f>
        <v>3.6</v>
      </c>
      <c r="DC74" s="8">
        <f>IFERROR(VLOOKUP("*Красноярский*",[2]МСП!$1:$1048576,COLUMN(DC74),0),"-")</f>
        <v>3.3</v>
      </c>
      <c r="DD74" s="8">
        <f>IFERROR(VLOOKUP("*Красноярский*",[2]МСП!$1:$1048576,COLUMN(DD74),0),"-")</f>
        <v>3.2</v>
      </c>
      <c r="DE74" s="8">
        <f>IFERROR(VLOOKUP("*Красноярский*",[2]МСП!$1:$1048576,COLUMN(DE74),0),"-")</f>
        <v>3.2</v>
      </c>
      <c r="DF74" s="8">
        <f>IFERROR(VLOOKUP("*Красноярский*",[2]МСП!$1:$1048576,COLUMN(DF74),0),"-")</f>
        <v>3.8</v>
      </c>
      <c r="DG74" s="8">
        <f>IFERROR(VLOOKUP("*Красноярский*",[2]МСП!$1:$1048576,COLUMN(DG74),0),"-")</f>
        <v>4</v>
      </c>
      <c r="DH74" s="8">
        <f>IFERROR(VLOOKUP("*Красноярский*",[2]МСП!$1:$1048576,COLUMN(DH74),0),"-")</f>
        <v>3.8</v>
      </c>
      <c r="DI74" s="8">
        <f>IFERROR(VLOOKUP("*Красноярский*",[2]МСП!$1:$1048576,COLUMN(DI74),0),"-")</f>
        <v>3.2</v>
      </c>
      <c r="DJ74" s="8">
        <f>IFERROR(VLOOKUP("*Красноярский*",[2]МСП!$1:$1048576,COLUMN(DJ74),0),"-")</f>
        <v>2.8</v>
      </c>
      <c r="DK74" s="8">
        <f>IFERROR(VLOOKUP("*Красноярский*",[2]МСП!$1:$1048576,COLUMN(DK74),0),"-")</f>
        <v>4.2</v>
      </c>
      <c r="DL74" s="8">
        <f>IFERROR(VLOOKUP("*Красноярский*",[2]МСП!$1:$1048576,COLUMN(DL74),0),"-")</f>
        <v>4.2</v>
      </c>
      <c r="DM74" s="8">
        <f>IFERROR(VLOOKUP("*Красноярский*",[2]МСП!$1:$1048576,COLUMN(DM74),0),"-")</f>
        <v>4</v>
      </c>
      <c r="DN74" s="8">
        <f>IFERROR(VLOOKUP("*Красноярский*",[2]МСП!$1:$1048576,COLUMN(DN74),0),"-")</f>
        <v>3.9</v>
      </c>
      <c r="DO74" s="8">
        <f>IFERROR(VLOOKUP("*Красноярский*",[2]МСП!$1:$1048576,COLUMN(DO74),0),"-")</f>
        <v>3.7</v>
      </c>
      <c r="DP74" s="8">
        <f>IFERROR(VLOOKUP("*Красноярский*",[2]МСП!$1:$1048576,COLUMN(DP74),0),"-")</f>
        <v>4</v>
      </c>
      <c r="DQ74" s="8">
        <f>IFERROR(VLOOKUP("*Красноярский*",[2]МСП!$1:$1048576,COLUMN(DQ74),0),"-")</f>
        <v>4.0999999999999996</v>
      </c>
      <c r="DR74" s="8">
        <f>IFERROR(VLOOKUP("*Красноярский*",[2]МСП!$1:$1048576,COLUMN(DR74),0),"-")</f>
        <v>2.7</v>
      </c>
      <c r="DS74" s="8">
        <f>IFERROR(VLOOKUP("*Красноярский*",[2]МСП!$1:$1048576,COLUMN(DS74),0),"-")</f>
        <v>2.9</v>
      </c>
      <c r="DT74" s="8">
        <f>IFERROR(VLOOKUP("*Красноярский*",[2]МСП!$1:$1048576,COLUMN(DT74),0),"-")</f>
        <v>2.8</v>
      </c>
      <c r="DU74" s="8">
        <f>IFERROR(VLOOKUP("*Красноярский*",[2]МСП!$1:$1048576,COLUMN(DU74),0),"-")</f>
        <v>2.5</v>
      </c>
      <c r="DV74" s="8">
        <f>IFERROR(VLOOKUP("*Красноярский*",[2]МСП!$1:$1048576,COLUMN(DV74),0),"-")</f>
        <v>3.3</v>
      </c>
      <c r="DW74" s="8">
        <f>IFERROR(VLOOKUP("*Красноярский*",[2]МСП!$1:$1048576,COLUMN(DW74),0),"-")</f>
        <v>3.8</v>
      </c>
      <c r="DX74" s="8">
        <f>IFERROR(VLOOKUP("*Красноярский*",[2]МСП!$1:$1048576,COLUMN(DX74),0),"-")</f>
        <v>4.7</v>
      </c>
      <c r="DY74" s="8">
        <f>IFERROR(VLOOKUP("*Красноярский*",[2]МСП!$1:$1048576,COLUMN(DY74),0),"-")</f>
        <v>4.8</v>
      </c>
      <c r="DZ74" s="8">
        <f>IFERROR(VLOOKUP("*Красноярский*",[2]МСП!$1:$1048576,COLUMN(DZ74),0),"-")</f>
        <v>5.5</v>
      </c>
      <c r="EA74" s="8">
        <f>IFERROR(VLOOKUP("*Красноярский*",[2]МСП!$1:$1048576,COLUMN(EA74),0),"-")</f>
        <v>6.1</v>
      </c>
      <c r="EB74" s="8">
        <f>IFERROR(VLOOKUP("*Красноярский*",[2]МСП!$1:$1048576,COLUMN(EB74),0),"-")</f>
        <v>6.8</v>
      </c>
      <c r="EC74" s="8">
        <f>IFERROR(VLOOKUP("*Красноярский*",[2]МСП!$1:$1048576,COLUMN(EC74),0),"-")</f>
        <v>6.8</v>
      </c>
      <c r="ED74" s="8">
        <f>IFERROR(VLOOKUP("*Красноярский*",[2]МСП!$1:$1048576,COLUMN(ED74),0),"-")</f>
        <v>7.2</v>
      </c>
      <c r="EE74" s="8">
        <f>IFERROR(VLOOKUP("*Красноярский*",[2]МСП!$1:$1048576,COLUMN(EE74),0),"-")</f>
        <v>7.3</v>
      </c>
      <c r="EF74" s="8">
        <f>IFERROR(VLOOKUP("*Красноярский*",[2]МСП!$1:$1048576,COLUMN(EF74),0),"-")</f>
        <v>7.5</v>
      </c>
      <c r="EG74" s="8">
        <f>IFERROR(VLOOKUP("*Красноярский*",[2]МСП!$1:$1048576,COLUMN(EG74),0),"-")</f>
        <v>8.1</v>
      </c>
      <c r="EH74" s="8">
        <f>IFERROR(VLOOKUP("*Красноярский*",[2]МСП!$1:$1048576,COLUMN(EH74),0),"-")</f>
        <v>8.6</v>
      </c>
      <c r="EI74" s="8">
        <f>IFERROR(VLOOKUP("*Красноярский*",[2]МСП!$1:$1048576,COLUMN(EI74),0),"-")</f>
        <v>10</v>
      </c>
      <c r="EJ74" s="8">
        <f>IFERROR(VLOOKUP("*Красноярский*",[2]МСП!$1:$1048576,COLUMN(EJ74),0),"-")</f>
        <v>12.2</v>
      </c>
      <c r="EK74" s="8">
        <f>IFERROR(VLOOKUP("*Красноярский*",[2]МСП!$1:$1048576,COLUMN(EK74),0),"-")</f>
        <v>12.9</v>
      </c>
      <c r="EL74" s="8">
        <f>IFERROR(VLOOKUP("*Красноярский*",[2]МСП!$1:$1048576,COLUMN(EL74),0),"-")</f>
        <v>15</v>
      </c>
      <c r="EM74" s="8">
        <f>IFERROR(VLOOKUP("*Красноярский*",[2]МСП!$1:$1048576,COLUMN(EM74),0),"-")</f>
        <v>16.2</v>
      </c>
      <c r="EN74" s="8">
        <f>IFERROR(VLOOKUP("*Красноярский*",[2]МСП!$1:$1048576,COLUMN(EN74),0),"-")</f>
        <v>18.5</v>
      </c>
      <c r="EO74" s="8">
        <f>IFERROR(VLOOKUP("*Красноярский*",[2]МСП!$1:$1048576,COLUMN(EO74),0),"-")</f>
        <v>20.399999999999999</v>
      </c>
      <c r="EP74" s="8">
        <f>IFERROR(VLOOKUP("*Красноярский*",[2]МСП!$1:$1048576,COLUMN(EP74),0),"-")</f>
        <v>21.4</v>
      </c>
      <c r="EQ74" s="8">
        <f>IFERROR(VLOOKUP("*Красноярский*",[2]МСП!$1:$1048576,COLUMN(EQ74),0),"-")</f>
        <v>9.1999999999999993</v>
      </c>
      <c r="ER74" s="8">
        <f>IFERROR(VLOOKUP("*Красноярский*",[2]МСП!$1:$1048576,COLUMN(ER74),0),"-")</f>
        <v>17.399999999999999</v>
      </c>
      <c r="ES74" s="8">
        <f>IFERROR(VLOOKUP("*Красноярский*",[2]МСП!$1:$1048576,COLUMN(ES74),0),"-")</f>
        <v>18.3</v>
      </c>
      <c r="ET74" s="8">
        <f>IFERROR(VLOOKUP("*Красноярский*",[2]МСП!$1:$1048576,COLUMN(ET74),0),"-")</f>
        <v>18.399999999999999</v>
      </c>
      <c r="EU74" s="8">
        <f>IFERROR(VLOOKUP("*Красноярский*",[2]МСП!$1:$1048576,COLUMN(EU74),0),"-")</f>
        <v>20</v>
      </c>
      <c r="EV74" s="8">
        <f>IFERROR(VLOOKUP("*Красноярский*",[2]МСП!$1:$1048576,COLUMN(EV74),0),"-")</f>
        <v>20.8</v>
      </c>
      <c r="EW74" s="8">
        <f>IFERROR(VLOOKUP("*Красноярский*",[2]МСП!$1:$1048576,COLUMN(EW74),0),"-")</f>
        <v>22.4</v>
      </c>
      <c r="EX74" s="8">
        <f>IFERROR(VLOOKUP("*Красноярский*",[2]МСП!$1:$1048576,COLUMN(EX74),0),"-")</f>
        <v>22.6</v>
      </c>
      <c r="EY74" s="8">
        <f>IFERROR(VLOOKUP("*Красноярский*",[2]МСП!$1:$1048576,COLUMN(EY74),0),"-")</f>
        <v>24</v>
      </c>
    </row>
    <row r="75" spans="1:155" x14ac:dyDescent="0.25">
      <c r="A75" s="4" t="s">
        <v>63</v>
      </c>
      <c r="B75" s="8">
        <f>IFERROR(VLOOKUP("*Иркутская*",[2]МСП!$1:$1048576,COLUMN(B75),0),"-")</f>
        <v>0.9</v>
      </c>
      <c r="C75" s="8">
        <f>IFERROR(VLOOKUP("*Иркутская*",[2]МСП!$1:$1048576,COLUMN(C75),0),"-")</f>
        <v>0.6</v>
      </c>
      <c r="D75" s="8">
        <f>IFERROR(VLOOKUP("*Иркутская*",[2]МСП!$1:$1048576,COLUMN(D75),0),"-")</f>
        <v>0</v>
      </c>
      <c r="E75" s="8">
        <f>IFERROR(VLOOKUP("*Иркутская*",[2]МСП!$1:$1048576,COLUMN(E75),0),"-")</f>
        <v>-7.4</v>
      </c>
      <c r="F75" s="8">
        <f>IFERROR(VLOOKUP("*Иркутская*",[2]МСП!$1:$1048576,COLUMN(F75),0),"-")</f>
        <v>-22</v>
      </c>
      <c r="G75" s="8">
        <f>IFERROR(VLOOKUP("*Иркутская*",[2]МСП!$1:$1048576,COLUMN(G75),0),"-")</f>
        <v>-17.2</v>
      </c>
      <c r="H75" s="8">
        <f>IFERROR(VLOOKUP("*Иркутская*",[2]МСП!$1:$1048576,COLUMN(H75),0),"-")</f>
        <v>-15.3</v>
      </c>
      <c r="I75" s="8">
        <f>IFERROR(VLOOKUP("*Иркутская*",[2]МСП!$1:$1048576,COLUMN(I75),0),"-")</f>
        <v>-12.3</v>
      </c>
      <c r="J75" s="8">
        <f>IFERROR(VLOOKUP("*Иркутская*",[2]МСП!$1:$1048576,COLUMN(J75),0),"-")</f>
        <v>-13.8</v>
      </c>
      <c r="K75" s="8">
        <f>IFERROR(VLOOKUP("*Иркутская*",[2]МСП!$1:$1048576,COLUMN(K75),0),"-")</f>
        <v>-10.8</v>
      </c>
      <c r="L75" s="8">
        <f>IFERROR(VLOOKUP("*Иркутская*",[2]МСП!$1:$1048576,COLUMN(L75),0),"-")</f>
        <v>-9.1</v>
      </c>
      <c r="M75" s="8">
        <f>IFERROR(VLOOKUP("*Иркутская*",[2]МСП!$1:$1048576,COLUMN(M75),0),"-")</f>
        <v>-7.1</v>
      </c>
      <c r="N75" s="8">
        <f>IFERROR(VLOOKUP("*Иркутская*",[2]МСП!$1:$1048576,COLUMN(N75),0),"-")</f>
        <v>-6.2</v>
      </c>
      <c r="O75" s="8">
        <f>IFERROR(VLOOKUP("*Иркутская*",[2]МСП!$1:$1048576,COLUMN(O75),0),"-")</f>
        <v>-5.4</v>
      </c>
      <c r="P75" s="8">
        <f>IFERROR(VLOOKUP("*Иркутская*",[2]МСП!$1:$1048576,COLUMN(P75),0),"-")</f>
        <v>-4.5999999999999996</v>
      </c>
      <c r="Q75" s="8">
        <f>IFERROR(VLOOKUP("*Иркутская*",[2]МСП!$1:$1048576,COLUMN(Q75),0),"-")</f>
        <v>-4.5</v>
      </c>
      <c r="R75" s="8">
        <f>IFERROR(VLOOKUP("*Иркутская*",[2]МСП!$1:$1048576,COLUMN(R75),0),"-")</f>
        <v>-4.0999999999999996</v>
      </c>
      <c r="S75" s="8">
        <f>IFERROR(VLOOKUP("*Иркутская*",[2]МСП!$1:$1048576,COLUMN(S75),0),"-")</f>
        <v>-3.4</v>
      </c>
      <c r="T75" s="8">
        <f>IFERROR(VLOOKUP("*Иркутская*",[2]МСП!$1:$1048576,COLUMN(T75),0),"-")</f>
        <v>-3.2</v>
      </c>
      <c r="U75" s="8">
        <f>IFERROR(VLOOKUP("*Иркутская*",[2]МСП!$1:$1048576,COLUMN(U75),0),"-")</f>
        <v>-2.9</v>
      </c>
      <c r="V75" s="8">
        <f>IFERROR(VLOOKUP("*Иркутская*",[2]МСП!$1:$1048576,COLUMN(V75),0),"-")</f>
        <v>-3.7</v>
      </c>
      <c r="W75" s="8">
        <f>IFERROR(VLOOKUP("*Иркутская*",[2]МСП!$1:$1048576,COLUMN(W75),0),"-")</f>
        <v>-1.6</v>
      </c>
      <c r="X75" s="8">
        <f>IFERROR(VLOOKUP("*Иркутская*",[2]МСП!$1:$1048576,COLUMN(X75),0),"-")</f>
        <v>-1</v>
      </c>
      <c r="Y75" s="8">
        <f>IFERROR(VLOOKUP("*Иркутская*",[2]МСП!$1:$1048576,COLUMN(Y75),0),"-")</f>
        <v>-0.5</v>
      </c>
      <c r="Z75" s="8">
        <f>IFERROR(VLOOKUP("*Иркутская*",[2]МСП!$1:$1048576,COLUMN(Z75),0),"-")</f>
        <v>0.2</v>
      </c>
      <c r="AA75" s="8">
        <f>IFERROR(VLOOKUP("*Иркутская*",[2]МСП!$1:$1048576,COLUMN(AA75),0),"-")</f>
        <v>0.5</v>
      </c>
      <c r="AB75" s="8">
        <f>IFERROR(VLOOKUP("*Иркутская*",[2]МСП!$1:$1048576,COLUMN(AB75),0),"-")</f>
        <v>0.5</v>
      </c>
      <c r="AC75" s="8">
        <f>IFERROR(VLOOKUP("*Иркутская*",[2]МСП!$1:$1048576,COLUMN(AC75),0),"-")</f>
        <v>1</v>
      </c>
      <c r="AD75" s="8">
        <f>IFERROR(VLOOKUP("*Иркутская*",[2]МСП!$1:$1048576,COLUMN(AD75),0),"-")</f>
        <v>0.9</v>
      </c>
      <c r="AE75" s="8">
        <f>IFERROR(VLOOKUP("*Иркутская*",[2]МСП!$1:$1048576,COLUMN(AE75),0),"-")</f>
        <v>0.9</v>
      </c>
      <c r="AF75" s="8">
        <f>IFERROR(VLOOKUP("*Иркутская*",[2]МСП!$1:$1048576,COLUMN(AF75),0),"-")</f>
        <v>0.5</v>
      </c>
      <c r="AG75" s="8">
        <f>IFERROR(VLOOKUP("*Иркутская*",[2]МСП!$1:$1048576,COLUMN(AG75),0),"-")</f>
        <v>0.1</v>
      </c>
      <c r="AH75" s="8">
        <f>IFERROR(VLOOKUP("*Иркутская*",[2]МСП!$1:$1048576,COLUMN(AH75),0),"-")</f>
        <v>0.4</v>
      </c>
      <c r="AI75" s="8">
        <f>IFERROR(VLOOKUP("*Иркутская*",[2]МСП!$1:$1048576,COLUMN(AI75),0),"-")</f>
        <v>0.4</v>
      </c>
      <c r="AJ75" s="8">
        <f>IFERROR(VLOOKUP("*Иркутская*",[2]МСП!$1:$1048576,COLUMN(AJ75),0),"-")</f>
        <v>-0.6</v>
      </c>
      <c r="AK75" s="8">
        <f>IFERROR(VLOOKUP("*Иркутская*",[2]МСП!$1:$1048576,COLUMN(AK75),0),"-")</f>
        <v>0</v>
      </c>
      <c r="AL75" s="8">
        <f>IFERROR(VLOOKUP("*Иркутская*",[2]МСП!$1:$1048576,COLUMN(AL75),0),"-")</f>
        <v>0.9</v>
      </c>
      <c r="AM75" s="8">
        <f>IFERROR(VLOOKUP("*Иркутская*",[2]МСП!$1:$1048576,COLUMN(AM75),0),"-")</f>
        <v>1.5</v>
      </c>
      <c r="AN75" s="8">
        <f>IFERROR(VLOOKUP("*Иркутская*",[2]МСП!$1:$1048576,COLUMN(AN75),0),"-")</f>
        <v>2</v>
      </c>
      <c r="AO75" s="8">
        <f>IFERROR(VLOOKUP("*Иркутская*",[2]МСП!$1:$1048576,COLUMN(AO75),0),"-")</f>
        <v>2.6</v>
      </c>
      <c r="AP75" s="8">
        <f>IFERROR(VLOOKUP("*Иркутская*",[2]МСП!$1:$1048576,COLUMN(AP75),0),"-")</f>
        <v>3.1</v>
      </c>
      <c r="AQ75" s="8">
        <f>IFERROR(VLOOKUP("*Иркутская*",[2]МСП!$1:$1048576,COLUMN(AQ75),0),"-")</f>
        <v>3.7</v>
      </c>
      <c r="AR75" s="8">
        <f>IFERROR(VLOOKUP("*Иркутская*",[2]МСП!$1:$1048576,COLUMN(AR75),0),"-")</f>
        <v>2.7</v>
      </c>
      <c r="AS75" s="8">
        <f>IFERROR(VLOOKUP("*Иркутская*",[2]МСП!$1:$1048576,COLUMN(AS75),0),"-")</f>
        <v>-4.9000000000000004</v>
      </c>
      <c r="AT75" s="8">
        <f>IFERROR(VLOOKUP("*Иркутская*",[2]МСП!$1:$1048576,COLUMN(AT75),0),"-")</f>
        <v>1.1000000000000001</v>
      </c>
      <c r="AU75" s="8">
        <f>IFERROR(VLOOKUP("*Иркутская*",[2]МСП!$1:$1048576,COLUMN(AU75),0),"-")</f>
        <v>2</v>
      </c>
      <c r="AV75" s="8">
        <f>IFERROR(VLOOKUP("*Иркутская*",[2]МСП!$1:$1048576,COLUMN(AV75),0),"-")</f>
        <v>2.6</v>
      </c>
      <c r="AW75" s="8">
        <f>IFERROR(VLOOKUP("*Иркутская*",[2]МСП!$1:$1048576,COLUMN(AW75),0),"-")</f>
        <v>2.7</v>
      </c>
      <c r="AX75" s="8">
        <f>IFERROR(VLOOKUP("*Иркутская*",[2]МСП!$1:$1048576,COLUMN(AX75),0),"-")</f>
        <v>3.5</v>
      </c>
      <c r="AY75" s="8">
        <f>IFERROR(VLOOKUP("*Иркутская*",[2]МСП!$1:$1048576,COLUMN(AY75),0),"-")</f>
        <v>3.9</v>
      </c>
      <c r="AZ75" s="8">
        <f>IFERROR(VLOOKUP("*Иркутская*",[2]МСП!$1:$1048576,COLUMN(AZ75),0),"-")</f>
        <v>3.8</v>
      </c>
      <c r="BA75" s="8">
        <f>IFERROR(VLOOKUP("*Иркутская*",[2]МСП!$1:$1048576,COLUMN(BA75),0),"-")</f>
        <v>4.9000000000000004</v>
      </c>
      <c r="BB75" s="8">
        <f>IFERROR(VLOOKUP("*Иркутская*",[2]МСП!$1:$1048576,COLUMN(BB75),0),"-")</f>
        <v>4.5999999999999996</v>
      </c>
      <c r="BC75" s="8">
        <f>IFERROR(VLOOKUP("*Иркутская*",[2]МСП!$1:$1048576,COLUMN(BC75),0),"-")</f>
        <v>4.8</v>
      </c>
      <c r="BD75" s="8">
        <f>IFERROR(VLOOKUP("*Иркутская*",[2]МСП!$1:$1048576,COLUMN(BD75),0),"-")</f>
        <v>3.5</v>
      </c>
      <c r="BE75" s="8">
        <f>IFERROR(VLOOKUP("*Иркутская*",[2]МСП!$1:$1048576,COLUMN(BE75),0),"-")</f>
        <v>5.4</v>
      </c>
      <c r="BF75" s="8">
        <f>IFERROR(VLOOKUP("*Иркутская*",[2]МСП!$1:$1048576,COLUMN(BF75),0),"-")</f>
        <v>4.7</v>
      </c>
      <c r="BG75" s="8">
        <f>IFERROR(VLOOKUP("*Иркутская*",[2]МСП!$1:$1048576,COLUMN(BG75),0),"-")</f>
        <v>5.0999999999999996</v>
      </c>
      <c r="BH75" s="8">
        <f>IFERROR(VLOOKUP("*Иркутская*",[2]МСП!$1:$1048576,COLUMN(BH75),0),"-")</f>
        <v>5.3</v>
      </c>
      <c r="BI75" s="8">
        <f>IFERROR(VLOOKUP("*Иркутская*",[2]МСП!$1:$1048576,COLUMN(BI75),0),"-")</f>
        <v>-0.5</v>
      </c>
      <c r="BJ75" s="8">
        <f>IFERROR(VLOOKUP("*Иркутская*",[2]МСП!$1:$1048576,COLUMN(BJ75),0),"-")</f>
        <v>3.5</v>
      </c>
      <c r="BK75" s="8">
        <f>IFERROR(VLOOKUP("*Иркутская*",[2]МСП!$1:$1048576,COLUMN(BK75),0),"-")</f>
        <v>5.3</v>
      </c>
      <c r="BL75" s="8">
        <f>IFERROR(VLOOKUP("*Иркутская*",[2]МСП!$1:$1048576,COLUMN(BL75),0),"-")</f>
        <v>5.7</v>
      </c>
      <c r="BM75" s="8">
        <f>IFERROR(VLOOKUP("*Иркутская*",[2]МСП!$1:$1048576,COLUMN(BM75),0),"-")</f>
        <v>5.8</v>
      </c>
      <c r="BN75" s="8">
        <f>IFERROR(VLOOKUP("*Иркутская*",[2]МСП!$1:$1048576,COLUMN(BN75),0),"-")</f>
        <v>6.7</v>
      </c>
      <c r="BO75" s="8">
        <f>IFERROR(VLOOKUP("*Иркутская*",[2]МСП!$1:$1048576,COLUMN(BO75),0),"-")</f>
        <v>6.6</v>
      </c>
      <c r="BP75" s="8">
        <f>IFERROR(VLOOKUP("*Иркутская*",[2]МСП!$1:$1048576,COLUMN(BP75),0),"-")</f>
        <v>5.9</v>
      </c>
      <c r="BQ75" s="8">
        <f>IFERROR(VLOOKUP("*Иркутская*",[2]МСП!$1:$1048576,COLUMN(BQ75),0),"-")</f>
        <v>6.2</v>
      </c>
      <c r="BR75" s="8">
        <f>IFERROR(VLOOKUP("*Иркутская*",[2]МСП!$1:$1048576,COLUMN(BR75),0),"-")</f>
        <v>5.7</v>
      </c>
      <c r="BS75" s="8">
        <f>IFERROR(VLOOKUP("*Иркутская*",[2]МСП!$1:$1048576,COLUMN(BS75),0),"-")</f>
        <v>4.2</v>
      </c>
      <c r="BT75" s="8">
        <f>IFERROR(VLOOKUP("*Иркутская*",[2]МСП!$1:$1048576,COLUMN(BT75),0),"-")</f>
        <v>4.0999999999999996</v>
      </c>
      <c r="BU75" s="8">
        <f>IFERROR(VLOOKUP("*Иркутская*",[2]МСП!$1:$1048576,COLUMN(BU75),0),"-")</f>
        <v>4.3</v>
      </c>
      <c r="BV75" s="8">
        <f>IFERROR(VLOOKUP("*Иркутская*",[2]МСП!$1:$1048576,COLUMN(BV75),0),"-")</f>
        <v>4.2</v>
      </c>
      <c r="BW75" s="8">
        <f>IFERROR(VLOOKUP("*Иркутская*",[2]МСП!$1:$1048576,COLUMN(BW75),0),"-")</f>
        <v>4.5999999999999996</v>
      </c>
      <c r="BX75" s="8">
        <f>IFERROR(VLOOKUP("*Иркутская*",[2]МСП!$1:$1048576,COLUMN(BX75),0),"-")</f>
        <v>5.3</v>
      </c>
      <c r="BY75" s="8">
        <f>IFERROR(VLOOKUP("*Иркутская*",[2]МСП!$1:$1048576,COLUMN(BY75),0),"-")</f>
        <v>5.4</v>
      </c>
      <c r="BZ75" s="8">
        <f>IFERROR(VLOOKUP("*Иркутская*",[2]МСП!$1:$1048576,COLUMN(BZ75),0),"-")</f>
        <v>5.3</v>
      </c>
      <c r="CA75" s="8">
        <f>IFERROR(VLOOKUP("*Иркутская*",[2]МСП!$1:$1048576,COLUMN(CA75),0),"-")</f>
        <v>6.1</v>
      </c>
      <c r="CB75" s="8">
        <f>IFERROR(VLOOKUP("*Иркутская*",[2]МСП!$1:$1048576,COLUMN(CB75),0),"-")</f>
        <v>5.5</v>
      </c>
      <c r="CC75" s="8">
        <f>IFERROR(VLOOKUP("*Иркутская*",[2]МСП!$1:$1048576,COLUMN(CC75),0),"-")</f>
        <v>5.6</v>
      </c>
      <c r="CD75" s="8">
        <f>IFERROR(VLOOKUP("*Иркутская*",[2]МСП!$1:$1048576,COLUMN(CD75),0),"-")</f>
        <v>5.8</v>
      </c>
      <c r="CE75" s="8">
        <f>IFERROR(VLOOKUP("*Иркутская*",[2]МСП!$1:$1048576,COLUMN(CE75),0),"-")</f>
        <v>5.8</v>
      </c>
      <c r="CF75" s="8">
        <f>IFERROR(VLOOKUP("*Иркутская*",[2]МСП!$1:$1048576,COLUMN(CF75),0),"-")</f>
        <v>5.4</v>
      </c>
      <c r="CG75" s="8">
        <f>IFERROR(VLOOKUP("*Иркутская*",[2]МСП!$1:$1048576,COLUMN(CG75),0),"-")</f>
        <v>5.4</v>
      </c>
      <c r="CH75" s="8">
        <f>IFERROR(VLOOKUP("*Иркутская*",[2]МСП!$1:$1048576,COLUMN(CH75),0),"-")</f>
        <v>5.4</v>
      </c>
      <c r="CI75" s="8">
        <f>IFERROR(VLOOKUP("*Иркутская*",[2]МСП!$1:$1048576,COLUMN(CI75),0),"-")</f>
        <v>5.4</v>
      </c>
      <c r="CJ75" s="8">
        <f>IFERROR(VLOOKUP("*Иркутская*",[2]МСП!$1:$1048576,COLUMN(CJ75),0),"-")</f>
        <v>3.7</v>
      </c>
      <c r="CK75" s="8">
        <f>IFERROR(VLOOKUP("*Иркутская*",[2]МСП!$1:$1048576,COLUMN(CK75),0),"-")</f>
        <v>4.5999999999999996</v>
      </c>
      <c r="CL75" s="8">
        <f>IFERROR(VLOOKUP("*Иркутская*",[2]МСП!$1:$1048576,COLUMN(CL75),0),"-")</f>
        <v>5.3</v>
      </c>
      <c r="CM75" s="8">
        <f>IFERROR(VLOOKUP("*Иркутская*",[2]МСП!$1:$1048576,COLUMN(CM75),0),"-")</f>
        <v>5.6</v>
      </c>
      <c r="CN75" s="8">
        <f>IFERROR(VLOOKUP("*Иркутская*",[2]МСП!$1:$1048576,COLUMN(CN75),0),"-")</f>
        <v>5.8</v>
      </c>
      <c r="CO75" s="8">
        <f>IFERROR(VLOOKUP("*Иркутская*",[2]МСП!$1:$1048576,COLUMN(CO75),0),"-")</f>
        <v>5.8</v>
      </c>
      <c r="CP75" s="8">
        <f>IFERROR(VLOOKUP("*Иркутская*",[2]МСП!$1:$1048576,COLUMN(CP75),0),"-")</f>
        <v>6.1</v>
      </c>
      <c r="CQ75" s="8">
        <f>IFERROR(VLOOKUP("*Иркутская*",[2]МСП!$1:$1048576,COLUMN(CQ75),0),"-")</f>
        <v>6.2</v>
      </c>
      <c r="CR75" s="8">
        <f>IFERROR(VLOOKUP("*Иркутская*",[2]МСП!$1:$1048576,COLUMN(CR75),0),"-")</f>
        <v>5.6</v>
      </c>
      <c r="CS75" s="8">
        <f>IFERROR(VLOOKUP("*Иркутская*",[2]МСП!$1:$1048576,COLUMN(CS75),0),"-")</f>
        <v>-3.8</v>
      </c>
      <c r="CT75" s="8">
        <f>IFERROR(VLOOKUP("*Иркутская*",[2]МСП!$1:$1048576,COLUMN(CT75),0),"-")</f>
        <v>3.9</v>
      </c>
      <c r="CU75" s="8">
        <f>IFERROR(VLOOKUP("*Иркутская*",[2]МСП!$1:$1048576,COLUMN(CU75),0),"-")</f>
        <v>4.4000000000000004</v>
      </c>
      <c r="CV75" s="8">
        <f>IFERROR(VLOOKUP("*Иркутская*",[2]МСП!$1:$1048576,COLUMN(CV75),0),"-")</f>
        <v>4</v>
      </c>
      <c r="CW75" s="8">
        <f>IFERROR(VLOOKUP("*Иркутская*",[2]МСП!$1:$1048576,COLUMN(CW75),0),"-")</f>
        <v>4</v>
      </c>
      <c r="CX75" s="8">
        <f>IFERROR(VLOOKUP("*Иркутская*",[2]МСП!$1:$1048576,COLUMN(CX75),0),"-")</f>
        <v>4.9000000000000004</v>
      </c>
      <c r="CY75" s="8">
        <f>IFERROR(VLOOKUP("*Иркутская*",[2]МСП!$1:$1048576,COLUMN(CY75),0),"-")</f>
        <v>4.9000000000000004</v>
      </c>
      <c r="CZ75" s="8">
        <f>IFERROR(VLOOKUP("*Иркутская*",[2]МСП!$1:$1048576,COLUMN(CZ75),0),"-")</f>
        <v>6</v>
      </c>
      <c r="DA75" s="8">
        <f>IFERROR(VLOOKUP("*Иркутская*",[2]МСП!$1:$1048576,COLUMN(DA75),0),"-")</f>
        <v>5.4</v>
      </c>
      <c r="DB75" s="8">
        <f>IFERROR(VLOOKUP("*Иркутская*",[2]МСП!$1:$1048576,COLUMN(DB75),0),"-")</f>
        <v>5.4</v>
      </c>
      <c r="DC75" s="8">
        <f>IFERROR(VLOOKUP("*Иркутская*",[2]МСП!$1:$1048576,COLUMN(DC75),0),"-")</f>
        <v>5.5</v>
      </c>
      <c r="DD75" s="8">
        <f>IFERROR(VLOOKUP("*Иркутская*",[2]МСП!$1:$1048576,COLUMN(DD75),0),"-")</f>
        <v>5.2</v>
      </c>
      <c r="DE75" s="8">
        <f>IFERROR(VLOOKUP("*Иркутская*",[2]МСП!$1:$1048576,COLUMN(DE75),0),"-")</f>
        <v>4.9000000000000004</v>
      </c>
      <c r="DF75" s="8">
        <f>IFERROR(VLOOKUP("*Иркутская*",[2]МСП!$1:$1048576,COLUMN(DF75),0),"-")</f>
        <v>5.2</v>
      </c>
      <c r="DG75" s="8">
        <f>IFERROR(VLOOKUP("*Иркутская*",[2]МСП!$1:$1048576,COLUMN(DG75),0),"-")</f>
        <v>5.3</v>
      </c>
      <c r="DH75" s="8">
        <f>IFERROR(VLOOKUP("*Иркутская*",[2]МСП!$1:$1048576,COLUMN(DH75),0),"-")</f>
        <v>5.4</v>
      </c>
      <c r="DI75" s="8">
        <f>IFERROR(VLOOKUP("*Иркутская*",[2]МСП!$1:$1048576,COLUMN(DI75),0),"-")</f>
        <v>4.5999999999999996</v>
      </c>
      <c r="DJ75" s="8">
        <f>IFERROR(VLOOKUP("*Иркутская*",[2]МСП!$1:$1048576,COLUMN(DJ75),0),"-")</f>
        <v>4.7</v>
      </c>
      <c r="DK75" s="8">
        <f>IFERROR(VLOOKUP("*Иркутская*",[2]МСП!$1:$1048576,COLUMN(DK75),0),"-")</f>
        <v>5.5</v>
      </c>
      <c r="DL75" s="8">
        <f>IFERROR(VLOOKUP("*Иркутская*",[2]МСП!$1:$1048576,COLUMN(DL75),0),"-")</f>
        <v>5.7</v>
      </c>
      <c r="DM75" s="8">
        <f>IFERROR(VLOOKUP("*Иркутская*",[2]МСП!$1:$1048576,COLUMN(DM75),0),"-")</f>
        <v>5.5</v>
      </c>
      <c r="DN75" s="8">
        <f>IFERROR(VLOOKUP("*Иркутская*",[2]МСП!$1:$1048576,COLUMN(DN75),0),"-")</f>
        <v>5.0999999999999996</v>
      </c>
      <c r="DO75" s="8">
        <f>IFERROR(VLOOKUP("*Иркутская*",[2]МСП!$1:$1048576,COLUMN(DO75),0),"-")</f>
        <v>5</v>
      </c>
      <c r="DP75" s="8">
        <f>IFERROR(VLOOKUP("*Иркутская*",[2]МСП!$1:$1048576,COLUMN(DP75),0),"-")</f>
        <v>5.0999999999999996</v>
      </c>
      <c r="DQ75" s="8">
        <f>IFERROR(VLOOKUP("*Иркутская*",[2]МСП!$1:$1048576,COLUMN(DQ75),0),"-")</f>
        <v>4.8</v>
      </c>
      <c r="DR75" s="8">
        <f>IFERROR(VLOOKUP("*Иркутская*",[2]МСП!$1:$1048576,COLUMN(DR75),0),"-")</f>
        <v>4</v>
      </c>
      <c r="DS75" s="8">
        <f>IFERROR(VLOOKUP("*Иркутская*",[2]МСП!$1:$1048576,COLUMN(DS75),0),"-")</f>
        <v>4.0999999999999996</v>
      </c>
      <c r="DT75" s="8">
        <f>IFERROR(VLOOKUP("*Иркутская*",[2]МСП!$1:$1048576,COLUMN(DT75),0),"-")</f>
        <v>4</v>
      </c>
      <c r="DU75" s="8">
        <f>IFERROR(VLOOKUP("*Иркутская*",[2]МСП!$1:$1048576,COLUMN(DU75),0),"-")</f>
        <v>4</v>
      </c>
      <c r="DV75" s="8">
        <f>IFERROR(VLOOKUP("*Иркутская*",[2]МСП!$1:$1048576,COLUMN(DV75),0),"-")</f>
        <v>4.3</v>
      </c>
      <c r="DW75" s="8">
        <f>IFERROR(VLOOKUP("*Иркутская*",[2]МСП!$1:$1048576,COLUMN(DW75),0),"-")</f>
        <v>4.5999999999999996</v>
      </c>
      <c r="DX75" s="8">
        <f>IFERROR(VLOOKUP("*Иркутская*",[2]МСП!$1:$1048576,COLUMN(DX75),0),"-")</f>
        <v>5.8</v>
      </c>
      <c r="DY75" s="8">
        <f>IFERROR(VLOOKUP("*Иркутская*",[2]МСП!$1:$1048576,COLUMN(DY75),0),"-")</f>
        <v>6.1</v>
      </c>
      <c r="DZ75" s="8">
        <f>IFERROR(VLOOKUP("*Иркутская*",[2]МСП!$1:$1048576,COLUMN(DZ75),0),"-")</f>
        <v>6.9</v>
      </c>
      <c r="EA75" s="8">
        <f>IFERROR(VLOOKUP("*Иркутская*",[2]МСП!$1:$1048576,COLUMN(EA75),0),"-")</f>
        <v>6.5</v>
      </c>
      <c r="EB75" s="8">
        <f>IFERROR(VLOOKUP("*Иркутская*",[2]МСП!$1:$1048576,COLUMN(EB75),0),"-")</f>
        <v>6.7</v>
      </c>
      <c r="EC75" s="8">
        <f>IFERROR(VLOOKUP("*Иркутская*",[2]МСП!$1:$1048576,COLUMN(EC75),0),"-")</f>
        <v>6.6</v>
      </c>
      <c r="ED75" s="8">
        <f>IFERROR(VLOOKUP("*Иркутская*",[2]МСП!$1:$1048576,COLUMN(ED75),0),"-")</f>
        <v>7.9</v>
      </c>
      <c r="EE75" s="8">
        <f>IFERROR(VLOOKUP("*Иркутская*",[2]МСП!$1:$1048576,COLUMN(EE75),0),"-")</f>
        <v>7.6</v>
      </c>
      <c r="EF75" s="8">
        <f>IFERROR(VLOOKUP("*Иркутская*",[2]МСП!$1:$1048576,COLUMN(EF75),0),"-")</f>
        <v>8.1</v>
      </c>
      <c r="EG75" s="8">
        <f>IFERROR(VLOOKUP("*Иркутская*",[2]МСП!$1:$1048576,COLUMN(EG75),0),"-")</f>
        <v>8.5</v>
      </c>
      <c r="EH75" s="8">
        <f>IFERROR(VLOOKUP("*Иркутская*",[2]МСП!$1:$1048576,COLUMN(EH75),0),"-")</f>
        <v>9.1999999999999993</v>
      </c>
      <c r="EI75" s="8">
        <f>IFERROR(VLOOKUP("*Иркутская*",[2]МСП!$1:$1048576,COLUMN(EI75),0),"-")</f>
        <v>10.9</v>
      </c>
      <c r="EJ75" s="8">
        <f>IFERROR(VLOOKUP("*Иркутская*",[2]МСП!$1:$1048576,COLUMN(EJ75),0),"-")</f>
        <v>13.1</v>
      </c>
      <c r="EK75" s="8">
        <f>IFERROR(VLOOKUP("*Иркутская*",[2]МСП!$1:$1048576,COLUMN(EK75),0),"-")</f>
        <v>14</v>
      </c>
      <c r="EL75" s="8">
        <f>IFERROR(VLOOKUP("*Иркутская*",[2]МСП!$1:$1048576,COLUMN(EL75),0),"-")</f>
        <v>16.3</v>
      </c>
      <c r="EM75" s="8">
        <f>IFERROR(VLOOKUP("*Иркутская*",[2]МСП!$1:$1048576,COLUMN(EM75),0),"-")</f>
        <v>17.399999999999999</v>
      </c>
      <c r="EN75" s="8">
        <f>IFERROR(VLOOKUP("*Иркутская*",[2]МСП!$1:$1048576,COLUMN(EN75),0),"-")</f>
        <v>19.600000000000001</v>
      </c>
      <c r="EO75" s="8">
        <f>IFERROR(VLOOKUP("*Иркутская*",[2]МСП!$1:$1048576,COLUMN(EO75),0),"-")</f>
        <v>20.7</v>
      </c>
      <c r="EP75" s="8">
        <f>IFERROR(VLOOKUP("*Иркутская*",[2]МСП!$1:$1048576,COLUMN(EP75),0),"-")</f>
        <v>22.7</v>
      </c>
      <c r="EQ75" s="8">
        <f>IFERROR(VLOOKUP("*Иркутская*",[2]МСП!$1:$1048576,COLUMN(EQ75),0),"-")</f>
        <v>9.5</v>
      </c>
      <c r="ER75" s="8">
        <f>IFERROR(VLOOKUP("*Иркутская*",[2]МСП!$1:$1048576,COLUMN(ER75),0),"-")</f>
        <v>18.8</v>
      </c>
      <c r="ES75" s="8">
        <f>IFERROR(VLOOKUP("*Иркутская*",[2]МСП!$1:$1048576,COLUMN(ES75),0),"-")</f>
        <v>19.3</v>
      </c>
      <c r="ET75" s="8">
        <f>IFERROR(VLOOKUP("*Иркутская*",[2]МСП!$1:$1048576,COLUMN(ET75),0),"-")</f>
        <v>19.8</v>
      </c>
      <c r="EU75" s="8">
        <f>IFERROR(VLOOKUP("*Иркутская*",[2]МСП!$1:$1048576,COLUMN(EU75),0),"-")</f>
        <v>21.5</v>
      </c>
      <c r="EV75" s="8">
        <f>IFERROR(VLOOKUP("*Иркутская*",[2]МСП!$1:$1048576,COLUMN(EV75),0),"-")</f>
        <v>22.1</v>
      </c>
      <c r="EW75" s="8">
        <f>IFERROR(VLOOKUP("*Иркутская*",[2]МСП!$1:$1048576,COLUMN(EW75),0),"-")</f>
        <v>24.1</v>
      </c>
      <c r="EX75" s="8">
        <f>IFERROR(VLOOKUP("*Иркутская*",[2]МСП!$1:$1048576,COLUMN(EX75),0),"-")</f>
        <v>24.2</v>
      </c>
      <c r="EY75" s="8">
        <f>IFERROR(VLOOKUP("*Иркутская*",[2]МСП!$1:$1048576,COLUMN(EY75),0),"-")</f>
        <v>26.2</v>
      </c>
    </row>
    <row r="76" spans="1:155" x14ac:dyDescent="0.25">
      <c r="A76" s="4" t="s">
        <v>64</v>
      </c>
      <c r="B76" s="8">
        <f>IFERROR(VLOOKUP("*Кемеровская*",[2]МСП!$1:$1048576,COLUMN(B76),0),"-")</f>
        <v>0.5</v>
      </c>
      <c r="C76" s="8">
        <f>IFERROR(VLOOKUP("*Кемеровская*",[2]МСП!$1:$1048576,COLUMN(C76),0),"-")</f>
        <v>0.3</v>
      </c>
      <c r="D76" s="8">
        <f>IFERROR(VLOOKUP("*Кемеровская*",[2]МСП!$1:$1048576,COLUMN(D76),0),"-")</f>
        <v>-0.5</v>
      </c>
      <c r="E76" s="8">
        <f>IFERROR(VLOOKUP("*Кемеровская*",[2]МСП!$1:$1048576,COLUMN(E76),0),"-")</f>
        <v>-5.5</v>
      </c>
      <c r="F76" s="8">
        <f>IFERROR(VLOOKUP("*Кемеровская*",[2]МСП!$1:$1048576,COLUMN(F76),0),"-")</f>
        <v>-21</v>
      </c>
      <c r="G76" s="8">
        <f>IFERROR(VLOOKUP("*Кемеровская*",[2]МСП!$1:$1048576,COLUMN(G76),0),"-")</f>
        <v>-15.3</v>
      </c>
      <c r="H76" s="8">
        <f>IFERROR(VLOOKUP("*Кемеровская*",[2]МСП!$1:$1048576,COLUMN(H76),0),"-")</f>
        <v>-15.4</v>
      </c>
      <c r="I76" s="8">
        <f>IFERROR(VLOOKUP("*Кемеровская*",[2]МСП!$1:$1048576,COLUMN(I76),0),"-")</f>
        <v>-15.3</v>
      </c>
      <c r="J76" s="8">
        <f>IFERROR(VLOOKUP("*Кемеровская*",[2]МСП!$1:$1048576,COLUMN(J76),0),"-")</f>
        <v>-15.9</v>
      </c>
      <c r="K76" s="8">
        <f>IFERROR(VLOOKUP("*Кемеровская*",[2]МСП!$1:$1048576,COLUMN(K76),0),"-")</f>
        <v>-13.3</v>
      </c>
      <c r="L76" s="8">
        <f>IFERROR(VLOOKUP("*Кемеровская*",[2]МСП!$1:$1048576,COLUMN(L76),0),"-")</f>
        <v>-12.2</v>
      </c>
      <c r="M76" s="8">
        <f>IFERROR(VLOOKUP("*Кемеровская*",[2]МСП!$1:$1048576,COLUMN(M76),0),"-")</f>
        <v>-11</v>
      </c>
      <c r="N76" s="8">
        <f>IFERROR(VLOOKUP("*Кемеровская*",[2]МСП!$1:$1048576,COLUMN(N76),0),"-")</f>
        <v>-6.3</v>
      </c>
      <c r="O76" s="8">
        <f>IFERROR(VLOOKUP("*Кемеровская*",[2]МСП!$1:$1048576,COLUMN(O76),0),"-")</f>
        <v>-4.4000000000000004</v>
      </c>
      <c r="P76" s="8">
        <f>IFERROR(VLOOKUP("*Кемеровская*",[2]МСП!$1:$1048576,COLUMN(P76),0),"-")</f>
        <v>-3.3</v>
      </c>
      <c r="Q76" s="8">
        <f>IFERROR(VLOOKUP("*Кемеровская*",[2]МСП!$1:$1048576,COLUMN(Q76),0),"-")</f>
        <v>-2.8</v>
      </c>
      <c r="R76" s="8">
        <f>IFERROR(VLOOKUP("*Кемеровская*",[2]МСП!$1:$1048576,COLUMN(R76),0),"-")</f>
        <v>-2.2000000000000002</v>
      </c>
      <c r="S76" s="8">
        <f>IFERROR(VLOOKUP("*Кемеровская*",[2]МСП!$1:$1048576,COLUMN(S76),0),"-")</f>
        <v>-1.7</v>
      </c>
      <c r="T76" s="8">
        <f>IFERROR(VLOOKUP("*Кемеровская*",[2]МСП!$1:$1048576,COLUMN(T76),0),"-")</f>
        <v>-1.4</v>
      </c>
      <c r="U76" s="8">
        <f>IFERROR(VLOOKUP("*Кемеровская*",[2]МСП!$1:$1048576,COLUMN(U76),0),"-")</f>
        <v>-1.3</v>
      </c>
      <c r="V76" s="8">
        <f>IFERROR(VLOOKUP("*Кемеровская*",[2]МСП!$1:$1048576,COLUMN(V76),0),"-")</f>
        <v>-2.1</v>
      </c>
      <c r="W76" s="8">
        <f>IFERROR(VLOOKUP("*Кемеровская*",[2]МСП!$1:$1048576,COLUMN(W76),0),"-")</f>
        <v>-0.8</v>
      </c>
      <c r="X76" s="8">
        <f>IFERROR(VLOOKUP("*Кемеровская*",[2]МСП!$1:$1048576,COLUMN(X76),0),"-")</f>
        <v>-1</v>
      </c>
      <c r="Y76" s="8">
        <f>IFERROR(VLOOKUP("*Кемеровская*",[2]МСП!$1:$1048576,COLUMN(Y76),0),"-")</f>
        <v>-0.5</v>
      </c>
      <c r="Z76" s="8">
        <f>IFERROR(VLOOKUP("*Кемеровская*",[2]МСП!$1:$1048576,COLUMN(Z76),0),"-")</f>
        <v>0.2</v>
      </c>
      <c r="AA76" s="8">
        <f>IFERROR(VLOOKUP("*Кемеровская*",[2]МСП!$1:$1048576,COLUMN(AA76),0),"-")</f>
        <v>0.6</v>
      </c>
      <c r="AB76" s="8">
        <f>IFERROR(VLOOKUP("*Кемеровская*",[2]МСП!$1:$1048576,COLUMN(AB76),0),"-")</f>
        <v>0.6</v>
      </c>
      <c r="AC76" s="8">
        <f>IFERROR(VLOOKUP("*Кемеровская*",[2]МСП!$1:$1048576,COLUMN(AC76),0),"-")</f>
        <v>0.9</v>
      </c>
      <c r="AD76" s="8">
        <f>IFERROR(VLOOKUP("*Кемеровская*",[2]МСП!$1:$1048576,COLUMN(AD76),0),"-")</f>
        <v>1.1000000000000001</v>
      </c>
      <c r="AE76" s="8">
        <f>IFERROR(VLOOKUP("*Кемеровская*",[2]МСП!$1:$1048576,COLUMN(AE76),0),"-")</f>
        <v>1.2</v>
      </c>
      <c r="AF76" s="8">
        <f>IFERROR(VLOOKUP("*Кемеровская*",[2]МСП!$1:$1048576,COLUMN(AF76),0),"-")</f>
        <v>0.8</v>
      </c>
      <c r="AG76" s="8">
        <f>IFERROR(VLOOKUP("*Кемеровская*",[2]МСП!$1:$1048576,COLUMN(AG76),0),"-")</f>
        <v>1</v>
      </c>
      <c r="AH76" s="8">
        <f>IFERROR(VLOOKUP("*Кемеровская*",[2]МСП!$1:$1048576,COLUMN(AH76),0),"-")</f>
        <v>1.8</v>
      </c>
      <c r="AI76" s="8">
        <f>IFERROR(VLOOKUP("*Кемеровская*",[2]МСП!$1:$1048576,COLUMN(AI76),0),"-")</f>
        <v>1.7</v>
      </c>
      <c r="AJ76" s="8">
        <f>IFERROR(VLOOKUP("*Кемеровская*",[2]МСП!$1:$1048576,COLUMN(AJ76),0),"-")</f>
        <v>1.1000000000000001</v>
      </c>
      <c r="AK76" s="8">
        <f>IFERROR(VLOOKUP("*Кемеровская*",[2]МСП!$1:$1048576,COLUMN(AK76),0),"-")</f>
        <v>1.9</v>
      </c>
      <c r="AL76" s="8">
        <f>IFERROR(VLOOKUP("*Кемеровская*",[2]МСП!$1:$1048576,COLUMN(AL76),0),"-")</f>
        <v>2.9</v>
      </c>
      <c r="AM76" s="8">
        <f>IFERROR(VLOOKUP("*Кемеровская*",[2]МСП!$1:$1048576,COLUMN(AM76),0),"-")</f>
        <v>3.3</v>
      </c>
      <c r="AN76" s="8">
        <f>IFERROR(VLOOKUP("*Кемеровская*",[2]МСП!$1:$1048576,COLUMN(AN76),0),"-")</f>
        <v>3.8</v>
      </c>
      <c r="AO76" s="8">
        <f>IFERROR(VLOOKUP("*Кемеровская*",[2]МСП!$1:$1048576,COLUMN(AO76),0),"-")</f>
        <v>3.6</v>
      </c>
      <c r="AP76" s="8">
        <f>IFERROR(VLOOKUP("*Кемеровская*",[2]МСП!$1:$1048576,COLUMN(AP76),0),"-")</f>
        <v>4.2</v>
      </c>
      <c r="AQ76" s="8">
        <f>IFERROR(VLOOKUP("*Кемеровская*",[2]МСП!$1:$1048576,COLUMN(AQ76),0),"-")</f>
        <v>4.0999999999999996</v>
      </c>
      <c r="AR76" s="8">
        <f>IFERROR(VLOOKUP("*Кемеровская*",[2]МСП!$1:$1048576,COLUMN(AR76),0),"-")</f>
        <v>2.7</v>
      </c>
      <c r="AS76" s="8">
        <f>IFERROR(VLOOKUP("*Кемеровская*",[2]МСП!$1:$1048576,COLUMN(AS76),0),"-")</f>
        <v>-4.4000000000000004</v>
      </c>
      <c r="AT76" s="8">
        <f>IFERROR(VLOOKUP("*Кемеровская*",[2]МСП!$1:$1048576,COLUMN(AT76),0),"-")</f>
        <v>2.2000000000000002</v>
      </c>
      <c r="AU76" s="8">
        <f>IFERROR(VLOOKUP("*Кемеровская*",[2]МСП!$1:$1048576,COLUMN(AU76),0),"-")</f>
        <v>3.4</v>
      </c>
      <c r="AV76" s="8">
        <f>IFERROR(VLOOKUP("*Кемеровская*",[2]МСП!$1:$1048576,COLUMN(AV76),0),"-")</f>
        <v>3.3</v>
      </c>
      <c r="AW76" s="8">
        <f>IFERROR(VLOOKUP("*Кемеровская*",[2]МСП!$1:$1048576,COLUMN(AW76),0),"-")</f>
        <v>3.6</v>
      </c>
      <c r="AX76" s="8">
        <f>IFERROR(VLOOKUP("*Кемеровская*",[2]МСП!$1:$1048576,COLUMN(AX76),0),"-")</f>
        <v>3.6</v>
      </c>
      <c r="AY76" s="8">
        <f>IFERROR(VLOOKUP("*Кемеровская*",[2]МСП!$1:$1048576,COLUMN(AY76),0),"-")</f>
        <v>4.4000000000000004</v>
      </c>
      <c r="AZ76" s="8">
        <f>IFERROR(VLOOKUP("*Кемеровская*",[2]МСП!$1:$1048576,COLUMN(AZ76),0),"-")</f>
        <v>4.2</v>
      </c>
      <c r="BA76" s="8">
        <f>IFERROR(VLOOKUP("*Кемеровская*",[2]МСП!$1:$1048576,COLUMN(BA76),0),"-")</f>
        <v>5.0999999999999996</v>
      </c>
      <c r="BB76" s="8">
        <f>IFERROR(VLOOKUP("*Кемеровская*",[2]МСП!$1:$1048576,COLUMN(BB76),0),"-")</f>
        <v>4.7</v>
      </c>
      <c r="BC76" s="8">
        <f>IFERROR(VLOOKUP("*Кемеровская*",[2]МСП!$1:$1048576,COLUMN(BC76),0),"-")</f>
        <v>5.7</v>
      </c>
      <c r="BD76" s="8">
        <f>IFERROR(VLOOKUP("*Кемеровская*",[2]МСП!$1:$1048576,COLUMN(BD76),0),"-")</f>
        <v>4.4000000000000004</v>
      </c>
      <c r="BE76" s="8">
        <f>IFERROR(VLOOKUP("*Кемеровская*",[2]МСП!$1:$1048576,COLUMN(BE76),0),"-")</f>
        <v>6.5</v>
      </c>
      <c r="BF76" s="8">
        <f>IFERROR(VLOOKUP("*Кемеровская*",[2]МСП!$1:$1048576,COLUMN(BF76),0),"-")</f>
        <v>5.8</v>
      </c>
      <c r="BG76" s="8">
        <f>IFERROR(VLOOKUP("*Кемеровская*",[2]МСП!$1:$1048576,COLUMN(BG76),0),"-")</f>
        <v>6.2</v>
      </c>
      <c r="BH76" s="8">
        <f>IFERROR(VLOOKUP("*Кемеровская*",[2]МСП!$1:$1048576,COLUMN(BH76),0),"-")</f>
        <v>6.6</v>
      </c>
      <c r="BI76" s="8">
        <f>IFERROR(VLOOKUP("*Кемеровская*",[2]МСП!$1:$1048576,COLUMN(BI76),0),"-")</f>
        <v>0.9</v>
      </c>
      <c r="BJ76" s="8">
        <f>IFERROR(VLOOKUP("*Кемеровская*",[2]МСП!$1:$1048576,COLUMN(BJ76),0),"-")</f>
        <v>3.6</v>
      </c>
      <c r="BK76" s="8">
        <f>IFERROR(VLOOKUP("*Кемеровская*",[2]МСП!$1:$1048576,COLUMN(BK76),0),"-")</f>
        <v>5.3</v>
      </c>
      <c r="BL76" s="8">
        <f>IFERROR(VLOOKUP("*Кемеровская*",[2]МСП!$1:$1048576,COLUMN(BL76),0),"-")</f>
        <v>6</v>
      </c>
      <c r="BM76" s="8">
        <f>IFERROR(VLOOKUP("*Кемеровская*",[2]МСП!$1:$1048576,COLUMN(BM76),0),"-")</f>
        <v>6</v>
      </c>
      <c r="BN76" s="8">
        <f>IFERROR(VLOOKUP("*Кемеровская*",[2]МСП!$1:$1048576,COLUMN(BN76),0),"-")</f>
        <v>7.3</v>
      </c>
      <c r="BO76" s="8">
        <f>IFERROR(VLOOKUP("*Кемеровская*",[2]МСП!$1:$1048576,COLUMN(BO76),0),"-")</f>
        <v>6.8</v>
      </c>
      <c r="BP76" s="8">
        <f>IFERROR(VLOOKUP("*Кемеровская*",[2]МСП!$1:$1048576,COLUMN(BP76),0),"-")</f>
        <v>6.1</v>
      </c>
      <c r="BQ76" s="8">
        <f>IFERROR(VLOOKUP("*Кемеровская*",[2]МСП!$1:$1048576,COLUMN(BQ76),0),"-")</f>
        <v>6</v>
      </c>
      <c r="BR76" s="8">
        <f>IFERROR(VLOOKUP("*Кемеровская*",[2]МСП!$1:$1048576,COLUMN(BR76),0),"-")</f>
        <v>6.1</v>
      </c>
      <c r="BS76" s="8">
        <f>IFERROR(VLOOKUP("*Кемеровская*",[2]МСП!$1:$1048576,COLUMN(BS76),0),"-")</f>
        <v>4.9000000000000004</v>
      </c>
      <c r="BT76" s="8">
        <f>IFERROR(VLOOKUP("*Кемеровская*",[2]МСП!$1:$1048576,COLUMN(BT76),0),"-")</f>
        <v>4.7</v>
      </c>
      <c r="BU76" s="8">
        <f>IFERROR(VLOOKUP("*Кемеровская*",[2]МСП!$1:$1048576,COLUMN(BU76),0),"-")</f>
        <v>5.3</v>
      </c>
      <c r="BV76" s="8">
        <f>IFERROR(VLOOKUP("*Кемеровская*",[2]МСП!$1:$1048576,COLUMN(BV76),0),"-")</f>
        <v>5</v>
      </c>
      <c r="BW76" s="8">
        <f>IFERROR(VLOOKUP("*Кемеровская*",[2]МСП!$1:$1048576,COLUMN(BW76),0),"-")</f>
        <v>5.6</v>
      </c>
      <c r="BX76" s="8">
        <f>IFERROR(VLOOKUP("*Кемеровская*",[2]МСП!$1:$1048576,COLUMN(BX76),0),"-")</f>
        <v>5.7</v>
      </c>
      <c r="BY76" s="8">
        <f>IFERROR(VLOOKUP("*Кемеровская*",[2]МСП!$1:$1048576,COLUMN(BY76),0),"-")</f>
        <v>6.3</v>
      </c>
      <c r="BZ76" s="8">
        <f>IFERROR(VLOOKUP("*Кемеровская*",[2]МСП!$1:$1048576,COLUMN(BZ76),0),"-")</f>
        <v>6.5</v>
      </c>
      <c r="CA76" s="8">
        <f>IFERROR(VLOOKUP("*Кемеровская*",[2]МСП!$1:$1048576,COLUMN(CA76),0),"-")</f>
        <v>7.2</v>
      </c>
      <c r="CB76" s="8">
        <f>IFERROR(VLOOKUP("*Кемеровская*",[2]МСП!$1:$1048576,COLUMN(CB76),0),"-")</f>
        <v>6.4</v>
      </c>
      <c r="CC76" s="8">
        <f>IFERROR(VLOOKUP("*Кемеровская*",[2]МСП!$1:$1048576,COLUMN(CC76),0),"-")</f>
        <v>6.1</v>
      </c>
      <c r="CD76" s="8">
        <f>IFERROR(VLOOKUP("*Кемеровская*",[2]МСП!$1:$1048576,COLUMN(CD76),0),"-")</f>
        <v>6</v>
      </c>
      <c r="CE76" s="8">
        <f>IFERROR(VLOOKUP("*Кемеровская*",[2]МСП!$1:$1048576,COLUMN(CE76),0),"-")</f>
        <v>5.7</v>
      </c>
      <c r="CF76" s="8">
        <f>IFERROR(VLOOKUP("*Кемеровская*",[2]МСП!$1:$1048576,COLUMN(CF76),0),"-")</f>
        <v>5.2</v>
      </c>
      <c r="CG76" s="8">
        <f>IFERROR(VLOOKUP("*Кемеровская*",[2]МСП!$1:$1048576,COLUMN(CG76),0),"-")</f>
        <v>5.3</v>
      </c>
      <c r="CH76" s="8">
        <f>IFERROR(VLOOKUP("*Кемеровская*",[2]МСП!$1:$1048576,COLUMN(CH76),0),"-")</f>
        <v>5.5</v>
      </c>
      <c r="CI76" s="8">
        <f>IFERROR(VLOOKUP("*Кемеровская*",[2]МСП!$1:$1048576,COLUMN(CI76),0),"-")</f>
        <v>5.6</v>
      </c>
      <c r="CJ76" s="8">
        <f>IFERROR(VLOOKUP("*Кемеровская*",[2]МСП!$1:$1048576,COLUMN(CJ76),0),"-")</f>
        <v>3.9</v>
      </c>
      <c r="CK76" s="8">
        <f>IFERROR(VLOOKUP("*Кемеровская*",[2]МСП!$1:$1048576,COLUMN(CK76),0),"-")</f>
        <v>5.2</v>
      </c>
      <c r="CL76" s="8">
        <f>IFERROR(VLOOKUP("*Кемеровская*",[2]МСП!$1:$1048576,COLUMN(CL76),0),"-")</f>
        <v>5.8</v>
      </c>
      <c r="CM76" s="8">
        <f>IFERROR(VLOOKUP("*Кемеровская*",[2]МСП!$1:$1048576,COLUMN(CM76),0),"-")</f>
        <v>5.8</v>
      </c>
      <c r="CN76" s="8">
        <f>IFERROR(VLOOKUP("*Кемеровская*",[2]МСП!$1:$1048576,COLUMN(CN76),0),"-")</f>
        <v>6.1</v>
      </c>
      <c r="CO76" s="8">
        <f>IFERROR(VLOOKUP("*Кемеровская*",[2]МСП!$1:$1048576,COLUMN(CO76),0),"-")</f>
        <v>5.9</v>
      </c>
      <c r="CP76" s="8">
        <f>IFERROR(VLOOKUP("*Кемеровская*",[2]МСП!$1:$1048576,COLUMN(CP76),0),"-")</f>
        <v>6.6</v>
      </c>
      <c r="CQ76" s="8">
        <f>IFERROR(VLOOKUP("*Кемеровская*",[2]МСП!$1:$1048576,COLUMN(CQ76),0),"-")</f>
        <v>7</v>
      </c>
      <c r="CR76" s="8">
        <f>IFERROR(VLOOKUP("*Кемеровская*",[2]МСП!$1:$1048576,COLUMN(CR76),0),"-")</f>
        <v>6.2</v>
      </c>
      <c r="CS76" s="8">
        <f>IFERROR(VLOOKUP("*Кемеровская*",[2]МСП!$1:$1048576,COLUMN(CS76),0),"-")</f>
        <v>-3.5</v>
      </c>
      <c r="CT76" s="8">
        <f>IFERROR(VLOOKUP("*Кемеровская*",[2]МСП!$1:$1048576,COLUMN(CT76),0),"-")</f>
        <v>4.8</v>
      </c>
      <c r="CU76" s="8">
        <f>IFERROR(VLOOKUP("*Кемеровская*",[2]МСП!$1:$1048576,COLUMN(CU76),0),"-")</f>
        <v>5.8</v>
      </c>
      <c r="CV76" s="8">
        <f>IFERROR(VLOOKUP("*Кемеровская*",[2]МСП!$1:$1048576,COLUMN(CV76),0),"-")</f>
        <v>5.5</v>
      </c>
      <c r="CW76" s="8">
        <f>IFERROR(VLOOKUP("*Кемеровская*",[2]МСП!$1:$1048576,COLUMN(CW76),0),"-")</f>
        <v>5</v>
      </c>
      <c r="CX76" s="8">
        <f>IFERROR(VLOOKUP("*Кемеровская*",[2]МСП!$1:$1048576,COLUMN(CX76),0),"-")</f>
        <v>6.3</v>
      </c>
      <c r="CY76" s="8">
        <f>IFERROR(VLOOKUP("*Кемеровская*",[2]МСП!$1:$1048576,COLUMN(CY76),0),"-")</f>
        <v>6.2</v>
      </c>
      <c r="CZ76" s="8">
        <f>IFERROR(VLOOKUP("*Кемеровская*",[2]МСП!$1:$1048576,COLUMN(CZ76),0),"-")</f>
        <v>6.6</v>
      </c>
      <c r="DA76" s="8">
        <f>IFERROR(VLOOKUP("*Кемеровская*",[2]МСП!$1:$1048576,COLUMN(DA76),0),"-")</f>
        <v>6.1</v>
      </c>
      <c r="DB76" s="8">
        <f>IFERROR(VLOOKUP("*Кемеровская*",[2]МСП!$1:$1048576,COLUMN(DB76),0),"-")</f>
        <v>6.4</v>
      </c>
      <c r="DC76" s="8">
        <f>IFERROR(VLOOKUP("*Кемеровская*",[2]МСП!$1:$1048576,COLUMN(DC76),0),"-")</f>
        <v>6.3</v>
      </c>
      <c r="DD76" s="8">
        <f>IFERROR(VLOOKUP("*Кемеровская*",[2]МСП!$1:$1048576,COLUMN(DD76),0),"-")</f>
        <v>6.2</v>
      </c>
      <c r="DE76" s="8">
        <f>IFERROR(VLOOKUP("*Кемеровская*",[2]МСП!$1:$1048576,COLUMN(DE76),0),"-")</f>
        <v>6.3</v>
      </c>
      <c r="DF76" s="8">
        <f>IFERROR(VLOOKUP("*Кемеровская*",[2]МСП!$1:$1048576,COLUMN(DF76),0),"-")</f>
        <v>6.6</v>
      </c>
      <c r="DG76" s="8">
        <f>IFERROR(VLOOKUP("*Кемеровская*",[2]МСП!$1:$1048576,COLUMN(DG76),0),"-")</f>
        <v>6.7</v>
      </c>
      <c r="DH76" s="8">
        <f>IFERROR(VLOOKUP("*Кемеровская*",[2]МСП!$1:$1048576,COLUMN(DH76),0),"-")</f>
        <v>6.3</v>
      </c>
      <c r="DI76" s="8">
        <f>IFERROR(VLOOKUP("*Кемеровская*",[2]МСП!$1:$1048576,COLUMN(DI76),0),"-")</f>
        <v>5.3</v>
      </c>
      <c r="DJ76" s="8">
        <f>IFERROR(VLOOKUP("*Кемеровская*",[2]МСП!$1:$1048576,COLUMN(DJ76),0),"-")</f>
        <v>4.8</v>
      </c>
      <c r="DK76" s="8">
        <f>IFERROR(VLOOKUP("*Кемеровская*",[2]МСП!$1:$1048576,COLUMN(DK76),0),"-")</f>
        <v>6.1</v>
      </c>
      <c r="DL76" s="8">
        <f>IFERROR(VLOOKUP("*Кемеровская*",[2]МСП!$1:$1048576,COLUMN(DL76),0),"-")</f>
        <v>6.1</v>
      </c>
      <c r="DM76" s="8">
        <f>IFERROR(VLOOKUP("*Кемеровская*",[2]МСП!$1:$1048576,COLUMN(DM76),0),"-")</f>
        <v>6</v>
      </c>
      <c r="DN76" s="8">
        <f>IFERROR(VLOOKUP("*Кемеровская*",[2]МСП!$1:$1048576,COLUMN(DN76),0),"-")</f>
        <v>5.6</v>
      </c>
      <c r="DO76" s="8">
        <f>IFERROR(VLOOKUP("*Кемеровская*",[2]МСП!$1:$1048576,COLUMN(DO76),0),"-")</f>
        <v>5.8</v>
      </c>
      <c r="DP76" s="8">
        <f>IFERROR(VLOOKUP("*Кемеровская*",[2]МСП!$1:$1048576,COLUMN(DP76),0),"-")</f>
        <v>6</v>
      </c>
      <c r="DQ76" s="8">
        <f>IFERROR(VLOOKUP("*Кемеровская*",[2]МСП!$1:$1048576,COLUMN(DQ76),0),"-")</f>
        <v>5.8</v>
      </c>
      <c r="DR76" s="8">
        <f>IFERROR(VLOOKUP("*Кемеровская*",[2]МСП!$1:$1048576,COLUMN(DR76),0),"-")</f>
        <v>4.8</v>
      </c>
      <c r="DS76" s="8">
        <f>IFERROR(VLOOKUP("*Кемеровская*",[2]МСП!$1:$1048576,COLUMN(DS76),0),"-")</f>
        <v>4.9000000000000004</v>
      </c>
      <c r="DT76" s="8">
        <f>IFERROR(VLOOKUP("*Кемеровская*",[2]МСП!$1:$1048576,COLUMN(DT76),0),"-")</f>
        <v>5</v>
      </c>
      <c r="DU76" s="8">
        <f>IFERROR(VLOOKUP("*Кемеровская*",[2]МСП!$1:$1048576,COLUMN(DU76),0),"-")</f>
        <v>5</v>
      </c>
      <c r="DV76" s="8">
        <f>IFERROR(VLOOKUP("*Кемеровская*",[2]МСП!$1:$1048576,COLUMN(DV76),0),"-")</f>
        <v>5.9</v>
      </c>
      <c r="DW76" s="8">
        <f>IFERROR(VLOOKUP("*Кемеровская*",[2]МСП!$1:$1048576,COLUMN(DW76),0),"-")</f>
        <v>6.3</v>
      </c>
      <c r="DX76" s="8">
        <f>IFERROR(VLOOKUP("*Кемеровская*",[2]МСП!$1:$1048576,COLUMN(DX76),0),"-")</f>
        <v>7.6</v>
      </c>
      <c r="DY76" s="8">
        <f>IFERROR(VLOOKUP("*Кемеровская*",[2]МСП!$1:$1048576,COLUMN(DY76),0),"-")</f>
        <v>7.4</v>
      </c>
      <c r="DZ76" s="8">
        <f>IFERROR(VLOOKUP("*Кемеровская*",[2]МСП!$1:$1048576,COLUMN(DZ76),0),"-")</f>
        <v>9</v>
      </c>
      <c r="EA76" s="8">
        <f>IFERROR(VLOOKUP("*Кемеровская*",[2]МСП!$1:$1048576,COLUMN(EA76),0),"-")</f>
        <v>9</v>
      </c>
      <c r="EB76" s="8">
        <f>IFERROR(VLOOKUP("*Кемеровская*",[2]МСП!$1:$1048576,COLUMN(EB76),0),"-")</f>
        <v>10</v>
      </c>
      <c r="EC76" s="8">
        <f>IFERROR(VLOOKUP("*Кемеровская*",[2]МСП!$1:$1048576,COLUMN(EC76),0),"-")</f>
        <v>10.5</v>
      </c>
      <c r="ED76" s="8">
        <f>IFERROR(VLOOKUP("*Кемеровская*",[2]МСП!$1:$1048576,COLUMN(ED76),0),"-")</f>
        <v>11.1</v>
      </c>
      <c r="EE76" s="8">
        <f>IFERROR(VLOOKUP("*Кемеровская*",[2]МСП!$1:$1048576,COLUMN(EE76),0),"-")</f>
        <v>10.7</v>
      </c>
      <c r="EF76" s="8">
        <f>IFERROR(VLOOKUP("*Кемеровская*",[2]МСП!$1:$1048576,COLUMN(EF76),0),"-")</f>
        <v>11.9</v>
      </c>
      <c r="EG76" s="8">
        <f>IFERROR(VLOOKUP("*Кемеровская*",[2]МСП!$1:$1048576,COLUMN(EG76),0),"-")</f>
        <v>12</v>
      </c>
      <c r="EH76" s="8">
        <f>IFERROR(VLOOKUP("*Кемеровская*",[2]МСП!$1:$1048576,COLUMN(EH76),0),"-")</f>
        <v>12.7</v>
      </c>
      <c r="EI76" s="8">
        <f>IFERROR(VLOOKUP("*Кемеровская*",[2]МСП!$1:$1048576,COLUMN(EI76),0),"-")</f>
        <v>14.2</v>
      </c>
      <c r="EJ76" s="8">
        <f>IFERROR(VLOOKUP("*Кемеровская*",[2]МСП!$1:$1048576,COLUMN(EJ76),0),"-")</f>
        <v>17.8</v>
      </c>
      <c r="EK76" s="8">
        <f>IFERROR(VLOOKUP("*Кемеровская*",[2]МСП!$1:$1048576,COLUMN(EK76),0),"-")</f>
        <v>19.2</v>
      </c>
      <c r="EL76" s="8">
        <f>IFERROR(VLOOKUP("*Кемеровская*",[2]МСП!$1:$1048576,COLUMN(EL76),0),"-")</f>
        <v>21.4</v>
      </c>
      <c r="EM76" s="8">
        <f>IFERROR(VLOOKUP("*Кемеровская*",[2]МСП!$1:$1048576,COLUMN(EM76),0),"-")</f>
        <v>22.6</v>
      </c>
      <c r="EN76" s="8">
        <f>IFERROR(VLOOKUP("*Кемеровская*",[2]МСП!$1:$1048576,COLUMN(EN76),0),"-")</f>
        <v>24.8</v>
      </c>
      <c r="EO76" s="8">
        <f>IFERROR(VLOOKUP("*Кемеровская*",[2]МСП!$1:$1048576,COLUMN(EO76),0),"-")</f>
        <v>26.9</v>
      </c>
      <c r="EP76" s="8">
        <f>IFERROR(VLOOKUP("*Кемеровская*",[2]МСП!$1:$1048576,COLUMN(EP76),0),"-")</f>
        <v>27.9</v>
      </c>
      <c r="EQ76" s="8">
        <f>IFERROR(VLOOKUP("*Кемеровская*",[2]МСП!$1:$1048576,COLUMN(EQ76),0),"-")</f>
        <v>14.9</v>
      </c>
      <c r="ER76" s="8">
        <f>IFERROR(VLOOKUP("*Кемеровская*",[2]МСП!$1:$1048576,COLUMN(ER76),0),"-")</f>
        <v>23.4</v>
      </c>
      <c r="ES76" s="8">
        <f>IFERROR(VLOOKUP("*Кемеровская*",[2]МСП!$1:$1048576,COLUMN(ES76),0),"-")</f>
        <v>24.8</v>
      </c>
      <c r="ET76" s="8">
        <f>IFERROR(VLOOKUP("*Кемеровская*",[2]МСП!$1:$1048576,COLUMN(ET76),0),"-")</f>
        <v>25.2</v>
      </c>
      <c r="EU76" s="8">
        <f>IFERROR(VLOOKUP("*Кемеровская*",[2]МСП!$1:$1048576,COLUMN(EU76),0),"-")</f>
        <v>25.6</v>
      </c>
      <c r="EV76" s="8">
        <f>IFERROR(VLOOKUP("*Кемеровская*",[2]МСП!$1:$1048576,COLUMN(EV76),0),"-")</f>
        <v>25.3</v>
      </c>
      <c r="EW76" s="8">
        <f>IFERROR(VLOOKUP("*Кемеровская*",[2]МСП!$1:$1048576,COLUMN(EW76),0),"-")</f>
        <v>27</v>
      </c>
      <c r="EX76" s="8">
        <f>IFERROR(VLOOKUP("*Кемеровская*",[2]МСП!$1:$1048576,COLUMN(EX76),0),"-")</f>
        <v>27.5</v>
      </c>
      <c r="EY76" s="8">
        <f>IFERROR(VLOOKUP("*Кемеровская*",[2]МСП!$1:$1048576,COLUMN(EY76),0),"-")</f>
        <v>29.1</v>
      </c>
    </row>
    <row r="77" spans="1:155" x14ac:dyDescent="0.25">
      <c r="A77" s="4" t="s">
        <v>65</v>
      </c>
      <c r="B77" s="8">
        <f>IFERROR(VLOOKUP("*Новосибирская*",[2]МСП!$1:$1048576,COLUMN(B77),0),"-")</f>
        <v>0.9</v>
      </c>
      <c r="C77" s="8">
        <f>IFERROR(VLOOKUP("*Новосибирская*",[2]МСП!$1:$1048576,COLUMN(C77),0),"-")</f>
        <v>0.7</v>
      </c>
      <c r="D77" s="8">
        <f>IFERROR(VLOOKUP("*Новосибирская*",[2]МСП!$1:$1048576,COLUMN(D77),0),"-")</f>
        <v>0.5</v>
      </c>
      <c r="E77" s="8">
        <f>IFERROR(VLOOKUP("*Новосибирская*",[2]МСП!$1:$1048576,COLUMN(E77),0),"-")</f>
        <v>-5.9</v>
      </c>
      <c r="F77" s="8">
        <f>IFERROR(VLOOKUP("*Новосибирская*",[2]МСП!$1:$1048576,COLUMN(F77),0),"-")</f>
        <v>-21.6</v>
      </c>
      <c r="G77" s="8">
        <f>IFERROR(VLOOKUP("*Новосибирская*",[2]МСП!$1:$1048576,COLUMN(G77),0),"-")</f>
        <v>-16.3</v>
      </c>
      <c r="H77" s="8">
        <f>IFERROR(VLOOKUP("*Новосибирская*",[2]МСП!$1:$1048576,COLUMN(H77),0),"-")</f>
        <v>-15.4</v>
      </c>
      <c r="I77" s="8">
        <f>IFERROR(VLOOKUP("*Новосибирская*",[2]МСП!$1:$1048576,COLUMN(I77),0),"-")</f>
        <v>-15.4</v>
      </c>
      <c r="J77" s="8">
        <f>IFERROR(VLOOKUP("*Новосибирская*",[2]МСП!$1:$1048576,COLUMN(J77),0),"-")</f>
        <v>-16.100000000000001</v>
      </c>
      <c r="K77" s="8">
        <f>IFERROR(VLOOKUP("*Новосибирская*",[2]МСП!$1:$1048576,COLUMN(K77),0),"-")</f>
        <v>-13.7</v>
      </c>
      <c r="L77" s="8">
        <f>IFERROR(VLOOKUP("*Новосибирская*",[2]МСП!$1:$1048576,COLUMN(L77),0),"-")</f>
        <v>-12.4</v>
      </c>
      <c r="M77" s="8">
        <f>IFERROR(VLOOKUP("*Новосибирская*",[2]МСП!$1:$1048576,COLUMN(M77),0),"-")</f>
        <v>-10.3</v>
      </c>
      <c r="N77" s="8">
        <f>IFERROR(VLOOKUP("*Новосибирская*",[2]МСП!$1:$1048576,COLUMN(N77),0),"-")</f>
        <v>-9.9</v>
      </c>
      <c r="O77" s="8">
        <f>IFERROR(VLOOKUP("*Новосибирская*",[2]МСП!$1:$1048576,COLUMN(O77),0),"-")</f>
        <v>-7.8</v>
      </c>
      <c r="P77" s="8">
        <f>IFERROR(VLOOKUP("*Новосибирская*",[2]МСП!$1:$1048576,COLUMN(P77),0),"-")</f>
        <v>-6.2</v>
      </c>
      <c r="Q77" s="8">
        <f>IFERROR(VLOOKUP("*Новосибирская*",[2]МСП!$1:$1048576,COLUMN(Q77),0),"-")</f>
        <v>-5.8</v>
      </c>
      <c r="R77" s="8">
        <f>IFERROR(VLOOKUP("*Новосибирская*",[2]МСП!$1:$1048576,COLUMN(R77),0),"-")</f>
        <v>-4.8</v>
      </c>
      <c r="S77" s="8">
        <f>IFERROR(VLOOKUP("*Новосибирская*",[2]МСП!$1:$1048576,COLUMN(S77),0),"-")</f>
        <v>-3.6</v>
      </c>
      <c r="T77" s="8">
        <f>IFERROR(VLOOKUP("*Новосибирская*",[2]МСП!$1:$1048576,COLUMN(T77),0),"-")</f>
        <v>-0.6</v>
      </c>
      <c r="U77" s="8">
        <f>IFERROR(VLOOKUP("*Новосибирская*",[2]МСП!$1:$1048576,COLUMN(U77),0),"-")</f>
        <v>-0.1</v>
      </c>
      <c r="V77" s="8">
        <f>IFERROR(VLOOKUP("*Новосибирская*",[2]МСП!$1:$1048576,COLUMN(V77),0),"-")</f>
        <v>-0.9</v>
      </c>
      <c r="W77" s="8">
        <f>IFERROR(VLOOKUP("*Новосибирская*",[2]МСП!$1:$1048576,COLUMN(W77),0),"-")</f>
        <v>0.6</v>
      </c>
      <c r="X77" s="8">
        <f>IFERROR(VLOOKUP("*Новосибирская*",[2]МСП!$1:$1048576,COLUMN(X77),0),"-")</f>
        <v>1.7</v>
      </c>
      <c r="Y77" s="8">
        <f>IFERROR(VLOOKUP("*Новосибирская*",[2]МСП!$1:$1048576,COLUMN(Y77),0),"-")</f>
        <v>2.9</v>
      </c>
      <c r="Z77" s="8">
        <f>IFERROR(VLOOKUP("*Новосибирская*",[2]МСП!$1:$1048576,COLUMN(Z77),0),"-")</f>
        <v>3.4</v>
      </c>
      <c r="AA77" s="8">
        <f>IFERROR(VLOOKUP("*Новосибирская*",[2]МСП!$1:$1048576,COLUMN(AA77),0),"-")</f>
        <v>4</v>
      </c>
      <c r="AB77" s="8">
        <f>IFERROR(VLOOKUP("*Новосибирская*",[2]МСП!$1:$1048576,COLUMN(AB77),0),"-")</f>
        <v>4.4000000000000004</v>
      </c>
      <c r="AC77" s="8">
        <f>IFERROR(VLOOKUP("*Новосибирская*",[2]МСП!$1:$1048576,COLUMN(AC77),0),"-")</f>
        <v>4.7</v>
      </c>
      <c r="AD77" s="8">
        <f>IFERROR(VLOOKUP("*Новосибирская*",[2]МСП!$1:$1048576,COLUMN(AD77),0),"-")</f>
        <v>5.0999999999999996</v>
      </c>
      <c r="AE77" s="8">
        <f>IFERROR(VLOOKUP("*Новосибирская*",[2]МСП!$1:$1048576,COLUMN(AE77),0),"-")</f>
        <v>5.2</v>
      </c>
      <c r="AF77" s="8">
        <f>IFERROR(VLOOKUP("*Новосибирская*",[2]МСП!$1:$1048576,COLUMN(AF77),0),"-")</f>
        <v>4.5999999999999996</v>
      </c>
      <c r="AG77" s="8">
        <f>IFERROR(VLOOKUP("*Новосибирская*",[2]МСП!$1:$1048576,COLUMN(AG77),0),"-")</f>
        <v>4.5</v>
      </c>
      <c r="AH77" s="8">
        <f>IFERROR(VLOOKUP("*Новосибирская*",[2]МСП!$1:$1048576,COLUMN(AH77),0),"-")</f>
        <v>4.9000000000000004</v>
      </c>
      <c r="AI77" s="8">
        <f>IFERROR(VLOOKUP("*Новосибирская*",[2]МСП!$1:$1048576,COLUMN(AI77),0),"-")</f>
        <v>4.9000000000000004</v>
      </c>
      <c r="AJ77" s="8">
        <f>IFERROR(VLOOKUP("*Новосибирская*",[2]МСП!$1:$1048576,COLUMN(AJ77),0),"-")</f>
        <v>4.2</v>
      </c>
      <c r="AK77" s="8">
        <f>IFERROR(VLOOKUP("*Новосибирская*",[2]МСП!$1:$1048576,COLUMN(AK77),0),"-")</f>
        <v>4.8</v>
      </c>
      <c r="AL77" s="8">
        <f>IFERROR(VLOOKUP("*Новосибирская*",[2]МСП!$1:$1048576,COLUMN(AL77),0),"-")</f>
        <v>5.2</v>
      </c>
      <c r="AM77" s="8">
        <f>IFERROR(VLOOKUP("*Новосибирская*",[2]МСП!$1:$1048576,COLUMN(AM77),0),"-")</f>
        <v>5.8</v>
      </c>
      <c r="AN77" s="8">
        <f>IFERROR(VLOOKUP("*Новосибирская*",[2]МСП!$1:$1048576,COLUMN(AN77),0),"-")</f>
        <v>6.3</v>
      </c>
      <c r="AO77" s="8">
        <f>IFERROR(VLOOKUP("*Новосибирская*",[2]МСП!$1:$1048576,COLUMN(AO77),0),"-")</f>
        <v>6.3</v>
      </c>
      <c r="AP77" s="8">
        <f>IFERROR(VLOOKUP("*Новосибирская*",[2]МСП!$1:$1048576,COLUMN(AP77),0),"-")</f>
        <v>6.7</v>
      </c>
      <c r="AQ77" s="8">
        <f>IFERROR(VLOOKUP("*Новосибирская*",[2]МСП!$1:$1048576,COLUMN(AQ77),0),"-")</f>
        <v>6.9</v>
      </c>
      <c r="AR77" s="8">
        <f>IFERROR(VLOOKUP("*Новосибирская*",[2]МСП!$1:$1048576,COLUMN(AR77),0),"-")</f>
        <v>5.9</v>
      </c>
      <c r="AS77" s="8">
        <f>IFERROR(VLOOKUP("*Новосибирская*",[2]МСП!$1:$1048576,COLUMN(AS77),0),"-")</f>
        <v>-1.8</v>
      </c>
      <c r="AT77" s="8">
        <f>IFERROR(VLOOKUP("*Новосибирская*",[2]МСП!$1:$1048576,COLUMN(AT77),0),"-")</f>
        <v>5</v>
      </c>
      <c r="AU77" s="8">
        <f>IFERROR(VLOOKUP("*Новосибирская*",[2]МСП!$1:$1048576,COLUMN(AU77),0),"-")</f>
        <v>5.6</v>
      </c>
      <c r="AV77" s="8">
        <f>IFERROR(VLOOKUP("*Новосибирская*",[2]МСП!$1:$1048576,COLUMN(AV77),0),"-")</f>
        <v>5.6</v>
      </c>
      <c r="AW77" s="8">
        <f>IFERROR(VLOOKUP("*Новосибирская*",[2]МСП!$1:$1048576,COLUMN(AW77),0),"-")</f>
        <v>6.3</v>
      </c>
      <c r="AX77" s="8">
        <f>IFERROR(VLOOKUP("*Новосибирская*",[2]МСП!$1:$1048576,COLUMN(AX77),0),"-")</f>
        <v>6</v>
      </c>
      <c r="AY77" s="8">
        <f>IFERROR(VLOOKUP("*Новосибирская*",[2]МСП!$1:$1048576,COLUMN(AY77),0),"-")</f>
        <v>6.8</v>
      </c>
      <c r="AZ77" s="8">
        <f>IFERROR(VLOOKUP("*Новосибирская*",[2]МСП!$1:$1048576,COLUMN(AZ77),0),"-")</f>
        <v>6.5</v>
      </c>
      <c r="BA77" s="8">
        <f>IFERROR(VLOOKUP("*Новосибирская*",[2]МСП!$1:$1048576,COLUMN(BA77),0),"-")</f>
        <v>7.6</v>
      </c>
      <c r="BB77" s="8">
        <f>IFERROR(VLOOKUP("*Новосибирская*",[2]МСП!$1:$1048576,COLUMN(BB77),0),"-")</f>
        <v>7.2</v>
      </c>
      <c r="BC77" s="8">
        <f>IFERROR(VLOOKUP("*Новосибирская*",[2]МСП!$1:$1048576,COLUMN(BC77),0),"-")</f>
        <v>8</v>
      </c>
      <c r="BD77" s="8">
        <f>IFERROR(VLOOKUP("*Новосибирская*",[2]МСП!$1:$1048576,COLUMN(BD77),0),"-")</f>
        <v>6.2</v>
      </c>
      <c r="BE77" s="8">
        <f>IFERROR(VLOOKUP("*Новосибирская*",[2]МСП!$1:$1048576,COLUMN(BE77),0),"-")</f>
        <v>8.9</v>
      </c>
      <c r="BF77" s="8">
        <f>IFERROR(VLOOKUP("*Новосибирская*",[2]МСП!$1:$1048576,COLUMN(BF77),0),"-")</f>
        <v>8.6</v>
      </c>
      <c r="BG77" s="8">
        <f>IFERROR(VLOOKUP("*Новосибирская*",[2]МСП!$1:$1048576,COLUMN(BG77),0),"-")</f>
        <v>9.1</v>
      </c>
      <c r="BH77" s="8">
        <f>IFERROR(VLOOKUP("*Новосибирская*",[2]МСП!$1:$1048576,COLUMN(BH77),0),"-")</f>
        <v>9.5</v>
      </c>
      <c r="BI77" s="8">
        <f>IFERROR(VLOOKUP("*Новосибирская*",[2]МСП!$1:$1048576,COLUMN(BI77),0),"-")</f>
        <v>5.7</v>
      </c>
      <c r="BJ77" s="8">
        <f>IFERROR(VLOOKUP("*Новосибирская*",[2]МСП!$1:$1048576,COLUMN(BJ77),0),"-")</f>
        <v>8.1999999999999993</v>
      </c>
      <c r="BK77" s="8">
        <f>IFERROR(VLOOKUP("*Новосибирская*",[2]МСП!$1:$1048576,COLUMN(BK77),0),"-")</f>
        <v>9.1999999999999993</v>
      </c>
      <c r="BL77" s="8">
        <f>IFERROR(VLOOKUP("*Новосибирская*",[2]МСП!$1:$1048576,COLUMN(BL77),0),"-")</f>
        <v>10.1</v>
      </c>
      <c r="BM77" s="8">
        <f>IFERROR(VLOOKUP("*Новосибирская*",[2]МСП!$1:$1048576,COLUMN(BM77),0),"-")</f>
        <v>9.9</v>
      </c>
      <c r="BN77" s="8">
        <f>IFERROR(VLOOKUP("*Новосибирская*",[2]МСП!$1:$1048576,COLUMN(BN77),0),"-")</f>
        <v>12.1</v>
      </c>
      <c r="BO77" s="8">
        <f>IFERROR(VLOOKUP("*Новосибирская*",[2]МСП!$1:$1048576,COLUMN(BO77),0),"-")</f>
        <v>11.6</v>
      </c>
      <c r="BP77" s="8">
        <f>IFERROR(VLOOKUP("*Новосибирская*",[2]МСП!$1:$1048576,COLUMN(BP77),0),"-")</f>
        <v>10.8</v>
      </c>
      <c r="BQ77" s="8">
        <f>IFERROR(VLOOKUP("*Новосибирская*",[2]МСП!$1:$1048576,COLUMN(BQ77),0),"-")</f>
        <v>11.2</v>
      </c>
      <c r="BR77" s="8">
        <f>IFERROR(VLOOKUP("*Новосибирская*",[2]МСП!$1:$1048576,COLUMN(BR77),0),"-")</f>
        <v>11.1</v>
      </c>
      <c r="BS77" s="8">
        <f>IFERROR(VLOOKUP("*Новосибирская*",[2]МСП!$1:$1048576,COLUMN(BS77),0),"-")</f>
        <v>10</v>
      </c>
      <c r="BT77" s="8">
        <f>IFERROR(VLOOKUP("*Новосибирская*",[2]МСП!$1:$1048576,COLUMN(BT77),0),"-")</f>
        <v>10.1</v>
      </c>
      <c r="BU77" s="8">
        <f>IFERROR(VLOOKUP("*Новосибирская*",[2]МСП!$1:$1048576,COLUMN(BU77),0),"-")</f>
        <v>10.5</v>
      </c>
      <c r="BV77" s="8">
        <f>IFERROR(VLOOKUP("*Новосибирская*",[2]МСП!$1:$1048576,COLUMN(BV77),0),"-")</f>
        <v>10</v>
      </c>
      <c r="BW77" s="8">
        <f>IFERROR(VLOOKUP("*Новосибирская*",[2]МСП!$1:$1048576,COLUMN(BW77),0),"-")</f>
        <v>10.8</v>
      </c>
      <c r="BX77" s="8">
        <f>IFERROR(VLOOKUP("*Новосибирская*",[2]МСП!$1:$1048576,COLUMN(BX77),0),"-")</f>
        <v>11.1</v>
      </c>
      <c r="BY77" s="8">
        <f>IFERROR(VLOOKUP("*Новосибирская*",[2]МСП!$1:$1048576,COLUMN(BY77),0),"-")</f>
        <v>11.7</v>
      </c>
      <c r="BZ77" s="8">
        <f>IFERROR(VLOOKUP("*Новосибирская*",[2]МСП!$1:$1048576,COLUMN(BZ77),0),"-")</f>
        <v>11.7</v>
      </c>
      <c r="CA77" s="8">
        <f>IFERROR(VLOOKUP("*Новосибирская*",[2]МСП!$1:$1048576,COLUMN(CA77),0),"-")</f>
        <v>12.4</v>
      </c>
      <c r="CB77" s="8">
        <f>IFERROR(VLOOKUP("*Новосибирская*",[2]МСП!$1:$1048576,COLUMN(CB77),0),"-")</f>
        <v>11.9</v>
      </c>
      <c r="CC77" s="8">
        <f>IFERROR(VLOOKUP("*Новосибирская*",[2]МСП!$1:$1048576,COLUMN(CC77),0),"-")</f>
        <v>12.6</v>
      </c>
      <c r="CD77" s="8">
        <f>IFERROR(VLOOKUP("*Новосибирская*",[2]МСП!$1:$1048576,COLUMN(CD77),0),"-")</f>
        <v>12.1</v>
      </c>
      <c r="CE77" s="8">
        <f>IFERROR(VLOOKUP("*Новосибирская*",[2]МСП!$1:$1048576,COLUMN(CE77),0),"-")</f>
        <v>12.1</v>
      </c>
      <c r="CF77" s="8">
        <f>IFERROR(VLOOKUP("*Новосибирская*",[2]МСП!$1:$1048576,COLUMN(CF77),0),"-")</f>
        <v>11.6</v>
      </c>
      <c r="CG77" s="8">
        <f>IFERROR(VLOOKUP("*Новосибирская*",[2]МСП!$1:$1048576,COLUMN(CG77),0),"-")</f>
        <v>12</v>
      </c>
      <c r="CH77" s="8">
        <f>IFERROR(VLOOKUP("*Новосибирская*",[2]МСП!$1:$1048576,COLUMN(CH77),0),"-")</f>
        <v>12</v>
      </c>
      <c r="CI77" s="8">
        <f>IFERROR(VLOOKUP("*Новосибирская*",[2]МСП!$1:$1048576,COLUMN(CI77),0),"-")</f>
        <v>12</v>
      </c>
      <c r="CJ77" s="8">
        <f>IFERROR(VLOOKUP("*Новосибирская*",[2]МСП!$1:$1048576,COLUMN(CJ77),0),"-")</f>
        <v>10.5</v>
      </c>
      <c r="CK77" s="8">
        <f>IFERROR(VLOOKUP("*Новосибирская*",[2]МСП!$1:$1048576,COLUMN(CK77),0),"-")</f>
        <v>11.6</v>
      </c>
      <c r="CL77" s="8">
        <f>IFERROR(VLOOKUP("*Новосибирская*",[2]МСП!$1:$1048576,COLUMN(CL77),0),"-")</f>
        <v>11.9</v>
      </c>
      <c r="CM77" s="8">
        <f>IFERROR(VLOOKUP("*Новосибирская*",[2]МСП!$1:$1048576,COLUMN(CM77),0),"-")</f>
        <v>12.1</v>
      </c>
      <c r="CN77" s="8">
        <f>IFERROR(VLOOKUP("*Новосибирская*",[2]МСП!$1:$1048576,COLUMN(CN77),0),"-")</f>
        <v>12.6</v>
      </c>
      <c r="CO77" s="8">
        <f>IFERROR(VLOOKUP("*Новосибирская*",[2]МСП!$1:$1048576,COLUMN(CO77),0),"-")</f>
        <v>12.6</v>
      </c>
      <c r="CP77" s="8">
        <f>IFERROR(VLOOKUP("*Новосибирская*",[2]МСП!$1:$1048576,COLUMN(CP77),0),"-")</f>
        <v>13.1</v>
      </c>
      <c r="CQ77" s="8">
        <f>IFERROR(VLOOKUP("*Новосибирская*",[2]МСП!$1:$1048576,COLUMN(CQ77),0),"-")</f>
        <v>13.5</v>
      </c>
      <c r="CR77" s="8">
        <f>IFERROR(VLOOKUP("*Новосибирская*",[2]МСП!$1:$1048576,COLUMN(CR77),0),"-")</f>
        <v>12.9</v>
      </c>
      <c r="CS77" s="8">
        <f>IFERROR(VLOOKUP("*Новосибирская*",[2]МСП!$1:$1048576,COLUMN(CS77),0),"-")</f>
        <v>3.1</v>
      </c>
      <c r="CT77" s="8">
        <f>IFERROR(VLOOKUP("*Новосибирская*",[2]МСП!$1:$1048576,COLUMN(CT77),0),"-")</f>
        <v>11.6</v>
      </c>
      <c r="CU77" s="8">
        <f>IFERROR(VLOOKUP("*Новосибирская*",[2]МСП!$1:$1048576,COLUMN(CU77),0),"-")</f>
        <v>11.7</v>
      </c>
      <c r="CV77" s="8">
        <f>IFERROR(VLOOKUP("*Новосибирская*",[2]МСП!$1:$1048576,COLUMN(CV77),0),"-")</f>
        <v>12.1</v>
      </c>
      <c r="CW77" s="8">
        <f>IFERROR(VLOOKUP("*Новосибирская*",[2]МСП!$1:$1048576,COLUMN(CW77),0),"-")</f>
        <v>12</v>
      </c>
      <c r="CX77" s="8">
        <f>IFERROR(VLOOKUP("*Новосибирская*",[2]МСП!$1:$1048576,COLUMN(CX77),0),"-")</f>
        <v>12.5</v>
      </c>
      <c r="CY77" s="8">
        <f>IFERROR(VLOOKUP("*Новосибирская*",[2]МСП!$1:$1048576,COLUMN(CY77),0),"-")</f>
        <v>12.6</v>
      </c>
      <c r="CZ77" s="8">
        <f>IFERROR(VLOOKUP("*Новосибирская*",[2]МСП!$1:$1048576,COLUMN(CZ77),0),"-")</f>
        <v>13.1</v>
      </c>
      <c r="DA77" s="8">
        <f>IFERROR(VLOOKUP("*Новосибирская*",[2]МСП!$1:$1048576,COLUMN(DA77),0),"-")</f>
        <v>12.3</v>
      </c>
      <c r="DB77" s="8">
        <f>IFERROR(VLOOKUP("*Новосибирская*",[2]МСП!$1:$1048576,COLUMN(DB77),0),"-")</f>
        <v>12.5</v>
      </c>
      <c r="DC77" s="8">
        <f>IFERROR(VLOOKUP("*Новосибирская*",[2]МСП!$1:$1048576,COLUMN(DC77),0),"-")</f>
        <v>12.3</v>
      </c>
      <c r="DD77" s="8">
        <f>IFERROR(VLOOKUP("*Новосибирская*",[2]МСП!$1:$1048576,COLUMN(DD77),0),"-")</f>
        <v>12.6</v>
      </c>
      <c r="DE77" s="8">
        <f>IFERROR(VLOOKUP("*Новосибирская*",[2]МСП!$1:$1048576,COLUMN(DE77),0),"-")</f>
        <v>12.2</v>
      </c>
      <c r="DF77" s="8">
        <f>IFERROR(VLOOKUP("*Новосибирская*",[2]МСП!$1:$1048576,COLUMN(DF77),0),"-")</f>
        <v>13</v>
      </c>
      <c r="DG77" s="8">
        <f>IFERROR(VLOOKUP("*Новосибирская*",[2]МСП!$1:$1048576,COLUMN(DG77),0),"-")</f>
        <v>13</v>
      </c>
      <c r="DH77" s="8">
        <f>IFERROR(VLOOKUP("*Новосибирская*",[2]МСП!$1:$1048576,COLUMN(DH77),0),"-")</f>
        <v>13.5</v>
      </c>
      <c r="DI77" s="8">
        <f>IFERROR(VLOOKUP("*Новосибирская*",[2]МСП!$1:$1048576,COLUMN(DI77),0),"-")</f>
        <v>12.7</v>
      </c>
      <c r="DJ77" s="8">
        <f>IFERROR(VLOOKUP("*Новосибирская*",[2]МСП!$1:$1048576,COLUMN(DJ77),0),"-")</f>
        <v>12.6</v>
      </c>
      <c r="DK77" s="8">
        <f>IFERROR(VLOOKUP("*Новосибирская*",[2]МСП!$1:$1048576,COLUMN(DK77),0),"-")</f>
        <v>14.2</v>
      </c>
      <c r="DL77" s="8">
        <f>IFERROR(VLOOKUP("*Новосибирская*",[2]МСП!$1:$1048576,COLUMN(DL77),0),"-")</f>
        <v>14.1</v>
      </c>
      <c r="DM77" s="8">
        <f>IFERROR(VLOOKUP("*Новосибирская*",[2]МСП!$1:$1048576,COLUMN(DM77),0),"-")</f>
        <v>14.2</v>
      </c>
      <c r="DN77" s="8">
        <f>IFERROR(VLOOKUP("*Новосибирская*",[2]МСП!$1:$1048576,COLUMN(DN77),0),"-")</f>
        <v>13.9</v>
      </c>
      <c r="DO77" s="8">
        <f>IFERROR(VLOOKUP("*Новосибирская*",[2]МСП!$1:$1048576,COLUMN(DO77),0),"-")</f>
        <v>13.6</v>
      </c>
      <c r="DP77" s="8">
        <f>IFERROR(VLOOKUP("*Новосибирская*",[2]МСП!$1:$1048576,COLUMN(DP77),0),"-")</f>
        <v>14.1</v>
      </c>
      <c r="DQ77" s="8">
        <f>IFERROR(VLOOKUP("*Новосибирская*",[2]МСП!$1:$1048576,COLUMN(DQ77),0),"-")</f>
        <v>14.2</v>
      </c>
      <c r="DR77" s="8">
        <f>IFERROR(VLOOKUP("*Новосибирская*",[2]МСП!$1:$1048576,COLUMN(DR77),0),"-")</f>
        <v>13.1</v>
      </c>
      <c r="DS77" s="8">
        <f>IFERROR(VLOOKUP("*Новосибирская*",[2]МСП!$1:$1048576,COLUMN(DS77),0),"-")</f>
        <v>12.8</v>
      </c>
      <c r="DT77" s="8">
        <f>IFERROR(VLOOKUP("*Новосибирская*",[2]МСП!$1:$1048576,COLUMN(DT77),0),"-")</f>
        <v>13.1</v>
      </c>
      <c r="DU77" s="8">
        <f>IFERROR(VLOOKUP("*Новосибирская*",[2]МСП!$1:$1048576,COLUMN(DU77),0),"-")</f>
        <v>12.9</v>
      </c>
      <c r="DV77" s="8">
        <f>IFERROR(VLOOKUP("*Новосибирская*",[2]МСП!$1:$1048576,COLUMN(DV77),0),"-")</f>
        <v>13.3</v>
      </c>
      <c r="DW77" s="8">
        <f>IFERROR(VLOOKUP("*Новосибирская*",[2]МСП!$1:$1048576,COLUMN(DW77),0),"-")</f>
        <v>13.7</v>
      </c>
      <c r="DX77" s="8">
        <f>IFERROR(VLOOKUP("*Новосибирская*",[2]МСП!$1:$1048576,COLUMN(DX77),0),"-")</f>
        <v>14.3</v>
      </c>
      <c r="DY77" s="8">
        <f>IFERROR(VLOOKUP("*Новосибирская*",[2]МСП!$1:$1048576,COLUMN(DY77),0),"-")</f>
        <v>14.5</v>
      </c>
      <c r="DZ77" s="8">
        <f>IFERROR(VLOOKUP("*Новосибирская*",[2]МСП!$1:$1048576,COLUMN(DZ77),0),"-")</f>
        <v>15.2</v>
      </c>
      <c r="EA77" s="8">
        <f>IFERROR(VLOOKUP("*Новосибирская*",[2]МСП!$1:$1048576,COLUMN(EA77),0),"-")</f>
        <v>15.4</v>
      </c>
      <c r="EB77" s="8">
        <f>IFERROR(VLOOKUP("*Новосибирская*",[2]МСП!$1:$1048576,COLUMN(EB77),0),"-")</f>
        <v>16.3</v>
      </c>
      <c r="EC77" s="8">
        <f>IFERROR(VLOOKUP("*Новосибирская*",[2]МСП!$1:$1048576,COLUMN(EC77),0),"-")</f>
        <v>16.8</v>
      </c>
      <c r="ED77" s="8">
        <f>IFERROR(VLOOKUP("*Новосибирская*",[2]МСП!$1:$1048576,COLUMN(ED77),0),"-")</f>
        <v>16.8</v>
      </c>
      <c r="EE77" s="8">
        <f>IFERROR(VLOOKUP("*Новосибирская*",[2]МСП!$1:$1048576,COLUMN(EE77),0),"-")</f>
        <v>16.8</v>
      </c>
      <c r="EF77" s="8">
        <f>IFERROR(VLOOKUP("*Новосибирская*",[2]МСП!$1:$1048576,COLUMN(EF77),0),"-")</f>
        <v>16.7</v>
      </c>
      <c r="EG77" s="8">
        <f>IFERROR(VLOOKUP("*Новосибирская*",[2]МСП!$1:$1048576,COLUMN(EG77),0),"-")</f>
        <v>16.8</v>
      </c>
      <c r="EH77" s="8">
        <f>IFERROR(VLOOKUP("*Новосибирская*",[2]МСП!$1:$1048576,COLUMN(EH77),0),"-")</f>
        <v>18.5</v>
      </c>
      <c r="EI77" s="8">
        <f>IFERROR(VLOOKUP("*Новосибирская*",[2]МСП!$1:$1048576,COLUMN(EI77),0),"-")</f>
        <v>19.899999999999999</v>
      </c>
      <c r="EJ77" s="8">
        <f>IFERROR(VLOOKUP("*Новосибирская*",[2]МСП!$1:$1048576,COLUMN(EJ77),0),"-")</f>
        <v>22.3</v>
      </c>
      <c r="EK77" s="8">
        <f>IFERROR(VLOOKUP("*Новосибирская*",[2]МСП!$1:$1048576,COLUMN(EK77),0),"-")</f>
        <v>23.4</v>
      </c>
      <c r="EL77" s="8">
        <f>IFERROR(VLOOKUP("*Новосибирская*",[2]МСП!$1:$1048576,COLUMN(EL77),0),"-")</f>
        <v>25.7</v>
      </c>
      <c r="EM77" s="8">
        <f>IFERROR(VLOOKUP("*Новосибирская*",[2]МСП!$1:$1048576,COLUMN(EM77),0),"-")</f>
        <v>28.1</v>
      </c>
      <c r="EN77" s="8">
        <f>IFERROR(VLOOKUP("*Новосибирская*",[2]МСП!$1:$1048576,COLUMN(EN77),0),"-")</f>
        <v>29.5</v>
      </c>
      <c r="EO77" s="8">
        <f>IFERROR(VLOOKUP("*Новосибирская*",[2]МСП!$1:$1048576,COLUMN(EO77),0),"-")</f>
        <v>31.3</v>
      </c>
      <c r="EP77" s="8">
        <f>IFERROR(VLOOKUP("*Новосибирская*",[2]МСП!$1:$1048576,COLUMN(EP77),0),"-")</f>
        <v>32.299999999999997</v>
      </c>
      <c r="EQ77" s="8">
        <f>IFERROR(VLOOKUP("*Новосибирская*",[2]МСП!$1:$1048576,COLUMN(EQ77),0),"-")</f>
        <v>19.100000000000001</v>
      </c>
      <c r="ER77" s="8">
        <f>IFERROR(VLOOKUP("*Новосибирская*",[2]МСП!$1:$1048576,COLUMN(ER77),0),"-")</f>
        <v>28</v>
      </c>
      <c r="ES77" s="8">
        <f>IFERROR(VLOOKUP("*Новосибирская*",[2]МСП!$1:$1048576,COLUMN(ES77),0),"-")</f>
        <v>29.2</v>
      </c>
      <c r="ET77" s="8">
        <f>IFERROR(VLOOKUP("*Новосибирская*",[2]МСП!$1:$1048576,COLUMN(ET77),0),"-")</f>
        <v>28.8</v>
      </c>
      <c r="EU77" s="8">
        <f>IFERROR(VLOOKUP("*Новосибирская*",[2]МСП!$1:$1048576,COLUMN(EU77),0),"-")</f>
        <v>29.7</v>
      </c>
      <c r="EV77" s="8">
        <f>IFERROR(VLOOKUP("*Новосибирская*",[2]МСП!$1:$1048576,COLUMN(EV77),0),"-")</f>
        <v>30.1</v>
      </c>
      <c r="EW77" s="8">
        <f>IFERROR(VLOOKUP("*Новосибирская*",[2]МСП!$1:$1048576,COLUMN(EW77),0),"-")</f>
        <v>31.3</v>
      </c>
      <c r="EX77" s="8">
        <f>IFERROR(VLOOKUP("*Новосибирская*",[2]МСП!$1:$1048576,COLUMN(EX77),0),"-")</f>
        <v>31.1</v>
      </c>
      <c r="EY77" s="8">
        <f>IFERROR(VLOOKUP("*Новосибирская*",[2]МСП!$1:$1048576,COLUMN(EY77),0),"-")</f>
        <v>32.799999999999997</v>
      </c>
    </row>
    <row r="78" spans="1:155" x14ac:dyDescent="0.25">
      <c r="A78" s="4" t="s">
        <v>66</v>
      </c>
      <c r="B78" s="8">
        <f>IFERROR(VLOOKUP("Омская*",[2]МСП!$1:$1048576,COLUMN(B78),0),"-")</f>
        <v>1</v>
      </c>
      <c r="C78" s="8">
        <f>IFERROR(VLOOKUP("Омская*",[2]МСП!$1:$1048576,COLUMN(C78),0),"-")</f>
        <v>0.9</v>
      </c>
      <c r="D78" s="8">
        <f>IFERROR(VLOOKUP("Омская*",[2]МСП!$1:$1048576,COLUMN(D78),0),"-")</f>
        <v>0.7</v>
      </c>
      <c r="E78" s="8">
        <f>IFERROR(VLOOKUP("Омская*",[2]МСП!$1:$1048576,COLUMN(E78),0),"-")</f>
        <v>-9.8000000000000007</v>
      </c>
      <c r="F78" s="8">
        <f>IFERROR(VLOOKUP("Омская*",[2]МСП!$1:$1048576,COLUMN(F78),0),"-")</f>
        <v>-32.5</v>
      </c>
      <c r="G78" s="8">
        <f>IFERROR(VLOOKUP("Омская*",[2]МСП!$1:$1048576,COLUMN(G78),0),"-")</f>
        <v>-27.6</v>
      </c>
      <c r="H78" s="8">
        <f>IFERROR(VLOOKUP("Омская*",[2]МСП!$1:$1048576,COLUMN(H78),0),"-")</f>
        <v>-25.6</v>
      </c>
      <c r="I78" s="8">
        <f>IFERROR(VLOOKUP("Омская*",[2]МСП!$1:$1048576,COLUMN(I78),0),"-")</f>
        <v>-23.2</v>
      </c>
      <c r="J78" s="8">
        <f>IFERROR(VLOOKUP("Омская*",[2]МСП!$1:$1048576,COLUMN(J78),0),"-")</f>
        <v>-22.3</v>
      </c>
      <c r="K78" s="8">
        <f>IFERROR(VLOOKUP("Омская*",[2]МСП!$1:$1048576,COLUMN(K78),0),"-")</f>
        <v>-17</v>
      </c>
      <c r="L78" s="8">
        <f>IFERROR(VLOOKUP("Омская*",[2]МСП!$1:$1048576,COLUMN(L78),0),"-")</f>
        <v>-15</v>
      </c>
      <c r="M78" s="8">
        <f>IFERROR(VLOOKUP("Омская*",[2]МСП!$1:$1048576,COLUMN(M78),0),"-")</f>
        <v>-13.3</v>
      </c>
      <c r="N78" s="8">
        <f>IFERROR(VLOOKUP("Омская*",[2]МСП!$1:$1048576,COLUMN(N78),0),"-")</f>
        <v>-5.5</v>
      </c>
      <c r="O78" s="8">
        <f>IFERROR(VLOOKUP("Омская*",[2]МСП!$1:$1048576,COLUMN(O78),0),"-")</f>
        <v>-3.2</v>
      </c>
      <c r="P78" s="8">
        <f>IFERROR(VLOOKUP("Омская*",[2]МСП!$1:$1048576,COLUMN(P78),0),"-")</f>
        <v>-2.1</v>
      </c>
      <c r="Q78" s="8">
        <f>IFERROR(VLOOKUP("Омская*",[2]МСП!$1:$1048576,COLUMN(Q78),0),"-")</f>
        <v>-1.2</v>
      </c>
      <c r="R78" s="8">
        <f>IFERROR(VLOOKUP("Омская*",[2]МСП!$1:$1048576,COLUMN(R78),0),"-")</f>
        <v>0</v>
      </c>
      <c r="S78" s="8">
        <f>IFERROR(VLOOKUP("Омская*",[2]МСП!$1:$1048576,COLUMN(S78),0),"-")</f>
        <v>0.6</v>
      </c>
      <c r="T78" s="8">
        <f>IFERROR(VLOOKUP("Омская*",[2]МСП!$1:$1048576,COLUMN(T78),0),"-")</f>
        <v>0.7</v>
      </c>
      <c r="U78" s="8">
        <f>IFERROR(VLOOKUP("Омская*",[2]МСП!$1:$1048576,COLUMN(U78),0),"-")</f>
        <v>1.1000000000000001</v>
      </c>
      <c r="V78" s="8">
        <f>IFERROR(VLOOKUP("Омская*",[2]МСП!$1:$1048576,COLUMN(V78),0),"-")</f>
        <v>0.2</v>
      </c>
      <c r="W78" s="8">
        <f>IFERROR(VLOOKUP("Омская*",[2]МСП!$1:$1048576,COLUMN(W78),0),"-")</f>
        <v>1.2</v>
      </c>
      <c r="X78" s="8">
        <f>IFERROR(VLOOKUP("Омская*",[2]МСП!$1:$1048576,COLUMN(X78),0),"-")</f>
        <v>1.8</v>
      </c>
      <c r="Y78" s="8">
        <f>IFERROR(VLOOKUP("Омская*",[2]МСП!$1:$1048576,COLUMN(Y78),0),"-")</f>
        <v>2.1</v>
      </c>
      <c r="Z78" s="8">
        <f>IFERROR(VLOOKUP("Омская*",[2]МСП!$1:$1048576,COLUMN(Z78),0),"-")</f>
        <v>2.7</v>
      </c>
      <c r="AA78" s="8">
        <f>IFERROR(VLOOKUP("Омская*",[2]МСП!$1:$1048576,COLUMN(AA78),0),"-")</f>
        <v>3.5</v>
      </c>
      <c r="AB78" s="8">
        <f>IFERROR(VLOOKUP("Омская*",[2]МСП!$1:$1048576,COLUMN(AB78),0),"-")</f>
        <v>4.3</v>
      </c>
      <c r="AC78" s="8">
        <f>IFERROR(VLOOKUP("Омская*",[2]МСП!$1:$1048576,COLUMN(AC78),0),"-")</f>
        <v>4.8</v>
      </c>
      <c r="AD78" s="8">
        <f>IFERROR(VLOOKUP("Омская*",[2]МСП!$1:$1048576,COLUMN(AD78),0),"-")</f>
        <v>4.9000000000000004</v>
      </c>
      <c r="AE78" s="8">
        <f>IFERROR(VLOOKUP("Омская*",[2]МСП!$1:$1048576,COLUMN(AE78),0),"-")</f>
        <v>5.0999999999999996</v>
      </c>
      <c r="AF78" s="8">
        <f>IFERROR(VLOOKUP("Омская*",[2]МСП!$1:$1048576,COLUMN(AF78),0),"-")</f>
        <v>4.5</v>
      </c>
      <c r="AG78" s="8">
        <f>IFERROR(VLOOKUP("Омская*",[2]МСП!$1:$1048576,COLUMN(AG78),0),"-")</f>
        <v>4.0999999999999996</v>
      </c>
      <c r="AH78" s="8">
        <f>IFERROR(VLOOKUP("Омская*",[2]МСП!$1:$1048576,COLUMN(AH78),0),"-")</f>
        <v>4.5999999999999996</v>
      </c>
      <c r="AI78" s="8">
        <f>IFERROR(VLOOKUP("Омская*",[2]МСП!$1:$1048576,COLUMN(AI78),0),"-")</f>
        <v>4.5999999999999996</v>
      </c>
      <c r="AJ78" s="8">
        <f>IFERROR(VLOOKUP("Омская*",[2]МСП!$1:$1048576,COLUMN(AJ78),0),"-")</f>
        <v>3.6</v>
      </c>
      <c r="AK78" s="8">
        <f>IFERROR(VLOOKUP("Омская*",[2]МСП!$1:$1048576,COLUMN(AK78),0),"-")</f>
        <v>3.9</v>
      </c>
      <c r="AL78" s="8">
        <f>IFERROR(VLOOKUP("Омская*",[2]МСП!$1:$1048576,COLUMN(AL78),0),"-")</f>
        <v>4</v>
      </c>
      <c r="AM78" s="8">
        <f>IFERROR(VLOOKUP("Омская*",[2]МСП!$1:$1048576,COLUMN(AM78),0),"-")</f>
        <v>4.5</v>
      </c>
      <c r="AN78" s="8">
        <f>IFERROR(VLOOKUP("Омская*",[2]МСП!$1:$1048576,COLUMN(AN78),0),"-")</f>
        <v>4.5999999999999996</v>
      </c>
      <c r="AO78" s="8">
        <f>IFERROR(VLOOKUP("Омская*",[2]МСП!$1:$1048576,COLUMN(AO78),0),"-")</f>
        <v>5.0999999999999996</v>
      </c>
      <c r="AP78" s="8">
        <f>IFERROR(VLOOKUP("Омская*",[2]МСП!$1:$1048576,COLUMN(AP78),0),"-")</f>
        <v>5.9</v>
      </c>
      <c r="AQ78" s="8">
        <f>IFERROR(VLOOKUP("Омская*",[2]МСП!$1:$1048576,COLUMN(AQ78),0),"-")</f>
        <v>5.7</v>
      </c>
      <c r="AR78" s="8">
        <f>IFERROR(VLOOKUP("Омская*",[2]МСП!$1:$1048576,COLUMN(AR78),0),"-")</f>
        <v>4.3</v>
      </c>
      <c r="AS78" s="8">
        <f>IFERROR(VLOOKUP("Омская*",[2]МСП!$1:$1048576,COLUMN(AS78),0),"-")</f>
        <v>-3.4</v>
      </c>
      <c r="AT78" s="8">
        <f>IFERROR(VLOOKUP("Омская*",[2]МСП!$1:$1048576,COLUMN(AT78),0),"-")</f>
        <v>2.8</v>
      </c>
      <c r="AU78" s="8">
        <f>IFERROR(VLOOKUP("Омская*",[2]МСП!$1:$1048576,COLUMN(AU78),0),"-")</f>
        <v>3.5</v>
      </c>
      <c r="AV78" s="8">
        <f>IFERROR(VLOOKUP("Омская*",[2]МСП!$1:$1048576,COLUMN(AV78),0),"-")</f>
        <v>3.5</v>
      </c>
      <c r="AW78" s="8">
        <f>IFERROR(VLOOKUP("Омская*",[2]МСП!$1:$1048576,COLUMN(AW78),0),"-")</f>
        <v>4.0999999999999996</v>
      </c>
      <c r="AX78" s="8">
        <f>IFERROR(VLOOKUP("Омская*",[2]МСП!$1:$1048576,COLUMN(AX78),0),"-")</f>
        <v>3.6</v>
      </c>
      <c r="AY78" s="8">
        <f>IFERROR(VLOOKUP("Омская*",[2]МСП!$1:$1048576,COLUMN(AY78),0),"-")</f>
        <v>4.2</v>
      </c>
      <c r="AZ78" s="8">
        <f>IFERROR(VLOOKUP("Омская*",[2]МСП!$1:$1048576,COLUMN(AZ78),0),"-")</f>
        <v>3.6</v>
      </c>
      <c r="BA78" s="8">
        <f>IFERROR(VLOOKUP("Омская*",[2]МСП!$1:$1048576,COLUMN(BA78),0),"-")</f>
        <v>4.8</v>
      </c>
      <c r="BB78" s="8">
        <f>IFERROR(VLOOKUP("Омская*",[2]МСП!$1:$1048576,COLUMN(BB78),0),"-")</f>
        <v>4.8</v>
      </c>
      <c r="BC78" s="8">
        <f>IFERROR(VLOOKUP("Омская*",[2]МСП!$1:$1048576,COLUMN(BC78),0),"-")</f>
        <v>6</v>
      </c>
      <c r="BD78" s="8">
        <f>IFERROR(VLOOKUP("Омская*",[2]МСП!$1:$1048576,COLUMN(BD78),0),"-")</f>
        <v>4.4000000000000004</v>
      </c>
      <c r="BE78" s="8">
        <f>IFERROR(VLOOKUP("Омская*",[2]МСП!$1:$1048576,COLUMN(BE78),0),"-")</f>
        <v>6.1</v>
      </c>
      <c r="BF78" s="8">
        <f>IFERROR(VLOOKUP("Омская*",[2]МСП!$1:$1048576,COLUMN(BF78),0),"-")</f>
        <v>5.5</v>
      </c>
      <c r="BG78" s="8">
        <f>IFERROR(VLOOKUP("Омская*",[2]МСП!$1:$1048576,COLUMN(BG78),0),"-")</f>
        <v>6</v>
      </c>
      <c r="BH78" s="8">
        <f>IFERROR(VLOOKUP("Омская*",[2]МСП!$1:$1048576,COLUMN(BH78),0),"-")</f>
        <v>6.6</v>
      </c>
      <c r="BI78" s="8">
        <f>IFERROR(VLOOKUP("Омская*",[2]МСП!$1:$1048576,COLUMN(BI78),0),"-")</f>
        <v>1.4</v>
      </c>
      <c r="BJ78" s="8">
        <f>IFERROR(VLOOKUP("Омская*",[2]МСП!$1:$1048576,COLUMN(BJ78),0),"-")</f>
        <v>5.5</v>
      </c>
      <c r="BK78" s="8">
        <f>IFERROR(VLOOKUP("Омская*",[2]МСП!$1:$1048576,COLUMN(BK78),0),"-")</f>
        <v>6.1</v>
      </c>
      <c r="BL78" s="8">
        <f>IFERROR(VLOOKUP("Омская*",[2]МСП!$1:$1048576,COLUMN(BL78),0),"-")</f>
        <v>6.9</v>
      </c>
      <c r="BM78" s="8">
        <f>IFERROR(VLOOKUP("Омская*",[2]МСП!$1:$1048576,COLUMN(BM78),0),"-")</f>
        <v>6.3</v>
      </c>
      <c r="BN78" s="8">
        <f>IFERROR(VLOOKUP("Омская*",[2]МСП!$1:$1048576,COLUMN(BN78),0),"-")</f>
        <v>7.3</v>
      </c>
      <c r="BO78" s="8">
        <f>IFERROR(VLOOKUP("Омская*",[2]МСП!$1:$1048576,COLUMN(BO78),0),"-")</f>
        <v>7.1</v>
      </c>
      <c r="BP78" s="8">
        <f>IFERROR(VLOOKUP("Омская*",[2]МСП!$1:$1048576,COLUMN(BP78),0),"-")</f>
        <v>6.7</v>
      </c>
      <c r="BQ78" s="8">
        <f>IFERROR(VLOOKUP("Омская*",[2]МСП!$1:$1048576,COLUMN(BQ78),0),"-")</f>
        <v>6.8</v>
      </c>
      <c r="BR78" s="8">
        <f>IFERROR(VLOOKUP("Омская*",[2]МСП!$1:$1048576,COLUMN(BR78),0),"-")</f>
        <v>6.7</v>
      </c>
      <c r="BS78" s="8">
        <f>IFERROR(VLOOKUP("Омская*",[2]МСП!$1:$1048576,COLUMN(BS78),0),"-")</f>
        <v>5.5</v>
      </c>
      <c r="BT78" s="8">
        <f>IFERROR(VLOOKUP("Омская*",[2]МСП!$1:$1048576,COLUMN(BT78),0),"-")</f>
        <v>5.4</v>
      </c>
      <c r="BU78" s="8">
        <f>IFERROR(VLOOKUP("Омская*",[2]МСП!$1:$1048576,COLUMN(BU78),0),"-")</f>
        <v>5.2</v>
      </c>
      <c r="BV78" s="8">
        <f>IFERROR(VLOOKUP("Омская*",[2]МСП!$1:$1048576,COLUMN(BV78),0),"-")</f>
        <v>5.2</v>
      </c>
      <c r="BW78" s="8">
        <f>IFERROR(VLOOKUP("Омская*",[2]МСП!$1:$1048576,COLUMN(BW78),0),"-")</f>
        <v>5.6</v>
      </c>
      <c r="BX78" s="8">
        <f>IFERROR(VLOOKUP("Омская*",[2]МСП!$1:$1048576,COLUMN(BX78),0),"-")</f>
        <v>5.7</v>
      </c>
      <c r="BY78" s="8">
        <f>IFERROR(VLOOKUP("Омская*",[2]МСП!$1:$1048576,COLUMN(BY78),0),"-")</f>
        <v>5.9</v>
      </c>
      <c r="BZ78" s="8">
        <f>IFERROR(VLOOKUP("Омская*",[2]МСП!$1:$1048576,COLUMN(BZ78),0),"-")</f>
        <v>6</v>
      </c>
      <c r="CA78" s="8">
        <f>IFERROR(VLOOKUP("Омская*",[2]МСП!$1:$1048576,COLUMN(CA78),0),"-")</f>
        <v>6.2</v>
      </c>
      <c r="CB78" s="8">
        <f>IFERROR(VLOOKUP("Омская*",[2]МСП!$1:$1048576,COLUMN(CB78),0),"-")</f>
        <v>5.9</v>
      </c>
      <c r="CC78" s="8">
        <f>IFERROR(VLOOKUP("Омская*",[2]МСП!$1:$1048576,COLUMN(CC78),0),"-")</f>
        <v>6.1</v>
      </c>
      <c r="CD78" s="8">
        <f>IFERROR(VLOOKUP("Омская*",[2]МСП!$1:$1048576,COLUMN(CD78),0),"-")</f>
        <v>6.1</v>
      </c>
      <c r="CE78" s="8">
        <f>IFERROR(VLOOKUP("Омская*",[2]МСП!$1:$1048576,COLUMN(CE78),0),"-")</f>
        <v>6.3</v>
      </c>
      <c r="CF78" s="8">
        <f>IFERROR(VLOOKUP("Омская*",[2]МСП!$1:$1048576,COLUMN(CF78),0),"-")</f>
        <v>5.7</v>
      </c>
      <c r="CG78" s="8">
        <f>IFERROR(VLOOKUP("Омская*",[2]МСП!$1:$1048576,COLUMN(CG78),0),"-")</f>
        <v>6.2</v>
      </c>
      <c r="CH78" s="8">
        <f>IFERROR(VLOOKUP("Омская*",[2]МСП!$1:$1048576,COLUMN(CH78),0),"-")</f>
        <v>6</v>
      </c>
      <c r="CI78" s="8">
        <f>IFERROR(VLOOKUP("Омская*",[2]МСП!$1:$1048576,COLUMN(CI78),0),"-")</f>
        <v>5.9</v>
      </c>
      <c r="CJ78" s="8">
        <f>IFERROR(VLOOKUP("Омская*",[2]МСП!$1:$1048576,COLUMN(CJ78),0),"-")</f>
        <v>4.7</v>
      </c>
      <c r="CK78" s="8">
        <f>IFERROR(VLOOKUP("Омская*",[2]МСП!$1:$1048576,COLUMN(CK78),0),"-")</f>
        <v>4.9000000000000004</v>
      </c>
      <c r="CL78" s="8">
        <f>IFERROR(VLOOKUP("Омская*",[2]МСП!$1:$1048576,COLUMN(CL78),0),"-")</f>
        <v>5.8</v>
      </c>
      <c r="CM78" s="8">
        <f>IFERROR(VLOOKUP("Омская*",[2]МСП!$1:$1048576,COLUMN(CM78),0),"-")</f>
        <v>6.2</v>
      </c>
      <c r="CN78" s="8">
        <f>IFERROR(VLOOKUP("Омская*",[2]МСП!$1:$1048576,COLUMN(CN78),0),"-")</f>
        <v>6.1</v>
      </c>
      <c r="CO78" s="8">
        <f>IFERROR(VLOOKUP("Омская*",[2]МСП!$1:$1048576,COLUMN(CO78),0),"-")</f>
        <v>5.8</v>
      </c>
      <c r="CP78" s="8">
        <f>IFERROR(VLOOKUP("Омская*",[2]МСП!$1:$1048576,COLUMN(CP78),0),"-")</f>
        <v>6.3</v>
      </c>
      <c r="CQ78" s="8">
        <f>IFERROR(VLOOKUP("Омская*",[2]МСП!$1:$1048576,COLUMN(CQ78),0),"-")</f>
        <v>6.6</v>
      </c>
      <c r="CR78" s="8">
        <f>IFERROR(VLOOKUP("Омская*",[2]МСП!$1:$1048576,COLUMN(CR78),0),"-")</f>
        <v>5.5</v>
      </c>
      <c r="CS78" s="8">
        <f>IFERROR(VLOOKUP("Омская*",[2]МСП!$1:$1048576,COLUMN(CS78),0),"-")</f>
        <v>-3.3</v>
      </c>
      <c r="CT78" s="8">
        <f>IFERROR(VLOOKUP("Омская*",[2]МСП!$1:$1048576,COLUMN(CT78),0),"-")</f>
        <v>4.2</v>
      </c>
      <c r="CU78" s="8">
        <f>IFERROR(VLOOKUP("Омская*",[2]МСП!$1:$1048576,COLUMN(CU78),0),"-")</f>
        <v>4.7</v>
      </c>
      <c r="CV78" s="8">
        <f>IFERROR(VLOOKUP("Омская*",[2]МСП!$1:$1048576,COLUMN(CV78),0),"-")</f>
        <v>4.8</v>
      </c>
      <c r="CW78" s="8">
        <f>IFERROR(VLOOKUP("Омская*",[2]МСП!$1:$1048576,COLUMN(CW78),0),"-")</f>
        <v>4.3</v>
      </c>
      <c r="CX78" s="8">
        <f>IFERROR(VLOOKUP("Омская*",[2]МСП!$1:$1048576,COLUMN(CX78),0),"-")</f>
        <v>5.0999999999999996</v>
      </c>
      <c r="CY78" s="8">
        <f>IFERROR(VLOOKUP("Омская*",[2]МСП!$1:$1048576,COLUMN(CY78),0),"-")</f>
        <v>5.3</v>
      </c>
      <c r="CZ78" s="8">
        <f>IFERROR(VLOOKUP("Омская*",[2]МСП!$1:$1048576,COLUMN(CZ78),0),"-")</f>
        <v>5.9</v>
      </c>
      <c r="DA78" s="8">
        <f>IFERROR(VLOOKUP("Омская*",[2]МСП!$1:$1048576,COLUMN(DA78),0),"-")</f>
        <v>5.0999999999999996</v>
      </c>
      <c r="DB78" s="8">
        <f>IFERROR(VLOOKUP("Омская*",[2]МСП!$1:$1048576,COLUMN(DB78),0),"-")</f>
        <v>5.0999999999999996</v>
      </c>
      <c r="DC78" s="8">
        <f>IFERROR(VLOOKUP("Омская*",[2]МСП!$1:$1048576,COLUMN(DC78),0),"-")</f>
        <v>5.2</v>
      </c>
      <c r="DD78" s="8">
        <f>IFERROR(VLOOKUP("Омская*",[2]МСП!$1:$1048576,COLUMN(DD78),0),"-")</f>
        <v>5.0999999999999996</v>
      </c>
      <c r="DE78" s="8">
        <f>IFERROR(VLOOKUP("Омская*",[2]МСП!$1:$1048576,COLUMN(DE78),0),"-")</f>
        <v>5.0999999999999996</v>
      </c>
      <c r="DF78" s="8">
        <f>IFERROR(VLOOKUP("Омская*",[2]МСП!$1:$1048576,COLUMN(DF78),0),"-")</f>
        <v>5.6</v>
      </c>
      <c r="DG78" s="8">
        <f>IFERROR(VLOOKUP("Омская*",[2]МСП!$1:$1048576,COLUMN(DG78),0),"-")</f>
        <v>6.2</v>
      </c>
      <c r="DH78" s="8">
        <f>IFERROR(VLOOKUP("Омская*",[2]МСП!$1:$1048576,COLUMN(DH78),0),"-")</f>
        <v>5.9</v>
      </c>
      <c r="DI78" s="8">
        <f>IFERROR(VLOOKUP("Омская*",[2]МСП!$1:$1048576,COLUMN(DI78),0),"-")</f>
        <v>6.1</v>
      </c>
      <c r="DJ78" s="8">
        <f>IFERROR(VLOOKUP("Омская*",[2]МСП!$1:$1048576,COLUMN(DJ78),0),"-")</f>
        <v>5.5</v>
      </c>
      <c r="DK78" s="8">
        <f>IFERROR(VLOOKUP("Омская*",[2]МСП!$1:$1048576,COLUMN(DK78),0),"-")</f>
        <v>6.2</v>
      </c>
      <c r="DL78" s="8">
        <f>IFERROR(VLOOKUP("Омская*",[2]МСП!$1:$1048576,COLUMN(DL78),0),"-")</f>
        <v>6.4</v>
      </c>
      <c r="DM78" s="8">
        <f>IFERROR(VLOOKUP("Омская*",[2]МСП!$1:$1048576,COLUMN(DM78),0),"-")</f>
        <v>6.3</v>
      </c>
      <c r="DN78" s="8">
        <f>IFERROR(VLOOKUP("Омская*",[2]МСП!$1:$1048576,COLUMN(DN78),0),"-")</f>
        <v>5.4</v>
      </c>
      <c r="DO78" s="8">
        <f>IFERROR(VLOOKUP("Омская*",[2]МСП!$1:$1048576,COLUMN(DO78),0),"-")</f>
        <v>5.6</v>
      </c>
      <c r="DP78" s="8">
        <f>IFERROR(VLOOKUP("Омская*",[2]МСП!$1:$1048576,COLUMN(DP78),0),"-")</f>
        <v>5.9</v>
      </c>
      <c r="DQ78" s="8">
        <f>IFERROR(VLOOKUP("Омская*",[2]МСП!$1:$1048576,COLUMN(DQ78),0),"-")</f>
        <v>5.8</v>
      </c>
      <c r="DR78" s="8">
        <f>IFERROR(VLOOKUP("Омская*",[2]МСП!$1:$1048576,COLUMN(DR78),0),"-")</f>
        <v>5.0999999999999996</v>
      </c>
      <c r="DS78" s="8">
        <f>IFERROR(VLOOKUP("Омская*",[2]МСП!$1:$1048576,COLUMN(DS78),0),"-")</f>
        <v>4.9000000000000004</v>
      </c>
      <c r="DT78" s="8">
        <f>IFERROR(VLOOKUP("Омская*",[2]МСП!$1:$1048576,COLUMN(DT78),0),"-")</f>
        <v>4.9000000000000004</v>
      </c>
      <c r="DU78" s="8">
        <f>IFERROR(VLOOKUP("Омская*",[2]МСП!$1:$1048576,COLUMN(DU78),0),"-")</f>
        <v>4.5999999999999996</v>
      </c>
      <c r="DV78" s="8">
        <f>IFERROR(VLOOKUP("Омская*",[2]МСП!$1:$1048576,COLUMN(DV78),0),"-")</f>
        <v>5.4</v>
      </c>
      <c r="DW78" s="8">
        <f>IFERROR(VLOOKUP("Омская*",[2]МСП!$1:$1048576,COLUMN(DW78),0),"-")</f>
        <v>5.3</v>
      </c>
      <c r="DX78" s="8">
        <f>IFERROR(VLOOKUP("Омская*",[2]МСП!$1:$1048576,COLUMN(DX78),0),"-")</f>
        <v>6.1</v>
      </c>
      <c r="DY78" s="8">
        <f>IFERROR(VLOOKUP("Омская*",[2]МСП!$1:$1048576,COLUMN(DY78),0),"-")</f>
        <v>5.9</v>
      </c>
      <c r="DZ78" s="8">
        <f>IFERROR(VLOOKUP("Омская*",[2]МСП!$1:$1048576,COLUMN(DZ78),0),"-")</f>
        <v>6.6</v>
      </c>
      <c r="EA78" s="8">
        <f>IFERROR(VLOOKUP("Омская*",[2]МСП!$1:$1048576,COLUMN(EA78),0),"-")</f>
        <v>6.4</v>
      </c>
      <c r="EB78" s="8">
        <f>IFERROR(VLOOKUP("Омская*",[2]МСП!$1:$1048576,COLUMN(EB78),0),"-")</f>
        <v>7.2</v>
      </c>
      <c r="EC78" s="8">
        <f>IFERROR(VLOOKUP("Омская*",[2]МСП!$1:$1048576,COLUMN(EC78),0),"-")</f>
        <v>7</v>
      </c>
      <c r="ED78" s="8">
        <f>IFERROR(VLOOKUP("Омская*",[2]МСП!$1:$1048576,COLUMN(ED78),0),"-")</f>
        <v>7.8</v>
      </c>
      <c r="EE78" s="8">
        <f>IFERROR(VLOOKUP("Омская*",[2]МСП!$1:$1048576,COLUMN(EE78),0),"-")</f>
        <v>7.7</v>
      </c>
      <c r="EF78" s="8">
        <f>IFERROR(VLOOKUP("Омская*",[2]МСП!$1:$1048576,COLUMN(EF78),0),"-")</f>
        <v>7.3</v>
      </c>
      <c r="EG78" s="8">
        <f>IFERROR(VLOOKUP("Омская*",[2]МСП!$1:$1048576,COLUMN(EG78),0),"-")</f>
        <v>7.7</v>
      </c>
      <c r="EH78" s="8">
        <f>IFERROR(VLOOKUP("Омская*",[2]МСП!$1:$1048576,COLUMN(EH78),0),"-")</f>
        <v>8.6999999999999993</v>
      </c>
      <c r="EI78" s="8">
        <f>IFERROR(VLOOKUP("Омская*",[2]МСП!$1:$1048576,COLUMN(EI78),0),"-")</f>
        <v>10</v>
      </c>
      <c r="EJ78" s="8">
        <f>IFERROR(VLOOKUP("Омская*",[2]МСП!$1:$1048576,COLUMN(EJ78),0),"-")</f>
        <v>12.3</v>
      </c>
      <c r="EK78" s="8">
        <f>IFERROR(VLOOKUP("Омская*",[2]МСП!$1:$1048576,COLUMN(EK78),0),"-")</f>
        <v>13.7</v>
      </c>
      <c r="EL78" s="8">
        <f>IFERROR(VLOOKUP("Омская*",[2]МСП!$1:$1048576,COLUMN(EL78),0),"-")</f>
        <v>15.5</v>
      </c>
      <c r="EM78" s="8">
        <f>IFERROR(VLOOKUP("Омская*",[2]МСП!$1:$1048576,COLUMN(EM78),0),"-")</f>
        <v>16.8</v>
      </c>
      <c r="EN78" s="8">
        <f>IFERROR(VLOOKUP("Омская*",[2]МСП!$1:$1048576,COLUMN(EN78),0),"-")</f>
        <v>18.2</v>
      </c>
      <c r="EO78" s="8">
        <f>IFERROR(VLOOKUP("Омская*",[2]МСП!$1:$1048576,COLUMN(EO78),0),"-")</f>
        <v>20</v>
      </c>
      <c r="EP78" s="8">
        <f>IFERROR(VLOOKUP("Омская*",[2]МСП!$1:$1048576,COLUMN(EP78),0),"-")</f>
        <v>20.8</v>
      </c>
      <c r="EQ78" s="8">
        <f>IFERROR(VLOOKUP("Омская*",[2]МСП!$1:$1048576,COLUMN(EQ78),0),"-")</f>
        <v>8.5</v>
      </c>
      <c r="ER78" s="8">
        <f>IFERROR(VLOOKUP("Омская*",[2]МСП!$1:$1048576,COLUMN(ER78),0),"-")</f>
        <v>16.5</v>
      </c>
      <c r="ES78" s="8">
        <f>IFERROR(VLOOKUP("Омская*",[2]МСП!$1:$1048576,COLUMN(ES78),0),"-")</f>
        <v>18.2</v>
      </c>
      <c r="ET78" s="8">
        <f>IFERROR(VLOOKUP("Омская*",[2]МСП!$1:$1048576,COLUMN(ET78),0),"-")</f>
        <v>17.8</v>
      </c>
      <c r="EU78" s="8">
        <f>IFERROR(VLOOKUP("Омская*",[2]МСП!$1:$1048576,COLUMN(EU78),0),"-")</f>
        <v>19.100000000000001</v>
      </c>
      <c r="EV78" s="8">
        <f>IFERROR(VLOOKUP("Омская*",[2]МСП!$1:$1048576,COLUMN(EV78),0),"-")</f>
        <v>18.8</v>
      </c>
      <c r="EW78" s="8">
        <f>IFERROR(VLOOKUP("Омская*",[2]МСП!$1:$1048576,COLUMN(EW78),0),"-")</f>
        <v>20</v>
      </c>
      <c r="EX78" s="8">
        <f>IFERROR(VLOOKUP("Омская*",[2]МСП!$1:$1048576,COLUMN(EX78),0),"-")</f>
        <v>20.2</v>
      </c>
      <c r="EY78" s="8">
        <f>IFERROR(VLOOKUP("Омская*",[2]МСП!$1:$1048576,COLUMN(EY78),0),"-")</f>
        <v>21.8</v>
      </c>
    </row>
    <row r="79" spans="1:155" x14ac:dyDescent="0.25">
      <c r="A79" s="4" t="s">
        <v>67</v>
      </c>
      <c r="B79" s="8">
        <f>IFERROR(VLOOKUP("*Томская*",[2]МСП!$1:$1048576,COLUMN(B79),0),"-")</f>
        <v>1.6</v>
      </c>
      <c r="C79" s="8">
        <f>IFERROR(VLOOKUP("*Томская*",[2]МСП!$1:$1048576,COLUMN(C79),0),"-")</f>
        <v>1</v>
      </c>
      <c r="D79" s="8">
        <f>IFERROR(VLOOKUP("*Томская*",[2]МСП!$1:$1048576,COLUMN(D79),0),"-")</f>
        <v>0.1</v>
      </c>
      <c r="E79" s="8">
        <f>IFERROR(VLOOKUP("*Томская*",[2]МСП!$1:$1048576,COLUMN(E79),0),"-")</f>
        <v>-4.3</v>
      </c>
      <c r="F79" s="8">
        <f>IFERROR(VLOOKUP("*Томская*",[2]МСП!$1:$1048576,COLUMN(F79),0),"-")</f>
        <v>-13.2</v>
      </c>
      <c r="G79" s="8">
        <f>IFERROR(VLOOKUP("*Томская*",[2]МСП!$1:$1048576,COLUMN(G79),0),"-")</f>
        <v>-10.1</v>
      </c>
      <c r="H79" s="8">
        <f>IFERROR(VLOOKUP("*Томская*",[2]МСП!$1:$1048576,COLUMN(H79),0),"-")</f>
        <v>-9.1</v>
      </c>
      <c r="I79" s="8">
        <f>IFERROR(VLOOKUP("*Томская*",[2]МСП!$1:$1048576,COLUMN(I79),0),"-")</f>
        <v>-8.6</v>
      </c>
      <c r="J79" s="8">
        <f>IFERROR(VLOOKUP("*Томская*",[2]МСП!$1:$1048576,COLUMN(J79),0),"-")</f>
        <v>-9.9</v>
      </c>
      <c r="K79" s="8">
        <f>IFERROR(VLOOKUP("*Томская*",[2]МСП!$1:$1048576,COLUMN(K79),0),"-")</f>
        <v>-7.2</v>
      </c>
      <c r="L79" s="8">
        <f>IFERROR(VLOOKUP("*Томская*",[2]МСП!$1:$1048576,COLUMN(L79),0),"-")</f>
        <v>-5.9</v>
      </c>
      <c r="M79" s="8">
        <f>IFERROR(VLOOKUP("*Томская*",[2]МСП!$1:$1048576,COLUMN(M79),0),"-")</f>
        <v>-4.9000000000000004</v>
      </c>
      <c r="N79" s="8">
        <f>IFERROR(VLOOKUP("*Томская*",[2]МСП!$1:$1048576,COLUMN(N79),0),"-")</f>
        <v>-4.9000000000000004</v>
      </c>
      <c r="O79" s="8">
        <f>IFERROR(VLOOKUP("*Томская*",[2]МСП!$1:$1048576,COLUMN(O79),0),"-")</f>
        <v>-4.9000000000000004</v>
      </c>
      <c r="P79" s="8">
        <f>IFERROR(VLOOKUP("*Томская*",[2]МСП!$1:$1048576,COLUMN(P79),0),"-")</f>
        <v>-4.0999999999999996</v>
      </c>
      <c r="Q79" s="8">
        <f>IFERROR(VLOOKUP("*Томская*",[2]МСП!$1:$1048576,COLUMN(Q79),0),"-")</f>
        <v>-3.8</v>
      </c>
      <c r="R79" s="8">
        <f>IFERROR(VLOOKUP("*Томская*",[2]МСП!$1:$1048576,COLUMN(R79),0),"-")</f>
        <v>-3.4</v>
      </c>
      <c r="S79" s="8">
        <f>IFERROR(VLOOKUP("*Томская*",[2]МСП!$1:$1048576,COLUMN(S79),0),"-")</f>
        <v>-3.2</v>
      </c>
      <c r="T79" s="8">
        <f>IFERROR(VLOOKUP("*Томская*",[2]МСП!$1:$1048576,COLUMN(T79),0),"-")</f>
        <v>-3</v>
      </c>
      <c r="U79" s="8">
        <f>IFERROR(VLOOKUP("*Томская*",[2]МСП!$1:$1048576,COLUMN(U79),0),"-")</f>
        <v>-3.3</v>
      </c>
      <c r="V79" s="8">
        <f>IFERROR(VLOOKUP("*Томская*",[2]МСП!$1:$1048576,COLUMN(V79),0),"-")</f>
        <v>-4.3</v>
      </c>
      <c r="W79" s="8">
        <f>IFERROR(VLOOKUP("*Томская*",[2]МСП!$1:$1048576,COLUMN(W79),0),"-")</f>
        <v>-1.7</v>
      </c>
      <c r="X79" s="8">
        <f>IFERROR(VLOOKUP("*Томская*",[2]МСП!$1:$1048576,COLUMN(X79),0),"-")</f>
        <v>-0.9</v>
      </c>
      <c r="Y79" s="8">
        <f>IFERROR(VLOOKUP("*Томская*",[2]МСП!$1:$1048576,COLUMN(Y79),0),"-")</f>
        <v>0.3</v>
      </c>
      <c r="Z79" s="8">
        <f>IFERROR(VLOOKUP("*Томская*",[2]МСП!$1:$1048576,COLUMN(Z79),0),"-")</f>
        <v>0.8</v>
      </c>
      <c r="AA79" s="8">
        <f>IFERROR(VLOOKUP("*Томская*",[2]МСП!$1:$1048576,COLUMN(AA79),0),"-")</f>
        <v>1.7</v>
      </c>
      <c r="AB79" s="8">
        <f>IFERROR(VLOOKUP("*Томская*",[2]МСП!$1:$1048576,COLUMN(AB79),0),"-")</f>
        <v>2.1</v>
      </c>
      <c r="AC79" s="8">
        <f>IFERROR(VLOOKUP("*Томская*",[2]МСП!$1:$1048576,COLUMN(AC79),0),"-")</f>
        <v>2.5</v>
      </c>
      <c r="AD79" s="8">
        <f>IFERROR(VLOOKUP("*Томская*",[2]МСП!$1:$1048576,COLUMN(AD79),0),"-")</f>
        <v>3</v>
      </c>
      <c r="AE79" s="8">
        <f>IFERROR(VLOOKUP("*Томская*",[2]МСП!$1:$1048576,COLUMN(AE79),0),"-")</f>
        <v>3.8</v>
      </c>
      <c r="AF79" s="8">
        <f>IFERROR(VLOOKUP("*Томская*",[2]МСП!$1:$1048576,COLUMN(AF79),0),"-")</f>
        <v>3.2</v>
      </c>
      <c r="AG79" s="8">
        <f>IFERROR(VLOOKUP("*Томская*",[2]МСП!$1:$1048576,COLUMN(AG79),0),"-")</f>
        <v>2.9</v>
      </c>
      <c r="AH79" s="8">
        <f>IFERROR(VLOOKUP("*Томская*",[2]МСП!$1:$1048576,COLUMN(AH79),0),"-")</f>
        <v>3.8</v>
      </c>
      <c r="AI79" s="8">
        <f>IFERROR(VLOOKUP("*Томская*",[2]МСП!$1:$1048576,COLUMN(AI79),0),"-")</f>
        <v>3.2</v>
      </c>
      <c r="AJ79" s="8">
        <f>IFERROR(VLOOKUP("*Томская*",[2]МСП!$1:$1048576,COLUMN(AJ79),0),"-")</f>
        <v>1.7</v>
      </c>
      <c r="AK79" s="8">
        <f>IFERROR(VLOOKUP("*Томская*",[2]МСП!$1:$1048576,COLUMN(AK79),0),"-")</f>
        <v>3.3</v>
      </c>
      <c r="AL79" s="8">
        <f>IFERROR(VLOOKUP("*Томская*",[2]МСП!$1:$1048576,COLUMN(AL79),0),"-")</f>
        <v>3.5</v>
      </c>
      <c r="AM79" s="8">
        <f>IFERROR(VLOOKUP("*Томская*",[2]МСП!$1:$1048576,COLUMN(AM79),0),"-")</f>
        <v>3.8</v>
      </c>
      <c r="AN79" s="8">
        <f>IFERROR(VLOOKUP("*Томская*",[2]МСП!$1:$1048576,COLUMN(AN79),0),"-")</f>
        <v>4.3</v>
      </c>
      <c r="AO79" s="8">
        <f>IFERROR(VLOOKUP("*Томская*",[2]МСП!$1:$1048576,COLUMN(AO79),0),"-")</f>
        <v>3.7</v>
      </c>
      <c r="AP79" s="8">
        <f>IFERROR(VLOOKUP("*Томская*",[2]МСП!$1:$1048576,COLUMN(AP79),0),"-")</f>
        <v>4.2</v>
      </c>
      <c r="AQ79" s="8">
        <f>IFERROR(VLOOKUP("*Томская*",[2]МСП!$1:$1048576,COLUMN(AQ79),0),"-")</f>
        <v>4.4000000000000004</v>
      </c>
      <c r="AR79" s="8">
        <f>IFERROR(VLOOKUP("*Томская*",[2]МСП!$1:$1048576,COLUMN(AR79),0),"-")</f>
        <v>3</v>
      </c>
      <c r="AS79" s="8">
        <f>IFERROR(VLOOKUP("*Томская*",[2]МСП!$1:$1048576,COLUMN(AS79),0),"-")</f>
        <v>-4.7</v>
      </c>
      <c r="AT79" s="8">
        <f>IFERROR(VLOOKUP("*Томская*",[2]МСП!$1:$1048576,COLUMN(AT79),0),"-")</f>
        <v>1.9</v>
      </c>
      <c r="AU79" s="8">
        <f>IFERROR(VLOOKUP("*Томская*",[2]МСП!$1:$1048576,COLUMN(AU79),0),"-")</f>
        <v>3.5</v>
      </c>
      <c r="AV79" s="8">
        <f>IFERROR(VLOOKUP("*Томская*",[2]МСП!$1:$1048576,COLUMN(AV79),0),"-")</f>
        <v>2.7</v>
      </c>
      <c r="AW79" s="8">
        <f>IFERROR(VLOOKUP("*Томская*",[2]МСП!$1:$1048576,COLUMN(AW79),0),"-")</f>
        <v>3.9</v>
      </c>
      <c r="AX79" s="8">
        <f>IFERROR(VLOOKUP("*Томская*",[2]МСП!$1:$1048576,COLUMN(AX79),0),"-")</f>
        <v>4.0999999999999996</v>
      </c>
      <c r="AY79" s="8">
        <f>IFERROR(VLOOKUP("*Томская*",[2]МСП!$1:$1048576,COLUMN(AY79),0),"-")</f>
        <v>4.5999999999999996</v>
      </c>
      <c r="AZ79" s="8">
        <f>IFERROR(VLOOKUP("*Томская*",[2]МСП!$1:$1048576,COLUMN(AZ79),0),"-")</f>
        <v>4</v>
      </c>
      <c r="BA79" s="8">
        <f>IFERROR(VLOOKUP("*Томская*",[2]МСП!$1:$1048576,COLUMN(BA79),0),"-")</f>
        <v>5.3</v>
      </c>
      <c r="BB79" s="8">
        <f>IFERROR(VLOOKUP("*Томская*",[2]МСП!$1:$1048576,COLUMN(BB79),0),"-")</f>
        <v>5.5</v>
      </c>
      <c r="BC79" s="8">
        <f>IFERROR(VLOOKUP("*Томская*",[2]МСП!$1:$1048576,COLUMN(BC79),0),"-")</f>
        <v>6.2</v>
      </c>
      <c r="BD79" s="8">
        <f>IFERROR(VLOOKUP("*Томская*",[2]МСП!$1:$1048576,COLUMN(BD79),0),"-")</f>
        <v>4.5</v>
      </c>
      <c r="BE79" s="8">
        <f>IFERROR(VLOOKUP("*Томская*",[2]МСП!$1:$1048576,COLUMN(BE79),0),"-")</f>
        <v>6.6</v>
      </c>
      <c r="BF79" s="8">
        <f>IFERROR(VLOOKUP("*Томская*",[2]МСП!$1:$1048576,COLUMN(BF79),0),"-")</f>
        <v>6.4</v>
      </c>
      <c r="BG79" s="8">
        <f>IFERROR(VLOOKUP("*Томская*",[2]МСП!$1:$1048576,COLUMN(BG79),0),"-")</f>
        <v>7</v>
      </c>
      <c r="BH79" s="8">
        <f>IFERROR(VLOOKUP("*Томская*",[2]МСП!$1:$1048576,COLUMN(BH79),0),"-")</f>
        <v>7.3</v>
      </c>
      <c r="BI79" s="8">
        <f>IFERROR(VLOOKUP("*Томская*",[2]МСП!$1:$1048576,COLUMN(BI79),0),"-")</f>
        <v>1.1000000000000001</v>
      </c>
      <c r="BJ79" s="8">
        <f>IFERROR(VLOOKUP("*Томская*",[2]МСП!$1:$1048576,COLUMN(BJ79),0),"-")</f>
        <v>5.7</v>
      </c>
      <c r="BK79" s="8">
        <f>IFERROR(VLOOKUP("*Томская*",[2]МСП!$1:$1048576,COLUMN(BK79),0),"-")</f>
        <v>6.9</v>
      </c>
      <c r="BL79" s="8">
        <f>IFERROR(VLOOKUP("*Томская*",[2]МСП!$1:$1048576,COLUMN(BL79),0),"-")</f>
        <v>7.9</v>
      </c>
      <c r="BM79" s="8">
        <f>IFERROR(VLOOKUP("*Томская*",[2]МСП!$1:$1048576,COLUMN(BM79),0),"-")</f>
        <v>7.2</v>
      </c>
      <c r="BN79" s="8">
        <f>IFERROR(VLOOKUP("*Томская*",[2]МСП!$1:$1048576,COLUMN(BN79),0),"-")</f>
        <v>8.5</v>
      </c>
      <c r="BO79" s="8">
        <f>IFERROR(VLOOKUP("*Томская*",[2]МСП!$1:$1048576,COLUMN(BO79),0),"-")</f>
        <v>8.1</v>
      </c>
      <c r="BP79" s="8">
        <f>IFERROR(VLOOKUP("*Томская*",[2]МСП!$1:$1048576,COLUMN(BP79),0),"-")</f>
        <v>7.3</v>
      </c>
      <c r="BQ79" s="8">
        <f>IFERROR(VLOOKUP("*Томская*",[2]МСП!$1:$1048576,COLUMN(BQ79),0),"-")</f>
        <v>7.9</v>
      </c>
      <c r="BR79" s="8">
        <f>IFERROR(VLOOKUP("*Томская*",[2]МСП!$1:$1048576,COLUMN(BR79),0),"-")</f>
        <v>7.8</v>
      </c>
      <c r="BS79" s="8">
        <f>IFERROR(VLOOKUP("*Томская*",[2]МСП!$1:$1048576,COLUMN(BS79),0),"-")</f>
        <v>6.4</v>
      </c>
      <c r="BT79" s="8">
        <f>IFERROR(VLOOKUP("*Томская*",[2]МСП!$1:$1048576,COLUMN(BT79),0),"-")</f>
        <v>6.7</v>
      </c>
      <c r="BU79" s="8">
        <f>IFERROR(VLOOKUP("*Томская*",[2]МСП!$1:$1048576,COLUMN(BU79),0),"-")</f>
        <v>6.4</v>
      </c>
      <c r="BV79" s="8">
        <f>IFERROR(VLOOKUP("*Томская*",[2]МСП!$1:$1048576,COLUMN(BV79),0),"-")</f>
        <v>6.2</v>
      </c>
      <c r="BW79" s="8">
        <f>IFERROR(VLOOKUP("*Томская*",[2]МСП!$1:$1048576,COLUMN(BW79),0),"-")</f>
        <v>6.6</v>
      </c>
      <c r="BX79" s="8">
        <f>IFERROR(VLOOKUP("*Томская*",[2]МСП!$1:$1048576,COLUMN(BX79),0),"-")</f>
        <v>6.8</v>
      </c>
      <c r="BY79" s="8">
        <f>IFERROR(VLOOKUP("*Томская*",[2]МСП!$1:$1048576,COLUMN(BY79),0),"-")</f>
        <v>7.3</v>
      </c>
      <c r="BZ79" s="8">
        <f>IFERROR(VLOOKUP("*Томская*",[2]МСП!$1:$1048576,COLUMN(BZ79),0),"-")</f>
        <v>7.1</v>
      </c>
      <c r="CA79" s="8">
        <f>IFERROR(VLOOKUP("*Томская*",[2]МСП!$1:$1048576,COLUMN(CA79),0),"-")</f>
        <v>8.1999999999999993</v>
      </c>
      <c r="CB79" s="8">
        <f>IFERROR(VLOOKUP("*Томская*",[2]МСП!$1:$1048576,COLUMN(CB79),0),"-")</f>
        <v>7.7</v>
      </c>
      <c r="CC79" s="8">
        <f>IFERROR(VLOOKUP("*Томская*",[2]МСП!$1:$1048576,COLUMN(CC79),0),"-")</f>
        <v>8</v>
      </c>
      <c r="CD79" s="8">
        <f>IFERROR(VLOOKUP("*Томская*",[2]МСП!$1:$1048576,COLUMN(CD79),0),"-")</f>
        <v>8</v>
      </c>
      <c r="CE79" s="8">
        <f>IFERROR(VLOOKUP("*Томская*",[2]МСП!$1:$1048576,COLUMN(CE79),0),"-")</f>
        <v>8</v>
      </c>
      <c r="CF79" s="8">
        <f>IFERROR(VLOOKUP("*Томская*",[2]МСП!$1:$1048576,COLUMN(CF79),0),"-")</f>
        <v>7.6</v>
      </c>
      <c r="CG79" s="8">
        <f>IFERROR(VLOOKUP("*Томская*",[2]МСП!$1:$1048576,COLUMN(CG79),0),"-")</f>
        <v>7.9</v>
      </c>
      <c r="CH79" s="8">
        <f>IFERROR(VLOOKUP("*Томская*",[2]МСП!$1:$1048576,COLUMN(CH79),0),"-")</f>
        <v>7.7</v>
      </c>
      <c r="CI79" s="8">
        <f>IFERROR(VLOOKUP("*Томская*",[2]МСП!$1:$1048576,COLUMN(CI79),0),"-")</f>
        <v>7.6</v>
      </c>
      <c r="CJ79" s="8">
        <f>IFERROR(VLOOKUP("*Томская*",[2]МСП!$1:$1048576,COLUMN(CJ79),0),"-")</f>
        <v>5.5</v>
      </c>
      <c r="CK79" s="8">
        <f>IFERROR(VLOOKUP("*Томская*",[2]МСП!$1:$1048576,COLUMN(CK79),0),"-")</f>
        <v>5.9</v>
      </c>
      <c r="CL79" s="8">
        <f>IFERROR(VLOOKUP("*Томская*",[2]МСП!$1:$1048576,COLUMN(CL79),0),"-")</f>
        <v>7.4</v>
      </c>
      <c r="CM79" s="8">
        <f>IFERROR(VLOOKUP("*Томская*",[2]МСП!$1:$1048576,COLUMN(CM79),0),"-")</f>
        <v>7.7</v>
      </c>
      <c r="CN79" s="8">
        <f>IFERROR(VLOOKUP("*Томская*",[2]МСП!$1:$1048576,COLUMN(CN79),0),"-")</f>
        <v>7.5</v>
      </c>
      <c r="CO79" s="8">
        <f>IFERROR(VLOOKUP("*Томская*",[2]МСП!$1:$1048576,COLUMN(CO79),0),"-")</f>
        <v>7.5</v>
      </c>
      <c r="CP79" s="8">
        <f>IFERROR(VLOOKUP("*Томская*",[2]МСП!$1:$1048576,COLUMN(CP79),0),"-")</f>
        <v>7.6</v>
      </c>
      <c r="CQ79" s="8">
        <f>IFERROR(VLOOKUP("*Томская*",[2]МСП!$1:$1048576,COLUMN(CQ79),0),"-")</f>
        <v>8.4</v>
      </c>
      <c r="CR79" s="8">
        <f>IFERROR(VLOOKUP("*Томская*",[2]МСП!$1:$1048576,COLUMN(CR79),0),"-")</f>
        <v>7</v>
      </c>
      <c r="CS79" s="8">
        <f>IFERROR(VLOOKUP("*Томская*",[2]МСП!$1:$1048576,COLUMN(CS79),0),"-")</f>
        <v>-2.9</v>
      </c>
      <c r="CT79" s="8">
        <f>IFERROR(VLOOKUP("*Томская*",[2]МСП!$1:$1048576,COLUMN(CT79),0),"-")</f>
        <v>5.7</v>
      </c>
      <c r="CU79" s="8">
        <f>IFERROR(VLOOKUP("*Томская*",[2]МСП!$1:$1048576,COLUMN(CU79),0),"-")</f>
        <v>6.1</v>
      </c>
      <c r="CV79" s="8">
        <f>IFERROR(VLOOKUP("*Томская*",[2]МСП!$1:$1048576,COLUMN(CV79),0),"-")</f>
        <v>6.4</v>
      </c>
      <c r="CW79" s="8">
        <f>IFERROR(VLOOKUP("*Томская*",[2]МСП!$1:$1048576,COLUMN(CW79),0),"-")</f>
        <v>6.1</v>
      </c>
      <c r="CX79" s="8">
        <f>IFERROR(VLOOKUP("*Томская*",[2]МСП!$1:$1048576,COLUMN(CX79),0),"-")</f>
        <v>6.5</v>
      </c>
      <c r="CY79" s="8">
        <f>IFERROR(VLOOKUP("*Томская*",[2]МСП!$1:$1048576,COLUMN(CY79),0),"-")</f>
        <v>6.2</v>
      </c>
      <c r="CZ79" s="8">
        <f>IFERROR(VLOOKUP("*Томская*",[2]МСП!$1:$1048576,COLUMN(CZ79),0),"-")</f>
        <v>7</v>
      </c>
      <c r="DA79" s="8">
        <f>IFERROR(VLOOKUP("*Томская*",[2]МСП!$1:$1048576,COLUMN(DA79),0),"-")</f>
        <v>6.8</v>
      </c>
      <c r="DB79" s="8">
        <f>IFERROR(VLOOKUP("*Томская*",[2]МСП!$1:$1048576,COLUMN(DB79),0),"-")</f>
        <v>6.8</v>
      </c>
      <c r="DC79" s="8">
        <f>IFERROR(VLOOKUP("*Томская*",[2]МСП!$1:$1048576,COLUMN(DC79),0),"-")</f>
        <v>6.9</v>
      </c>
      <c r="DD79" s="8">
        <f>IFERROR(VLOOKUP("*Томская*",[2]МСП!$1:$1048576,COLUMN(DD79),0),"-")</f>
        <v>7</v>
      </c>
      <c r="DE79" s="8">
        <f>IFERROR(VLOOKUP("*Томская*",[2]МСП!$1:$1048576,COLUMN(DE79),0),"-")</f>
        <v>7.3</v>
      </c>
      <c r="DF79" s="8">
        <f>IFERROR(VLOOKUP("*Томская*",[2]МСП!$1:$1048576,COLUMN(DF79),0),"-")</f>
        <v>7.6</v>
      </c>
      <c r="DG79" s="8">
        <f>IFERROR(VLOOKUP("*Томская*",[2]МСП!$1:$1048576,COLUMN(DG79),0),"-")</f>
        <v>8.1</v>
      </c>
      <c r="DH79" s="8">
        <f>IFERROR(VLOOKUP("*Томская*",[2]МСП!$1:$1048576,COLUMN(DH79),0),"-")</f>
        <v>8.5</v>
      </c>
      <c r="DI79" s="8">
        <f>IFERROR(VLOOKUP("*Томская*",[2]МСП!$1:$1048576,COLUMN(DI79),0),"-")</f>
        <v>6.9</v>
      </c>
      <c r="DJ79" s="8">
        <f>IFERROR(VLOOKUP("*Томская*",[2]МСП!$1:$1048576,COLUMN(DJ79),0),"-")</f>
        <v>6.6</v>
      </c>
      <c r="DK79" s="8">
        <f>IFERROR(VLOOKUP("*Томская*",[2]МСП!$1:$1048576,COLUMN(DK79),0),"-")</f>
        <v>7.3</v>
      </c>
      <c r="DL79" s="8">
        <f>IFERROR(VLOOKUP("*Томская*",[2]МСП!$1:$1048576,COLUMN(DL79),0),"-")</f>
        <v>7.3</v>
      </c>
      <c r="DM79" s="8">
        <f>IFERROR(VLOOKUP("*Томская*",[2]МСП!$1:$1048576,COLUMN(DM79),0),"-")</f>
        <v>7.4</v>
      </c>
      <c r="DN79" s="8">
        <f>IFERROR(VLOOKUP("*Томская*",[2]МСП!$1:$1048576,COLUMN(DN79),0),"-")</f>
        <v>7.1</v>
      </c>
      <c r="DO79" s="8">
        <f>IFERROR(VLOOKUP("*Томская*",[2]МСП!$1:$1048576,COLUMN(DO79),0),"-")</f>
        <v>6.8</v>
      </c>
      <c r="DP79" s="8">
        <f>IFERROR(VLOOKUP("*Томская*",[2]МСП!$1:$1048576,COLUMN(DP79),0),"-")</f>
        <v>7.2</v>
      </c>
      <c r="DQ79" s="8">
        <f>IFERROR(VLOOKUP("*Томская*",[2]МСП!$1:$1048576,COLUMN(DQ79),0),"-")</f>
        <v>7.7</v>
      </c>
      <c r="DR79" s="8">
        <f>IFERROR(VLOOKUP("*Томская*",[2]МСП!$1:$1048576,COLUMN(DR79),0),"-")</f>
        <v>5.9</v>
      </c>
      <c r="DS79" s="8">
        <f>IFERROR(VLOOKUP("*Томская*",[2]МСП!$1:$1048576,COLUMN(DS79),0),"-")</f>
        <v>5.8</v>
      </c>
      <c r="DT79" s="8">
        <f>IFERROR(VLOOKUP("*Томская*",[2]МСП!$1:$1048576,COLUMN(DT79),0),"-")</f>
        <v>5.8</v>
      </c>
      <c r="DU79" s="8">
        <f>IFERROR(VLOOKUP("*Томская*",[2]МСП!$1:$1048576,COLUMN(DU79),0),"-")</f>
        <v>5.2</v>
      </c>
      <c r="DV79" s="8">
        <f>IFERROR(VLOOKUP("*Томская*",[2]МСП!$1:$1048576,COLUMN(DV79),0),"-")</f>
        <v>6.2</v>
      </c>
      <c r="DW79" s="8">
        <f>IFERROR(VLOOKUP("*Томская*",[2]МСП!$1:$1048576,COLUMN(DW79),0),"-")</f>
        <v>6.7</v>
      </c>
      <c r="DX79" s="8">
        <f>IFERROR(VLOOKUP("*Томская*",[2]МСП!$1:$1048576,COLUMN(DX79),0),"-")</f>
        <v>7.9</v>
      </c>
      <c r="DY79" s="8">
        <f>IFERROR(VLOOKUP("*Томская*",[2]МСП!$1:$1048576,COLUMN(DY79),0),"-")</f>
        <v>8.3000000000000007</v>
      </c>
      <c r="DZ79" s="8">
        <f>IFERROR(VLOOKUP("*Томская*",[2]МСП!$1:$1048576,COLUMN(DZ79),0),"-")</f>
        <v>8.4</v>
      </c>
      <c r="EA79" s="8">
        <f>IFERROR(VLOOKUP("*Томская*",[2]МСП!$1:$1048576,COLUMN(EA79),0),"-")</f>
        <v>8.5</v>
      </c>
      <c r="EB79" s="8">
        <f>IFERROR(VLOOKUP("*Томская*",[2]МСП!$1:$1048576,COLUMN(EB79),0),"-")</f>
        <v>9.6</v>
      </c>
      <c r="EC79" s="8">
        <f>IFERROR(VLOOKUP("*Томская*",[2]МСП!$1:$1048576,COLUMN(EC79),0),"-")</f>
        <v>9.1999999999999993</v>
      </c>
      <c r="ED79" s="8">
        <f>IFERROR(VLOOKUP("*Томская*",[2]МСП!$1:$1048576,COLUMN(ED79),0),"-")</f>
        <v>9.4</v>
      </c>
      <c r="EE79" s="8">
        <f>IFERROR(VLOOKUP("*Томская*",[2]МСП!$1:$1048576,COLUMN(EE79),0),"-")</f>
        <v>9.5</v>
      </c>
      <c r="EF79" s="8">
        <f>IFERROR(VLOOKUP("*Томская*",[2]МСП!$1:$1048576,COLUMN(EF79),0),"-")</f>
        <v>8.9</v>
      </c>
      <c r="EG79" s="8">
        <f>IFERROR(VLOOKUP("*Томская*",[2]МСП!$1:$1048576,COLUMN(EG79),0),"-")</f>
        <v>9.8000000000000007</v>
      </c>
      <c r="EH79" s="8">
        <f>IFERROR(VLOOKUP("*Томская*",[2]МСП!$1:$1048576,COLUMN(EH79),0),"-")</f>
        <v>9.8000000000000007</v>
      </c>
      <c r="EI79" s="8">
        <f>IFERROR(VLOOKUP("*Томская*",[2]МСП!$1:$1048576,COLUMN(EI79),0),"-")</f>
        <v>12.4</v>
      </c>
      <c r="EJ79" s="8">
        <f>IFERROR(VLOOKUP("*Томская*",[2]МСП!$1:$1048576,COLUMN(EJ79),0),"-")</f>
        <v>14.2</v>
      </c>
      <c r="EK79" s="8">
        <f>IFERROR(VLOOKUP("*Томская*",[2]МСП!$1:$1048576,COLUMN(EK79),0),"-")</f>
        <v>15.8</v>
      </c>
      <c r="EL79" s="8">
        <f>IFERROR(VLOOKUP("*Томская*",[2]МСП!$1:$1048576,COLUMN(EL79),0),"-")</f>
        <v>17.2</v>
      </c>
      <c r="EM79" s="8">
        <f>IFERROR(VLOOKUP("*Томская*",[2]МСП!$1:$1048576,COLUMN(EM79),0),"-")</f>
        <v>19.2</v>
      </c>
      <c r="EN79" s="8">
        <f>IFERROR(VLOOKUP("*Томская*",[2]МСП!$1:$1048576,COLUMN(EN79),0),"-")</f>
        <v>21.2</v>
      </c>
      <c r="EO79" s="8">
        <f>IFERROR(VLOOKUP("*Томская*",[2]МСП!$1:$1048576,COLUMN(EO79),0),"-")</f>
        <v>23.3</v>
      </c>
      <c r="EP79" s="8">
        <f>IFERROR(VLOOKUP("*Томская*",[2]МСП!$1:$1048576,COLUMN(EP79),0),"-")</f>
        <v>24.2</v>
      </c>
      <c r="EQ79" s="8">
        <f>IFERROR(VLOOKUP("*Томская*",[2]МСП!$1:$1048576,COLUMN(EQ79),0),"-")</f>
        <v>9.5</v>
      </c>
      <c r="ER79" s="8">
        <f>IFERROR(VLOOKUP("*Томская*",[2]МСП!$1:$1048576,COLUMN(ER79),0),"-")</f>
        <v>18.399999999999999</v>
      </c>
      <c r="ES79" s="8">
        <f>IFERROR(VLOOKUP("*Томская*",[2]МСП!$1:$1048576,COLUMN(ES79),0),"-")</f>
        <v>19.7</v>
      </c>
      <c r="ET79" s="8">
        <f>IFERROR(VLOOKUP("*Томская*",[2]МСП!$1:$1048576,COLUMN(ET79),0),"-")</f>
        <v>19.399999999999999</v>
      </c>
      <c r="EU79" s="8">
        <f>IFERROR(VLOOKUP("*Томская*",[2]МСП!$1:$1048576,COLUMN(EU79),0),"-")</f>
        <v>21</v>
      </c>
      <c r="EV79" s="8">
        <f>IFERROR(VLOOKUP("*Томская*",[2]МСП!$1:$1048576,COLUMN(EV79),0),"-")</f>
        <v>20.8</v>
      </c>
      <c r="EW79" s="8">
        <f>IFERROR(VLOOKUP("*Томская*",[2]МСП!$1:$1048576,COLUMN(EW79),0),"-")</f>
        <v>23.4</v>
      </c>
      <c r="EX79" s="8">
        <f>IFERROR(VLOOKUP("*Томская*",[2]МСП!$1:$1048576,COLUMN(EX79),0),"-")</f>
        <v>23</v>
      </c>
      <c r="EY79" s="8">
        <f>IFERROR(VLOOKUP("*Томская*",[2]МСП!$1:$1048576,COLUMN(EY79),0),"-")</f>
        <v>24.7</v>
      </c>
    </row>
    <row r="80" spans="1:155" x14ac:dyDescent="0.25">
      <c r="A80" s="4" t="s">
        <v>68</v>
      </c>
      <c r="B80" s="8">
        <f>IFERROR(VLOOKUP("*Бурятия*",[2]МСП!$1:$1048576,COLUMN(B80),0),"-")</f>
        <v>1.5</v>
      </c>
      <c r="C80" s="8">
        <f>IFERROR(VLOOKUP("*Бурятия*",[2]МСП!$1:$1048576,COLUMN(C80),0),"-")</f>
        <v>1.2</v>
      </c>
      <c r="D80" s="8">
        <f>IFERROR(VLOOKUP("*Бурятия*",[2]МСП!$1:$1048576,COLUMN(D80),0),"-")</f>
        <v>0.9</v>
      </c>
      <c r="E80" s="8">
        <f>IFERROR(VLOOKUP("*Бурятия*",[2]МСП!$1:$1048576,COLUMN(E80),0),"-")</f>
        <v>-16.3</v>
      </c>
      <c r="F80" s="8">
        <f>IFERROR(VLOOKUP("*Бурятия*",[2]МСП!$1:$1048576,COLUMN(F80),0),"-")</f>
        <v>-39</v>
      </c>
      <c r="G80" s="8">
        <f>IFERROR(VLOOKUP("*Бурятия*",[2]МСП!$1:$1048576,COLUMN(G80),0),"-")</f>
        <v>-34.4</v>
      </c>
      <c r="H80" s="8">
        <f>IFERROR(VLOOKUP("*Бурятия*",[2]МСП!$1:$1048576,COLUMN(H80),0),"-")</f>
        <v>-30.8</v>
      </c>
      <c r="I80" s="8">
        <f>IFERROR(VLOOKUP("*Бурятия*",[2]МСП!$1:$1048576,COLUMN(I80),0),"-")</f>
        <v>-28.9</v>
      </c>
      <c r="J80" s="8">
        <f>IFERROR(VLOOKUP("*Бурятия*",[2]МСП!$1:$1048576,COLUMN(J80),0),"-")</f>
        <v>-28.9</v>
      </c>
      <c r="K80" s="8">
        <f>IFERROR(VLOOKUP("*Бурятия*",[2]МСП!$1:$1048576,COLUMN(K80),0),"-")</f>
        <v>-19.7</v>
      </c>
      <c r="L80" s="8">
        <f>IFERROR(VLOOKUP("*Бурятия*",[2]МСП!$1:$1048576,COLUMN(L80),0),"-")</f>
        <v>-17.8</v>
      </c>
      <c r="M80" s="8">
        <f>IFERROR(VLOOKUP("*Бурятия*",[2]МСП!$1:$1048576,COLUMN(M80),0),"-")</f>
        <v>-15.4</v>
      </c>
      <c r="N80" s="8">
        <f>IFERROR(VLOOKUP("*Бурятия*",[2]МСП!$1:$1048576,COLUMN(N80),0),"-")</f>
        <v>-10.7</v>
      </c>
      <c r="O80" s="8">
        <f>IFERROR(VLOOKUP("*Бурятия*",[2]МСП!$1:$1048576,COLUMN(O80),0),"-")</f>
        <v>-6.4</v>
      </c>
      <c r="P80" s="8">
        <f>IFERROR(VLOOKUP("*Бурятия*",[2]МСП!$1:$1048576,COLUMN(P80),0),"-")</f>
        <v>-4.8</v>
      </c>
      <c r="Q80" s="8">
        <f>IFERROR(VLOOKUP("*Бурятия*",[2]МСП!$1:$1048576,COLUMN(Q80),0),"-")</f>
        <v>-4.3</v>
      </c>
      <c r="R80" s="8">
        <f>IFERROR(VLOOKUP("*Бурятия*",[2]МСП!$1:$1048576,COLUMN(R80),0),"-")</f>
        <v>-3.5</v>
      </c>
      <c r="S80" s="8">
        <f>IFERROR(VLOOKUP("*Бурятия*",[2]МСП!$1:$1048576,COLUMN(S80),0),"-")</f>
        <v>-2.7</v>
      </c>
      <c r="T80" s="8">
        <f>IFERROR(VLOOKUP("*Бурятия*",[2]МСП!$1:$1048576,COLUMN(T80),0),"-")</f>
        <v>-2.2000000000000002</v>
      </c>
      <c r="U80" s="8">
        <f>IFERROR(VLOOKUP("*Бурятия*",[2]МСП!$1:$1048576,COLUMN(U80),0),"-")</f>
        <v>-1.6</v>
      </c>
      <c r="V80" s="8">
        <f>IFERROR(VLOOKUP("*Бурятия*",[2]МСП!$1:$1048576,COLUMN(V80),0),"-")</f>
        <v>-3</v>
      </c>
      <c r="W80" s="8">
        <f>IFERROR(VLOOKUP("*Бурятия*",[2]МСП!$1:$1048576,COLUMN(W80),0),"-")</f>
        <v>-1.9</v>
      </c>
      <c r="X80" s="8">
        <f>IFERROR(VLOOKUP("*Бурятия*",[2]МСП!$1:$1048576,COLUMN(X80),0),"-")</f>
        <v>-1.7</v>
      </c>
      <c r="Y80" s="8">
        <f>IFERROR(VLOOKUP("*Бурятия*",[2]МСП!$1:$1048576,COLUMN(Y80),0),"-")</f>
        <v>-0.7</v>
      </c>
      <c r="Z80" s="8">
        <f>IFERROR(VLOOKUP("*Бурятия*",[2]МСП!$1:$1048576,COLUMN(Z80),0),"-")</f>
        <v>-0.4</v>
      </c>
      <c r="AA80" s="8">
        <f>IFERROR(VLOOKUP("*Бурятия*",[2]МСП!$1:$1048576,COLUMN(AA80),0),"-")</f>
        <v>-0.1</v>
      </c>
      <c r="AB80" s="8">
        <f>IFERROR(VLOOKUP("*Бурятия*",[2]МСП!$1:$1048576,COLUMN(AB80),0),"-")</f>
        <v>-0.3</v>
      </c>
      <c r="AC80" s="8">
        <f>IFERROR(VLOOKUP("*Бурятия*",[2]МСП!$1:$1048576,COLUMN(AC80),0),"-")</f>
        <v>0.1</v>
      </c>
      <c r="AD80" s="8">
        <f>IFERROR(VLOOKUP("*Бурятия*",[2]МСП!$1:$1048576,COLUMN(AD80),0),"-")</f>
        <v>0.7</v>
      </c>
      <c r="AE80" s="8">
        <f>IFERROR(VLOOKUP("*Бурятия*",[2]МСП!$1:$1048576,COLUMN(AE80),0),"-")</f>
        <v>1.2</v>
      </c>
      <c r="AF80" s="8">
        <f>IFERROR(VLOOKUP("*Бурятия*",[2]МСП!$1:$1048576,COLUMN(AF80),0),"-")</f>
        <v>-0.2</v>
      </c>
      <c r="AG80" s="8">
        <f>IFERROR(VLOOKUP("*Бурятия*",[2]МСП!$1:$1048576,COLUMN(AG80),0),"-")</f>
        <v>-0.3</v>
      </c>
      <c r="AH80" s="8">
        <f>IFERROR(VLOOKUP("*Бурятия*",[2]МСП!$1:$1048576,COLUMN(AH80),0),"-")</f>
        <v>-0.2</v>
      </c>
      <c r="AI80" s="8">
        <f>IFERROR(VLOOKUP("*Бурятия*",[2]МСП!$1:$1048576,COLUMN(AI80),0),"-")</f>
        <v>-0.2</v>
      </c>
      <c r="AJ80" s="8">
        <f>IFERROR(VLOOKUP("*Бурятия*",[2]МСП!$1:$1048576,COLUMN(AJ80),0),"-")</f>
        <v>-2.2000000000000002</v>
      </c>
      <c r="AK80" s="8">
        <f>IFERROR(VLOOKUP("*Бурятия*",[2]МСП!$1:$1048576,COLUMN(AK80),0),"-")</f>
        <v>-1.7</v>
      </c>
      <c r="AL80" s="8">
        <f>IFERROR(VLOOKUP("*Бурятия*",[2]МСП!$1:$1048576,COLUMN(AL80),0),"-")</f>
        <v>-1.9</v>
      </c>
      <c r="AM80" s="8">
        <f>IFERROR(VLOOKUP("*Бурятия*",[2]МСП!$1:$1048576,COLUMN(AM80),0),"-")</f>
        <v>-16.7</v>
      </c>
      <c r="AN80" s="8">
        <f>IFERROR(VLOOKUP("*Бурятия*",[2]МСП!$1:$1048576,COLUMN(AN80),0),"-")</f>
        <v>-0.5</v>
      </c>
      <c r="AO80" s="8">
        <f>IFERROR(VLOOKUP("*Бурятия*",[2]МСП!$1:$1048576,COLUMN(AO80),0),"-")</f>
        <v>0.4</v>
      </c>
      <c r="AP80" s="8">
        <f>IFERROR(VLOOKUP("*Бурятия*",[2]МСП!$1:$1048576,COLUMN(AP80),0),"-")</f>
        <v>1.1000000000000001</v>
      </c>
      <c r="AQ80" s="8">
        <f>IFERROR(VLOOKUP("*Бурятия*",[2]МСП!$1:$1048576,COLUMN(AQ80),0),"-")</f>
        <v>2.2000000000000002</v>
      </c>
      <c r="AR80" s="8">
        <f>IFERROR(VLOOKUP("*Бурятия*",[2]МСП!$1:$1048576,COLUMN(AR80),0),"-")</f>
        <v>1.6</v>
      </c>
      <c r="AS80" s="8">
        <f>IFERROR(VLOOKUP("*Бурятия*",[2]МСП!$1:$1048576,COLUMN(AS80),0),"-")</f>
        <v>-7</v>
      </c>
      <c r="AT80" s="8">
        <f>IFERROR(VLOOKUP("*Бурятия*",[2]МСП!$1:$1048576,COLUMN(AT80),0),"-")</f>
        <v>-0.8</v>
      </c>
      <c r="AU80" s="8">
        <f>IFERROR(VLOOKUP("*Бурятия*",[2]МСП!$1:$1048576,COLUMN(AU80),0),"-")</f>
        <v>0</v>
      </c>
      <c r="AV80" s="8">
        <f>IFERROR(VLOOKUP("*Бурятия*",[2]МСП!$1:$1048576,COLUMN(AV80),0),"-")</f>
        <v>1.1000000000000001</v>
      </c>
      <c r="AW80" s="8">
        <f>IFERROR(VLOOKUP("*Бурятия*",[2]МСП!$1:$1048576,COLUMN(AW80),0),"-")</f>
        <v>1.6</v>
      </c>
      <c r="AX80" s="8">
        <f>IFERROR(VLOOKUP("*Бурятия*",[2]МСП!$1:$1048576,COLUMN(AX80),0),"-")</f>
        <v>1.6</v>
      </c>
      <c r="AY80" s="8">
        <f>IFERROR(VLOOKUP("*Бурятия*",[2]МСП!$1:$1048576,COLUMN(AY80),0),"-")</f>
        <v>2.9</v>
      </c>
      <c r="AZ80" s="8">
        <f>IFERROR(VLOOKUP("*Бурятия*",[2]МСП!$1:$1048576,COLUMN(AZ80),0),"-")</f>
        <v>2.5</v>
      </c>
      <c r="BA80" s="8">
        <f>IFERROR(VLOOKUP("*Бурятия*",[2]МСП!$1:$1048576,COLUMN(BA80),0),"-")</f>
        <v>3.3</v>
      </c>
      <c r="BB80" s="8">
        <f>IFERROR(VLOOKUP("*Бурятия*",[2]МСП!$1:$1048576,COLUMN(BB80),0),"-")</f>
        <v>2.8</v>
      </c>
      <c r="BC80" s="8">
        <f>IFERROR(VLOOKUP("*Бурятия*",[2]МСП!$1:$1048576,COLUMN(BC80),0),"-")</f>
        <v>3.4</v>
      </c>
      <c r="BD80" s="8">
        <f>IFERROR(VLOOKUP("*Бурятия*",[2]МСП!$1:$1048576,COLUMN(BD80),0),"-")</f>
        <v>2.2999999999999998</v>
      </c>
      <c r="BE80" s="8">
        <f>IFERROR(VLOOKUP("*Бурятия*",[2]МСП!$1:$1048576,COLUMN(BE80),0),"-")</f>
        <v>4.0999999999999996</v>
      </c>
      <c r="BF80" s="8">
        <f>IFERROR(VLOOKUP("*Бурятия*",[2]МСП!$1:$1048576,COLUMN(BF80),0),"-")</f>
        <v>3.9</v>
      </c>
      <c r="BG80" s="8">
        <f>IFERROR(VLOOKUP("*Бурятия*",[2]МСП!$1:$1048576,COLUMN(BG80),0),"-")</f>
        <v>4.2</v>
      </c>
      <c r="BH80" s="8">
        <f>IFERROR(VLOOKUP("*Бурятия*",[2]МСП!$1:$1048576,COLUMN(BH80),0),"-")</f>
        <v>5</v>
      </c>
      <c r="BI80" s="8">
        <f>IFERROR(VLOOKUP("*Бурятия*",[2]МСП!$1:$1048576,COLUMN(BI80),0),"-")</f>
        <v>-0.3</v>
      </c>
      <c r="BJ80" s="8">
        <f>IFERROR(VLOOKUP("*Бурятия*",[2]МСП!$1:$1048576,COLUMN(BJ80),0),"-")</f>
        <v>2.4</v>
      </c>
      <c r="BK80" s="8">
        <f>IFERROR(VLOOKUP("*Бурятия*",[2]МСП!$1:$1048576,COLUMN(BK80),0),"-")</f>
        <v>4.4000000000000004</v>
      </c>
      <c r="BL80" s="8">
        <f>IFERROR(VLOOKUP("*Бурятия*",[2]МСП!$1:$1048576,COLUMN(BL80),0),"-")</f>
        <v>5.0999999999999996</v>
      </c>
      <c r="BM80" s="8">
        <f>IFERROR(VLOOKUP("*Бурятия*",[2]МСП!$1:$1048576,COLUMN(BM80),0),"-")</f>
        <v>4.5999999999999996</v>
      </c>
      <c r="BN80" s="8">
        <f>IFERROR(VLOOKUP("*Бурятия*",[2]МСП!$1:$1048576,COLUMN(BN80),0),"-")</f>
        <v>5.9</v>
      </c>
      <c r="BO80" s="8">
        <f>IFERROR(VLOOKUP("*Бурятия*",[2]МСП!$1:$1048576,COLUMN(BO80),0),"-")</f>
        <v>4.8</v>
      </c>
      <c r="BP80" s="8">
        <f>IFERROR(VLOOKUP("*Бурятия*",[2]МСП!$1:$1048576,COLUMN(BP80),0),"-")</f>
        <v>3.5</v>
      </c>
      <c r="BQ80" s="8">
        <f>IFERROR(VLOOKUP("*Бурятия*",[2]МСП!$1:$1048576,COLUMN(BQ80),0),"-")</f>
        <v>2.6</v>
      </c>
      <c r="BR80" s="8">
        <f>IFERROR(VLOOKUP("*Бурятия*",[2]МСП!$1:$1048576,COLUMN(BR80),0),"-")</f>
        <v>-4.5999999999999996</v>
      </c>
      <c r="BS80" s="8">
        <f>IFERROR(VLOOKUP("*Бурятия*",[2]МСП!$1:$1048576,COLUMN(BS80),0),"-")</f>
        <v>-25.9</v>
      </c>
      <c r="BT80" s="8">
        <f>IFERROR(VLOOKUP("*Бурятия*",[2]МСП!$1:$1048576,COLUMN(BT80),0),"-")</f>
        <v>2.1</v>
      </c>
      <c r="BU80" s="8">
        <f>IFERROR(VLOOKUP("*Бурятия*",[2]МСП!$1:$1048576,COLUMN(BU80),0),"-")</f>
        <v>2.7</v>
      </c>
      <c r="BV80" s="8">
        <f>IFERROR(VLOOKUP("*Бурятия*",[2]МСП!$1:$1048576,COLUMN(BV80),0),"-")</f>
        <v>2.1</v>
      </c>
      <c r="BW80" s="8">
        <f>IFERROR(VLOOKUP("*Бурятия*",[2]МСП!$1:$1048576,COLUMN(BW80),0),"-")</f>
        <v>2.2999999999999998</v>
      </c>
      <c r="BX80" s="8">
        <f>IFERROR(VLOOKUP("*Бурятия*",[2]МСП!$1:$1048576,COLUMN(BX80),0),"-")</f>
        <v>3.2</v>
      </c>
      <c r="BY80" s="8">
        <f>IFERROR(VLOOKUP("*Бурятия*",[2]МСП!$1:$1048576,COLUMN(BY80),0),"-")</f>
        <v>3.7</v>
      </c>
      <c r="BZ80" s="8">
        <f>IFERROR(VLOOKUP("*Бурятия*",[2]МСП!$1:$1048576,COLUMN(BZ80),0),"-")</f>
        <v>3.3</v>
      </c>
      <c r="CA80" s="8">
        <f>IFERROR(VLOOKUP("*Бурятия*",[2]МСП!$1:$1048576,COLUMN(CA80),0),"-")</f>
        <v>3.6</v>
      </c>
      <c r="CB80" s="8">
        <f>IFERROR(VLOOKUP("*Бурятия*",[2]МСП!$1:$1048576,COLUMN(CB80),0),"-")</f>
        <v>2.9</v>
      </c>
      <c r="CC80" s="8">
        <f>IFERROR(VLOOKUP("*Бурятия*",[2]МСП!$1:$1048576,COLUMN(CC80),0),"-")</f>
        <v>2.9</v>
      </c>
      <c r="CD80" s="8">
        <f>IFERROR(VLOOKUP("*Бурятия*",[2]МСП!$1:$1048576,COLUMN(CD80),0),"-")</f>
        <v>3.4</v>
      </c>
      <c r="CE80" s="8">
        <f>IFERROR(VLOOKUP("*Бурятия*",[2]МСП!$1:$1048576,COLUMN(CE80),0),"-")</f>
        <v>3</v>
      </c>
      <c r="CF80" s="8">
        <f>IFERROR(VLOOKUP("*Бурятия*",[2]МСП!$1:$1048576,COLUMN(CF80),0),"-")</f>
        <v>2.9</v>
      </c>
      <c r="CG80" s="8">
        <f>IFERROR(VLOOKUP("*Бурятия*",[2]МСП!$1:$1048576,COLUMN(CG80),0),"-")</f>
        <v>2.7</v>
      </c>
      <c r="CH80" s="8">
        <f>IFERROR(VLOOKUP("*Бурятия*",[2]МСП!$1:$1048576,COLUMN(CH80),0),"-")</f>
        <v>3.1</v>
      </c>
      <c r="CI80" s="8">
        <f>IFERROR(VLOOKUP("*Бурятия*",[2]МСП!$1:$1048576,COLUMN(CI80),0),"-")</f>
        <v>3.3</v>
      </c>
      <c r="CJ80" s="8">
        <f>IFERROR(VLOOKUP("*Бурятия*",[2]МСП!$1:$1048576,COLUMN(CJ80),0),"-")</f>
        <v>0.3</v>
      </c>
      <c r="CK80" s="8">
        <f>IFERROR(VLOOKUP("*Бурятия*",[2]МСП!$1:$1048576,COLUMN(CK80),0),"-")</f>
        <v>1.7</v>
      </c>
      <c r="CL80" s="8">
        <f>IFERROR(VLOOKUP("*Бурятия*",[2]МСП!$1:$1048576,COLUMN(CL80),0),"-")</f>
        <v>2.7</v>
      </c>
      <c r="CM80" s="8">
        <f>IFERROR(VLOOKUP("*Бурятия*",[2]МСП!$1:$1048576,COLUMN(CM80),0),"-")</f>
        <v>3.2</v>
      </c>
      <c r="CN80" s="8">
        <f>IFERROR(VLOOKUP("*Бурятия*",[2]МСП!$1:$1048576,COLUMN(CN80),0),"-")</f>
        <v>3.1</v>
      </c>
      <c r="CO80" s="8">
        <f>IFERROR(VLOOKUP("*Бурятия*",[2]МСП!$1:$1048576,COLUMN(CO80),0),"-")</f>
        <v>2.7</v>
      </c>
      <c r="CP80" s="8">
        <f>IFERROR(VLOOKUP("*Бурятия*",[2]МСП!$1:$1048576,COLUMN(CP80),0),"-")</f>
        <v>3.1</v>
      </c>
      <c r="CQ80" s="8">
        <f>IFERROR(VLOOKUP("*Бурятия*",[2]МСП!$1:$1048576,COLUMN(CQ80),0),"-")</f>
        <v>3.9</v>
      </c>
      <c r="CR80" s="8">
        <f>IFERROR(VLOOKUP("*Бурятия*",[2]МСП!$1:$1048576,COLUMN(CR80),0),"-")</f>
        <v>3</v>
      </c>
      <c r="CS80" s="8">
        <f>IFERROR(VLOOKUP("*Бурятия*",[2]МСП!$1:$1048576,COLUMN(CS80),0),"-")</f>
        <v>-7</v>
      </c>
      <c r="CT80" s="8">
        <f>IFERROR(VLOOKUP("*Бурятия*",[2]МСП!$1:$1048576,COLUMN(CT80),0),"-")</f>
        <v>0.9</v>
      </c>
      <c r="CU80" s="8">
        <f>IFERROR(VLOOKUP("*Бурятия*",[2]МСП!$1:$1048576,COLUMN(CU80),0),"-")</f>
        <v>0.8</v>
      </c>
      <c r="CV80" s="8">
        <f>IFERROR(VLOOKUP("*Бурятия*",[2]МСП!$1:$1048576,COLUMN(CV80),0),"-")</f>
        <v>-1.3</v>
      </c>
      <c r="CW80" s="8">
        <f>IFERROR(VLOOKUP("*Бурятия*",[2]МСП!$1:$1048576,COLUMN(CW80),0),"-")</f>
        <v>-0.8</v>
      </c>
      <c r="CX80" s="8">
        <f>IFERROR(VLOOKUP("*Бурятия*",[2]МСП!$1:$1048576,COLUMN(CX80),0),"-")</f>
        <v>0.9</v>
      </c>
      <c r="CY80" s="8">
        <f>IFERROR(VLOOKUP("*Бурятия*",[2]МСП!$1:$1048576,COLUMN(CY80),0),"-")</f>
        <v>1.1000000000000001</v>
      </c>
      <c r="CZ80" s="8">
        <f>IFERROR(VLOOKUP("*Бурятия*",[2]МСП!$1:$1048576,COLUMN(CZ80),0),"-")</f>
        <v>1.4</v>
      </c>
      <c r="DA80" s="8">
        <f>IFERROR(VLOOKUP("*Бурятия*",[2]МСП!$1:$1048576,COLUMN(DA80),0),"-")</f>
        <v>0.9</v>
      </c>
      <c r="DB80" s="8">
        <f>IFERROR(VLOOKUP("*Бурятия*",[2]МСП!$1:$1048576,COLUMN(DB80),0),"-")</f>
        <v>0.9</v>
      </c>
      <c r="DC80" s="8">
        <f>IFERROR(VLOOKUP("*Бурятия*",[2]МСП!$1:$1048576,COLUMN(DC80),0),"-")</f>
        <v>1.2</v>
      </c>
      <c r="DD80" s="8">
        <f>IFERROR(VLOOKUP("*Бурятия*",[2]МСП!$1:$1048576,COLUMN(DD80),0),"-")</f>
        <v>0.7</v>
      </c>
      <c r="DE80" s="8">
        <f>IFERROR(VLOOKUP("*Бурятия*",[2]МСП!$1:$1048576,COLUMN(DE80),0),"-")</f>
        <v>0.2</v>
      </c>
      <c r="DF80" s="8">
        <f>IFERROR(VLOOKUP("*Бурятия*",[2]МСП!$1:$1048576,COLUMN(DF80),0),"-")</f>
        <v>0.8</v>
      </c>
      <c r="DG80" s="8">
        <f>IFERROR(VLOOKUP("*Бурятия*",[2]МСП!$1:$1048576,COLUMN(DG80),0),"-")</f>
        <v>0.8</v>
      </c>
      <c r="DH80" s="8">
        <f>IFERROR(VLOOKUP("*Бурятия*",[2]МСП!$1:$1048576,COLUMN(DH80),0),"-")</f>
        <v>0.5</v>
      </c>
      <c r="DI80" s="8">
        <f>IFERROR(VLOOKUP("*Бурятия*",[2]МСП!$1:$1048576,COLUMN(DI80),0),"-")</f>
        <v>-0.2</v>
      </c>
      <c r="DJ80" s="8">
        <f>IFERROR(VLOOKUP("*Бурятия*",[2]МСП!$1:$1048576,COLUMN(DJ80),0),"-")</f>
        <v>-0.8</v>
      </c>
      <c r="DK80" s="8">
        <f>IFERROR(VLOOKUP("*Бурятия*",[2]МСП!$1:$1048576,COLUMN(DK80),0),"-")</f>
        <v>0.5</v>
      </c>
      <c r="DL80" s="8">
        <f>IFERROR(VLOOKUP("*Бурятия*",[2]МСП!$1:$1048576,COLUMN(DL80),0),"-")</f>
        <v>1.1000000000000001</v>
      </c>
      <c r="DM80" s="8">
        <f>IFERROR(VLOOKUP("*Бурятия*",[2]МСП!$1:$1048576,COLUMN(DM80),0),"-")</f>
        <v>0.6</v>
      </c>
      <c r="DN80" s="8">
        <f>IFERROR(VLOOKUP("*Бурятия*",[2]МСП!$1:$1048576,COLUMN(DN80),0),"-")</f>
        <v>0</v>
      </c>
      <c r="DO80" s="8">
        <f>IFERROR(VLOOKUP("*Бурятия*",[2]МСП!$1:$1048576,COLUMN(DO80),0),"-")</f>
        <v>0.4</v>
      </c>
      <c r="DP80" s="8">
        <f>IFERROR(VLOOKUP("*Бурятия*",[2]МСП!$1:$1048576,COLUMN(DP80),0),"-")</f>
        <v>1.2</v>
      </c>
      <c r="DQ80" s="8">
        <f>IFERROR(VLOOKUP("*Бурятия*",[2]МСП!$1:$1048576,COLUMN(DQ80),0),"-")</f>
        <v>0.5</v>
      </c>
      <c r="DR80" s="8">
        <f>IFERROR(VLOOKUP("*Бурятия*",[2]МСП!$1:$1048576,COLUMN(DR80),0),"-")</f>
        <v>-0.7</v>
      </c>
      <c r="DS80" s="8">
        <f>IFERROR(VLOOKUP("*Бурятия*",[2]МСП!$1:$1048576,COLUMN(DS80),0),"-")</f>
        <v>-0.3</v>
      </c>
      <c r="DT80" s="8">
        <f>IFERROR(VLOOKUP("*Бурятия*",[2]МСП!$1:$1048576,COLUMN(DT80),0),"-")</f>
        <v>-0.1</v>
      </c>
      <c r="DU80" s="8">
        <f>IFERROR(VLOOKUP("*Бурятия*",[2]МСП!$1:$1048576,COLUMN(DU80),0),"-")</f>
        <v>0.9</v>
      </c>
      <c r="DV80" s="8">
        <f>IFERROR(VLOOKUP("*Бурятия*",[2]МСП!$1:$1048576,COLUMN(DV80),0),"-")</f>
        <v>1.3</v>
      </c>
      <c r="DW80" s="8">
        <f>IFERROR(VLOOKUP("*Бурятия*",[2]МСП!$1:$1048576,COLUMN(DW80),0),"-")</f>
        <v>1.4</v>
      </c>
      <c r="DX80" s="8">
        <f>IFERROR(VLOOKUP("*Бурятия*",[2]МСП!$1:$1048576,COLUMN(DX80),0),"-")</f>
        <v>3.1</v>
      </c>
      <c r="DY80" s="8">
        <f>IFERROR(VLOOKUP("*Бурятия*",[2]МСП!$1:$1048576,COLUMN(DY80),0),"-")</f>
        <v>3.5</v>
      </c>
      <c r="DZ80" s="8">
        <f>IFERROR(VLOOKUP("*Бурятия*",[2]МСП!$1:$1048576,COLUMN(DZ80),0),"-")</f>
        <v>4</v>
      </c>
      <c r="EA80" s="8">
        <f>IFERROR(VLOOKUP("*Бурятия*",[2]МСП!$1:$1048576,COLUMN(EA80),0),"-")</f>
        <v>3.9</v>
      </c>
      <c r="EB80" s="8">
        <f>IFERROR(VLOOKUP("*Бурятия*",[2]МСП!$1:$1048576,COLUMN(EB80),0),"-")</f>
        <v>4</v>
      </c>
      <c r="EC80" s="8">
        <f>IFERROR(VLOOKUP("*Бурятия*",[2]МСП!$1:$1048576,COLUMN(EC80),0),"-")</f>
        <v>3.8</v>
      </c>
      <c r="ED80" s="8">
        <f>IFERROR(VLOOKUP("*Бурятия*",[2]МСП!$1:$1048576,COLUMN(ED80),0),"-")</f>
        <v>4.7</v>
      </c>
      <c r="EE80" s="8">
        <f>IFERROR(VLOOKUP("*Бурятия*",[2]МСП!$1:$1048576,COLUMN(EE80),0),"-")</f>
        <v>4.9000000000000004</v>
      </c>
      <c r="EF80" s="8">
        <f>IFERROR(VLOOKUP("*Бурятия*",[2]МСП!$1:$1048576,COLUMN(EF80),0),"-")</f>
        <v>5.5</v>
      </c>
      <c r="EG80" s="8">
        <f>IFERROR(VLOOKUP("*Бурятия*",[2]МСП!$1:$1048576,COLUMN(EG80),0),"-")</f>
        <v>5.8</v>
      </c>
      <c r="EH80" s="8">
        <f>IFERROR(VLOOKUP("*Бурятия*",[2]МСП!$1:$1048576,COLUMN(EH80),0),"-")</f>
        <v>8.4</v>
      </c>
      <c r="EI80" s="8">
        <f>IFERROR(VLOOKUP("*Бурятия*",[2]МСП!$1:$1048576,COLUMN(EI80),0),"-")</f>
        <v>10.1</v>
      </c>
      <c r="EJ80" s="8">
        <f>IFERROR(VLOOKUP("*Бурятия*",[2]МСП!$1:$1048576,COLUMN(EJ80),0),"-")</f>
        <v>13.6</v>
      </c>
      <c r="EK80" s="8">
        <f>IFERROR(VLOOKUP("*Бурятия*",[2]МСП!$1:$1048576,COLUMN(EK80),0),"-")</f>
        <v>15.2</v>
      </c>
      <c r="EL80" s="8">
        <f>IFERROR(VLOOKUP("*Бурятия*",[2]МСП!$1:$1048576,COLUMN(EL80),0),"-")</f>
        <v>16.899999999999999</v>
      </c>
      <c r="EM80" s="8">
        <f>IFERROR(VLOOKUP("*Бурятия*",[2]МСП!$1:$1048576,COLUMN(EM80),0),"-")</f>
        <v>19</v>
      </c>
      <c r="EN80" s="8">
        <f>IFERROR(VLOOKUP("*Бурятия*",[2]МСП!$1:$1048576,COLUMN(EN80),0),"-")</f>
        <v>21.3</v>
      </c>
      <c r="EO80" s="8">
        <f>IFERROR(VLOOKUP("*Бурятия*",[2]МСП!$1:$1048576,COLUMN(EO80),0),"-")</f>
        <v>25.8</v>
      </c>
      <c r="EP80" s="8">
        <f>IFERROR(VLOOKUP("*Бурятия*",[2]МСП!$1:$1048576,COLUMN(EP80),0),"-")</f>
        <v>28.6</v>
      </c>
      <c r="EQ80" s="8">
        <f>IFERROR(VLOOKUP("*Бурятия*",[2]МСП!$1:$1048576,COLUMN(EQ80),0),"-")</f>
        <v>12.8</v>
      </c>
      <c r="ER80" s="8">
        <f>IFERROR(VLOOKUP("*Бурятия*",[2]МСП!$1:$1048576,COLUMN(ER80),0),"-")</f>
        <v>21.1</v>
      </c>
      <c r="ES80" s="8">
        <f>IFERROR(VLOOKUP("*Бурятия*",[2]МСП!$1:$1048576,COLUMN(ES80),0),"-")</f>
        <v>22.4</v>
      </c>
      <c r="ET80" s="8">
        <f>IFERROR(VLOOKUP("*Бурятия*",[2]МСП!$1:$1048576,COLUMN(ET80),0),"-")</f>
        <v>22</v>
      </c>
      <c r="EU80" s="8">
        <f>IFERROR(VLOOKUP("*Бурятия*",[2]МСП!$1:$1048576,COLUMN(EU80),0),"-")</f>
        <v>24.5</v>
      </c>
      <c r="EV80" s="8">
        <f>IFERROR(VLOOKUP("*Бурятия*",[2]МСП!$1:$1048576,COLUMN(EV80),0),"-")</f>
        <v>26</v>
      </c>
      <c r="EW80" s="8">
        <f>IFERROR(VLOOKUP("*Бурятия*",[2]МСП!$1:$1048576,COLUMN(EW80),0),"-")</f>
        <v>27.4</v>
      </c>
      <c r="EX80" s="8">
        <f>IFERROR(VLOOKUP("*Бурятия*",[2]МСП!$1:$1048576,COLUMN(EX80),0),"-")</f>
        <v>26.8</v>
      </c>
      <c r="EY80" s="8">
        <f>IFERROR(VLOOKUP("*Бурятия*",[2]МСП!$1:$1048576,COLUMN(EY80),0),"-")</f>
        <v>29.9</v>
      </c>
    </row>
    <row r="81" spans="1:155" x14ac:dyDescent="0.25">
      <c r="A81" s="4" t="s">
        <v>69</v>
      </c>
      <c r="B81" s="8">
        <f>IFERROR(VLOOKUP("*Якутия*",[2]МСП!$1:$1048576,COLUMN(B81),0),"-")</f>
        <v>1.5</v>
      </c>
      <c r="C81" s="8">
        <f>IFERROR(VLOOKUP("*Якутия*",[2]МСП!$1:$1048576,COLUMN(C81),0),"-")</f>
        <v>0.9</v>
      </c>
      <c r="D81" s="8">
        <f>IFERROR(VLOOKUP("*Якутия*",[2]МСП!$1:$1048576,COLUMN(D81),0),"-")</f>
        <v>-1.7</v>
      </c>
      <c r="E81" s="8">
        <f>IFERROR(VLOOKUP("*Якутия*",[2]МСП!$1:$1048576,COLUMN(E81),0),"-")</f>
        <v>-20.2</v>
      </c>
      <c r="F81" s="8">
        <f>IFERROR(VLOOKUP("*Якутия*",[2]МСП!$1:$1048576,COLUMN(F81),0),"-")</f>
        <v>-28.2</v>
      </c>
      <c r="G81" s="8">
        <f>IFERROR(VLOOKUP("*Якутия*",[2]МСП!$1:$1048576,COLUMN(G81),0),"-")</f>
        <v>-25.8</v>
      </c>
      <c r="H81" s="8">
        <f>IFERROR(VLOOKUP("*Якутия*",[2]МСП!$1:$1048576,COLUMN(H81),0),"-")</f>
        <v>-25</v>
      </c>
      <c r="I81" s="8">
        <f>IFERROR(VLOOKUP("*Якутия*",[2]МСП!$1:$1048576,COLUMN(I81),0),"-")</f>
        <v>-25.5</v>
      </c>
      <c r="J81" s="8">
        <f>IFERROR(VLOOKUP("*Якутия*",[2]МСП!$1:$1048576,COLUMN(J81),0),"-")</f>
        <v>-26</v>
      </c>
      <c r="K81" s="8">
        <f>IFERROR(VLOOKUP("*Якутия*",[2]МСП!$1:$1048576,COLUMN(K81),0),"-")</f>
        <v>-22</v>
      </c>
      <c r="L81" s="8">
        <f>IFERROR(VLOOKUP("*Якутия*",[2]МСП!$1:$1048576,COLUMN(L81),0),"-")</f>
        <v>-20.9</v>
      </c>
      <c r="M81" s="8">
        <f>IFERROR(VLOOKUP("*Якутия*",[2]МСП!$1:$1048576,COLUMN(M81),0),"-")</f>
        <v>-19.5</v>
      </c>
      <c r="N81" s="8">
        <f>IFERROR(VLOOKUP("*Якутия*",[2]МСП!$1:$1048576,COLUMN(N81),0),"-")</f>
        <v>-19.5</v>
      </c>
      <c r="O81" s="8">
        <f>IFERROR(VLOOKUP("*Якутия*",[2]МСП!$1:$1048576,COLUMN(O81),0),"-")</f>
        <v>-18.8</v>
      </c>
      <c r="P81" s="8">
        <f>IFERROR(VLOOKUP("*Якутия*",[2]МСП!$1:$1048576,COLUMN(P81),0),"-")</f>
        <v>-15.9</v>
      </c>
      <c r="Q81" s="8">
        <f>IFERROR(VLOOKUP("*Якутия*",[2]МСП!$1:$1048576,COLUMN(Q81),0),"-")</f>
        <v>-15.3</v>
      </c>
      <c r="R81" s="8">
        <f>IFERROR(VLOOKUP("*Якутия*",[2]МСП!$1:$1048576,COLUMN(R81),0),"-")</f>
        <v>-8.6</v>
      </c>
      <c r="S81" s="8">
        <f>IFERROR(VLOOKUP("*Якутия*",[2]МСП!$1:$1048576,COLUMN(S81),0),"-")</f>
        <v>-6</v>
      </c>
      <c r="T81" s="8">
        <f>IFERROR(VLOOKUP("*Якутия*",[2]МСП!$1:$1048576,COLUMN(T81),0),"-")</f>
        <v>-5.3</v>
      </c>
      <c r="U81" s="8">
        <f>IFERROR(VLOOKUP("*Якутия*",[2]МСП!$1:$1048576,COLUMN(U81),0),"-")</f>
        <v>-4.5999999999999996</v>
      </c>
      <c r="V81" s="8">
        <f>IFERROR(VLOOKUP("*Якутия*",[2]МСП!$1:$1048576,COLUMN(V81),0),"-")</f>
        <v>-5.8</v>
      </c>
      <c r="W81" s="8">
        <f>IFERROR(VLOOKUP("*Якутия*",[2]МСП!$1:$1048576,COLUMN(W81),0),"-")</f>
        <v>-3.5</v>
      </c>
      <c r="X81" s="8">
        <f>IFERROR(VLOOKUP("*Якутия*",[2]МСП!$1:$1048576,COLUMN(X81),0),"-")</f>
        <v>-3.2</v>
      </c>
      <c r="Y81" s="8">
        <f>IFERROR(VLOOKUP("*Якутия*",[2]МСП!$1:$1048576,COLUMN(Y81),0),"-")</f>
        <v>-1.7</v>
      </c>
      <c r="Z81" s="8">
        <f>IFERROR(VLOOKUP("*Якутия*",[2]МСП!$1:$1048576,COLUMN(Z81),0),"-")</f>
        <v>-1.3</v>
      </c>
      <c r="AA81" s="8">
        <f>IFERROR(VLOOKUP("*Якутия*",[2]МСП!$1:$1048576,COLUMN(AA81),0),"-")</f>
        <v>-0.7</v>
      </c>
      <c r="AB81" s="8">
        <f>IFERROR(VLOOKUP("*Якутия*",[2]МСП!$1:$1048576,COLUMN(AB81),0),"-")</f>
        <v>-0.7</v>
      </c>
      <c r="AC81" s="8">
        <f>IFERROR(VLOOKUP("*Якутия*",[2]МСП!$1:$1048576,COLUMN(AC81),0),"-")</f>
        <v>0.1</v>
      </c>
      <c r="AD81" s="8">
        <f>IFERROR(VLOOKUP("*Якутия*",[2]МСП!$1:$1048576,COLUMN(AD81),0),"-")</f>
        <v>1.1000000000000001</v>
      </c>
      <c r="AE81" s="8">
        <f>IFERROR(VLOOKUP("*Якутия*",[2]МСП!$1:$1048576,COLUMN(AE81),0),"-")</f>
        <v>1.2</v>
      </c>
      <c r="AF81" s="8">
        <f>IFERROR(VLOOKUP("*Якутия*",[2]МСП!$1:$1048576,COLUMN(AF81),0),"-")</f>
        <v>0.5</v>
      </c>
      <c r="AG81" s="8">
        <f>IFERROR(VLOOKUP("*Якутия*",[2]МСП!$1:$1048576,COLUMN(AG81),0),"-")</f>
        <v>0.7</v>
      </c>
      <c r="AH81" s="8">
        <f>IFERROR(VLOOKUP("*Якутия*",[2]МСП!$1:$1048576,COLUMN(AH81),0),"-")</f>
        <v>0.9</v>
      </c>
      <c r="AI81" s="8">
        <f>IFERROR(VLOOKUP("*Якутия*",[2]МСП!$1:$1048576,COLUMN(AI81),0),"-")</f>
        <v>1.1000000000000001</v>
      </c>
      <c r="AJ81" s="8">
        <f>IFERROR(VLOOKUP("*Якутия*",[2]МСП!$1:$1048576,COLUMN(AJ81),0),"-")</f>
        <v>-0.1</v>
      </c>
      <c r="AK81" s="8">
        <f>IFERROR(VLOOKUP("*Якутия*",[2]МСП!$1:$1048576,COLUMN(AK81),0),"-")</f>
        <v>0.6</v>
      </c>
      <c r="AL81" s="8">
        <f>IFERROR(VLOOKUP("*Якутия*",[2]МСП!$1:$1048576,COLUMN(AL81),0),"-")</f>
        <v>1.3</v>
      </c>
      <c r="AM81" s="8">
        <f>IFERROR(VLOOKUP("*Якутия*",[2]МСП!$1:$1048576,COLUMN(AM81),0),"-")</f>
        <v>2.9</v>
      </c>
      <c r="AN81" s="8">
        <f>IFERROR(VLOOKUP("*Якутия*",[2]МСП!$1:$1048576,COLUMN(AN81),0),"-")</f>
        <v>2.6</v>
      </c>
      <c r="AO81" s="8">
        <f>IFERROR(VLOOKUP("*Якутия*",[2]МСП!$1:$1048576,COLUMN(AO81),0),"-")</f>
        <v>3.2</v>
      </c>
      <c r="AP81" s="8">
        <f>IFERROR(VLOOKUP("*Якутия*",[2]МСП!$1:$1048576,COLUMN(AP81),0),"-")</f>
        <v>4.0999999999999996</v>
      </c>
      <c r="AQ81" s="8">
        <f>IFERROR(VLOOKUP("*Якутия*",[2]МСП!$1:$1048576,COLUMN(AQ81),0),"-")</f>
        <v>4.3</v>
      </c>
      <c r="AR81" s="8">
        <f>IFERROR(VLOOKUP("*Якутия*",[2]МСП!$1:$1048576,COLUMN(AR81),0),"-")</f>
        <v>3.9</v>
      </c>
      <c r="AS81" s="8">
        <f>IFERROR(VLOOKUP("*Якутия*",[2]МСП!$1:$1048576,COLUMN(AS81),0),"-")</f>
        <v>-6.6</v>
      </c>
      <c r="AT81" s="8">
        <f>IFERROR(VLOOKUP("*Якутия*",[2]МСП!$1:$1048576,COLUMN(AT81),0),"-")</f>
        <v>0.6</v>
      </c>
      <c r="AU81" s="8">
        <f>IFERROR(VLOOKUP("*Якутия*",[2]МСП!$1:$1048576,COLUMN(AU81),0),"-")</f>
        <v>0.9</v>
      </c>
      <c r="AV81" s="8">
        <f>IFERROR(VLOOKUP("*Якутия*",[2]МСП!$1:$1048576,COLUMN(AV81),0),"-")</f>
        <v>1.2</v>
      </c>
      <c r="AW81" s="8">
        <f>IFERROR(VLOOKUP("*Якутия*",[2]МСП!$1:$1048576,COLUMN(AW81),0),"-")</f>
        <v>2</v>
      </c>
      <c r="AX81" s="8">
        <f>IFERROR(VLOOKUP("*Якутия*",[2]МСП!$1:$1048576,COLUMN(AX81),0),"-")</f>
        <v>2.5</v>
      </c>
      <c r="AY81" s="8">
        <f>IFERROR(VLOOKUP("*Якутия*",[2]МСП!$1:$1048576,COLUMN(AY81),0),"-")</f>
        <v>4</v>
      </c>
      <c r="AZ81" s="8">
        <f>IFERROR(VLOOKUP("*Якутия*",[2]МСП!$1:$1048576,COLUMN(AZ81),0),"-")</f>
        <v>3.9</v>
      </c>
      <c r="BA81" s="8">
        <f>IFERROR(VLOOKUP("*Якутия*",[2]МСП!$1:$1048576,COLUMN(BA81),0),"-")</f>
        <v>4.5</v>
      </c>
      <c r="BB81" s="8">
        <f>IFERROR(VLOOKUP("*Якутия*",[2]МСП!$1:$1048576,COLUMN(BB81),0),"-")</f>
        <v>4.5</v>
      </c>
      <c r="BC81" s="8">
        <f>IFERROR(VLOOKUP("*Якутия*",[2]МСП!$1:$1048576,COLUMN(BC81),0),"-")</f>
        <v>4.5</v>
      </c>
      <c r="BD81" s="8">
        <f>IFERROR(VLOOKUP("*Якутия*",[2]МСП!$1:$1048576,COLUMN(BD81),0),"-")</f>
        <v>3.4</v>
      </c>
      <c r="BE81" s="8">
        <f>IFERROR(VLOOKUP("*Якутия*",[2]МСП!$1:$1048576,COLUMN(BE81),0),"-")</f>
        <v>5.4</v>
      </c>
      <c r="BF81" s="8">
        <f>IFERROR(VLOOKUP("*Якутия*",[2]МСП!$1:$1048576,COLUMN(BF81),0),"-")</f>
        <v>5.8</v>
      </c>
      <c r="BG81" s="8">
        <f>IFERROR(VLOOKUP("*Якутия*",[2]МСП!$1:$1048576,COLUMN(BG81),0),"-")</f>
        <v>5.9</v>
      </c>
      <c r="BH81" s="8">
        <f>IFERROR(VLOOKUP("*Якутия*",[2]МСП!$1:$1048576,COLUMN(BH81),0),"-")</f>
        <v>6.3</v>
      </c>
      <c r="BI81" s="8">
        <f>IFERROR(VLOOKUP("*Якутия*",[2]МСП!$1:$1048576,COLUMN(BI81),0),"-")</f>
        <v>-1.2</v>
      </c>
      <c r="BJ81" s="8">
        <f>IFERROR(VLOOKUP("*Якутия*",[2]МСП!$1:$1048576,COLUMN(BJ81),0),"-")</f>
        <v>1.8</v>
      </c>
      <c r="BK81" s="8">
        <f>IFERROR(VLOOKUP("*Якутия*",[2]МСП!$1:$1048576,COLUMN(BK81),0),"-")</f>
        <v>5</v>
      </c>
      <c r="BL81" s="8">
        <f>IFERROR(VLOOKUP("*Якутия*",[2]МСП!$1:$1048576,COLUMN(BL81),0),"-")</f>
        <v>5.6</v>
      </c>
      <c r="BM81" s="8">
        <f>IFERROR(VLOOKUP("*Якутия*",[2]МСП!$1:$1048576,COLUMN(BM81),0),"-")</f>
        <v>6</v>
      </c>
      <c r="BN81" s="8">
        <f>IFERROR(VLOOKUP("*Якутия*",[2]МСП!$1:$1048576,COLUMN(BN81),0),"-")</f>
        <v>6.9</v>
      </c>
      <c r="BO81" s="8">
        <f>IFERROR(VLOOKUP("*Якутия*",[2]МСП!$1:$1048576,COLUMN(BO81),0),"-")</f>
        <v>6.9</v>
      </c>
      <c r="BP81" s="8">
        <f>IFERROR(VLOOKUP("*Якутия*",[2]МСП!$1:$1048576,COLUMN(BP81),0),"-")</f>
        <v>5.7</v>
      </c>
      <c r="BQ81" s="8">
        <f>IFERROR(VLOOKUP("*Якутия*",[2]МСП!$1:$1048576,COLUMN(BQ81),0),"-")</f>
        <v>6.1</v>
      </c>
      <c r="BR81" s="8">
        <f>IFERROR(VLOOKUP("*Якутия*",[2]МСП!$1:$1048576,COLUMN(BR81),0),"-")</f>
        <v>6.2</v>
      </c>
      <c r="BS81" s="8">
        <f>IFERROR(VLOOKUP("*Якутия*",[2]МСП!$1:$1048576,COLUMN(BS81),0),"-")</f>
        <v>4.9000000000000004</v>
      </c>
      <c r="BT81" s="8">
        <f>IFERROR(VLOOKUP("*Якутия*",[2]МСП!$1:$1048576,COLUMN(BT81),0),"-")</f>
        <v>4.8</v>
      </c>
      <c r="BU81" s="8">
        <f>IFERROR(VLOOKUP("*Якутия*",[2]МСП!$1:$1048576,COLUMN(BU81),0),"-")</f>
        <v>5.0999999999999996</v>
      </c>
      <c r="BV81" s="8">
        <f>IFERROR(VLOOKUP("*Якутия*",[2]МСП!$1:$1048576,COLUMN(BV81),0),"-")</f>
        <v>5.0999999999999996</v>
      </c>
      <c r="BW81" s="8">
        <f>IFERROR(VLOOKUP("*Якутия*",[2]МСП!$1:$1048576,COLUMN(BW81),0),"-")</f>
        <v>5.0999999999999996</v>
      </c>
      <c r="BX81" s="8">
        <f>IFERROR(VLOOKUP("*Якутия*",[2]МСП!$1:$1048576,COLUMN(BX81),0),"-")</f>
        <v>5.0999999999999996</v>
      </c>
      <c r="BY81" s="8">
        <f>IFERROR(VLOOKUP("*Якутия*",[2]МСП!$1:$1048576,COLUMN(BY81),0),"-")</f>
        <v>5.5</v>
      </c>
      <c r="BZ81" s="8">
        <f>IFERROR(VLOOKUP("*Якутия*",[2]МСП!$1:$1048576,COLUMN(BZ81),0),"-")</f>
        <v>5.4</v>
      </c>
      <c r="CA81" s="8">
        <f>IFERROR(VLOOKUP("*Якутия*",[2]МСП!$1:$1048576,COLUMN(CA81),0),"-")</f>
        <v>6.1</v>
      </c>
      <c r="CB81" s="8">
        <f>IFERROR(VLOOKUP("*Якутия*",[2]МСП!$1:$1048576,COLUMN(CB81),0),"-")</f>
        <v>5.6</v>
      </c>
      <c r="CC81" s="8">
        <f>IFERROR(VLOOKUP("*Якутия*",[2]МСП!$1:$1048576,COLUMN(CC81),0),"-")</f>
        <v>6</v>
      </c>
      <c r="CD81" s="8">
        <f>IFERROR(VLOOKUP("*Якутия*",[2]МСП!$1:$1048576,COLUMN(CD81),0),"-")</f>
        <v>6.1</v>
      </c>
      <c r="CE81" s="8">
        <f>IFERROR(VLOOKUP("*Якутия*",[2]МСП!$1:$1048576,COLUMN(CE81),0),"-")</f>
        <v>6.4</v>
      </c>
      <c r="CF81" s="8">
        <f>IFERROR(VLOOKUP("*Якутия*",[2]МСП!$1:$1048576,COLUMN(CF81),0),"-")</f>
        <v>5.6</v>
      </c>
      <c r="CG81" s="8">
        <f>IFERROR(VLOOKUP("*Якутия*",[2]МСП!$1:$1048576,COLUMN(CG81),0),"-")</f>
        <v>6.8</v>
      </c>
      <c r="CH81" s="8">
        <f>IFERROR(VLOOKUP("*Якутия*",[2]МСП!$1:$1048576,COLUMN(CH81),0),"-")</f>
        <v>7.2</v>
      </c>
      <c r="CI81" s="8">
        <f>IFERROR(VLOOKUP("*Якутия*",[2]МСП!$1:$1048576,COLUMN(CI81),0),"-")</f>
        <v>7.1</v>
      </c>
      <c r="CJ81" s="8">
        <f>IFERROR(VLOOKUP("*Якутия*",[2]МСП!$1:$1048576,COLUMN(CJ81),0),"-")</f>
        <v>-7.3</v>
      </c>
      <c r="CK81" s="8">
        <f>IFERROR(VLOOKUP("*Якутия*",[2]МСП!$1:$1048576,COLUMN(CK81),0),"-")</f>
        <v>6.6</v>
      </c>
      <c r="CL81" s="8">
        <f>IFERROR(VLOOKUP("*Якутия*",[2]МСП!$1:$1048576,COLUMN(CL81),0),"-")</f>
        <v>7.5</v>
      </c>
      <c r="CM81" s="8">
        <f>IFERROR(VLOOKUP("*Якутия*",[2]МСП!$1:$1048576,COLUMN(CM81),0),"-")</f>
        <v>8.1999999999999993</v>
      </c>
      <c r="CN81" s="8">
        <f>IFERROR(VLOOKUP("*Якутия*",[2]МСП!$1:$1048576,COLUMN(CN81),0),"-")</f>
        <v>8.5</v>
      </c>
      <c r="CO81" s="8">
        <f>IFERROR(VLOOKUP("*Якутия*",[2]МСП!$1:$1048576,COLUMN(CO81),0),"-")</f>
        <v>8.6</v>
      </c>
      <c r="CP81" s="8">
        <f>IFERROR(VLOOKUP("*Якутия*",[2]МСП!$1:$1048576,COLUMN(CP81),0),"-")</f>
        <v>9.1</v>
      </c>
      <c r="CQ81" s="8">
        <f>IFERROR(VLOOKUP("*Якутия*",[2]МСП!$1:$1048576,COLUMN(CQ81),0),"-")</f>
        <v>9.5</v>
      </c>
      <c r="CR81" s="8">
        <f>IFERROR(VLOOKUP("*Якутия*",[2]МСП!$1:$1048576,COLUMN(CR81),0),"-")</f>
        <v>9.4</v>
      </c>
      <c r="CS81" s="8">
        <f>IFERROR(VLOOKUP("*Якутия*",[2]МСП!$1:$1048576,COLUMN(CS81),0),"-")</f>
        <v>-4.8</v>
      </c>
      <c r="CT81" s="8">
        <f>IFERROR(VLOOKUP("*Якутия*",[2]МСП!$1:$1048576,COLUMN(CT81),0),"-")</f>
        <v>6.2</v>
      </c>
      <c r="CU81" s="8">
        <f>IFERROR(VLOOKUP("*Якутия*",[2]МСП!$1:$1048576,COLUMN(CU81),0),"-")</f>
        <v>6.6</v>
      </c>
      <c r="CV81" s="8">
        <f>IFERROR(VLOOKUP("*Якутия*",[2]МСП!$1:$1048576,COLUMN(CV81),0),"-")</f>
        <v>5</v>
      </c>
      <c r="CW81" s="8">
        <f>IFERROR(VLOOKUP("*Якутия*",[2]МСП!$1:$1048576,COLUMN(CW81),0),"-")</f>
        <v>5.8</v>
      </c>
      <c r="CX81" s="8">
        <f>IFERROR(VLOOKUP("*Якутия*",[2]МСП!$1:$1048576,COLUMN(CX81),0),"-")</f>
        <v>8.1999999999999993</v>
      </c>
      <c r="CY81" s="8">
        <f>IFERROR(VLOOKUP("*Якутия*",[2]МСП!$1:$1048576,COLUMN(CY81),0),"-")</f>
        <v>8.6999999999999993</v>
      </c>
      <c r="CZ81" s="8">
        <f>IFERROR(VLOOKUP("*Якутия*",[2]МСП!$1:$1048576,COLUMN(CZ81),0),"-")</f>
        <v>9.6999999999999993</v>
      </c>
      <c r="DA81" s="8">
        <f>IFERROR(VLOOKUP("*Якутия*",[2]МСП!$1:$1048576,COLUMN(DA81),0),"-")</f>
        <v>8.6999999999999993</v>
      </c>
      <c r="DB81" s="8">
        <f>IFERROR(VLOOKUP("*Якутия*",[2]МСП!$1:$1048576,COLUMN(DB81),0),"-")</f>
        <v>9.1999999999999993</v>
      </c>
      <c r="DC81" s="8">
        <f>IFERROR(VLOOKUP("*Якутия*",[2]МСП!$1:$1048576,COLUMN(DC81),0),"-")</f>
        <v>9.4</v>
      </c>
      <c r="DD81" s="8">
        <f>IFERROR(VLOOKUP("*Якутия*",[2]МСП!$1:$1048576,COLUMN(DD81),0),"-")</f>
        <v>9.3000000000000007</v>
      </c>
      <c r="DE81" s="8">
        <f>IFERROR(VLOOKUP("*Якутия*",[2]МСП!$1:$1048576,COLUMN(DE81),0),"-")</f>
        <v>9.1</v>
      </c>
      <c r="DF81" s="8">
        <f>IFERROR(VLOOKUP("*Якутия*",[2]МСП!$1:$1048576,COLUMN(DF81),0),"-")</f>
        <v>9.6999999999999993</v>
      </c>
      <c r="DG81" s="8">
        <f>IFERROR(VLOOKUP("*Якутия*",[2]МСП!$1:$1048576,COLUMN(DG81),0),"-")</f>
        <v>10.199999999999999</v>
      </c>
      <c r="DH81" s="8">
        <f>IFERROR(VLOOKUP("*Якутия*",[2]МСП!$1:$1048576,COLUMN(DH81),0),"-")</f>
        <v>10.1</v>
      </c>
      <c r="DI81" s="8">
        <f>IFERROR(VLOOKUP("*Якутия*",[2]МСП!$1:$1048576,COLUMN(DI81),0),"-")</f>
        <v>9.1</v>
      </c>
      <c r="DJ81" s="8">
        <f>IFERROR(VLOOKUP("*Якутия*",[2]МСП!$1:$1048576,COLUMN(DJ81),0),"-")</f>
        <v>8.9</v>
      </c>
      <c r="DK81" s="8">
        <f>IFERROR(VLOOKUP("*Якутия*",[2]МСП!$1:$1048576,COLUMN(DK81),0),"-")</f>
        <v>10.4</v>
      </c>
      <c r="DL81" s="8">
        <f>IFERROR(VLOOKUP("*Якутия*",[2]МСП!$1:$1048576,COLUMN(DL81),0),"-")</f>
        <v>10.6</v>
      </c>
      <c r="DM81" s="8">
        <f>IFERROR(VLOOKUP("*Якутия*",[2]МСП!$1:$1048576,COLUMN(DM81),0),"-")</f>
        <v>11.5</v>
      </c>
      <c r="DN81" s="8">
        <f>IFERROR(VLOOKUP("*Якутия*",[2]МСП!$1:$1048576,COLUMN(DN81),0),"-")</f>
        <v>10.4</v>
      </c>
      <c r="DO81" s="8">
        <f>IFERROR(VLOOKUP("*Якутия*",[2]МСП!$1:$1048576,COLUMN(DO81),0),"-")</f>
        <v>10.9</v>
      </c>
      <c r="DP81" s="8">
        <f>IFERROR(VLOOKUP("*Якутия*",[2]МСП!$1:$1048576,COLUMN(DP81),0),"-")</f>
        <v>11.4</v>
      </c>
      <c r="DQ81" s="8">
        <f>IFERROR(VLOOKUP("*Якутия*",[2]МСП!$1:$1048576,COLUMN(DQ81),0),"-")</f>
        <v>11.1</v>
      </c>
      <c r="DR81" s="8">
        <f>IFERROR(VLOOKUP("*Якутия*",[2]МСП!$1:$1048576,COLUMN(DR81),0),"-")</f>
        <v>9.3000000000000007</v>
      </c>
      <c r="DS81" s="8">
        <f>IFERROR(VLOOKUP("*Якутия*",[2]МСП!$1:$1048576,COLUMN(DS81),0),"-")</f>
        <v>9.3000000000000007</v>
      </c>
      <c r="DT81" s="8">
        <f>IFERROR(VLOOKUP("*Якутия*",[2]МСП!$1:$1048576,COLUMN(DT81),0),"-")</f>
        <v>9.1</v>
      </c>
      <c r="DU81" s="8">
        <f>IFERROR(VLOOKUP("*Якутия*",[2]МСП!$1:$1048576,COLUMN(DU81),0),"-")</f>
        <v>9.8000000000000007</v>
      </c>
      <c r="DV81" s="8">
        <f>IFERROR(VLOOKUP("*Якутия*",[2]МСП!$1:$1048576,COLUMN(DV81),0),"-")</f>
        <v>10.1</v>
      </c>
      <c r="DW81" s="8">
        <f>IFERROR(VLOOKUP("*Якутия*",[2]МСП!$1:$1048576,COLUMN(DW81),0),"-")</f>
        <v>10</v>
      </c>
      <c r="DX81" s="8">
        <f>IFERROR(VLOOKUP("*Якутия*",[2]МСП!$1:$1048576,COLUMN(DX81),0),"-")</f>
        <v>11.1</v>
      </c>
      <c r="DY81" s="8">
        <f>IFERROR(VLOOKUP("*Якутия*",[2]МСП!$1:$1048576,COLUMN(DY81),0),"-")</f>
        <v>11.3</v>
      </c>
      <c r="DZ81" s="8">
        <f>IFERROR(VLOOKUP("*Якутия*",[2]МСП!$1:$1048576,COLUMN(DZ81),0),"-")</f>
        <v>11.9</v>
      </c>
      <c r="EA81" s="8">
        <f>IFERROR(VLOOKUP("*Якутия*",[2]МСП!$1:$1048576,COLUMN(EA81),0),"-")</f>
        <v>11.9</v>
      </c>
      <c r="EB81" s="8">
        <f>IFERROR(VLOOKUP("*Якутия*",[2]МСП!$1:$1048576,COLUMN(EB81),0),"-")</f>
        <v>12.5</v>
      </c>
      <c r="EC81" s="8">
        <f>IFERROR(VLOOKUP("*Якутия*",[2]МСП!$1:$1048576,COLUMN(EC81),0),"-")</f>
        <v>12.8</v>
      </c>
      <c r="ED81" s="8">
        <f>IFERROR(VLOOKUP("*Якутия*",[2]МСП!$1:$1048576,COLUMN(ED81),0),"-")</f>
        <v>14.4</v>
      </c>
      <c r="EE81" s="8">
        <f>IFERROR(VLOOKUP("*Якутия*",[2]МСП!$1:$1048576,COLUMN(EE81),0),"-")</f>
        <v>14.7</v>
      </c>
      <c r="EF81" s="8">
        <f>IFERROR(VLOOKUP("*Якутия*",[2]МСП!$1:$1048576,COLUMN(EF81),0),"-")</f>
        <v>14.7</v>
      </c>
      <c r="EG81" s="8">
        <f>IFERROR(VLOOKUP("*Якутия*",[2]МСП!$1:$1048576,COLUMN(EG81),0),"-")</f>
        <v>16.100000000000001</v>
      </c>
      <c r="EH81" s="8">
        <f>IFERROR(VLOOKUP("*Якутия*",[2]МСП!$1:$1048576,COLUMN(EH81),0),"-")</f>
        <v>17.5</v>
      </c>
      <c r="EI81" s="8">
        <f>IFERROR(VLOOKUP("*Якутия*",[2]МСП!$1:$1048576,COLUMN(EI81),0),"-")</f>
        <v>19.100000000000001</v>
      </c>
      <c r="EJ81" s="8">
        <f>IFERROR(VLOOKUP("*Якутия*",[2]МСП!$1:$1048576,COLUMN(EJ81),0),"-")</f>
        <v>22.4</v>
      </c>
      <c r="EK81" s="8">
        <f>IFERROR(VLOOKUP("*Якутия*",[2]МСП!$1:$1048576,COLUMN(EK81),0),"-")</f>
        <v>25.2</v>
      </c>
      <c r="EL81" s="8">
        <f>IFERROR(VLOOKUP("*Якутия*",[2]МСП!$1:$1048576,COLUMN(EL81),0),"-")</f>
        <v>29</v>
      </c>
      <c r="EM81" s="8">
        <f>IFERROR(VLOOKUP("*Якутия*",[2]МСП!$1:$1048576,COLUMN(EM81),0),"-")</f>
        <v>30.6</v>
      </c>
      <c r="EN81" s="8">
        <f>IFERROR(VLOOKUP("*Якутия*",[2]МСП!$1:$1048576,COLUMN(EN81),0),"-")</f>
        <v>33</v>
      </c>
      <c r="EO81" s="8">
        <f>IFERROR(VLOOKUP("*Якутия*",[2]МСП!$1:$1048576,COLUMN(EO81),0),"-")</f>
        <v>37.700000000000003</v>
      </c>
      <c r="EP81" s="8">
        <f>IFERROR(VLOOKUP("*Якутия*",[2]МСП!$1:$1048576,COLUMN(EP81),0),"-")</f>
        <v>41.3</v>
      </c>
      <c r="EQ81" s="8">
        <f>IFERROR(VLOOKUP("*Якутия*",[2]МСП!$1:$1048576,COLUMN(EQ81),0),"-")</f>
        <v>19.600000000000001</v>
      </c>
      <c r="ER81" s="8">
        <f>IFERROR(VLOOKUP("*Якутия*",[2]МСП!$1:$1048576,COLUMN(ER81),0),"-")</f>
        <v>33.799999999999997</v>
      </c>
      <c r="ES81" s="8">
        <f>IFERROR(VLOOKUP("*Якутия*",[2]МСП!$1:$1048576,COLUMN(ES81),0),"-")</f>
        <v>32.5</v>
      </c>
      <c r="ET81" s="8">
        <f>IFERROR(VLOOKUP("*Якутия*",[2]МСП!$1:$1048576,COLUMN(ET81),0),"-")</f>
        <v>34.299999999999997</v>
      </c>
      <c r="EU81" s="8">
        <f>IFERROR(VLOOKUP("*Якутия*",[2]МСП!$1:$1048576,COLUMN(EU81),0),"-")</f>
        <v>36.299999999999997</v>
      </c>
      <c r="EV81" s="8">
        <f>IFERROR(VLOOKUP("*Якутия*",[2]МСП!$1:$1048576,COLUMN(EV81),0),"-")</f>
        <v>37.1</v>
      </c>
      <c r="EW81" s="8">
        <f>IFERROR(VLOOKUP("*Якутия*",[2]МСП!$1:$1048576,COLUMN(EW81),0),"-")</f>
        <v>40</v>
      </c>
      <c r="EX81" s="8">
        <f>IFERROR(VLOOKUP("*Якутия*",[2]МСП!$1:$1048576,COLUMN(EX81),0),"-")</f>
        <v>41.1</v>
      </c>
      <c r="EY81" s="8">
        <f>IFERROR(VLOOKUP("*Якутия*",[2]МСП!$1:$1048576,COLUMN(EY81),0),"-")</f>
        <v>43.6</v>
      </c>
    </row>
    <row r="82" spans="1:155" x14ac:dyDescent="0.25">
      <c r="A82" s="4" t="s">
        <v>70</v>
      </c>
      <c r="B82" s="8">
        <f>IFERROR(VLOOKUP("*Забайкальский*",[2]МСП!$1:$1048576,COLUMN(B82),0),"-")</f>
        <v>0.8</v>
      </c>
      <c r="C82" s="8">
        <f>IFERROR(VLOOKUP("*Забайкальский*",[2]МСП!$1:$1048576,COLUMN(C82),0),"-")</f>
        <v>1.2</v>
      </c>
      <c r="D82" s="8">
        <f>IFERROR(VLOOKUP("*Забайкальский*",[2]МСП!$1:$1048576,COLUMN(D82),0),"-")</f>
        <v>1.1000000000000001</v>
      </c>
      <c r="E82" s="8">
        <f>IFERROR(VLOOKUP("*Забайкальский*",[2]МСП!$1:$1048576,COLUMN(E82),0),"-")</f>
        <v>-6</v>
      </c>
      <c r="F82" s="8">
        <f>IFERROR(VLOOKUP("*Забайкальский*",[2]МСП!$1:$1048576,COLUMN(F82),0),"-")</f>
        <v>-16.399999999999999</v>
      </c>
      <c r="G82" s="8">
        <f>IFERROR(VLOOKUP("*Забайкальский*",[2]МСП!$1:$1048576,COLUMN(G82),0),"-")</f>
        <v>-6.4</v>
      </c>
      <c r="H82" s="8">
        <f>IFERROR(VLOOKUP("*Забайкальский*",[2]МСП!$1:$1048576,COLUMN(H82),0),"-")</f>
        <v>-6.4</v>
      </c>
      <c r="I82" s="8">
        <f>IFERROR(VLOOKUP("*Забайкальский*",[2]МСП!$1:$1048576,COLUMN(I82),0),"-")</f>
        <v>-5.7</v>
      </c>
      <c r="J82" s="8">
        <f>IFERROR(VLOOKUP("*Забайкальский*",[2]МСП!$1:$1048576,COLUMN(J82),0),"-")</f>
        <v>-6.3</v>
      </c>
      <c r="K82" s="8">
        <f>IFERROR(VLOOKUP("*Забайкальский*",[2]МСП!$1:$1048576,COLUMN(K82),0),"-")</f>
        <v>-5.6</v>
      </c>
      <c r="L82" s="8">
        <f>IFERROR(VLOOKUP("*Забайкальский*",[2]МСП!$1:$1048576,COLUMN(L82),0),"-")</f>
        <v>-4</v>
      </c>
      <c r="M82" s="8">
        <f>IFERROR(VLOOKUP("*Забайкальский*",[2]МСП!$1:$1048576,COLUMN(M82),0),"-")</f>
        <v>-3.1</v>
      </c>
      <c r="N82" s="8">
        <f>IFERROR(VLOOKUP("*Забайкальский*",[2]МСП!$1:$1048576,COLUMN(N82),0),"-")</f>
        <v>-4</v>
      </c>
      <c r="O82" s="8">
        <f>IFERROR(VLOOKUP("*Забайкальский*",[2]МСП!$1:$1048576,COLUMN(O82),0),"-")</f>
        <v>-3.5</v>
      </c>
      <c r="P82" s="8">
        <f>IFERROR(VLOOKUP("*Забайкальский*",[2]МСП!$1:$1048576,COLUMN(P82),0),"-")</f>
        <v>-3.2</v>
      </c>
      <c r="Q82" s="8">
        <f>IFERROR(VLOOKUP("*Забайкальский*",[2]МСП!$1:$1048576,COLUMN(Q82),0),"-")</f>
        <v>-3.2</v>
      </c>
      <c r="R82" s="8">
        <f>IFERROR(VLOOKUP("*Забайкальский*",[2]МСП!$1:$1048576,COLUMN(R82),0),"-")</f>
        <v>-2.9</v>
      </c>
      <c r="S82" s="8">
        <f>IFERROR(VLOOKUP("*Забайкальский*",[2]МСП!$1:$1048576,COLUMN(S82),0),"-")</f>
        <v>-2.2999999999999998</v>
      </c>
      <c r="T82" s="8">
        <f>IFERROR(VLOOKUP("*Забайкальский*",[2]МСП!$1:$1048576,COLUMN(T82),0),"-")</f>
        <v>-1.4</v>
      </c>
      <c r="U82" s="8">
        <f>IFERROR(VLOOKUP("*Забайкальский*",[2]МСП!$1:$1048576,COLUMN(U82),0),"-")</f>
        <v>-1.2</v>
      </c>
      <c r="V82" s="8">
        <f>IFERROR(VLOOKUP("*Забайкальский*",[2]МСП!$1:$1048576,COLUMN(V82),0),"-")</f>
        <v>-1.8</v>
      </c>
      <c r="W82" s="8">
        <f>IFERROR(VLOOKUP("*Забайкальский*",[2]МСП!$1:$1048576,COLUMN(W82),0),"-")</f>
        <v>0.3</v>
      </c>
      <c r="X82" s="8">
        <f>IFERROR(VLOOKUP("*Забайкальский*",[2]МСП!$1:$1048576,COLUMN(X82),0),"-")</f>
        <v>1.1000000000000001</v>
      </c>
      <c r="Y82" s="8">
        <f>IFERROR(VLOOKUP("*Забайкальский*",[2]МСП!$1:$1048576,COLUMN(Y82),0),"-")</f>
        <v>1.8</v>
      </c>
      <c r="Z82" s="8">
        <f>IFERROR(VLOOKUP("*Забайкальский*",[2]МСП!$1:$1048576,COLUMN(Z82),0),"-")</f>
        <v>2.4</v>
      </c>
      <c r="AA82" s="8">
        <f>IFERROR(VLOOKUP("*Забайкальский*",[2]МСП!$1:$1048576,COLUMN(AA82),0),"-")</f>
        <v>1.8</v>
      </c>
      <c r="AB82" s="8">
        <f>IFERROR(VLOOKUP("*Забайкальский*",[2]МСП!$1:$1048576,COLUMN(AB82),0),"-")</f>
        <v>2.7</v>
      </c>
      <c r="AC82" s="8">
        <f>IFERROR(VLOOKUP("*Забайкальский*",[2]МСП!$1:$1048576,COLUMN(AC82),0),"-")</f>
        <v>2.6</v>
      </c>
      <c r="AD82" s="8">
        <f>IFERROR(VLOOKUP("*Забайкальский*",[2]МСП!$1:$1048576,COLUMN(AD82),0),"-")</f>
        <v>2.2999999999999998</v>
      </c>
      <c r="AE82" s="8">
        <f>IFERROR(VLOOKUP("*Забайкальский*",[2]МСП!$1:$1048576,COLUMN(AE82),0),"-")</f>
        <v>2.6</v>
      </c>
      <c r="AF82" s="8">
        <f>IFERROR(VLOOKUP("*Забайкальский*",[2]МСП!$1:$1048576,COLUMN(AF82),0),"-")</f>
        <v>1.9</v>
      </c>
      <c r="AG82" s="8">
        <f>IFERROR(VLOOKUP("*Забайкальский*",[2]МСП!$1:$1048576,COLUMN(AG82),0),"-")</f>
        <v>1.8</v>
      </c>
      <c r="AH82" s="8">
        <f>IFERROR(VLOOKUP("*Забайкальский*",[2]МСП!$1:$1048576,COLUMN(AH82),0),"-")</f>
        <v>2.8</v>
      </c>
      <c r="AI82" s="8">
        <f>IFERROR(VLOOKUP("*Забайкальский*",[2]МСП!$1:$1048576,COLUMN(AI82),0),"-")</f>
        <v>2.6</v>
      </c>
      <c r="AJ82" s="8">
        <f>IFERROR(VLOOKUP("*Забайкальский*",[2]МСП!$1:$1048576,COLUMN(AJ82),0),"-")</f>
        <v>1.7</v>
      </c>
      <c r="AK82" s="8">
        <f>IFERROR(VLOOKUP("*Забайкальский*",[2]МСП!$1:$1048576,COLUMN(AK82),0),"-")</f>
        <v>1.7</v>
      </c>
      <c r="AL82" s="8">
        <f>IFERROR(VLOOKUP("*Забайкальский*",[2]МСП!$1:$1048576,COLUMN(AL82),0),"-")</f>
        <v>2.6</v>
      </c>
      <c r="AM82" s="8">
        <f>IFERROR(VLOOKUP("*Забайкальский*",[2]МСП!$1:$1048576,COLUMN(AM82),0),"-")</f>
        <v>2.7</v>
      </c>
      <c r="AN82" s="8">
        <f>IFERROR(VLOOKUP("*Забайкальский*",[2]МСП!$1:$1048576,COLUMN(AN82),0),"-")</f>
        <v>2.8</v>
      </c>
      <c r="AO82" s="8">
        <f>IFERROR(VLOOKUP("*Забайкальский*",[2]МСП!$1:$1048576,COLUMN(AO82),0),"-")</f>
        <v>2.8</v>
      </c>
      <c r="AP82" s="8">
        <f>IFERROR(VLOOKUP("*Забайкальский*",[2]МСП!$1:$1048576,COLUMN(AP82),0),"-")</f>
        <v>4</v>
      </c>
      <c r="AQ82" s="8">
        <f>IFERROR(VLOOKUP("*Забайкальский*",[2]МСП!$1:$1048576,COLUMN(AQ82),0),"-")</f>
        <v>4.2</v>
      </c>
      <c r="AR82" s="8">
        <f>IFERROR(VLOOKUP("*Забайкальский*",[2]МСП!$1:$1048576,COLUMN(AR82),0),"-")</f>
        <v>3.6</v>
      </c>
      <c r="AS82" s="8">
        <f>IFERROR(VLOOKUP("*Забайкальский*",[2]МСП!$1:$1048576,COLUMN(AS82),0),"-")</f>
        <v>-3.5</v>
      </c>
      <c r="AT82" s="8">
        <f>IFERROR(VLOOKUP("*Забайкальский*",[2]МСП!$1:$1048576,COLUMN(AT82),0),"-")</f>
        <v>1.5</v>
      </c>
      <c r="AU82" s="8">
        <f>IFERROR(VLOOKUP("*Забайкальский*",[2]МСП!$1:$1048576,COLUMN(AU82),0),"-")</f>
        <v>2.2000000000000002</v>
      </c>
      <c r="AV82" s="8">
        <f>IFERROR(VLOOKUP("*Забайкальский*",[2]МСП!$1:$1048576,COLUMN(AV82),0),"-")</f>
        <v>3.2</v>
      </c>
      <c r="AW82" s="8">
        <f>IFERROR(VLOOKUP("*Забайкальский*",[2]МСП!$1:$1048576,COLUMN(AW82),0),"-")</f>
        <v>3.7</v>
      </c>
      <c r="AX82" s="8">
        <f>IFERROR(VLOOKUP("*Забайкальский*",[2]МСП!$1:$1048576,COLUMN(AX82),0),"-")</f>
        <v>3.9</v>
      </c>
      <c r="AY82" s="8">
        <f>IFERROR(VLOOKUP("*Забайкальский*",[2]МСП!$1:$1048576,COLUMN(AY82),0),"-")</f>
        <v>4.8</v>
      </c>
      <c r="AZ82" s="8">
        <f>IFERROR(VLOOKUP("*Забайкальский*",[2]МСП!$1:$1048576,COLUMN(AZ82),0),"-")</f>
        <v>4.8</v>
      </c>
      <c r="BA82" s="8">
        <f>IFERROR(VLOOKUP("*Забайкальский*",[2]МСП!$1:$1048576,COLUMN(BA82),0),"-")</f>
        <v>5.8</v>
      </c>
      <c r="BB82" s="8">
        <f>IFERROR(VLOOKUP("*Забайкальский*",[2]МСП!$1:$1048576,COLUMN(BB82),0),"-")</f>
        <v>5.2</v>
      </c>
      <c r="BC82" s="8">
        <f>IFERROR(VLOOKUP("*Забайкальский*",[2]МСП!$1:$1048576,COLUMN(BC82),0),"-")</f>
        <v>5.6</v>
      </c>
      <c r="BD82" s="8">
        <f>IFERROR(VLOOKUP("*Забайкальский*",[2]МСП!$1:$1048576,COLUMN(BD82),0),"-")</f>
        <v>5</v>
      </c>
      <c r="BE82" s="8">
        <f>IFERROR(VLOOKUP("*Забайкальский*",[2]МСП!$1:$1048576,COLUMN(BE82),0),"-")</f>
        <v>6.3</v>
      </c>
      <c r="BF82" s="8">
        <f>IFERROR(VLOOKUP("*Забайкальский*",[2]МСП!$1:$1048576,COLUMN(BF82),0),"-")</f>
        <v>6.8</v>
      </c>
      <c r="BG82" s="8">
        <f>IFERROR(VLOOKUP("*Забайкальский*",[2]МСП!$1:$1048576,COLUMN(BG82),0),"-")</f>
        <v>6.8</v>
      </c>
      <c r="BH82" s="8">
        <f>IFERROR(VLOOKUP("*Забайкальский*",[2]МСП!$1:$1048576,COLUMN(BH82),0),"-")</f>
        <v>7.2</v>
      </c>
      <c r="BI82" s="8">
        <f>IFERROR(VLOOKUP("*Забайкальский*",[2]МСП!$1:$1048576,COLUMN(BI82),0),"-")</f>
        <v>0.4</v>
      </c>
      <c r="BJ82" s="8">
        <f>IFERROR(VLOOKUP("*Забайкальский*",[2]МСП!$1:$1048576,COLUMN(BJ82),0),"-")</f>
        <v>5.3</v>
      </c>
      <c r="BK82" s="8">
        <f>IFERROR(VLOOKUP("*Забайкальский*",[2]МСП!$1:$1048576,COLUMN(BK82),0),"-")</f>
        <v>7.1</v>
      </c>
      <c r="BL82" s="8">
        <f>IFERROR(VLOOKUP("*Забайкальский*",[2]МСП!$1:$1048576,COLUMN(BL82),0),"-")</f>
        <v>8.1999999999999993</v>
      </c>
      <c r="BM82" s="8">
        <f>IFERROR(VLOOKUP("*Забайкальский*",[2]МСП!$1:$1048576,COLUMN(BM82),0),"-")</f>
        <v>8.3000000000000007</v>
      </c>
      <c r="BN82" s="8">
        <f>IFERROR(VLOOKUP("*Забайкальский*",[2]МСП!$1:$1048576,COLUMN(BN82),0),"-")</f>
        <v>9.6</v>
      </c>
      <c r="BO82" s="8">
        <f>IFERROR(VLOOKUP("*Забайкальский*",[2]МСП!$1:$1048576,COLUMN(BO82),0),"-")</f>
        <v>9.4</v>
      </c>
      <c r="BP82" s="8">
        <f>IFERROR(VLOOKUP("*Забайкальский*",[2]МСП!$1:$1048576,COLUMN(BP82),0),"-")</f>
        <v>8.6999999999999993</v>
      </c>
      <c r="BQ82" s="8">
        <f>IFERROR(VLOOKUP("*Забайкальский*",[2]МСП!$1:$1048576,COLUMN(BQ82),0),"-")</f>
        <v>8.6999999999999993</v>
      </c>
      <c r="BR82" s="8">
        <f>IFERROR(VLOOKUP("*Забайкальский*",[2]МСП!$1:$1048576,COLUMN(BR82),0),"-")</f>
        <v>8.8000000000000007</v>
      </c>
      <c r="BS82" s="8">
        <f>IFERROR(VLOOKUP("*Забайкальский*",[2]МСП!$1:$1048576,COLUMN(BS82),0),"-")</f>
        <v>7.6</v>
      </c>
      <c r="BT82" s="8">
        <f>IFERROR(VLOOKUP("*Забайкальский*",[2]МСП!$1:$1048576,COLUMN(BT82),0),"-")</f>
        <v>7.4</v>
      </c>
      <c r="BU82" s="8">
        <f>IFERROR(VLOOKUP("*Забайкальский*",[2]МСП!$1:$1048576,COLUMN(BU82),0),"-")</f>
        <v>7.6</v>
      </c>
      <c r="BV82" s="8">
        <f>IFERROR(VLOOKUP("*Забайкальский*",[2]МСП!$1:$1048576,COLUMN(BV82),0),"-")</f>
        <v>7.8</v>
      </c>
      <c r="BW82" s="8">
        <f>IFERROR(VLOOKUP("*Забайкальский*",[2]МСП!$1:$1048576,COLUMN(BW82),0),"-")</f>
        <v>8.3000000000000007</v>
      </c>
      <c r="BX82" s="8">
        <f>IFERROR(VLOOKUP("*Забайкальский*",[2]МСП!$1:$1048576,COLUMN(BX82),0),"-")</f>
        <v>8.1999999999999993</v>
      </c>
      <c r="BY82" s="8">
        <f>IFERROR(VLOOKUP("*Забайкальский*",[2]МСП!$1:$1048576,COLUMN(BY82),0),"-")</f>
        <v>8.6999999999999993</v>
      </c>
      <c r="BZ82" s="8">
        <f>IFERROR(VLOOKUP("*Забайкальский*",[2]МСП!$1:$1048576,COLUMN(BZ82),0),"-")</f>
        <v>9.1</v>
      </c>
      <c r="CA82" s="8">
        <f>IFERROR(VLOOKUP("*Забайкальский*",[2]МСП!$1:$1048576,COLUMN(CA82),0),"-")</f>
        <v>9.5</v>
      </c>
      <c r="CB82" s="8">
        <f>IFERROR(VLOOKUP("*Забайкальский*",[2]МСП!$1:$1048576,COLUMN(CB82),0),"-")</f>
        <v>9.4</v>
      </c>
      <c r="CC82" s="8">
        <f>IFERROR(VLOOKUP("*Забайкальский*",[2]МСП!$1:$1048576,COLUMN(CC82),0),"-")</f>
        <v>9.3000000000000007</v>
      </c>
      <c r="CD82" s="8">
        <f>IFERROR(VLOOKUP("*Забайкальский*",[2]МСП!$1:$1048576,COLUMN(CD82),0),"-")</f>
        <v>9.4</v>
      </c>
      <c r="CE82" s="8">
        <f>IFERROR(VLOOKUP("*Забайкальский*",[2]МСП!$1:$1048576,COLUMN(CE82),0),"-")</f>
        <v>9.4</v>
      </c>
      <c r="CF82" s="8">
        <f>IFERROR(VLOOKUP("*Забайкальский*",[2]МСП!$1:$1048576,COLUMN(CF82),0),"-")</f>
        <v>8.5</v>
      </c>
      <c r="CG82" s="8">
        <f>IFERROR(VLOOKUP("*Забайкальский*",[2]МСП!$1:$1048576,COLUMN(CG82),0),"-")</f>
        <v>8.1</v>
      </c>
      <c r="CH82" s="8">
        <f>IFERROR(VLOOKUP("*Забайкальский*",[2]МСП!$1:$1048576,COLUMN(CH82),0),"-")</f>
        <v>8.8000000000000007</v>
      </c>
      <c r="CI82" s="8">
        <f>IFERROR(VLOOKUP("*Забайкальский*",[2]МСП!$1:$1048576,COLUMN(CI82),0),"-")</f>
        <v>8.9</v>
      </c>
      <c r="CJ82" s="8">
        <f>IFERROR(VLOOKUP("*Забайкальский*",[2]МСП!$1:$1048576,COLUMN(CJ82),0),"-")</f>
        <v>2</v>
      </c>
      <c r="CK82" s="8">
        <f>IFERROR(VLOOKUP("*Забайкальский*",[2]МСП!$1:$1048576,COLUMN(CK82),0),"-")</f>
        <v>7.9</v>
      </c>
      <c r="CL82" s="8">
        <f>IFERROR(VLOOKUP("*Забайкальский*",[2]МСП!$1:$1048576,COLUMN(CL82),0),"-")</f>
        <v>8.1999999999999993</v>
      </c>
      <c r="CM82" s="8">
        <f>IFERROR(VLOOKUP("*Забайкальский*",[2]МСП!$1:$1048576,COLUMN(CM82),0),"-")</f>
        <v>9</v>
      </c>
      <c r="CN82" s="8">
        <f>IFERROR(VLOOKUP("*Забайкальский*",[2]МСП!$1:$1048576,COLUMN(CN82),0),"-")</f>
        <v>9.1</v>
      </c>
      <c r="CO82" s="8">
        <f>IFERROR(VLOOKUP("*Забайкальский*",[2]МСП!$1:$1048576,COLUMN(CO82),0),"-")</f>
        <v>9.5</v>
      </c>
      <c r="CP82" s="8">
        <f>IFERROR(VLOOKUP("*Забайкальский*",[2]МСП!$1:$1048576,COLUMN(CP82),0),"-")</f>
        <v>9.8000000000000007</v>
      </c>
      <c r="CQ82" s="8">
        <f>IFERROR(VLOOKUP("*Забайкальский*",[2]МСП!$1:$1048576,COLUMN(CQ82),0),"-")</f>
        <v>10.5</v>
      </c>
      <c r="CR82" s="8">
        <f>IFERROR(VLOOKUP("*Забайкальский*",[2]МСП!$1:$1048576,COLUMN(CR82),0),"-")</f>
        <v>9.6</v>
      </c>
      <c r="CS82" s="8">
        <f>IFERROR(VLOOKUP("*Забайкальский*",[2]МСП!$1:$1048576,COLUMN(CS82),0),"-")</f>
        <v>-0.1</v>
      </c>
      <c r="CT82" s="8">
        <f>IFERROR(VLOOKUP("*Забайкальский*",[2]МСП!$1:$1048576,COLUMN(CT82),0),"-")</f>
        <v>8.1</v>
      </c>
      <c r="CU82" s="8">
        <f>IFERROR(VLOOKUP("*Забайкальский*",[2]МСП!$1:$1048576,COLUMN(CU82),0),"-")</f>
        <v>8.4</v>
      </c>
      <c r="CV82" s="8">
        <f>IFERROR(VLOOKUP("*Забайкальский*",[2]МСП!$1:$1048576,COLUMN(CV82),0),"-")</f>
        <v>8.9</v>
      </c>
      <c r="CW82" s="8">
        <f>IFERROR(VLOOKUP("*Забайкальский*",[2]МСП!$1:$1048576,COLUMN(CW82),0),"-")</f>
        <v>9</v>
      </c>
      <c r="CX82" s="8">
        <f>IFERROR(VLOOKUP("*Забайкальский*",[2]МСП!$1:$1048576,COLUMN(CX82),0),"-")</f>
        <v>9.8000000000000007</v>
      </c>
      <c r="CY82" s="8">
        <f>IFERROR(VLOOKUP("*Забайкальский*",[2]МСП!$1:$1048576,COLUMN(CY82),0),"-")</f>
        <v>9.4</v>
      </c>
      <c r="CZ82" s="8">
        <f>IFERROR(VLOOKUP("*Забайкальский*",[2]МСП!$1:$1048576,COLUMN(CZ82),0),"-")</f>
        <v>10.4</v>
      </c>
      <c r="DA82" s="8">
        <f>IFERROR(VLOOKUP("*Забайкальский*",[2]МСП!$1:$1048576,COLUMN(DA82),0),"-")</f>
        <v>9.9</v>
      </c>
      <c r="DB82" s="8">
        <f>IFERROR(VLOOKUP("*Забайкальский*",[2]МСП!$1:$1048576,COLUMN(DB82),0),"-")</f>
        <v>10.5</v>
      </c>
      <c r="DC82" s="8">
        <f>IFERROR(VLOOKUP("*Забайкальский*",[2]МСП!$1:$1048576,COLUMN(DC82),0),"-")</f>
        <v>10.5</v>
      </c>
      <c r="DD82" s="8">
        <f>IFERROR(VLOOKUP("*Забайкальский*",[2]МСП!$1:$1048576,COLUMN(DD82),0),"-")</f>
        <v>11</v>
      </c>
      <c r="DE82" s="8">
        <f>IFERROR(VLOOKUP("*Забайкальский*",[2]МСП!$1:$1048576,COLUMN(DE82),0),"-")</f>
        <v>10.5</v>
      </c>
      <c r="DF82" s="8">
        <f>IFERROR(VLOOKUP("*Забайкальский*",[2]МСП!$1:$1048576,COLUMN(DF82),0),"-")</f>
        <v>10.5</v>
      </c>
      <c r="DG82" s="8">
        <f>IFERROR(VLOOKUP("*Забайкальский*",[2]МСП!$1:$1048576,COLUMN(DG82),0),"-")</f>
        <v>10.8</v>
      </c>
      <c r="DH82" s="8">
        <f>IFERROR(VLOOKUP("*Забайкальский*",[2]МСП!$1:$1048576,COLUMN(DH82),0),"-")</f>
        <v>10.5</v>
      </c>
      <c r="DI82" s="8">
        <f>IFERROR(VLOOKUP("*Забайкальский*",[2]МСП!$1:$1048576,COLUMN(DI82),0),"-")</f>
        <v>10.3</v>
      </c>
      <c r="DJ82" s="8">
        <f>IFERROR(VLOOKUP("*Забайкальский*",[2]МСП!$1:$1048576,COLUMN(DJ82),0),"-")</f>
        <v>9.5</v>
      </c>
      <c r="DK82" s="8">
        <f>IFERROR(VLOOKUP("*Забайкальский*",[2]МСП!$1:$1048576,COLUMN(DK82),0),"-")</f>
        <v>10.199999999999999</v>
      </c>
      <c r="DL82" s="8">
        <f>IFERROR(VLOOKUP("*Забайкальский*",[2]МСП!$1:$1048576,COLUMN(DL82),0),"-")</f>
        <v>10.5</v>
      </c>
      <c r="DM82" s="8">
        <f>IFERROR(VLOOKUP("*Забайкальский*",[2]МСП!$1:$1048576,COLUMN(DM82),0),"-")</f>
        <v>10.3</v>
      </c>
      <c r="DN82" s="8">
        <f>IFERROR(VLOOKUP("*Забайкальский*",[2]МСП!$1:$1048576,COLUMN(DN82),0),"-")</f>
        <v>10.1</v>
      </c>
      <c r="DO82" s="8">
        <f>IFERROR(VLOOKUP("*Забайкальский*",[2]МСП!$1:$1048576,COLUMN(DO82),0),"-")</f>
        <v>10.5</v>
      </c>
      <c r="DP82" s="8">
        <f>IFERROR(VLOOKUP("*Забайкальский*",[2]МСП!$1:$1048576,COLUMN(DP82),0),"-")</f>
        <v>10.7</v>
      </c>
      <c r="DQ82" s="8">
        <f>IFERROR(VLOOKUP("*Забайкальский*",[2]МСП!$1:$1048576,COLUMN(DQ82),0),"-")</f>
        <v>10.3</v>
      </c>
      <c r="DR82" s="8">
        <f>IFERROR(VLOOKUP("*Забайкальский*",[2]МСП!$1:$1048576,COLUMN(DR82),0),"-")</f>
        <v>10</v>
      </c>
      <c r="DS82" s="8">
        <f>IFERROR(VLOOKUP("*Забайкальский*",[2]МСП!$1:$1048576,COLUMN(DS82),0),"-")</f>
        <v>10.1</v>
      </c>
      <c r="DT82" s="8">
        <f>IFERROR(VLOOKUP("*Забайкальский*",[2]МСП!$1:$1048576,COLUMN(DT82),0),"-")</f>
        <v>10.3</v>
      </c>
      <c r="DU82" s="8">
        <f>IFERROR(VLOOKUP("*Забайкальский*",[2]МСП!$1:$1048576,COLUMN(DU82),0),"-")</f>
        <v>9.9</v>
      </c>
      <c r="DV82" s="8">
        <f>IFERROR(VLOOKUP("*Забайкальский*",[2]МСП!$1:$1048576,COLUMN(DV82),0),"-")</f>
        <v>10.1</v>
      </c>
      <c r="DW82" s="8">
        <f>IFERROR(VLOOKUP("*Забайкальский*",[2]МСП!$1:$1048576,COLUMN(DW82),0),"-")</f>
        <v>10.6</v>
      </c>
      <c r="DX82" s="8">
        <f>IFERROR(VLOOKUP("*Забайкальский*",[2]МСП!$1:$1048576,COLUMN(DX82),0),"-")</f>
        <v>11.6</v>
      </c>
      <c r="DY82" s="8">
        <f>IFERROR(VLOOKUP("*Забайкальский*",[2]МСП!$1:$1048576,COLUMN(DY82),0),"-")</f>
        <v>11.9</v>
      </c>
      <c r="DZ82" s="8">
        <f>IFERROR(VLOOKUP("*Забайкальский*",[2]МСП!$1:$1048576,COLUMN(DZ82),0),"-")</f>
        <v>12.3</v>
      </c>
      <c r="EA82" s="8">
        <f>IFERROR(VLOOKUP("*Забайкальский*",[2]МСП!$1:$1048576,COLUMN(EA82),0),"-")</f>
        <v>11.8</v>
      </c>
      <c r="EB82" s="8">
        <f>IFERROR(VLOOKUP("*Забайкальский*",[2]МСП!$1:$1048576,COLUMN(EB82),0),"-")</f>
        <v>11.6</v>
      </c>
      <c r="EC82" s="8">
        <f>IFERROR(VLOOKUP("*Забайкальский*",[2]МСП!$1:$1048576,COLUMN(EC82),0),"-")</f>
        <v>11.3</v>
      </c>
      <c r="ED82" s="8">
        <f>IFERROR(VLOOKUP("*Забайкальский*",[2]МСП!$1:$1048576,COLUMN(ED82),0),"-")</f>
        <v>12</v>
      </c>
      <c r="EE82" s="8">
        <f>IFERROR(VLOOKUP("*Забайкальский*",[2]МСП!$1:$1048576,COLUMN(EE82),0),"-")</f>
        <v>12.7</v>
      </c>
      <c r="EF82" s="8">
        <f>IFERROR(VLOOKUP("*Забайкальский*",[2]МСП!$1:$1048576,COLUMN(EF82),0),"-")</f>
        <v>12.8</v>
      </c>
      <c r="EG82" s="8">
        <f>IFERROR(VLOOKUP("*Забайкальский*",[2]МСП!$1:$1048576,COLUMN(EG82),0),"-")</f>
        <v>13.1</v>
      </c>
      <c r="EH82" s="8">
        <f>IFERROR(VLOOKUP("*Забайкальский*",[2]МСП!$1:$1048576,COLUMN(EH82),0),"-")</f>
        <v>14</v>
      </c>
      <c r="EI82" s="8">
        <f>IFERROR(VLOOKUP("*Забайкальский*",[2]МСП!$1:$1048576,COLUMN(EI82),0),"-")</f>
        <v>15.2</v>
      </c>
      <c r="EJ82" s="8">
        <f>IFERROR(VLOOKUP("*Забайкальский*",[2]МСП!$1:$1048576,COLUMN(EJ82),0),"-")</f>
        <v>16.600000000000001</v>
      </c>
      <c r="EK82" s="8">
        <f>IFERROR(VLOOKUP("*Забайкальский*",[2]МСП!$1:$1048576,COLUMN(EK82),0),"-")</f>
        <v>18.3</v>
      </c>
      <c r="EL82" s="8">
        <f>IFERROR(VLOOKUP("*Забайкальский*",[2]МСП!$1:$1048576,COLUMN(EL82),0),"-")</f>
        <v>20.8</v>
      </c>
      <c r="EM82" s="8">
        <f>IFERROR(VLOOKUP("*Забайкальский*",[2]МСП!$1:$1048576,COLUMN(EM82),0),"-")</f>
        <v>22.2</v>
      </c>
      <c r="EN82" s="8">
        <f>IFERROR(VLOOKUP("*Забайкальский*",[2]МСП!$1:$1048576,COLUMN(EN82),0),"-")</f>
        <v>24.2</v>
      </c>
      <c r="EO82" s="8">
        <f>IFERROR(VLOOKUP("*Забайкальский*",[2]МСП!$1:$1048576,COLUMN(EO82),0),"-")</f>
        <v>26.5</v>
      </c>
      <c r="EP82" s="8">
        <f>IFERROR(VLOOKUP("*Забайкальский*",[2]МСП!$1:$1048576,COLUMN(EP82),0),"-")</f>
        <v>28.9</v>
      </c>
      <c r="EQ82" s="8">
        <f>IFERROR(VLOOKUP("*Забайкальский*",[2]МСП!$1:$1048576,COLUMN(EQ82),0),"-")</f>
        <v>13.5</v>
      </c>
      <c r="ER82" s="8">
        <f>IFERROR(VLOOKUP("*Забайкальский*",[2]МСП!$1:$1048576,COLUMN(ER82),0),"-")</f>
        <v>23.6</v>
      </c>
      <c r="ES82" s="8">
        <f>IFERROR(VLOOKUP("*Забайкальский*",[2]МСП!$1:$1048576,COLUMN(ES82),0),"-")</f>
        <v>24.5</v>
      </c>
      <c r="ET82" s="8">
        <f>IFERROR(VLOOKUP("*Забайкальский*",[2]МСП!$1:$1048576,COLUMN(ET82),0),"-")</f>
        <v>24.4</v>
      </c>
      <c r="EU82" s="8">
        <f>IFERROR(VLOOKUP("*Забайкальский*",[2]МСП!$1:$1048576,COLUMN(EU82),0),"-")</f>
        <v>26.2</v>
      </c>
      <c r="EV82" s="8">
        <f>IFERROR(VLOOKUP("*Забайкальский*",[2]МСП!$1:$1048576,COLUMN(EV82),0),"-")</f>
        <v>27.1</v>
      </c>
      <c r="EW82" s="8">
        <f>IFERROR(VLOOKUP("*Забайкальский*",[2]МСП!$1:$1048576,COLUMN(EW82),0),"-")</f>
        <v>28.8</v>
      </c>
      <c r="EX82" s="8">
        <f>IFERROR(VLOOKUP("*Забайкальский*",[2]МСП!$1:$1048576,COLUMN(EX82),0),"-")</f>
        <v>29.3</v>
      </c>
      <c r="EY82" s="8">
        <f>IFERROR(VLOOKUP("*Забайкальский*",[2]МСП!$1:$1048576,COLUMN(EY82),0),"-")</f>
        <v>32.200000000000003</v>
      </c>
    </row>
    <row r="83" spans="1:155" x14ac:dyDescent="0.25">
      <c r="A83" s="4" t="s">
        <v>71</v>
      </c>
      <c r="B83" s="8">
        <f>IFERROR(VLOOKUP("*Камчатский*",[2]МСП!$1:$1048576,COLUMN(B83),0),"-")</f>
        <v>0.8</v>
      </c>
      <c r="C83" s="8">
        <f>IFERROR(VLOOKUP("*Камчатский*",[2]МСП!$1:$1048576,COLUMN(C83),0),"-")</f>
        <v>0.5</v>
      </c>
      <c r="D83" s="8">
        <f>IFERROR(VLOOKUP("*Камчатский*",[2]МСП!$1:$1048576,COLUMN(D83),0),"-")</f>
        <v>0.2</v>
      </c>
      <c r="E83" s="8">
        <f>IFERROR(VLOOKUP("*Камчатский*",[2]МСП!$1:$1048576,COLUMN(E83),0),"-")</f>
        <v>-17.7</v>
      </c>
      <c r="F83" s="8">
        <f>IFERROR(VLOOKUP("*Камчатский*",[2]МСП!$1:$1048576,COLUMN(F83),0),"-")</f>
        <v>-28.2</v>
      </c>
      <c r="G83" s="8">
        <f>IFERROR(VLOOKUP("*Камчатский*",[2]МСП!$1:$1048576,COLUMN(G83),0),"-")</f>
        <v>-26.1</v>
      </c>
      <c r="H83" s="8">
        <f>IFERROR(VLOOKUP("*Камчатский*",[2]МСП!$1:$1048576,COLUMN(H83),0),"-")</f>
        <v>-24.4</v>
      </c>
      <c r="I83" s="8">
        <f>IFERROR(VLOOKUP("*Камчатский*",[2]МСП!$1:$1048576,COLUMN(I83),0),"-")</f>
        <v>-21.7</v>
      </c>
      <c r="J83" s="8">
        <f>IFERROR(VLOOKUP("*Камчатский*",[2]МСП!$1:$1048576,COLUMN(J83),0),"-")</f>
        <v>-21.1</v>
      </c>
      <c r="K83" s="8">
        <f>IFERROR(VLOOKUP("*Камчатский*",[2]МСП!$1:$1048576,COLUMN(K83),0),"-")</f>
        <v>-14.4</v>
      </c>
      <c r="L83" s="8">
        <f>IFERROR(VLOOKUP("*Камчатский*",[2]МСП!$1:$1048576,COLUMN(L83),0),"-")</f>
        <v>-13.5</v>
      </c>
      <c r="M83" s="8">
        <f>IFERROR(VLOOKUP("*Камчатский*",[2]МСП!$1:$1048576,COLUMN(M83),0),"-")</f>
        <v>-10.7</v>
      </c>
      <c r="N83" s="8">
        <f>IFERROR(VLOOKUP("*Камчатский*",[2]МСП!$1:$1048576,COLUMN(N83),0),"-")</f>
        <v>-9.1999999999999993</v>
      </c>
      <c r="O83" s="8">
        <f>IFERROR(VLOOKUP("*Камчатский*",[2]МСП!$1:$1048576,COLUMN(O83),0),"-")</f>
        <v>-9.1</v>
      </c>
      <c r="P83" s="8">
        <f>IFERROR(VLOOKUP("*Камчатский*",[2]МСП!$1:$1048576,COLUMN(P83),0),"-")</f>
        <v>-7.8</v>
      </c>
      <c r="Q83" s="8">
        <f>IFERROR(VLOOKUP("*Камчатский*",[2]МСП!$1:$1048576,COLUMN(Q83),0),"-")</f>
        <v>-8.6</v>
      </c>
      <c r="R83" s="8">
        <f>IFERROR(VLOOKUP("*Камчатский*",[2]МСП!$1:$1048576,COLUMN(R83),0),"-")</f>
        <v>-8</v>
      </c>
      <c r="S83" s="8">
        <f>IFERROR(VLOOKUP("*Камчатский*",[2]МСП!$1:$1048576,COLUMN(S83),0),"-")</f>
        <v>-6.9</v>
      </c>
      <c r="T83" s="8">
        <f>IFERROR(VLOOKUP("*Камчатский*",[2]МСП!$1:$1048576,COLUMN(T83),0),"-")</f>
        <v>-5.7</v>
      </c>
      <c r="U83" s="8">
        <f>IFERROR(VLOOKUP("*Камчатский*",[2]МСП!$1:$1048576,COLUMN(U83),0),"-")</f>
        <v>-4.8</v>
      </c>
      <c r="V83" s="8">
        <f>IFERROR(VLOOKUP("*Камчатский*",[2]МСП!$1:$1048576,COLUMN(V83),0),"-")</f>
        <v>-5.6</v>
      </c>
      <c r="W83" s="8">
        <f>IFERROR(VLOOKUP("*Камчатский*",[2]МСП!$1:$1048576,COLUMN(W83),0),"-")</f>
        <v>-3.3</v>
      </c>
      <c r="X83" s="8">
        <f>IFERROR(VLOOKUP("*Камчатский*",[2]МСП!$1:$1048576,COLUMN(X83),0),"-")</f>
        <v>-2.1</v>
      </c>
      <c r="Y83" s="8">
        <f>IFERROR(VLOOKUP("*Камчатский*",[2]МСП!$1:$1048576,COLUMN(Y83),0),"-")</f>
        <v>-1.3</v>
      </c>
      <c r="Z83" s="8">
        <f>IFERROR(VLOOKUP("*Камчатский*",[2]МСП!$1:$1048576,COLUMN(Z83),0),"-")</f>
        <v>-0.2</v>
      </c>
      <c r="AA83" s="8">
        <f>IFERROR(VLOOKUP("*Камчатский*",[2]МСП!$1:$1048576,COLUMN(AA83),0),"-")</f>
        <v>-0.2</v>
      </c>
      <c r="AB83" s="8">
        <f>IFERROR(VLOOKUP("*Камчатский*",[2]МСП!$1:$1048576,COLUMN(AB83),0),"-")</f>
        <v>0.8</v>
      </c>
      <c r="AC83" s="8">
        <f>IFERROR(VLOOKUP("*Камчатский*",[2]МСП!$1:$1048576,COLUMN(AC83),0),"-")</f>
        <v>1.3</v>
      </c>
      <c r="AD83" s="8">
        <f>IFERROR(VLOOKUP("*Камчатский*",[2]МСП!$1:$1048576,COLUMN(AD83),0),"-")</f>
        <v>1.2</v>
      </c>
      <c r="AE83" s="8">
        <f>IFERROR(VLOOKUP("*Камчатский*",[2]МСП!$1:$1048576,COLUMN(AE83),0),"-")</f>
        <v>1.9</v>
      </c>
      <c r="AF83" s="8">
        <f>IFERROR(VLOOKUP("*Камчатский*",[2]МСП!$1:$1048576,COLUMN(AF83),0),"-")</f>
        <v>1.7</v>
      </c>
      <c r="AG83" s="8">
        <f>IFERROR(VLOOKUP("*Камчатский*",[2]МСП!$1:$1048576,COLUMN(AG83),0),"-")</f>
        <v>1.3</v>
      </c>
      <c r="AH83" s="8">
        <f>IFERROR(VLOOKUP("*Камчатский*",[2]МСП!$1:$1048576,COLUMN(AH83),0),"-")</f>
        <v>2</v>
      </c>
      <c r="AI83" s="8">
        <f>IFERROR(VLOOKUP("*Камчатский*",[2]МСП!$1:$1048576,COLUMN(AI83),0),"-")</f>
        <v>1.9</v>
      </c>
      <c r="AJ83" s="8">
        <f>IFERROR(VLOOKUP("*Камчатский*",[2]МСП!$1:$1048576,COLUMN(AJ83),0),"-")</f>
        <v>1.4</v>
      </c>
      <c r="AK83" s="8">
        <f>IFERROR(VLOOKUP("*Камчатский*",[2]МСП!$1:$1048576,COLUMN(AK83),0),"-")</f>
        <v>2</v>
      </c>
      <c r="AL83" s="8">
        <f>IFERROR(VLOOKUP("*Камчатский*",[2]МСП!$1:$1048576,COLUMN(AL83),0),"-")</f>
        <v>2.2000000000000002</v>
      </c>
      <c r="AM83" s="8">
        <f>IFERROR(VLOOKUP("*Камчатский*",[2]МСП!$1:$1048576,COLUMN(AM83),0),"-")</f>
        <v>2.2000000000000002</v>
      </c>
      <c r="AN83" s="8">
        <f>IFERROR(VLOOKUP("*Камчатский*",[2]МСП!$1:$1048576,COLUMN(AN83),0),"-")</f>
        <v>3.3</v>
      </c>
      <c r="AO83" s="8">
        <f>IFERROR(VLOOKUP("*Камчатский*",[2]МСП!$1:$1048576,COLUMN(AO83),0),"-")</f>
        <v>3.2</v>
      </c>
      <c r="AP83" s="8">
        <f>IFERROR(VLOOKUP("*Камчатский*",[2]МСП!$1:$1048576,COLUMN(AP83),0),"-")</f>
        <v>3.1</v>
      </c>
      <c r="AQ83" s="8">
        <f>IFERROR(VLOOKUP("*Камчатский*",[2]МСП!$1:$1048576,COLUMN(AQ83),0),"-")</f>
        <v>4.0999999999999996</v>
      </c>
      <c r="AR83" s="8">
        <f>IFERROR(VLOOKUP("*Камчатский*",[2]МСП!$1:$1048576,COLUMN(AR83),0),"-")</f>
        <v>3</v>
      </c>
      <c r="AS83" s="8">
        <f>IFERROR(VLOOKUP("*Камчатский*",[2]МСП!$1:$1048576,COLUMN(AS83),0),"-")</f>
        <v>-4.3</v>
      </c>
      <c r="AT83" s="8">
        <f>IFERROR(VLOOKUP("*Камчатский*",[2]МСП!$1:$1048576,COLUMN(AT83),0),"-")</f>
        <v>2.4</v>
      </c>
      <c r="AU83" s="8">
        <f>IFERROR(VLOOKUP("*Камчатский*",[2]МСП!$1:$1048576,COLUMN(AU83),0),"-")</f>
        <v>2.9</v>
      </c>
      <c r="AV83" s="8">
        <f>IFERROR(VLOOKUP("*Камчатский*",[2]МСП!$1:$1048576,COLUMN(AV83),0),"-")</f>
        <v>4</v>
      </c>
      <c r="AW83" s="8">
        <f>IFERROR(VLOOKUP("*Камчатский*",[2]МСП!$1:$1048576,COLUMN(AW83),0),"-")</f>
        <v>4.5</v>
      </c>
      <c r="AX83" s="8">
        <f>IFERROR(VLOOKUP("*Камчатский*",[2]МСП!$1:$1048576,COLUMN(AX83),0),"-")</f>
        <v>5</v>
      </c>
      <c r="AY83" s="8">
        <f>IFERROR(VLOOKUP("*Камчатский*",[2]МСП!$1:$1048576,COLUMN(AY83),0),"-")</f>
        <v>5.8</v>
      </c>
      <c r="AZ83" s="8">
        <f>IFERROR(VLOOKUP("*Камчатский*",[2]МСП!$1:$1048576,COLUMN(AZ83),0),"-")</f>
        <v>5.7</v>
      </c>
      <c r="BA83" s="8">
        <f>IFERROR(VLOOKUP("*Камчатский*",[2]МСП!$1:$1048576,COLUMN(BA83),0),"-")</f>
        <v>6.4</v>
      </c>
      <c r="BB83" s="8">
        <f>IFERROR(VLOOKUP("*Камчатский*",[2]МСП!$1:$1048576,COLUMN(BB83),0),"-")</f>
        <v>6.8</v>
      </c>
      <c r="BC83" s="8">
        <f>IFERROR(VLOOKUP("*Камчатский*",[2]МСП!$1:$1048576,COLUMN(BC83),0),"-")</f>
        <v>7.3</v>
      </c>
      <c r="BD83" s="8">
        <f>IFERROR(VLOOKUP("*Камчатский*",[2]МСП!$1:$1048576,COLUMN(BD83),0),"-")</f>
        <v>6.2</v>
      </c>
      <c r="BE83" s="8">
        <f>IFERROR(VLOOKUP("*Камчатский*",[2]МСП!$1:$1048576,COLUMN(BE83),0),"-")</f>
        <v>7.7</v>
      </c>
      <c r="BF83" s="8">
        <f>IFERROR(VLOOKUP("*Камчатский*",[2]МСП!$1:$1048576,COLUMN(BF83),0),"-")</f>
        <v>7.5</v>
      </c>
      <c r="BG83" s="8">
        <f>IFERROR(VLOOKUP("*Камчатский*",[2]МСП!$1:$1048576,COLUMN(BG83),0),"-")</f>
        <v>7.9</v>
      </c>
      <c r="BH83" s="8">
        <f>IFERROR(VLOOKUP("*Камчатский*",[2]МСП!$1:$1048576,COLUMN(BH83),0),"-")</f>
        <v>8.9</v>
      </c>
      <c r="BI83" s="8">
        <f>IFERROR(VLOOKUP("*Камчатский*",[2]МСП!$1:$1048576,COLUMN(BI83),0),"-")</f>
        <v>1.1000000000000001</v>
      </c>
      <c r="BJ83" s="8">
        <f>IFERROR(VLOOKUP("*Камчатский*",[2]МСП!$1:$1048576,COLUMN(BJ83),0),"-")</f>
        <v>6.2</v>
      </c>
      <c r="BK83" s="8">
        <f>IFERROR(VLOOKUP("*Камчатский*",[2]МСП!$1:$1048576,COLUMN(BK83),0),"-")</f>
        <v>8.4</v>
      </c>
      <c r="BL83" s="8">
        <f>IFERROR(VLOOKUP("*Камчатский*",[2]МСП!$1:$1048576,COLUMN(BL83),0),"-")</f>
        <v>8.6999999999999993</v>
      </c>
      <c r="BM83" s="8">
        <f>IFERROR(VLOOKUP("*Камчатский*",[2]МСП!$1:$1048576,COLUMN(BM83),0),"-")</f>
        <v>8.6999999999999993</v>
      </c>
      <c r="BN83" s="8">
        <f>IFERROR(VLOOKUP("*Камчатский*",[2]МСП!$1:$1048576,COLUMN(BN83),0),"-")</f>
        <v>10.1</v>
      </c>
      <c r="BO83" s="8">
        <f>IFERROR(VLOOKUP("*Камчатский*",[2]МСП!$1:$1048576,COLUMN(BO83),0),"-")</f>
        <v>9.6999999999999993</v>
      </c>
      <c r="BP83" s="8">
        <f>IFERROR(VLOOKUP("*Камчатский*",[2]МСП!$1:$1048576,COLUMN(BP83),0),"-")</f>
        <v>8.5</v>
      </c>
      <c r="BQ83" s="8">
        <f>IFERROR(VLOOKUP("*Камчатский*",[2]МСП!$1:$1048576,COLUMN(BQ83),0),"-")</f>
        <v>8.3000000000000007</v>
      </c>
      <c r="BR83" s="8">
        <f>IFERROR(VLOOKUP("*Камчатский*",[2]МСП!$1:$1048576,COLUMN(BR83),0),"-")</f>
        <v>8.1</v>
      </c>
      <c r="BS83" s="8">
        <f>IFERROR(VLOOKUP("*Камчатский*",[2]МСП!$1:$1048576,COLUMN(BS83),0),"-")</f>
        <v>7.9</v>
      </c>
      <c r="BT83" s="8">
        <f>IFERROR(VLOOKUP("*Камчатский*",[2]МСП!$1:$1048576,COLUMN(BT83),0),"-")</f>
        <v>8.1</v>
      </c>
      <c r="BU83" s="8">
        <f>IFERROR(VLOOKUP("*Камчатский*",[2]МСП!$1:$1048576,COLUMN(BU83),0),"-")</f>
        <v>7.9</v>
      </c>
      <c r="BV83" s="8">
        <f>IFERROR(VLOOKUP("*Камчатский*",[2]МСП!$1:$1048576,COLUMN(BV83),0),"-")</f>
        <v>8.5</v>
      </c>
      <c r="BW83" s="8">
        <f>IFERROR(VLOOKUP("*Камчатский*",[2]МСП!$1:$1048576,COLUMN(BW83),0),"-")</f>
        <v>8.9</v>
      </c>
      <c r="BX83" s="8">
        <f>IFERROR(VLOOKUP("*Камчатский*",[2]МСП!$1:$1048576,COLUMN(BX83),0),"-")</f>
        <v>9.3000000000000007</v>
      </c>
      <c r="BY83" s="8">
        <f>IFERROR(VLOOKUP("*Камчатский*",[2]МСП!$1:$1048576,COLUMN(BY83),0),"-")</f>
        <v>10</v>
      </c>
      <c r="BZ83" s="8">
        <f>IFERROR(VLOOKUP("*Камчатский*",[2]МСП!$1:$1048576,COLUMN(BZ83),0),"-")</f>
        <v>10.4</v>
      </c>
      <c r="CA83" s="8">
        <f>IFERROR(VLOOKUP("*Камчатский*",[2]МСП!$1:$1048576,COLUMN(CA83),0),"-")</f>
        <v>11.5</v>
      </c>
      <c r="CB83" s="8">
        <f>IFERROR(VLOOKUP("*Камчатский*",[2]МСП!$1:$1048576,COLUMN(CB83),0),"-")</f>
        <v>12</v>
      </c>
      <c r="CC83" s="8">
        <f>IFERROR(VLOOKUP("*Камчатский*",[2]МСП!$1:$1048576,COLUMN(CC83),0),"-")</f>
        <v>12.5</v>
      </c>
      <c r="CD83" s="8">
        <f>IFERROR(VLOOKUP("*Камчатский*",[2]МСП!$1:$1048576,COLUMN(CD83),0),"-")</f>
        <v>11.8</v>
      </c>
      <c r="CE83" s="8">
        <f>IFERROR(VLOOKUP("*Камчатский*",[2]МСП!$1:$1048576,COLUMN(CE83),0),"-")</f>
        <v>12.3</v>
      </c>
      <c r="CF83" s="8">
        <f>IFERROR(VLOOKUP("*Камчатский*",[2]МСП!$1:$1048576,COLUMN(CF83),0),"-")</f>
        <v>12.5</v>
      </c>
      <c r="CG83" s="8">
        <f>IFERROR(VLOOKUP("*Камчатский*",[2]МСП!$1:$1048576,COLUMN(CG83),0),"-")</f>
        <v>11.6</v>
      </c>
      <c r="CH83" s="8">
        <f>IFERROR(VLOOKUP("*Камчатский*",[2]МСП!$1:$1048576,COLUMN(CH83),0),"-")</f>
        <v>12.2</v>
      </c>
      <c r="CI83" s="8">
        <f>IFERROR(VLOOKUP("*Камчатский*",[2]МСП!$1:$1048576,COLUMN(CI83),0),"-")</f>
        <v>11.5</v>
      </c>
      <c r="CJ83" s="8">
        <f>IFERROR(VLOOKUP("*Камчатский*",[2]МСП!$1:$1048576,COLUMN(CJ83),0),"-")</f>
        <v>10.9</v>
      </c>
      <c r="CK83" s="8">
        <f>IFERROR(VLOOKUP("*Камчатский*",[2]МСП!$1:$1048576,COLUMN(CK83),0),"-")</f>
        <v>12.1</v>
      </c>
      <c r="CL83" s="8">
        <f>IFERROR(VLOOKUP("*Камчатский*",[2]МСП!$1:$1048576,COLUMN(CL83),0),"-")</f>
        <v>12.9</v>
      </c>
      <c r="CM83" s="8">
        <f>IFERROR(VLOOKUP("*Камчатский*",[2]МСП!$1:$1048576,COLUMN(CM83),0),"-")</f>
        <v>13.7</v>
      </c>
      <c r="CN83" s="8">
        <f>IFERROR(VLOOKUP("*Камчатский*",[2]МСП!$1:$1048576,COLUMN(CN83),0),"-")</f>
        <v>13.8</v>
      </c>
      <c r="CO83" s="8">
        <f>IFERROR(VLOOKUP("*Камчатский*",[2]МСП!$1:$1048576,COLUMN(CO83),0),"-")</f>
        <v>14.5</v>
      </c>
      <c r="CP83" s="8">
        <f>IFERROR(VLOOKUP("*Камчатский*",[2]МСП!$1:$1048576,COLUMN(CP83),0),"-")</f>
        <v>15.9</v>
      </c>
      <c r="CQ83" s="8">
        <f>IFERROR(VLOOKUP("*Камчатский*",[2]МСП!$1:$1048576,COLUMN(CQ83),0),"-")</f>
        <v>16.3</v>
      </c>
      <c r="CR83" s="8">
        <f>IFERROR(VLOOKUP("*Камчатский*",[2]МСП!$1:$1048576,COLUMN(CR83),0),"-")</f>
        <v>14.7</v>
      </c>
      <c r="CS83" s="8">
        <f>IFERROR(VLOOKUP("*Камчатский*",[2]МСП!$1:$1048576,COLUMN(CS83),0),"-")</f>
        <v>4.5999999999999996</v>
      </c>
      <c r="CT83" s="8">
        <f>IFERROR(VLOOKUP("*Камчатский*",[2]МСП!$1:$1048576,COLUMN(CT83),0),"-")</f>
        <v>14.2</v>
      </c>
      <c r="CU83" s="8">
        <f>IFERROR(VLOOKUP("*Камчатский*",[2]МСП!$1:$1048576,COLUMN(CU83),0),"-")</f>
        <v>13.9</v>
      </c>
      <c r="CV83" s="8">
        <f>IFERROR(VLOOKUP("*Камчатский*",[2]МСП!$1:$1048576,COLUMN(CV83),0),"-")</f>
        <v>13.8</v>
      </c>
      <c r="CW83" s="8">
        <f>IFERROR(VLOOKUP("*Камчатский*",[2]МСП!$1:$1048576,COLUMN(CW83),0),"-")</f>
        <v>14.5</v>
      </c>
      <c r="CX83" s="8">
        <f>IFERROR(VLOOKUP("*Камчатский*",[2]МСП!$1:$1048576,COLUMN(CX83),0),"-")</f>
        <v>15</v>
      </c>
      <c r="CY83" s="8">
        <f>IFERROR(VLOOKUP("*Камчатский*",[2]МСП!$1:$1048576,COLUMN(CY83),0),"-")</f>
        <v>14.9</v>
      </c>
      <c r="CZ83" s="8">
        <f>IFERROR(VLOOKUP("*Камчатский*",[2]МСП!$1:$1048576,COLUMN(CZ83),0),"-")</f>
        <v>16.399999999999999</v>
      </c>
      <c r="DA83" s="8">
        <f>IFERROR(VLOOKUP("*Камчатский*",[2]МСП!$1:$1048576,COLUMN(DA83),0),"-")</f>
        <v>15.5</v>
      </c>
      <c r="DB83" s="8">
        <f>IFERROR(VLOOKUP("*Камчатский*",[2]МСП!$1:$1048576,COLUMN(DB83),0),"-")</f>
        <v>16.5</v>
      </c>
      <c r="DC83" s="8">
        <f>IFERROR(VLOOKUP("*Камчатский*",[2]МСП!$1:$1048576,COLUMN(DC83),0),"-")</f>
        <v>15.2</v>
      </c>
      <c r="DD83" s="8">
        <f>IFERROR(VLOOKUP("*Камчатский*",[2]МСП!$1:$1048576,COLUMN(DD83),0),"-")</f>
        <v>15.5</v>
      </c>
      <c r="DE83" s="8">
        <f>IFERROR(VLOOKUP("*Камчатский*",[2]МСП!$1:$1048576,COLUMN(DE83),0),"-")</f>
        <v>16</v>
      </c>
      <c r="DF83" s="8">
        <f>IFERROR(VLOOKUP("*Камчатский*",[2]МСП!$1:$1048576,COLUMN(DF83),0),"-")</f>
        <v>17.399999999999999</v>
      </c>
      <c r="DG83" s="8">
        <f>IFERROR(VLOOKUP("*Камчатский*",[2]МСП!$1:$1048576,COLUMN(DG83),0),"-")</f>
        <v>17.8</v>
      </c>
      <c r="DH83" s="8">
        <f>IFERROR(VLOOKUP("*Камчатский*",[2]МСП!$1:$1048576,COLUMN(DH83),0),"-")</f>
        <v>16.600000000000001</v>
      </c>
      <c r="DI83" s="8">
        <f>IFERROR(VLOOKUP("*Камчатский*",[2]МСП!$1:$1048576,COLUMN(DI83),0),"-")</f>
        <v>17.3</v>
      </c>
      <c r="DJ83" s="8">
        <f>IFERROR(VLOOKUP("*Камчатский*",[2]МСП!$1:$1048576,COLUMN(DJ83),0),"-")</f>
        <v>17</v>
      </c>
      <c r="DK83" s="8">
        <f>IFERROR(VLOOKUP("*Камчатский*",[2]МСП!$1:$1048576,COLUMN(DK83),0),"-")</f>
        <v>18.3</v>
      </c>
      <c r="DL83" s="8">
        <f>IFERROR(VLOOKUP("*Камчатский*",[2]МСП!$1:$1048576,COLUMN(DL83),0),"-")</f>
        <v>18.600000000000001</v>
      </c>
      <c r="DM83" s="8">
        <f>IFERROR(VLOOKUP("*Камчатский*",[2]МСП!$1:$1048576,COLUMN(DM83),0),"-")</f>
        <v>18.399999999999999</v>
      </c>
      <c r="DN83" s="8">
        <f>IFERROR(VLOOKUP("*Камчатский*",[2]МСП!$1:$1048576,COLUMN(DN83),0),"-")</f>
        <v>18.8</v>
      </c>
      <c r="DO83" s="8">
        <f>IFERROR(VLOOKUP("*Камчатский*",[2]МСП!$1:$1048576,COLUMN(DO83),0),"-")</f>
        <v>19</v>
      </c>
      <c r="DP83" s="8">
        <f>IFERROR(VLOOKUP("*Камчатский*",[2]МСП!$1:$1048576,COLUMN(DP83),0),"-")</f>
        <v>19.3</v>
      </c>
      <c r="DQ83" s="8">
        <f>IFERROR(VLOOKUP("*Камчатский*",[2]МСП!$1:$1048576,COLUMN(DQ83),0),"-")</f>
        <v>19.8</v>
      </c>
      <c r="DR83" s="8">
        <f>IFERROR(VLOOKUP("*Камчатский*",[2]МСП!$1:$1048576,COLUMN(DR83),0),"-")</f>
        <v>19.5</v>
      </c>
      <c r="DS83" s="8">
        <f>IFERROR(VLOOKUP("*Камчатский*",[2]МСП!$1:$1048576,COLUMN(DS83),0),"-")</f>
        <v>20.2</v>
      </c>
      <c r="DT83" s="8">
        <f>IFERROR(VLOOKUP("*Камчатский*",[2]МСП!$1:$1048576,COLUMN(DT83),0),"-")</f>
        <v>20.3</v>
      </c>
      <c r="DU83" s="8">
        <f>IFERROR(VLOOKUP("*Камчатский*",[2]МСП!$1:$1048576,COLUMN(DU83),0),"-")</f>
        <v>20.5</v>
      </c>
      <c r="DV83" s="8">
        <f>IFERROR(VLOOKUP("*Камчатский*",[2]МСП!$1:$1048576,COLUMN(DV83),0),"-")</f>
        <v>22.4</v>
      </c>
      <c r="DW83" s="8">
        <f>IFERROR(VLOOKUP("*Камчатский*",[2]МСП!$1:$1048576,COLUMN(DW83),0),"-")</f>
        <v>22.2</v>
      </c>
      <c r="DX83" s="8">
        <f>IFERROR(VLOOKUP("*Камчатский*",[2]МСП!$1:$1048576,COLUMN(DX83),0),"-")</f>
        <v>23.9</v>
      </c>
      <c r="DY83" s="8">
        <f>IFERROR(VLOOKUP("*Камчатский*",[2]МСП!$1:$1048576,COLUMN(DY83),0),"-")</f>
        <v>23.4</v>
      </c>
      <c r="DZ83" s="8">
        <f>IFERROR(VLOOKUP("*Камчатский*",[2]МСП!$1:$1048576,COLUMN(DZ83),0),"-")</f>
        <v>24.1</v>
      </c>
      <c r="EA83" s="8">
        <f>IFERROR(VLOOKUP("*Камчатский*",[2]МСП!$1:$1048576,COLUMN(EA83),0),"-")</f>
        <v>24.9</v>
      </c>
      <c r="EB83" s="8">
        <f>IFERROR(VLOOKUP("*Камчатский*",[2]МСП!$1:$1048576,COLUMN(EB83),0),"-")</f>
        <v>25.4</v>
      </c>
      <c r="EC83" s="8">
        <f>IFERROR(VLOOKUP("*Камчатский*",[2]МСП!$1:$1048576,COLUMN(EC83),0),"-")</f>
        <v>23.8</v>
      </c>
      <c r="ED83" s="8">
        <f>IFERROR(VLOOKUP("*Камчатский*",[2]МСП!$1:$1048576,COLUMN(ED83),0),"-")</f>
        <v>26.5</v>
      </c>
      <c r="EE83" s="8">
        <f>IFERROR(VLOOKUP("*Камчатский*",[2]МСП!$1:$1048576,COLUMN(EE83),0),"-")</f>
        <v>26.6</v>
      </c>
      <c r="EF83" s="8">
        <f>IFERROR(VLOOKUP("*Камчатский*",[2]МСП!$1:$1048576,COLUMN(EF83),0),"-")</f>
        <v>26.4</v>
      </c>
      <c r="EG83" s="8">
        <f>IFERROR(VLOOKUP("*Камчатский*",[2]МСП!$1:$1048576,COLUMN(EG83),0),"-")</f>
        <v>26.6</v>
      </c>
      <c r="EH83" s="8">
        <f>IFERROR(VLOOKUP("*Камчатский*",[2]МСП!$1:$1048576,COLUMN(EH83),0),"-")</f>
        <v>28.9</v>
      </c>
      <c r="EI83" s="8">
        <f>IFERROR(VLOOKUP("*Камчатский*",[2]МСП!$1:$1048576,COLUMN(EI83),0),"-")</f>
        <v>30.6</v>
      </c>
      <c r="EJ83" s="8">
        <f>IFERROR(VLOOKUP("*Камчатский*",[2]МСП!$1:$1048576,COLUMN(EJ83),0),"-")</f>
        <v>34.6</v>
      </c>
      <c r="EK83" s="8">
        <f>IFERROR(VLOOKUP("*Камчатский*",[2]МСП!$1:$1048576,COLUMN(EK83),0),"-")</f>
        <v>37</v>
      </c>
      <c r="EL83" s="8">
        <f>IFERROR(VLOOKUP("*Камчатский*",[2]МСП!$1:$1048576,COLUMN(EL83),0),"-")</f>
        <v>44.4</v>
      </c>
      <c r="EM83" s="8">
        <f>IFERROR(VLOOKUP("*Камчатский*",[2]МСП!$1:$1048576,COLUMN(EM83),0),"-")</f>
        <v>47.6</v>
      </c>
      <c r="EN83" s="8">
        <f>IFERROR(VLOOKUP("*Камчатский*",[2]МСП!$1:$1048576,COLUMN(EN83),0),"-")</f>
        <v>50.7</v>
      </c>
      <c r="EO83" s="8">
        <f>IFERROR(VLOOKUP("*Камчатский*",[2]МСП!$1:$1048576,COLUMN(EO83),0),"-")</f>
        <v>53.7</v>
      </c>
      <c r="EP83" s="8">
        <f>IFERROR(VLOOKUP("*Камчатский*",[2]МСП!$1:$1048576,COLUMN(EP83),0),"-")</f>
        <v>59</v>
      </c>
      <c r="EQ83" s="8">
        <f>IFERROR(VLOOKUP("*Камчатский*",[2]МСП!$1:$1048576,COLUMN(EQ83),0),"-")</f>
        <v>39.200000000000003</v>
      </c>
      <c r="ER83" s="8">
        <f>IFERROR(VLOOKUP("*Камчатский*",[2]МСП!$1:$1048576,COLUMN(ER83),0),"-")</f>
        <v>54.2</v>
      </c>
      <c r="ES83" s="8">
        <f>IFERROR(VLOOKUP("*Камчатский*",[2]МСП!$1:$1048576,COLUMN(ES83),0),"-")</f>
        <v>52.7</v>
      </c>
      <c r="ET83" s="8">
        <f>IFERROR(VLOOKUP("*Камчатский*",[2]МСП!$1:$1048576,COLUMN(ET83),0),"-")</f>
        <v>51.7</v>
      </c>
      <c r="EU83" s="8">
        <f>IFERROR(VLOOKUP("*Камчатский*",[2]МСП!$1:$1048576,COLUMN(EU83),0),"-")</f>
        <v>55.7</v>
      </c>
      <c r="EV83" s="8">
        <f>IFERROR(VLOOKUP("*Камчатский*",[2]МСП!$1:$1048576,COLUMN(EV83),0),"-")</f>
        <v>56.9</v>
      </c>
      <c r="EW83" s="8">
        <f>IFERROR(VLOOKUP("*Камчатский*",[2]МСП!$1:$1048576,COLUMN(EW83),0),"-")</f>
        <v>57.9</v>
      </c>
      <c r="EX83" s="8">
        <f>IFERROR(VLOOKUP("*Камчатский*",[2]МСП!$1:$1048576,COLUMN(EX83),0),"-")</f>
        <v>58.7</v>
      </c>
      <c r="EY83" s="8">
        <f>IFERROR(VLOOKUP("*Камчатский*",[2]МСП!$1:$1048576,COLUMN(EY83),0),"-")</f>
        <v>61.6</v>
      </c>
    </row>
    <row r="84" spans="1:155" x14ac:dyDescent="0.25">
      <c r="A84" s="4" t="s">
        <v>72</v>
      </c>
      <c r="B84" s="8">
        <f>IFERROR(VLOOKUP("*Приморский*",[2]МСП!$1:$1048576,COLUMN(B84),0),"-")</f>
        <v>1.5</v>
      </c>
      <c r="C84" s="8">
        <f>IFERROR(VLOOKUP("*Приморский*",[2]МСП!$1:$1048576,COLUMN(C84),0),"-")</f>
        <v>1.4</v>
      </c>
      <c r="D84" s="8">
        <f>IFERROR(VLOOKUP("*Приморский*",[2]МСП!$1:$1048576,COLUMN(D84),0),"-")</f>
        <v>1.1000000000000001</v>
      </c>
      <c r="E84" s="8">
        <f>IFERROR(VLOOKUP("*Приморский*",[2]МСП!$1:$1048576,COLUMN(E84),0),"-")</f>
        <v>-10.6</v>
      </c>
      <c r="F84" s="8">
        <f>IFERROR(VLOOKUP("*Приморский*",[2]МСП!$1:$1048576,COLUMN(F84),0),"-")</f>
        <v>-21.7</v>
      </c>
      <c r="G84" s="8">
        <f>IFERROR(VLOOKUP("*Приморский*",[2]МСП!$1:$1048576,COLUMN(G84),0),"-")</f>
        <v>-17.5</v>
      </c>
      <c r="H84" s="8">
        <f>IFERROR(VLOOKUP("*Приморский*",[2]МСП!$1:$1048576,COLUMN(H84),0),"-")</f>
        <v>-16.5</v>
      </c>
      <c r="I84" s="8">
        <f>IFERROR(VLOOKUP("*Приморский*",[2]МСП!$1:$1048576,COLUMN(I84),0),"-")</f>
        <v>-15.2</v>
      </c>
      <c r="J84" s="8">
        <f>IFERROR(VLOOKUP("*Приморский*",[2]МСП!$1:$1048576,COLUMN(J84),0),"-")</f>
        <v>-15.4</v>
      </c>
      <c r="K84" s="8">
        <f>IFERROR(VLOOKUP("*Приморский*",[2]МСП!$1:$1048576,COLUMN(K84),0),"-")</f>
        <v>-13.7</v>
      </c>
      <c r="L84" s="8">
        <f>IFERROR(VLOOKUP("*Приморский*",[2]МСП!$1:$1048576,COLUMN(L84),0),"-")</f>
        <v>-12.7</v>
      </c>
      <c r="M84" s="8">
        <f>IFERROR(VLOOKUP("*Приморский*",[2]МСП!$1:$1048576,COLUMN(M84),0),"-")</f>
        <v>-10.5</v>
      </c>
      <c r="N84" s="8">
        <f>IFERROR(VLOOKUP("*Приморский*",[2]МСП!$1:$1048576,COLUMN(N84),0),"-")</f>
        <v>-9.1999999999999993</v>
      </c>
      <c r="O84" s="8">
        <f>IFERROR(VLOOKUP("*Приморский*",[2]МСП!$1:$1048576,COLUMN(O84),0),"-")</f>
        <v>-7.3</v>
      </c>
      <c r="P84" s="8">
        <f>IFERROR(VLOOKUP("*Приморский*",[2]МСП!$1:$1048576,COLUMN(P84),0),"-")</f>
        <v>-5.3</v>
      </c>
      <c r="Q84" s="8">
        <f>IFERROR(VLOOKUP("*Приморский*",[2]МСП!$1:$1048576,COLUMN(Q84),0),"-")</f>
        <v>-4.8</v>
      </c>
      <c r="R84" s="8">
        <f>IFERROR(VLOOKUP("*Приморский*",[2]МСП!$1:$1048576,COLUMN(R84),0),"-")</f>
        <v>-3.3</v>
      </c>
      <c r="S84" s="8">
        <f>IFERROR(VLOOKUP("*Приморский*",[2]МСП!$1:$1048576,COLUMN(S84),0),"-")</f>
        <v>-2</v>
      </c>
      <c r="T84" s="8">
        <f>IFERROR(VLOOKUP("*Приморский*",[2]МСП!$1:$1048576,COLUMN(T84),0),"-")</f>
        <v>-1</v>
      </c>
      <c r="U84" s="8">
        <f>IFERROR(VLOOKUP("*Приморский*",[2]МСП!$1:$1048576,COLUMN(U84),0),"-")</f>
        <v>0.2</v>
      </c>
      <c r="V84" s="8">
        <f>IFERROR(VLOOKUP("*Приморский*",[2]МСП!$1:$1048576,COLUMN(V84),0),"-")</f>
        <v>-0.6</v>
      </c>
      <c r="W84" s="8">
        <f>IFERROR(VLOOKUP("*Приморский*",[2]МСП!$1:$1048576,COLUMN(W84),0),"-")</f>
        <v>0.5</v>
      </c>
      <c r="X84" s="8">
        <f>IFERROR(VLOOKUP("*Приморский*",[2]МСП!$1:$1048576,COLUMN(X84),0),"-")</f>
        <v>1.8</v>
      </c>
      <c r="Y84" s="8">
        <f>IFERROR(VLOOKUP("*Приморский*",[2]МСП!$1:$1048576,COLUMN(Y84),0),"-")</f>
        <v>2.9</v>
      </c>
      <c r="Z84" s="8">
        <f>IFERROR(VLOOKUP("*Приморский*",[2]МСП!$1:$1048576,COLUMN(Z84),0),"-")</f>
        <v>3.7</v>
      </c>
      <c r="AA84" s="8">
        <f>IFERROR(VLOOKUP("*Приморский*",[2]МСП!$1:$1048576,COLUMN(AA84),0),"-")</f>
        <v>3.9</v>
      </c>
      <c r="AB84" s="8">
        <f>IFERROR(VLOOKUP("*Приморский*",[2]МСП!$1:$1048576,COLUMN(AB84),0),"-")</f>
        <v>5.0999999999999996</v>
      </c>
      <c r="AC84" s="8">
        <f>IFERROR(VLOOKUP("*Приморский*",[2]МСП!$1:$1048576,COLUMN(AC84),0),"-")</f>
        <v>5.8</v>
      </c>
      <c r="AD84" s="8">
        <f>IFERROR(VLOOKUP("*Приморский*",[2]МСП!$1:$1048576,COLUMN(AD84),0),"-")</f>
        <v>5.8</v>
      </c>
      <c r="AE84" s="8">
        <f>IFERROR(VLOOKUP("*Приморский*",[2]МСП!$1:$1048576,COLUMN(AE84),0),"-")</f>
        <v>6</v>
      </c>
      <c r="AF84" s="8">
        <f>IFERROR(VLOOKUP("*Приморский*",[2]МСП!$1:$1048576,COLUMN(AF84),0),"-")</f>
        <v>6.1</v>
      </c>
      <c r="AG84" s="8">
        <f>IFERROR(VLOOKUP("*Приморский*",[2]МСП!$1:$1048576,COLUMN(AG84),0),"-")</f>
        <v>6.4</v>
      </c>
      <c r="AH84" s="8">
        <f>IFERROR(VLOOKUP("*Приморский*",[2]МСП!$1:$1048576,COLUMN(AH84),0),"-")</f>
        <v>6.9</v>
      </c>
      <c r="AI84" s="8">
        <f>IFERROR(VLOOKUP("*Приморский*",[2]МСП!$1:$1048576,COLUMN(AI84),0),"-")</f>
        <v>7.3</v>
      </c>
      <c r="AJ84" s="8">
        <f>IFERROR(VLOOKUP("*Приморский*",[2]МСП!$1:$1048576,COLUMN(AJ84),0),"-")</f>
        <v>6.4</v>
      </c>
      <c r="AK84" s="8">
        <f>IFERROR(VLOOKUP("*Приморский*",[2]МСП!$1:$1048576,COLUMN(AK84),0),"-")</f>
        <v>7.1</v>
      </c>
      <c r="AL84" s="8">
        <f>IFERROR(VLOOKUP("*Приморский*",[2]МСП!$1:$1048576,COLUMN(AL84),0),"-")</f>
        <v>6.6</v>
      </c>
      <c r="AM84" s="8">
        <f>IFERROR(VLOOKUP("*Приморский*",[2]МСП!$1:$1048576,COLUMN(AM84),0),"-")</f>
        <v>4.5</v>
      </c>
      <c r="AN84" s="8">
        <f>IFERROR(VLOOKUP("*Приморский*",[2]МСП!$1:$1048576,COLUMN(AN84),0),"-")</f>
        <v>6.3</v>
      </c>
      <c r="AO84" s="8">
        <f>IFERROR(VLOOKUP("*Приморский*",[2]МСП!$1:$1048576,COLUMN(AO84),0),"-")</f>
        <v>7.3</v>
      </c>
      <c r="AP84" s="8">
        <f>IFERROR(VLOOKUP("*Приморский*",[2]МСП!$1:$1048576,COLUMN(AP84),0),"-")</f>
        <v>8.1</v>
      </c>
      <c r="AQ84" s="8">
        <f>IFERROR(VLOOKUP("*Приморский*",[2]МСП!$1:$1048576,COLUMN(AQ84),0),"-")</f>
        <v>8.3000000000000007</v>
      </c>
      <c r="AR84" s="8">
        <f>IFERROR(VLOOKUP("*Приморский*",[2]МСП!$1:$1048576,COLUMN(AR84),0),"-")</f>
        <v>7.8</v>
      </c>
      <c r="AS84" s="8">
        <f>IFERROR(VLOOKUP("*Приморский*",[2]МСП!$1:$1048576,COLUMN(AS84),0),"-")</f>
        <v>-0.3</v>
      </c>
      <c r="AT84" s="8">
        <f>IFERROR(VLOOKUP("*Приморский*",[2]МСП!$1:$1048576,COLUMN(AT84),0),"-")</f>
        <v>5.8</v>
      </c>
      <c r="AU84" s="8">
        <f>IFERROR(VLOOKUP("*Приморский*",[2]МСП!$1:$1048576,COLUMN(AU84),0),"-")</f>
        <v>6.9</v>
      </c>
      <c r="AV84" s="8">
        <f>IFERROR(VLOOKUP("*Приморский*",[2]МСП!$1:$1048576,COLUMN(AV84),0),"-")</f>
        <v>6.9</v>
      </c>
      <c r="AW84" s="8">
        <f>IFERROR(VLOOKUP("*Приморский*",[2]МСП!$1:$1048576,COLUMN(AW84),0),"-")</f>
        <v>8.1</v>
      </c>
      <c r="AX84" s="8">
        <f>IFERROR(VLOOKUP("*Приморский*",[2]МСП!$1:$1048576,COLUMN(AX84),0),"-")</f>
        <v>8.9</v>
      </c>
      <c r="AY84" s="8">
        <f>IFERROR(VLOOKUP("*Приморский*",[2]МСП!$1:$1048576,COLUMN(AY84),0),"-")</f>
        <v>9.6</v>
      </c>
      <c r="AZ84" s="8">
        <f>IFERROR(VLOOKUP("*Приморский*",[2]МСП!$1:$1048576,COLUMN(AZ84),0),"-")</f>
        <v>9.5</v>
      </c>
      <c r="BA84" s="8">
        <f>IFERROR(VLOOKUP("*Приморский*",[2]МСП!$1:$1048576,COLUMN(BA84),0),"-")</f>
        <v>10.3</v>
      </c>
      <c r="BB84" s="8">
        <f>IFERROR(VLOOKUP("*Приморский*",[2]МСП!$1:$1048576,COLUMN(BB84),0),"-")</f>
        <v>10.3</v>
      </c>
      <c r="BC84" s="8">
        <f>IFERROR(VLOOKUP("*Приморский*",[2]МСП!$1:$1048576,COLUMN(BC84),0),"-")</f>
        <v>11.5</v>
      </c>
      <c r="BD84" s="8">
        <f>IFERROR(VLOOKUP("*Приморский*",[2]МСП!$1:$1048576,COLUMN(BD84),0),"-")</f>
        <v>9.8000000000000007</v>
      </c>
      <c r="BE84" s="8">
        <f>IFERROR(VLOOKUP("*Приморский*",[2]МСП!$1:$1048576,COLUMN(BE84),0),"-")</f>
        <v>12</v>
      </c>
      <c r="BF84" s="8">
        <f>IFERROR(VLOOKUP("*Приморский*",[2]МСП!$1:$1048576,COLUMN(BF84),0),"-")</f>
        <v>11.7</v>
      </c>
      <c r="BG84" s="8">
        <f>IFERROR(VLOOKUP("*Приморский*",[2]МСП!$1:$1048576,COLUMN(BG84),0),"-")</f>
        <v>12</v>
      </c>
      <c r="BH84" s="8">
        <f>IFERROR(VLOOKUP("*Приморский*",[2]МСП!$1:$1048576,COLUMN(BH84),0),"-")</f>
        <v>12.9</v>
      </c>
      <c r="BI84" s="8">
        <f>IFERROR(VLOOKUP("*Приморский*",[2]МСП!$1:$1048576,COLUMN(BI84),0),"-")</f>
        <v>5.5</v>
      </c>
      <c r="BJ84" s="8">
        <f>IFERROR(VLOOKUP("*Приморский*",[2]МСП!$1:$1048576,COLUMN(BJ84),0),"-")</f>
        <v>10.1</v>
      </c>
      <c r="BK84" s="8">
        <f>IFERROR(VLOOKUP("*Приморский*",[2]МСП!$1:$1048576,COLUMN(BK84),0),"-")</f>
        <v>12.4</v>
      </c>
      <c r="BL84" s="8">
        <f>IFERROR(VLOOKUP("*Приморский*",[2]МСП!$1:$1048576,COLUMN(BL84),0),"-")</f>
        <v>13.2</v>
      </c>
      <c r="BM84" s="8">
        <f>IFERROR(VLOOKUP("*Приморский*",[2]МСП!$1:$1048576,COLUMN(BM84),0),"-")</f>
        <v>13.6</v>
      </c>
      <c r="BN84" s="8">
        <f>IFERROR(VLOOKUP("*Приморский*",[2]МСП!$1:$1048576,COLUMN(BN84),0),"-")</f>
        <v>15.4</v>
      </c>
      <c r="BO84" s="8">
        <f>IFERROR(VLOOKUP("*Приморский*",[2]МСП!$1:$1048576,COLUMN(BO84),0),"-")</f>
        <v>14.5</v>
      </c>
      <c r="BP84" s="8">
        <f>IFERROR(VLOOKUP("*Приморский*",[2]МСП!$1:$1048576,COLUMN(BP84),0),"-")</f>
        <v>14.3</v>
      </c>
      <c r="BQ84" s="8">
        <f>IFERROR(VLOOKUP("*Приморский*",[2]МСП!$1:$1048576,COLUMN(BQ84),0),"-")</f>
        <v>15</v>
      </c>
      <c r="BR84" s="8">
        <f>IFERROR(VLOOKUP("*Приморский*",[2]МСП!$1:$1048576,COLUMN(BR84),0),"-")</f>
        <v>15.2</v>
      </c>
      <c r="BS84" s="8">
        <f>IFERROR(VLOOKUP("*Приморский*",[2]МСП!$1:$1048576,COLUMN(BS84),0),"-")</f>
        <v>15.2</v>
      </c>
      <c r="BT84" s="8">
        <f>IFERROR(VLOOKUP("*Приморский*",[2]МСП!$1:$1048576,COLUMN(BT84),0),"-")</f>
        <v>15.4</v>
      </c>
      <c r="BU84" s="8">
        <f>IFERROR(VLOOKUP("*Приморский*",[2]МСП!$1:$1048576,COLUMN(BU84),0),"-")</f>
        <v>15.8</v>
      </c>
      <c r="BV84" s="8">
        <f>IFERROR(VLOOKUP("*Приморский*",[2]МСП!$1:$1048576,COLUMN(BV84),0),"-")</f>
        <v>15.2</v>
      </c>
      <c r="BW84" s="8">
        <f>IFERROR(VLOOKUP("*Приморский*",[2]МСП!$1:$1048576,COLUMN(BW84),0),"-")</f>
        <v>15.7</v>
      </c>
      <c r="BX84" s="8">
        <f>IFERROR(VLOOKUP("*Приморский*",[2]МСП!$1:$1048576,COLUMN(BX84),0),"-")</f>
        <v>16.2</v>
      </c>
      <c r="BY84" s="8">
        <f>IFERROR(VLOOKUP("*Приморский*",[2]МСП!$1:$1048576,COLUMN(BY84),0),"-")</f>
        <v>16.399999999999999</v>
      </c>
      <c r="BZ84" s="8">
        <f>IFERROR(VLOOKUP("*Приморский*",[2]МСП!$1:$1048576,COLUMN(BZ84),0),"-")</f>
        <v>16.5</v>
      </c>
      <c r="CA84" s="8">
        <f>IFERROR(VLOOKUP("*Приморский*",[2]МСП!$1:$1048576,COLUMN(CA84),0),"-")</f>
        <v>17.3</v>
      </c>
      <c r="CB84" s="8">
        <f>IFERROR(VLOOKUP("*Приморский*",[2]МСП!$1:$1048576,COLUMN(CB84),0),"-")</f>
        <v>17.7</v>
      </c>
      <c r="CC84" s="8">
        <f>IFERROR(VLOOKUP("*Приморский*",[2]МСП!$1:$1048576,COLUMN(CC84),0),"-")</f>
        <v>18</v>
      </c>
      <c r="CD84" s="8">
        <f>IFERROR(VLOOKUP("*Приморский*",[2]МСП!$1:$1048576,COLUMN(CD84),0),"-")</f>
        <v>18.2</v>
      </c>
      <c r="CE84" s="8">
        <f>IFERROR(VLOOKUP("*Приморский*",[2]МСП!$1:$1048576,COLUMN(CE84),0),"-")</f>
        <v>18.2</v>
      </c>
      <c r="CF84" s="8">
        <f>IFERROR(VLOOKUP("*Приморский*",[2]МСП!$1:$1048576,COLUMN(CF84),0),"-")</f>
        <v>18.100000000000001</v>
      </c>
      <c r="CG84" s="8">
        <f>IFERROR(VLOOKUP("*Приморский*",[2]МСП!$1:$1048576,COLUMN(CG84),0),"-")</f>
        <v>18.3</v>
      </c>
      <c r="CH84" s="8">
        <f>IFERROR(VLOOKUP("*Приморский*",[2]МСП!$1:$1048576,COLUMN(CH84),0),"-")</f>
        <v>18.899999999999999</v>
      </c>
      <c r="CI84" s="8">
        <f>IFERROR(VLOOKUP("*Приморский*",[2]МСП!$1:$1048576,COLUMN(CI84),0),"-")</f>
        <v>19.100000000000001</v>
      </c>
      <c r="CJ84" s="8">
        <f>IFERROR(VLOOKUP("*Приморский*",[2]МСП!$1:$1048576,COLUMN(CJ84),0),"-")</f>
        <v>17</v>
      </c>
      <c r="CK84" s="8">
        <f>IFERROR(VLOOKUP("*Приморский*",[2]МСП!$1:$1048576,COLUMN(CK84),0),"-")</f>
        <v>18.5</v>
      </c>
      <c r="CL84" s="8">
        <f>IFERROR(VLOOKUP("*Приморский*",[2]МСП!$1:$1048576,COLUMN(CL84),0),"-")</f>
        <v>19.5</v>
      </c>
      <c r="CM84" s="8">
        <f>IFERROR(VLOOKUP("*Приморский*",[2]МСП!$1:$1048576,COLUMN(CM84),0),"-")</f>
        <v>19.5</v>
      </c>
      <c r="CN84" s="8">
        <f>IFERROR(VLOOKUP("*Приморский*",[2]МСП!$1:$1048576,COLUMN(CN84),0),"-")</f>
        <v>19</v>
      </c>
      <c r="CO84" s="8">
        <f>IFERROR(VLOOKUP("*Приморский*",[2]МСП!$1:$1048576,COLUMN(CO84),0),"-")</f>
        <v>20.2</v>
      </c>
      <c r="CP84" s="8">
        <f>IFERROR(VLOOKUP("*Приморский*",[2]МСП!$1:$1048576,COLUMN(CP84),0),"-")</f>
        <v>20.5</v>
      </c>
      <c r="CQ84" s="8">
        <f>IFERROR(VLOOKUP("*Приморский*",[2]МСП!$1:$1048576,COLUMN(CQ84),0),"-")</f>
        <v>21</v>
      </c>
      <c r="CR84" s="8">
        <f>IFERROR(VLOOKUP("*Приморский*",[2]МСП!$1:$1048576,COLUMN(CR84),0),"-")</f>
        <v>20</v>
      </c>
      <c r="CS84" s="8">
        <f>IFERROR(VLOOKUP("*Приморский*",[2]МСП!$1:$1048576,COLUMN(CS84),0),"-")</f>
        <v>9.1999999999999993</v>
      </c>
      <c r="CT84" s="8">
        <f>IFERROR(VLOOKUP("*Приморский*",[2]МСП!$1:$1048576,COLUMN(CT84),0),"-")</f>
        <v>18.600000000000001</v>
      </c>
      <c r="CU84" s="8">
        <f>IFERROR(VLOOKUP("*Приморский*",[2]МСП!$1:$1048576,COLUMN(CU84),0),"-")</f>
        <v>19.600000000000001</v>
      </c>
      <c r="CV84" s="8">
        <f>IFERROR(VLOOKUP("*Приморский*",[2]МСП!$1:$1048576,COLUMN(CV84),0),"-")</f>
        <v>19.899999999999999</v>
      </c>
      <c r="CW84" s="8">
        <f>IFERROR(VLOOKUP("*Приморский*",[2]МСП!$1:$1048576,COLUMN(CW84),0),"-")</f>
        <v>20.3</v>
      </c>
      <c r="CX84" s="8">
        <f>IFERROR(VLOOKUP("*Приморский*",[2]МСП!$1:$1048576,COLUMN(CX84),0),"-")</f>
        <v>20.6</v>
      </c>
      <c r="CY84" s="8">
        <f>IFERROR(VLOOKUP("*Приморский*",[2]МСП!$1:$1048576,COLUMN(CY84),0),"-")</f>
        <v>20.8</v>
      </c>
      <c r="CZ84" s="8">
        <f>IFERROR(VLOOKUP("*Приморский*",[2]МСП!$1:$1048576,COLUMN(CZ84),0),"-")</f>
        <v>21.6</v>
      </c>
      <c r="DA84" s="8">
        <f>IFERROR(VLOOKUP("*Приморский*",[2]МСП!$1:$1048576,COLUMN(DA84),0),"-")</f>
        <v>21.5</v>
      </c>
      <c r="DB84" s="8">
        <f>IFERROR(VLOOKUP("*Приморский*",[2]МСП!$1:$1048576,COLUMN(DB84),0),"-")</f>
        <v>21.4</v>
      </c>
      <c r="DC84" s="8">
        <f>IFERROR(VLOOKUP("*Приморский*",[2]МСП!$1:$1048576,COLUMN(DC84),0),"-")</f>
        <v>21</v>
      </c>
      <c r="DD84" s="8">
        <f>IFERROR(VLOOKUP("*Приморский*",[2]МСП!$1:$1048576,COLUMN(DD84),0),"-")</f>
        <v>21.4</v>
      </c>
      <c r="DE84" s="8">
        <f>IFERROR(VLOOKUP("*Приморский*",[2]МСП!$1:$1048576,COLUMN(DE84),0),"-")</f>
        <v>21.8</v>
      </c>
      <c r="DF84" s="8">
        <f>IFERROR(VLOOKUP("*Приморский*",[2]МСП!$1:$1048576,COLUMN(DF84),0),"-")</f>
        <v>22.6</v>
      </c>
      <c r="DG84" s="8">
        <f>IFERROR(VLOOKUP("*Приморский*",[2]МСП!$1:$1048576,COLUMN(DG84),0),"-")</f>
        <v>22.9</v>
      </c>
      <c r="DH84" s="8">
        <f>IFERROR(VLOOKUP("*Приморский*",[2]МСП!$1:$1048576,COLUMN(DH84),0),"-")</f>
        <v>23.5</v>
      </c>
      <c r="DI84" s="8">
        <f>IFERROR(VLOOKUP("*Приморский*",[2]МСП!$1:$1048576,COLUMN(DI84),0),"-")</f>
        <v>22.8</v>
      </c>
      <c r="DJ84" s="8">
        <f>IFERROR(VLOOKUP("*Приморский*",[2]МСП!$1:$1048576,COLUMN(DJ84),0),"-")</f>
        <v>22.8</v>
      </c>
      <c r="DK84" s="8">
        <f>IFERROR(VLOOKUP("*Приморский*",[2]МСП!$1:$1048576,COLUMN(DK84),0),"-")</f>
        <v>24.4</v>
      </c>
      <c r="DL84" s="8">
        <f>IFERROR(VLOOKUP("*Приморский*",[2]МСП!$1:$1048576,COLUMN(DL84),0),"-")</f>
        <v>24.6</v>
      </c>
      <c r="DM84" s="8">
        <f>IFERROR(VLOOKUP("*Приморский*",[2]МСП!$1:$1048576,COLUMN(DM84),0),"-")</f>
        <v>24.8</v>
      </c>
      <c r="DN84" s="8">
        <f>IFERROR(VLOOKUP("*Приморский*",[2]МСП!$1:$1048576,COLUMN(DN84),0),"-")</f>
        <v>24.7</v>
      </c>
      <c r="DO84" s="8">
        <f>IFERROR(VLOOKUP("*Приморский*",[2]МСП!$1:$1048576,COLUMN(DO84),0),"-")</f>
        <v>25.2</v>
      </c>
      <c r="DP84" s="8">
        <f>IFERROR(VLOOKUP("*Приморский*",[2]МСП!$1:$1048576,COLUMN(DP84),0),"-")</f>
        <v>25.4</v>
      </c>
      <c r="DQ84" s="8">
        <f>IFERROR(VLOOKUP("*Приморский*",[2]МСП!$1:$1048576,COLUMN(DQ84),0),"-")</f>
        <v>25.9</v>
      </c>
      <c r="DR84" s="8">
        <f>IFERROR(VLOOKUP("*Приморский*",[2]МСП!$1:$1048576,COLUMN(DR84),0),"-")</f>
        <v>25.4</v>
      </c>
      <c r="DS84" s="8">
        <f>IFERROR(VLOOKUP("*Приморский*",[2]МСП!$1:$1048576,COLUMN(DS84),0),"-")</f>
        <v>25.8</v>
      </c>
      <c r="DT84" s="8">
        <f>IFERROR(VLOOKUP("*Приморский*",[2]МСП!$1:$1048576,COLUMN(DT84),0),"-")</f>
        <v>26</v>
      </c>
      <c r="DU84" s="8">
        <f>IFERROR(VLOOKUP("*Приморский*",[2]МСП!$1:$1048576,COLUMN(DU84),0),"-")</f>
        <v>26.7</v>
      </c>
      <c r="DV84" s="8">
        <f>IFERROR(VLOOKUP("*Приморский*",[2]МСП!$1:$1048576,COLUMN(DV84),0),"-")</f>
        <v>27.7</v>
      </c>
      <c r="DW84" s="8">
        <f>IFERROR(VLOOKUP("*Приморский*",[2]МСП!$1:$1048576,COLUMN(DW84),0),"-")</f>
        <v>29</v>
      </c>
      <c r="DX84" s="8">
        <f>IFERROR(VLOOKUP("*Приморский*",[2]МСП!$1:$1048576,COLUMN(DX84),0),"-")</f>
        <v>30.1</v>
      </c>
      <c r="DY84" s="8">
        <f>IFERROR(VLOOKUP("*Приморский*",[2]МСП!$1:$1048576,COLUMN(DY84),0),"-")</f>
        <v>30.1</v>
      </c>
      <c r="DZ84" s="8">
        <f>IFERROR(VLOOKUP("*Приморский*",[2]МСП!$1:$1048576,COLUMN(DZ84),0),"-")</f>
        <v>31.3</v>
      </c>
      <c r="EA84" s="8">
        <f>IFERROR(VLOOKUP("*Приморский*",[2]МСП!$1:$1048576,COLUMN(EA84),0),"-")</f>
        <v>31.7</v>
      </c>
      <c r="EB84" s="8">
        <f>IFERROR(VLOOKUP("*Приморский*",[2]МСП!$1:$1048576,COLUMN(EB84),0),"-")</f>
        <v>32.700000000000003</v>
      </c>
      <c r="EC84" s="8">
        <f>IFERROR(VLOOKUP("*Приморский*",[2]МСП!$1:$1048576,COLUMN(EC84),0),"-")</f>
        <v>32.799999999999997</v>
      </c>
      <c r="ED84" s="8">
        <f>IFERROR(VLOOKUP("*Приморский*",[2]МСП!$1:$1048576,COLUMN(ED84),0),"-")</f>
        <v>34.1</v>
      </c>
      <c r="EE84" s="8">
        <f>IFERROR(VLOOKUP("*Приморский*",[2]МСП!$1:$1048576,COLUMN(EE84),0),"-")</f>
        <v>34.4</v>
      </c>
      <c r="EF84" s="8">
        <f>IFERROR(VLOOKUP("*Приморский*",[2]МСП!$1:$1048576,COLUMN(EF84),0),"-")</f>
        <v>34.700000000000003</v>
      </c>
      <c r="EG84" s="8">
        <f>IFERROR(VLOOKUP("*Приморский*",[2]МСП!$1:$1048576,COLUMN(EG84),0),"-")</f>
        <v>35.4</v>
      </c>
      <c r="EH84" s="8">
        <f>IFERROR(VLOOKUP("*Приморский*",[2]МСП!$1:$1048576,COLUMN(EH84),0),"-")</f>
        <v>36.799999999999997</v>
      </c>
      <c r="EI84" s="8">
        <f>IFERROR(VLOOKUP("*Приморский*",[2]МСП!$1:$1048576,COLUMN(EI84),0),"-")</f>
        <v>38.6</v>
      </c>
      <c r="EJ84" s="8">
        <f>IFERROR(VLOOKUP("*Приморский*",[2]МСП!$1:$1048576,COLUMN(EJ84),0),"-")</f>
        <v>41.3</v>
      </c>
      <c r="EK84" s="8">
        <f>IFERROR(VLOOKUP("*Приморский*",[2]МСП!$1:$1048576,COLUMN(EK84),0),"-")</f>
        <v>43.8</v>
      </c>
      <c r="EL84" s="8">
        <f>IFERROR(VLOOKUP("*Приморский*",[2]МСП!$1:$1048576,COLUMN(EL84),0),"-")</f>
        <v>47</v>
      </c>
      <c r="EM84" s="8">
        <f>IFERROR(VLOOKUP("*Приморский*",[2]МСП!$1:$1048576,COLUMN(EM84),0),"-")</f>
        <v>50.1</v>
      </c>
      <c r="EN84" s="8">
        <f>IFERROR(VLOOKUP("*Приморский*",[2]МСП!$1:$1048576,COLUMN(EN84),0),"-")</f>
        <v>51.9</v>
      </c>
      <c r="EO84" s="8">
        <f>IFERROR(VLOOKUP("*Приморский*",[2]МСП!$1:$1048576,COLUMN(EO84),0),"-")</f>
        <v>52.9</v>
      </c>
      <c r="EP84" s="8">
        <f>IFERROR(VLOOKUP("*Приморский*",[2]МСП!$1:$1048576,COLUMN(EP84),0),"-")</f>
        <v>56.3</v>
      </c>
      <c r="EQ84" s="8">
        <f>IFERROR(VLOOKUP("*Приморский*",[2]МСП!$1:$1048576,COLUMN(EQ84),0),"-")</f>
        <v>39.1</v>
      </c>
      <c r="ER84" s="8">
        <f>IFERROR(VLOOKUP("*Приморский*",[2]МСП!$1:$1048576,COLUMN(ER84),0),"-")</f>
        <v>51.7</v>
      </c>
      <c r="ES84" s="8">
        <f>IFERROR(VLOOKUP("*Приморский*",[2]МСП!$1:$1048576,COLUMN(ES84),0),"-")</f>
        <v>52.3</v>
      </c>
      <c r="ET84" s="8">
        <f>IFERROR(VLOOKUP("*Приморский*",[2]МСП!$1:$1048576,COLUMN(ET84),0),"-")</f>
        <v>53.2</v>
      </c>
      <c r="EU84" s="8">
        <f>IFERROR(VLOOKUP("*Приморский*",[2]МСП!$1:$1048576,COLUMN(EU84),0),"-")</f>
        <v>55.2</v>
      </c>
      <c r="EV84" s="8">
        <f>IFERROR(VLOOKUP("*Приморский*",[2]МСП!$1:$1048576,COLUMN(EV84),0),"-")</f>
        <v>56.2</v>
      </c>
      <c r="EW84" s="8">
        <f>IFERROR(VLOOKUP("*Приморский*",[2]МСП!$1:$1048576,COLUMN(EW84),0),"-")</f>
        <v>57.9</v>
      </c>
      <c r="EX84" s="8">
        <f>IFERROR(VLOOKUP("*Приморский*",[2]МСП!$1:$1048576,COLUMN(EX84),0),"-")</f>
        <v>58.7</v>
      </c>
      <c r="EY84" s="8">
        <f>IFERROR(VLOOKUP("*Приморский*",[2]МСП!$1:$1048576,COLUMN(EY84),0),"-")</f>
        <v>62.2</v>
      </c>
    </row>
    <row r="85" spans="1:155" x14ac:dyDescent="0.25">
      <c r="A85" s="4" t="s">
        <v>73</v>
      </c>
      <c r="B85" s="8">
        <f>IFERROR(VLOOKUP("*Хабаровский*",[2]МСП!$1:$1048576,COLUMN(B85),0),"-")</f>
        <v>1.1000000000000001</v>
      </c>
      <c r="C85" s="8">
        <f>IFERROR(VLOOKUP("*Хабаровский*",[2]МСП!$1:$1048576,COLUMN(C85),0),"-")</f>
        <v>0.7</v>
      </c>
      <c r="D85" s="8">
        <f>IFERROR(VLOOKUP("*Хабаровский*",[2]МСП!$1:$1048576,COLUMN(D85),0),"-")</f>
        <v>0.4</v>
      </c>
      <c r="E85" s="8">
        <f>IFERROR(VLOOKUP("*Хабаровский*",[2]МСП!$1:$1048576,COLUMN(E85),0),"-")</f>
        <v>-7</v>
      </c>
      <c r="F85" s="8">
        <f>IFERROR(VLOOKUP("*Хабаровский*",[2]МСП!$1:$1048576,COLUMN(F85),0),"-")</f>
        <v>-22.7</v>
      </c>
      <c r="G85" s="8">
        <f>IFERROR(VLOOKUP("*Хабаровский*",[2]МСП!$1:$1048576,COLUMN(G85),0),"-")</f>
        <v>-18.7</v>
      </c>
      <c r="H85" s="8">
        <f>IFERROR(VLOOKUP("*Хабаровский*",[2]МСП!$1:$1048576,COLUMN(H85),0),"-")</f>
        <v>-18.899999999999999</v>
      </c>
      <c r="I85" s="8">
        <f>IFERROR(VLOOKUP("*Хабаровский*",[2]МСП!$1:$1048576,COLUMN(I85),0),"-")</f>
        <v>-17</v>
      </c>
      <c r="J85" s="8">
        <f>IFERROR(VLOOKUP("*Хабаровский*",[2]МСП!$1:$1048576,COLUMN(J85),0),"-")</f>
        <v>-17</v>
      </c>
      <c r="K85" s="8">
        <f>IFERROR(VLOOKUP("*Хабаровский*",[2]МСП!$1:$1048576,COLUMN(K85),0),"-")</f>
        <v>-14.2</v>
      </c>
      <c r="L85" s="8">
        <f>IFERROR(VLOOKUP("*Хабаровский*",[2]МСП!$1:$1048576,COLUMN(L85),0),"-")</f>
        <v>-12.4</v>
      </c>
      <c r="M85" s="8">
        <f>IFERROR(VLOOKUP("*Хабаровский*",[2]МСП!$1:$1048576,COLUMN(M85),0),"-")</f>
        <v>-10.199999999999999</v>
      </c>
      <c r="N85" s="8">
        <f>IFERROR(VLOOKUP("*Хабаровский*",[2]МСП!$1:$1048576,COLUMN(N85),0),"-")</f>
        <v>-8.4</v>
      </c>
      <c r="O85" s="8">
        <f>IFERROR(VLOOKUP("*Хабаровский*",[2]МСП!$1:$1048576,COLUMN(O85),0),"-")</f>
        <v>-5.9</v>
      </c>
      <c r="P85" s="8">
        <f>IFERROR(VLOOKUP("*Хабаровский*",[2]МСП!$1:$1048576,COLUMN(P85),0),"-")</f>
        <v>-4.3</v>
      </c>
      <c r="Q85" s="8">
        <f>IFERROR(VLOOKUP("*Хабаровский*",[2]МСП!$1:$1048576,COLUMN(Q85),0),"-")</f>
        <v>-4.3</v>
      </c>
      <c r="R85" s="8">
        <f>IFERROR(VLOOKUP("*Хабаровский*",[2]МСП!$1:$1048576,COLUMN(R85),0),"-")</f>
        <v>-3.5</v>
      </c>
      <c r="S85" s="8">
        <f>IFERROR(VLOOKUP("*Хабаровский*",[2]МСП!$1:$1048576,COLUMN(S85),0),"-")</f>
        <v>-2.6</v>
      </c>
      <c r="T85" s="8">
        <f>IFERROR(VLOOKUP("*Хабаровский*",[2]МСП!$1:$1048576,COLUMN(T85),0),"-")</f>
        <v>-2</v>
      </c>
      <c r="U85" s="8">
        <f>IFERROR(VLOOKUP("*Хабаровский*",[2]МСП!$1:$1048576,COLUMN(U85),0),"-")</f>
        <v>-1.8</v>
      </c>
      <c r="V85" s="8">
        <f>IFERROR(VLOOKUP("*Хабаровский*",[2]МСП!$1:$1048576,COLUMN(V85),0),"-")</f>
        <v>-3.2</v>
      </c>
      <c r="W85" s="8">
        <f>IFERROR(VLOOKUP("*Хабаровский*",[2]МСП!$1:$1048576,COLUMN(W85),0),"-")</f>
        <v>-2.2000000000000002</v>
      </c>
      <c r="X85" s="8">
        <f>IFERROR(VLOOKUP("*Хабаровский*",[2]МСП!$1:$1048576,COLUMN(X85),0),"-")</f>
        <v>-0.9</v>
      </c>
      <c r="Y85" s="8">
        <f>IFERROR(VLOOKUP("*Хабаровский*",[2]МСП!$1:$1048576,COLUMN(Y85),0),"-")</f>
        <v>-0.1</v>
      </c>
      <c r="Z85" s="8">
        <f>IFERROR(VLOOKUP("*Хабаровский*",[2]МСП!$1:$1048576,COLUMN(Z85),0),"-")</f>
        <v>1.2</v>
      </c>
      <c r="AA85" s="8">
        <f>IFERROR(VLOOKUP("*Хабаровский*",[2]МСП!$1:$1048576,COLUMN(AA85),0),"-")</f>
        <v>1.8</v>
      </c>
      <c r="AB85" s="8">
        <f>IFERROR(VLOOKUP("*Хабаровский*",[2]МСП!$1:$1048576,COLUMN(AB85),0),"-")</f>
        <v>2.8</v>
      </c>
      <c r="AC85" s="8">
        <f>IFERROR(VLOOKUP("*Хабаровский*",[2]МСП!$1:$1048576,COLUMN(AC85),0),"-")</f>
        <v>3.4</v>
      </c>
      <c r="AD85" s="8">
        <f>IFERROR(VLOOKUP("*Хабаровский*",[2]МСП!$1:$1048576,COLUMN(AD85),0),"-")</f>
        <v>3.5</v>
      </c>
      <c r="AE85" s="8">
        <f>IFERROR(VLOOKUP("*Хабаровский*",[2]МСП!$1:$1048576,COLUMN(AE85),0),"-")</f>
        <v>3.6</v>
      </c>
      <c r="AF85" s="8">
        <f>IFERROR(VLOOKUP("*Хабаровский*",[2]МСП!$1:$1048576,COLUMN(AF85),0),"-")</f>
        <v>2.8</v>
      </c>
      <c r="AG85" s="8">
        <f>IFERROR(VLOOKUP("*Хабаровский*",[2]МСП!$1:$1048576,COLUMN(AG85),0),"-")</f>
        <v>3</v>
      </c>
      <c r="AH85" s="8">
        <f>IFERROR(VLOOKUP("*Хабаровский*",[2]МСП!$1:$1048576,COLUMN(AH85),0),"-")</f>
        <v>3.4</v>
      </c>
      <c r="AI85" s="8">
        <f>IFERROR(VLOOKUP("*Хабаровский*",[2]МСП!$1:$1048576,COLUMN(AI85),0),"-")</f>
        <v>2.9</v>
      </c>
      <c r="AJ85" s="8">
        <f>IFERROR(VLOOKUP("*Хабаровский*",[2]МСП!$1:$1048576,COLUMN(AJ85),0),"-")</f>
        <v>2.6</v>
      </c>
      <c r="AK85" s="8">
        <f>IFERROR(VLOOKUP("*Хабаровский*",[2]МСП!$1:$1048576,COLUMN(AK85),0),"-")</f>
        <v>2.9</v>
      </c>
      <c r="AL85" s="8">
        <f>IFERROR(VLOOKUP("*Хабаровский*",[2]МСП!$1:$1048576,COLUMN(AL85),0),"-")</f>
        <v>2.6</v>
      </c>
      <c r="AM85" s="8">
        <f>IFERROR(VLOOKUP("*Хабаровский*",[2]МСП!$1:$1048576,COLUMN(AM85),0),"-")</f>
        <v>2.5</v>
      </c>
      <c r="AN85" s="8">
        <f>IFERROR(VLOOKUP("*Хабаровский*",[2]МСП!$1:$1048576,COLUMN(AN85),0),"-")</f>
        <v>3.2</v>
      </c>
      <c r="AO85" s="8">
        <f>IFERROR(VLOOKUP("*Хабаровский*",[2]МСП!$1:$1048576,COLUMN(AO85),0),"-")</f>
        <v>3.7</v>
      </c>
      <c r="AP85" s="8">
        <f>IFERROR(VLOOKUP("*Хабаровский*",[2]МСП!$1:$1048576,COLUMN(AP85),0),"-")</f>
        <v>3.6</v>
      </c>
      <c r="AQ85" s="8">
        <f>IFERROR(VLOOKUP("*Хабаровский*",[2]МСП!$1:$1048576,COLUMN(AQ85),0),"-")</f>
        <v>4.5999999999999996</v>
      </c>
      <c r="AR85" s="8">
        <f>IFERROR(VLOOKUP("*Хабаровский*",[2]МСП!$1:$1048576,COLUMN(AR85),0),"-")</f>
        <v>3.6</v>
      </c>
      <c r="AS85" s="8">
        <f>IFERROR(VLOOKUP("*Хабаровский*",[2]МСП!$1:$1048576,COLUMN(AS85),0),"-")</f>
        <v>-4.3</v>
      </c>
      <c r="AT85" s="8">
        <f>IFERROR(VLOOKUP("*Хабаровский*",[2]МСП!$1:$1048576,COLUMN(AT85),0),"-")</f>
        <v>1.6</v>
      </c>
      <c r="AU85" s="8">
        <f>IFERROR(VLOOKUP("*Хабаровский*",[2]МСП!$1:$1048576,COLUMN(AU85),0),"-")</f>
        <v>1.7</v>
      </c>
      <c r="AV85" s="8">
        <f>IFERROR(VLOOKUP("*Хабаровский*",[2]МСП!$1:$1048576,COLUMN(AV85),0),"-")</f>
        <v>2.5</v>
      </c>
      <c r="AW85" s="8">
        <f>IFERROR(VLOOKUP("*Хабаровский*",[2]МСП!$1:$1048576,COLUMN(AW85),0),"-")</f>
        <v>3.2</v>
      </c>
      <c r="AX85" s="8">
        <f>IFERROR(VLOOKUP("*Хабаровский*",[2]МСП!$1:$1048576,COLUMN(AX85),0),"-")</f>
        <v>3.7</v>
      </c>
      <c r="AY85" s="8">
        <f>IFERROR(VLOOKUP("*Хабаровский*",[2]МСП!$1:$1048576,COLUMN(AY85),0),"-")</f>
        <v>4.2</v>
      </c>
      <c r="AZ85" s="8">
        <f>IFERROR(VLOOKUP("*Хабаровский*",[2]МСП!$1:$1048576,COLUMN(AZ85),0),"-")</f>
        <v>3.7</v>
      </c>
      <c r="BA85" s="8">
        <f>IFERROR(VLOOKUP("*Хабаровский*",[2]МСП!$1:$1048576,COLUMN(BA85),0),"-")</f>
        <v>4.9000000000000004</v>
      </c>
      <c r="BB85" s="8">
        <f>IFERROR(VLOOKUP("*Хабаровский*",[2]МСП!$1:$1048576,COLUMN(BB85),0),"-")</f>
        <v>4.2</v>
      </c>
      <c r="BC85" s="8">
        <f>IFERROR(VLOOKUP("*Хабаровский*",[2]МСП!$1:$1048576,COLUMN(BC85),0),"-")</f>
        <v>4.8</v>
      </c>
      <c r="BD85" s="8">
        <f>IFERROR(VLOOKUP("*Хабаровский*",[2]МСП!$1:$1048576,COLUMN(BD85),0),"-")</f>
        <v>3.5</v>
      </c>
      <c r="BE85" s="8">
        <f>IFERROR(VLOOKUP("*Хабаровский*",[2]МСП!$1:$1048576,COLUMN(BE85),0),"-")</f>
        <v>5.9</v>
      </c>
      <c r="BF85" s="8">
        <f>IFERROR(VLOOKUP("*Хабаровский*",[2]МСП!$1:$1048576,COLUMN(BF85),0),"-")</f>
        <v>5.6</v>
      </c>
      <c r="BG85" s="8">
        <f>IFERROR(VLOOKUP("*Хабаровский*",[2]МСП!$1:$1048576,COLUMN(BG85),0),"-")</f>
        <v>5.9</v>
      </c>
      <c r="BH85" s="8">
        <f>IFERROR(VLOOKUP("*Хабаровский*",[2]МСП!$1:$1048576,COLUMN(BH85),0),"-")</f>
        <v>6.5</v>
      </c>
      <c r="BI85" s="8">
        <f>IFERROR(VLOOKUP("*Хабаровский*",[2]МСП!$1:$1048576,COLUMN(BI85),0),"-")</f>
        <v>1</v>
      </c>
      <c r="BJ85" s="8">
        <f>IFERROR(VLOOKUP("*Хабаровский*",[2]МСП!$1:$1048576,COLUMN(BJ85),0),"-")</f>
        <v>4.9000000000000004</v>
      </c>
      <c r="BK85" s="8">
        <f>IFERROR(VLOOKUP("*Хабаровский*",[2]МСП!$1:$1048576,COLUMN(BK85),0),"-")</f>
        <v>6.3</v>
      </c>
      <c r="BL85" s="8">
        <f>IFERROR(VLOOKUP("*Хабаровский*",[2]МСП!$1:$1048576,COLUMN(BL85),0),"-")</f>
        <v>7.1</v>
      </c>
      <c r="BM85" s="8">
        <f>IFERROR(VLOOKUP("*Хабаровский*",[2]МСП!$1:$1048576,COLUMN(BM85),0),"-")</f>
        <v>7.2</v>
      </c>
      <c r="BN85" s="8">
        <f>IFERROR(VLOOKUP("*Хабаровский*",[2]МСП!$1:$1048576,COLUMN(BN85),0),"-")</f>
        <v>8.5</v>
      </c>
      <c r="BO85" s="8">
        <f>IFERROR(VLOOKUP("*Хабаровский*",[2]МСП!$1:$1048576,COLUMN(BO85),0),"-")</f>
        <v>8.1</v>
      </c>
      <c r="BP85" s="8">
        <f>IFERROR(VLOOKUP("*Хабаровский*",[2]МСП!$1:$1048576,COLUMN(BP85),0),"-")</f>
        <v>7.3</v>
      </c>
      <c r="BQ85" s="8">
        <f>IFERROR(VLOOKUP("*Хабаровский*",[2]МСП!$1:$1048576,COLUMN(BQ85),0),"-")</f>
        <v>8.3000000000000007</v>
      </c>
      <c r="BR85" s="8">
        <f>IFERROR(VLOOKUP("*Хабаровский*",[2]МСП!$1:$1048576,COLUMN(BR85),0),"-")</f>
        <v>7.9</v>
      </c>
      <c r="BS85" s="8">
        <f>IFERROR(VLOOKUP("*Хабаровский*",[2]МСП!$1:$1048576,COLUMN(BS85),0),"-")</f>
        <v>7</v>
      </c>
      <c r="BT85" s="8">
        <f>IFERROR(VLOOKUP("*Хабаровский*",[2]МСП!$1:$1048576,COLUMN(BT85),0),"-")</f>
        <v>6.5</v>
      </c>
      <c r="BU85" s="8">
        <f>IFERROR(VLOOKUP("*Хабаровский*",[2]МСП!$1:$1048576,COLUMN(BU85),0),"-")</f>
        <v>6.8</v>
      </c>
      <c r="BV85" s="8">
        <f>IFERROR(VLOOKUP("*Хабаровский*",[2]МСП!$1:$1048576,COLUMN(BV85),0),"-")</f>
        <v>5.8</v>
      </c>
      <c r="BW85" s="8">
        <f>IFERROR(VLOOKUP("*Хабаровский*",[2]МСП!$1:$1048576,COLUMN(BW85),0),"-")</f>
        <v>6.2</v>
      </c>
      <c r="BX85" s="8">
        <f>IFERROR(VLOOKUP("*Хабаровский*",[2]МСП!$1:$1048576,COLUMN(BX85),0),"-")</f>
        <v>6.7</v>
      </c>
      <c r="BY85" s="8">
        <f>IFERROR(VLOOKUP("*Хабаровский*",[2]МСП!$1:$1048576,COLUMN(BY85),0),"-")</f>
        <v>7</v>
      </c>
      <c r="BZ85" s="8">
        <f>IFERROR(VLOOKUP("*Хабаровский*",[2]МСП!$1:$1048576,COLUMN(BZ85),0),"-")</f>
        <v>7.1</v>
      </c>
      <c r="CA85" s="8">
        <f>IFERROR(VLOOKUP("*Хабаровский*",[2]МСП!$1:$1048576,COLUMN(CA85),0),"-")</f>
        <v>8.1</v>
      </c>
      <c r="CB85" s="8">
        <f>IFERROR(VLOOKUP("*Хабаровский*",[2]МСП!$1:$1048576,COLUMN(CB85),0),"-")</f>
        <v>7.8</v>
      </c>
      <c r="CC85" s="8">
        <f>IFERROR(VLOOKUP("*Хабаровский*",[2]МСП!$1:$1048576,COLUMN(CC85),0),"-")</f>
        <v>8.1999999999999993</v>
      </c>
      <c r="CD85" s="8">
        <f>IFERROR(VLOOKUP("*Хабаровский*",[2]МСП!$1:$1048576,COLUMN(CD85),0),"-")</f>
        <v>8.1999999999999993</v>
      </c>
      <c r="CE85" s="8">
        <f>IFERROR(VLOOKUP("*Хабаровский*",[2]МСП!$1:$1048576,COLUMN(CE85),0),"-")</f>
        <v>8.5</v>
      </c>
      <c r="CF85" s="8">
        <f>IFERROR(VLOOKUP("*Хабаровский*",[2]МСП!$1:$1048576,COLUMN(CF85),0),"-")</f>
        <v>7.8</v>
      </c>
      <c r="CG85" s="8">
        <f>IFERROR(VLOOKUP("*Хабаровский*",[2]МСП!$1:$1048576,COLUMN(CG85),0),"-")</f>
        <v>8</v>
      </c>
      <c r="CH85" s="8">
        <f>IFERROR(VLOOKUP("*Хабаровский*",[2]МСП!$1:$1048576,COLUMN(CH85),0),"-")</f>
        <v>7.8</v>
      </c>
      <c r="CI85" s="8">
        <f>IFERROR(VLOOKUP("*Хабаровский*",[2]МСП!$1:$1048576,COLUMN(CI85),0),"-")</f>
        <v>7.3</v>
      </c>
      <c r="CJ85" s="8">
        <f>IFERROR(VLOOKUP("*Хабаровский*",[2]МСП!$1:$1048576,COLUMN(CJ85),0),"-")</f>
        <v>5.9</v>
      </c>
      <c r="CK85" s="8">
        <f>IFERROR(VLOOKUP("*Хабаровский*",[2]МСП!$1:$1048576,COLUMN(CK85),0),"-")</f>
        <v>5.0999999999999996</v>
      </c>
      <c r="CL85" s="8">
        <f>IFERROR(VLOOKUP("*Хабаровский*",[2]МСП!$1:$1048576,COLUMN(CL85),0),"-")</f>
        <v>7.7</v>
      </c>
      <c r="CM85" s="8">
        <f>IFERROR(VLOOKUP("*Хабаровский*",[2]МСП!$1:$1048576,COLUMN(CM85),0),"-")</f>
        <v>7.2</v>
      </c>
      <c r="CN85" s="8">
        <f>IFERROR(VLOOKUP("*Хабаровский*",[2]МСП!$1:$1048576,COLUMN(CN85),0),"-")</f>
        <v>8.1</v>
      </c>
      <c r="CO85" s="8">
        <f>IFERROR(VLOOKUP("*Хабаровский*",[2]МСП!$1:$1048576,COLUMN(CO85),0),"-")</f>
        <v>8.1</v>
      </c>
      <c r="CP85" s="8">
        <f>IFERROR(VLOOKUP("*Хабаровский*",[2]МСП!$1:$1048576,COLUMN(CP85),0),"-")</f>
        <v>8.6</v>
      </c>
      <c r="CQ85" s="8">
        <f>IFERROR(VLOOKUP("*Хабаровский*",[2]МСП!$1:$1048576,COLUMN(CQ85),0),"-")</f>
        <v>9.1999999999999993</v>
      </c>
      <c r="CR85" s="8">
        <f>IFERROR(VLOOKUP("*Хабаровский*",[2]МСП!$1:$1048576,COLUMN(CR85),0),"-")</f>
        <v>7.9</v>
      </c>
      <c r="CS85" s="8">
        <f>IFERROR(VLOOKUP("*Хабаровский*",[2]МСП!$1:$1048576,COLUMN(CS85),0),"-")</f>
        <v>-1</v>
      </c>
      <c r="CT85" s="8">
        <f>IFERROR(VLOOKUP("*Хабаровский*",[2]МСП!$1:$1048576,COLUMN(CT85),0),"-")</f>
        <v>6.7</v>
      </c>
      <c r="CU85" s="8">
        <f>IFERROR(VLOOKUP("*Хабаровский*",[2]МСП!$1:$1048576,COLUMN(CU85),0),"-")</f>
        <v>7.4</v>
      </c>
      <c r="CV85" s="8">
        <f>IFERROR(VLOOKUP("*Хабаровский*",[2]МСП!$1:$1048576,COLUMN(CV85),0),"-")</f>
        <v>7.6</v>
      </c>
      <c r="CW85" s="8">
        <f>IFERROR(VLOOKUP("*Хабаровский*",[2]МСП!$1:$1048576,COLUMN(CW85),0),"-")</f>
        <v>7.2</v>
      </c>
      <c r="CX85" s="8">
        <f>IFERROR(VLOOKUP("*Хабаровский*",[2]МСП!$1:$1048576,COLUMN(CX85),0),"-")</f>
        <v>7.7</v>
      </c>
      <c r="CY85" s="8">
        <f>IFERROR(VLOOKUP("*Хабаровский*",[2]МСП!$1:$1048576,COLUMN(CY85),0),"-")</f>
        <v>7.7</v>
      </c>
      <c r="CZ85" s="8">
        <f>IFERROR(VLOOKUP("*Хабаровский*",[2]МСП!$1:$1048576,COLUMN(CZ85),0),"-")</f>
        <v>8.4</v>
      </c>
      <c r="DA85" s="8">
        <f>IFERROR(VLOOKUP("*Хабаровский*",[2]МСП!$1:$1048576,COLUMN(DA85),0),"-")</f>
        <v>7.9</v>
      </c>
      <c r="DB85" s="8">
        <f>IFERROR(VLOOKUP("*Хабаровский*",[2]МСП!$1:$1048576,COLUMN(DB85),0),"-")</f>
        <v>7.8</v>
      </c>
      <c r="DC85" s="8">
        <f>IFERROR(VLOOKUP("*Хабаровский*",[2]МСП!$1:$1048576,COLUMN(DC85),0),"-")</f>
        <v>7.4</v>
      </c>
      <c r="DD85" s="8">
        <f>IFERROR(VLOOKUP("*Хабаровский*",[2]МСП!$1:$1048576,COLUMN(DD85),0),"-")</f>
        <v>7.4</v>
      </c>
      <c r="DE85" s="8">
        <f>IFERROR(VLOOKUP("*Хабаровский*",[2]МСП!$1:$1048576,COLUMN(DE85),0),"-")</f>
        <v>7.7</v>
      </c>
      <c r="DF85" s="8">
        <f>IFERROR(VLOOKUP("*Хабаровский*",[2]МСП!$1:$1048576,COLUMN(DF85),0),"-")</f>
        <v>8.3000000000000007</v>
      </c>
      <c r="DG85" s="8">
        <f>IFERROR(VLOOKUP("*Хабаровский*",[2]МСП!$1:$1048576,COLUMN(DG85),0),"-")</f>
        <v>8.3000000000000007</v>
      </c>
      <c r="DH85" s="8">
        <f>IFERROR(VLOOKUP("*Хабаровский*",[2]МСП!$1:$1048576,COLUMN(DH85),0),"-")</f>
        <v>8.1999999999999993</v>
      </c>
      <c r="DI85" s="8">
        <f>IFERROR(VLOOKUP("*Хабаровский*",[2]МСП!$1:$1048576,COLUMN(DI85),0),"-")</f>
        <v>8.1</v>
      </c>
      <c r="DJ85" s="8">
        <f>IFERROR(VLOOKUP("*Хабаровский*",[2]МСП!$1:$1048576,COLUMN(DJ85),0),"-")</f>
        <v>7.9</v>
      </c>
      <c r="DK85" s="8">
        <f>IFERROR(VLOOKUP("*Хабаровский*",[2]МСП!$1:$1048576,COLUMN(DK85),0),"-")</f>
        <v>9</v>
      </c>
      <c r="DL85" s="8">
        <f>IFERROR(VLOOKUP("*Хабаровский*",[2]МСП!$1:$1048576,COLUMN(DL85),0),"-")</f>
        <v>9.3000000000000007</v>
      </c>
      <c r="DM85" s="8">
        <f>IFERROR(VLOOKUP("*Хабаровский*",[2]МСП!$1:$1048576,COLUMN(DM85),0),"-")</f>
        <v>8.6999999999999993</v>
      </c>
      <c r="DN85" s="8">
        <f>IFERROR(VLOOKUP("*Хабаровский*",[2]МСП!$1:$1048576,COLUMN(DN85),0),"-")</f>
        <v>8.6999999999999993</v>
      </c>
      <c r="DO85" s="8">
        <f>IFERROR(VLOOKUP("*Хабаровский*",[2]МСП!$1:$1048576,COLUMN(DO85),0),"-")</f>
        <v>8.5</v>
      </c>
      <c r="DP85" s="8">
        <f>IFERROR(VLOOKUP("*Хабаровский*",[2]МСП!$1:$1048576,COLUMN(DP85),0),"-")</f>
        <v>8.6</v>
      </c>
      <c r="DQ85" s="8">
        <f>IFERROR(VLOOKUP("*Хабаровский*",[2]МСП!$1:$1048576,COLUMN(DQ85),0),"-")</f>
        <v>8.6</v>
      </c>
      <c r="DR85" s="8">
        <f>IFERROR(VLOOKUP("*Хабаровский*",[2]МСП!$1:$1048576,COLUMN(DR85),0),"-")</f>
        <v>7.8</v>
      </c>
      <c r="DS85" s="8">
        <f>IFERROR(VLOOKUP("*Хабаровский*",[2]МСП!$1:$1048576,COLUMN(DS85),0),"-")</f>
        <v>7.8</v>
      </c>
      <c r="DT85" s="8">
        <f>IFERROR(VLOOKUP("*Хабаровский*",[2]МСП!$1:$1048576,COLUMN(DT85),0),"-")</f>
        <v>8</v>
      </c>
      <c r="DU85" s="8">
        <f>IFERROR(VLOOKUP("*Хабаровский*",[2]МСП!$1:$1048576,COLUMN(DU85),0),"-")</f>
        <v>8.1</v>
      </c>
      <c r="DV85" s="8">
        <f>IFERROR(VLOOKUP("*Хабаровский*",[2]МСП!$1:$1048576,COLUMN(DV85),0),"-")</f>
        <v>8.6</v>
      </c>
      <c r="DW85" s="8">
        <f>IFERROR(VLOOKUP("*Хабаровский*",[2]МСП!$1:$1048576,COLUMN(DW85),0),"-")</f>
        <v>8.6999999999999993</v>
      </c>
      <c r="DX85" s="8">
        <f>IFERROR(VLOOKUP("*Хабаровский*",[2]МСП!$1:$1048576,COLUMN(DX85),0),"-")</f>
        <v>8.9</v>
      </c>
      <c r="DY85" s="8">
        <f>IFERROR(VLOOKUP("*Хабаровский*",[2]МСП!$1:$1048576,COLUMN(DY85),0),"-")</f>
        <v>9.6</v>
      </c>
      <c r="DZ85" s="8">
        <f>IFERROR(VLOOKUP("*Хабаровский*",[2]МСП!$1:$1048576,COLUMN(DZ85),0),"-")</f>
        <v>10.199999999999999</v>
      </c>
      <c r="EA85" s="8">
        <f>IFERROR(VLOOKUP("*Хабаровский*",[2]МСП!$1:$1048576,COLUMN(EA85),0),"-")</f>
        <v>10.9</v>
      </c>
      <c r="EB85" s="8">
        <f>IFERROR(VLOOKUP("*Хабаровский*",[2]МСП!$1:$1048576,COLUMN(EB85),0),"-")</f>
        <v>11.8</v>
      </c>
      <c r="EC85" s="8">
        <f>IFERROR(VLOOKUP("*Хабаровский*",[2]МСП!$1:$1048576,COLUMN(EC85),0),"-")</f>
        <v>11.8</v>
      </c>
      <c r="ED85" s="8">
        <f>IFERROR(VLOOKUP("*Хабаровский*",[2]МСП!$1:$1048576,COLUMN(ED85),0),"-")</f>
        <v>12.7</v>
      </c>
      <c r="EE85" s="8">
        <f>IFERROR(VLOOKUP("*Хабаровский*",[2]МСП!$1:$1048576,COLUMN(EE85),0),"-")</f>
        <v>12.3</v>
      </c>
      <c r="EF85" s="8">
        <f>IFERROR(VLOOKUP("*Хабаровский*",[2]МСП!$1:$1048576,COLUMN(EF85),0),"-")</f>
        <v>12.4</v>
      </c>
      <c r="EG85" s="8">
        <f>IFERROR(VLOOKUP("*Хабаровский*",[2]МСП!$1:$1048576,COLUMN(EG85),0),"-")</f>
        <v>12.5</v>
      </c>
      <c r="EH85" s="8">
        <f>IFERROR(VLOOKUP("*Хабаровский*",[2]МСП!$1:$1048576,COLUMN(EH85),0),"-")</f>
        <v>13.8</v>
      </c>
      <c r="EI85" s="8">
        <f>IFERROR(VLOOKUP("*Хабаровский*",[2]МСП!$1:$1048576,COLUMN(EI85),0),"-")</f>
        <v>15.8</v>
      </c>
      <c r="EJ85" s="8">
        <f>IFERROR(VLOOKUP("*Хабаровский*",[2]МСП!$1:$1048576,COLUMN(EJ85),0),"-")</f>
        <v>18</v>
      </c>
      <c r="EK85" s="8">
        <f>IFERROR(VLOOKUP("*Хабаровский*",[2]МСП!$1:$1048576,COLUMN(EK85),0),"-")</f>
        <v>20.2</v>
      </c>
      <c r="EL85" s="8">
        <f>IFERROR(VLOOKUP("*Хабаровский*",[2]МСП!$1:$1048576,COLUMN(EL85),0),"-")</f>
        <v>23.7</v>
      </c>
      <c r="EM85" s="8">
        <f>IFERROR(VLOOKUP("*Хабаровский*",[2]МСП!$1:$1048576,COLUMN(EM85),0),"-")</f>
        <v>26.5</v>
      </c>
      <c r="EN85" s="8">
        <f>IFERROR(VLOOKUP("*Хабаровский*",[2]МСП!$1:$1048576,COLUMN(EN85),0),"-")</f>
        <v>28.9</v>
      </c>
      <c r="EO85" s="8">
        <f>IFERROR(VLOOKUP("*Хабаровский*",[2]МСП!$1:$1048576,COLUMN(EO85),0),"-")</f>
        <v>31.1</v>
      </c>
      <c r="EP85" s="8">
        <f>IFERROR(VLOOKUP("*Хабаровский*",[2]МСП!$1:$1048576,COLUMN(EP85),0),"-")</f>
        <v>33.5</v>
      </c>
      <c r="EQ85" s="8">
        <f>IFERROR(VLOOKUP("*Хабаровский*",[2]МСП!$1:$1048576,COLUMN(EQ85),0),"-")</f>
        <v>18.7</v>
      </c>
      <c r="ER85" s="8">
        <f>IFERROR(VLOOKUP("*Хабаровский*",[2]МСП!$1:$1048576,COLUMN(ER85),0),"-")</f>
        <v>29.9</v>
      </c>
      <c r="ES85" s="8">
        <f>IFERROR(VLOOKUP("*Хабаровский*",[2]МСП!$1:$1048576,COLUMN(ES85),0),"-")</f>
        <v>30.6</v>
      </c>
      <c r="ET85" s="8">
        <f>IFERROR(VLOOKUP("*Хабаровский*",[2]МСП!$1:$1048576,COLUMN(ET85),0),"-")</f>
        <v>30.1</v>
      </c>
      <c r="EU85" s="8">
        <f>IFERROR(VLOOKUP("*Хабаровский*",[2]МСП!$1:$1048576,COLUMN(EU85),0),"-")</f>
        <v>32</v>
      </c>
      <c r="EV85" s="8">
        <f>IFERROR(VLOOKUP("*Хабаровский*",[2]МСП!$1:$1048576,COLUMN(EV85),0),"-")</f>
        <v>31.9</v>
      </c>
      <c r="EW85" s="8">
        <f>IFERROR(VLOOKUP("*Хабаровский*",[2]МСП!$1:$1048576,COLUMN(EW85),0),"-")</f>
        <v>34.6</v>
      </c>
      <c r="EX85" s="8">
        <f>IFERROR(VLOOKUP("*Хабаровский*",[2]МСП!$1:$1048576,COLUMN(EX85),0),"-")</f>
        <v>34.9</v>
      </c>
      <c r="EY85" s="8">
        <f>IFERROR(VLOOKUP("*Хабаровский*",[2]МСП!$1:$1048576,COLUMN(EY85),0),"-")</f>
        <v>36.799999999999997</v>
      </c>
    </row>
    <row r="86" spans="1:155" x14ac:dyDescent="0.25">
      <c r="A86" s="4" t="s">
        <v>74</v>
      </c>
      <c r="B86" s="8">
        <f>IFERROR(VLOOKUP("*Амурская*",[2]МСП!$1:$1048576,COLUMN(B86),0),"-")</f>
        <v>0.7</v>
      </c>
      <c r="C86" s="8">
        <f>IFERROR(VLOOKUP("*Амурская*",[2]МСП!$1:$1048576,COLUMN(C86),0),"-")</f>
        <v>0.7</v>
      </c>
      <c r="D86" s="8">
        <f>IFERROR(VLOOKUP("*Амурская*",[2]МСП!$1:$1048576,COLUMN(D86),0),"-")</f>
        <v>-0.2</v>
      </c>
      <c r="E86" s="8">
        <f>IFERROR(VLOOKUP("*Амурская*",[2]МСП!$1:$1048576,COLUMN(E86),0),"-")</f>
        <v>-16</v>
      </c>
      <c r="F86" s="8">
        <f>IFERROR(VLOOKUP("*Амурская*",[2]МСП!$1:$1048576,COLUMN(F86),0),"-")</f>
        <v>-21.2</v>
      </c>
      <c r="G86" s="8">
        <f>IFERROR(VLOOKUP("*Амурская*",[2]МСП!$1:$1048576,COLUMN(G86),0),"-")</f>
        <v>-5</v>
      </c>
      <c r="H86" s="8">
        <f>IFERROR(VLOOKUP("*Амурская*",[2]МСП!$1:$1048576,COLUMN(H86),0),"-")</f>
        <v>-5.4</v>
      </c>
      <c r="I86" s="8">
        <f>IFERROR(VLOOKUP("*Амурская*",[2]МСП!$1:$1048576,COLUMN(I86),0),"-")</f>
        <v>-5.7</v>
      </c>
      <c r="J86" s="8">
        <f>IFERROR(VLOOKUP("*Амурская*",[2]МСП!$1:$1048576,COLUMN(J86),0),"-")</f>
        <v>-6.6</v>
      </c>
      <c r="K86" s="8">
        <f>IFERROR(VLOOKUP("*Амурская*",[2]МСП!$1:$1048576,COLUMN(K86),0),"-")</f>
        <v>-5.9</v>
      </c>
      <c r="L86" s="8">
        <f>IFERROR(VLOOKUP("*Амурская*",[2]МСП!$1:$1048576,COLUMN(L86),0),"-")</f>
        <v>-5.5</v>
      </c>
      <c r="M86" s="8">
        <f>IFERROR(VLOOKUP("*Амурская*",[2]МСП!$1:$1048576,COLUMN(M86),0),"-")</f>
        <v>-3.9</v>
      </c>
      <c r="N86" s="8">
        <f>IFERROR(VLOOKUP("*Амурская*",[2]МСП!$1:$1048576,COLUMN(N86),0),"-")</f>
        <v>-4.0999999999999996</v>
      </c>
      <c r="O86" s="8">
        <f>IFERROR(VLOOKUP("*Амурская*",[2]МСП!$1:$1048576,COLUMN(O86),0),"-")</f>
        <v>-3.5</v>
      </c>
      <c r="P86" s="8">
        <f>IFERROR(VLOOKUP("*Амурская*",[2]МСП!$1:$1048576,COLUMN(P86),0),"-")</f>
        <v>-2.7</v>
      </c>
      <c r="Q86" s="8">
        <f>IFERROR(VLOOKUP("*Амурская*",[2]МСП!$1:$1048576,COLUMN(Q86),0),"-")</f>
        <v>-3.4</v>
      </c>
      <c r="R86" s="8">
        <f>IFERROR(VLOOKUP("*Амурская*",[2]МСП!$1:$1048576,COLUMN(R86),0),"-")</f>
        <v>-3</v>
      </c>
      <c r="S86" s="8">
        <f>IFERROR(VLOOKUP("*Амурская*",[2]МСП!$1:$1048576,COLUMN(S86),0),"-")</f>
        <v>-2.2999999999999998</v>
      </c>
      <c r="T86" s="8">
        <f>IFERROR(VLOOKUP("*Амурская*",[2]МСП!$1:$1048576,COLUMN(T86),0),"-")</f>
        <v>-2.2000000000000002</v>
      </c>
      <c r="U86" s="8">
        <f>IFERROR(VLOOKUP("*Амурская*",[2]МСП!$1:$1048576,COLUMN(U86),0),"-")</f>
        <v>-1.8</v>
      </c>
      <c r="V86" s="8">
        <f>IFERROR(VLOOKUP("*Амурская*",[2]МСП!$1:$1048576,COLUMN(V86),0),"-")</f>
        <v>-2.9</v>
      </c>
      <c r="W86" s="8">
        <f>IFERROR(VLOOKUP("*Амурская*",[2]МСП!$1:$1048576,COLUMN(W86),0),"-")</f>
        <v>-1.8</v>
      </c>
      <c r="X86" s="8">
        <f>IFERROR(VLOOKUP("*Амурская*",[2]МСП!$1:$1048576,COLUMN(X86),0),"-")</f>
        <v>-1</v>
      </c>
      <c r="Y86" s="8">
        <f>IFERROR(VLOOKUP("*Амурская*",[2]МСП!$1:$1048576,COLUMN(Y86),0),"-")</f>
        <v>-0.1</v>
      </c>
      <c r="Z86" s="8">
        <f>IFERROR(VLOOKUP("*Амурская*",[2]МСП!$1:$1048576,COLUMN(Z86),0),"-")</f>
        <v>0.5</v>
      </c>
      <c r="AA86" s="8">
        <f>IFERROR(VLOOKUP("*Амурская*",[2]МСП!$1:$1048576,COLUMN(AA86),0),"-")</f>
        <v>0.8</v>
      </c>
      <c r="AB86" s="8">
        <f>IFERROR(VLOOKUP("*Амурская*",[2]МСП!$1:$1048576,COLUMN(AB86),0),"-")</f>
        <v>0.9</v>
      </c>
      <c r="AC86" s="8">
        <f>IFERROR(VLOOKUP("*Амурская*",[2]МСП!$1:$1048576,COLUMN(AC86),0),"-")</f>
        <v>1.5</v>
      </c>
      <c r="AD86" s="8">
        <f>IFERROR(VLOOKUP("*Амурская*",[2]МСП!$1:$1048576,COLUMN(AD86),0),"-")</f>
        <v>1.6</v>
      </c>
      <c r="AE86" s="8">
        <f>IFERROR(VLOOKUP("*Амурская*",[2]МСП!$1:$1048576,COLUMN(AE86),0),"-")</f>
        <v>1.8</v>
      </c>
      <c r="AF86" s="8">
        <f>IFERROR(VLOOKUP("*Амурская*",[2]МСП!$1:$1048576,COLUMN(AF86),0),"-")</f>
        <v>1.1000000000000001</v>
      </c>
      <c r="AG86" s="8">
        <f>IFERROR(VLOOKUP("*Амурская*",[2]МСП!$1:$1048576,COLUMN(AG86),0),"-")</f>
        <v>1.4</v>
      </c>
      <c r="AH86" s="8">
        <f>IFERROR(VLOOKUP("*Амурская*",[2]МСП!$1:$1048576,COLUMN(AH86),0),"-")</f>
        <v>1.6</v>
      </c>
      <c r="AI86" s="8">
        <f>IFERROR(VLOOKUP("*Амурская*",[2]МСП!$1:$1048576,COLUMN(AI86),0),"-")</f>
        <v>1.2</v>
      </c>
      <c r="AJ86" s="8">
        <f>IFERROR(VLOOKUP("*Амурская*",[2]МСП!$1:$1048576,COLUMN(AJ86),0),"-")</f>
        <v>0.1</v>
      </c>
      <c r="AK86" s="8">
        <f>IFERROR(VLOOKUP("*Амурская*",[2]МСП!$1:$1048576,COLUMN(AK86),0),"-")</f>
        <v>0.7</v>
      </c>
      <c r="AL86" s="8">
        <f>IFERROR(VLOOKUP("*Амурская*",[2]МСП!$1:$1048576,COLUMN(AL86),0),"-")</f>
        <v>0.6</v>
      </c>
      <c r="AM86" s="8">
        <f>IFERROR(VLOOKUP("*Амурская*",[2]МСП!$1:$1048576,COLUMN(AM86),0),"-")</f>
        <v>1.2</v>
      </c>
      <c r="AN86" s="8">
        <f>IFERROR(VLOOKUP("*Амурская*",[2]МСП!$1:$1048576,COLUMN(AN86),0),"-")</f>
        <v>1.2</v>
      </c>
      <c r="AO86" s="8">
        <f>IFERROR(VLOOKUP("*Амурская*",[2]МСП!$1:$1048576,COLUMN(AO86),0),"-")</f>
        <v>1.4</v>
      </c>
      <c r="AP86" s="8">
        <f>IFERROR(VLOOKUP("*Амурская*",[2]МСП!$1:$1048576,COLUMN(AP86),0),"-")</f>
        <v>1.9</v>
      </c>
      <c r="AQ86" s="8">
        <f>IFERROR(VLOOKUP("*Амурская*",[2]МСП!$1:$1048576,COLUMN(AQ86),0),"-")</f>
        <v>1.8</v>
      </c>
      <c r="AR86" s="8">
        <f>IFERROR(VLOOKUP("*Амурская*",[2]МСП!$1:$1048576,COLUMN(AR86),0),"-")</f>
        <v>1</v>
      </c>
      <c r="AS86" s="8">
        <f>IFERROR(VLOOKUP("*Амурская*",[2]МСП!$1:$1048576,COLUMN(AS86),0),"-")</f>
        <v>-6.4</v>
      </c>
      <c r="AT86" s="8">
        <f>IFERROR(VLOOKUP("*Амурская*",[2]МСП!$1:$1048576,COLUMN(AT86),0),"-")</f>
        <v>-0.1</v>
      </c>
      <c r="AU86" s="8">
        <f>IFERROR(VLOOKUP("*Амурская*",[2]МСП!$1:$1048576,COLUMN(AU86),0),"-")</f>
        <v>0.9</v>
      </c>
      <c r="AV86" s="8">
        <f>IFERROR(VLOOKUP("*Амурская*",[2]МСП!$1:$1048576,COLUMN(AV86),0),"-")</f>
        <v>0.8</v>
      </c>
      <c r="AW86" s="8">
        <f>IFERROR(VLOOKUP("*Амурская*",[2]МСП!$1:$1048576,COLUMN(AW86),0),"-")</f>
        <v>1.5</v>
      </c>
      <c r="AX86" s="8">
        <f>IFERROR(VLOOKUP("*Амурская*",[2]МСП!$1:$1048576,COLUMN(AX86),0),"-")</f>
        <v>1.6</v>
      </c>
      <c r="AY86" s="8">
        <f>IFERROR(VLOOKUP("*Амурская*",[2]МСП!$1:$1048576,COLUMN(AY86),0),"-")</f>
        <v>2.4</v>
      </c>
      <c r="AZ86" s="8">
        <f>IFERROR(VLOOKUP("*Амурская*",[2]МСП!$1:$1048576,COLUMN(AZ86),0),"-")</f>
        <v>2.2999999999999998</v>
      </c>
      <c r="BA86" s="8">
        <f>IFERROR(VLOOKUP("*Амурская*",[2]МСП!$1:$1048576,COLUMN(BA86),0),"-")</f>
        <v>3</v>
      </c>
      <c r="BB86" s="8">
        <f>IFERROR(VLOOKUP("*Амурская*",[2]МСП!$1:$1048576,COLUMN(BB86),0),"-")</f>
        <v>2.9</v>
      </c>
      <c r="BC86" s="8">
        <f>IFERROR(VLOOKUP("*Амурская*",[2]МСП!$1:$1048576,COLUMN(BC86),0),"-")</f>
        <v>3.4</v>
      </c>
      <c r="BD86" s="8">
        <f>IFERROR(VLOOKUP("*Амурская*",[2]МСП!$1:$1048576,COLUMN(BD86),0),"-")</f>
        <v>2.5</v>
      </c>
      <c r="BE86" s="8">
        <f>IFERROR(VLOOKUP("*Амурская*",[2]МСП!$1:$1048576,COLUMN(BE86),0),"-")</f>
        <v>4</v>
      </c>
      <c r="BF86" s="8">
        <f>IFERROR(VLOOKUP("*Амурская*",[2]МСП!$1:$1048576,COLUMN(BF86),0),"-")</f>
        <v>3.2</v>
      </c>
      <c r="BG86" s="8">
        <f>IFERROR(VLOOKUP("*Амурская*",[2]МСП!$1:$1048576,COLUMN(BG86),0),"-")</f>
        <v>3.4</v>
      </c>
      <c r="BH86" s="8">
        <f>IFERROR(VLOOKUP("*Амурская*",[2]МСП!$1:$1048576,COLUMN(BH86),0),"-")</f>
        <v>3.7</v>
      </c>
      <c r="BI86" s="8">
        <f>IFERROR(VLOOKUP("*Амурская*",[2]МСП!$1:$1048576,COLUMN(BI86),0),"-")</f>
        <v>-1.8</v>
      </c>
      <c r="BJ86" s="8">
        <f>IFERROR(VLOOKUP("*Амурская*",[2]МСП!$1:$1048576,COLUMN(BJ86),0),"-")</f>
        <v>1.8</v>
      </c>
      <c r="BK86" s="8">
        <f>IFERROR(VLOOKUP("*Амурская*",[2]МСП!$1:$1048576,COLUMN(BK86),0),"-")</f>
        <v>4</v>
      </c>
      <c r="BL86" s="8">
        <f>IFERROR(VLOOKUP("*Амурская*",[2]МСП!$1:$1048576,COLUMN(BL86),0),"-")</f>
        <v>4.5999999999999996</v>
      </c>
      <c r="BM86" s="8">
        <f>IFERROR(VLOOKUP("*Амурская*",[2]МСП!$1:$1048576,COLUMN(BM86),0),"-")</f>
        <v>4.5</v>
      </c>
      <c r="BN86" s="8">
        <f>IFERROR(VLOOKUP("*Амурская*",[2]МСП!$1:$1048576,COLUMN(BN86),0),"-")</f>
        <v>5.6</v>
      </c>
      <c r="BO86" s="8">
        <f>IFERROR(VLOOKUP("*Амурская*",[2]МСП!$1:$1048576,COLUMN(BO86),0),"-")</f>
        <v>4.8</v>
      </c>
      <c r="BP86" s="8">
        <f>IFERROR(VLOOKUP("*Амурская*",[2]МСП!$1:$1048576,COLUMN(BP86),0),"-")</f>
        <v>4.0999999999999996</v>
      </c>
      <c r="BQ86" s="8">
        <f>IFERROR(VLOOKUP("*Амурская*",[2]МСП!$1:$1048576,COLUMN(BQ86),0),"-")</f>
        <v>4.0999999999999996</v>
      </c>
      <c r="BR86" s="8">
        <f>IFERROR(VLOOKUP("*Амурская*",[2]МСП!$1:$1048576,COLUMN(BR86),0),"-")</f>
        <v>4</v>
      </c>
      <c r="BS86" s="8">
        <f>IFERROR(VLOOKUP("*Амурская*",[2]МСП!$1:$1048576,COLUMN(BS86),0),"-")</f>
        <v>3.2</v>
      </c>
      <c r="BT86" s="8">
        <f>IFERROR(VLOOKUP("*Амурская*",[2]МСП!$1:$1048576,COLUMN(BT86),0),"-")</f>
        <v>3.1</v>
      </c>
      <c r="BU86" s="8">
        <f>IFERROR(VLOOKUP("*Амурская*",[2]МСП!$1:$1048576,COLUMN(BU86),0),"-")</f>
        <v>3.5</v>
      </c>
      <c r="BV86" s="8">
        <f>IFERROR(VLOOKUP("*Амурская*",[2]МСП!$1:$1048576,COLUMN(BV86),0),"-")</f>
        <v>2.9</v>
      </c>
      <c r="BW86" s="8">
        <f>IFERROR(VLOOKUP("*Амурская*",[2]МСП!$1:$1048576,COLUMN(BW86),0),"-")</f>
        <v>3</v>
      </c>
      <c r="BX86" s="8">
        <f>IFERROR(VLOOKUP("*Амурская*",[2]МСП!$1:$1048576,COLUMN(BX86),0),"-")</f>
        <v>3.8</v>
      </c>
      <c r="BY86" s="8">
        <f>IFERROR(VLOOKUP("*Амурская*",[2]МСП!$1:$1048576,COLUMN(BY86),0),"-")</f>
        <v>3.7</v>
      </c>
      <c r="BZ86" s="8">
        <f>IFERROR(VLOOKUP("*Амурская*",[2]МСП!$1:$1048576,COLUMN(BZ86),0),"-")</f>
        <v>4</v>
      </c>
      <c r="CA86" s="8">
        <f>IFERROR(VLOOKUP("*Амурская*",[2]МСП!$1:$1048576,COLUMN(CA86),0),"-")</f>
        <v>4.7</v>
      </c>
      <c r="CB86" s="8">
        <f>IFERROR(VLOOKUP("*Амурская*",[2]МСП!$1:$1048576,COLUMN(CB86),0),"-")</f>
        <v>4.7</v>
      </c>
      <c r="CC86" s="8">
        <f>IFERROR(VLOOKUP("*Амурская*",[2]МСП!$1:$1048576,COLUMN(CC86),0),"-")</f>
        <v>5.3</v>
      </c>
      <c r="CD86" s="8">
        <f>IFERROR(VLOOKUP("*Амурская*",[2]МСП!$1:$1048576,COLUMN(CD86),0),"-")</f>
        <v>5.0999999999999996</v>
      </c>
      <c r="CE86" s="8">
        <f>IFERROR(VLOOKUP("*Амурская*",[2]МСП!$1:$1048576,COLUMN(CE86),0),"-")</f>
        <v>5.9</v>
      </c>
      <c r="CF86" s="8">
        <f>IFERROR(VLOOKUP("*Амурская*",[2]МСП!$1:$1048576,COLUMN(CF86),0),"-")</f>
        <v>5.4</v>
      </c>
      <c r="CG86" s="8">
        <f>IFERROR(VLOOKUP("*Амурская*",[2]МСП!$1:$1048576,COLUMN(CG86),0),"-")</f>
        <v>5.6</v>
      </c>
      <c r="CH86" s="8">
        <f>IFERROR(VLOOKUP("*Амурская*",[2]МСП!$1:$1048576,COLUMN(CH86),0),"-")</f>
        <v>5.3</v>
      </c>
      <c r="CI86" s="8">
        <f>IFERROR(VLOOKUP("*Амурская*",[2]МСП!$1:$1048576,COLUMN(CI86),0),"-")</f>
        <v>5.8</v>
      </c>
      <c r="CJ86" s="8">
        <f>IFERROR(VLOOKUP("*Амурская*",[2]МСП!$1:$1048576,COLUMN(CJ86),0),"-")</f>
        <v>2.7</v>
      </c>
      <c r="CK86" s="8">
        <f>IFERROR(VLOOKUP("*Амурская*",[2]МСП!$1:$1048576,COLUMN(CK86),0),"-")</f>
        <v>4.7</v>
      </c>
      <c r="CL86" s="8">
        <f>IFERROR(VLOOKUP("*Амурская*",[2]МСП!$1:$1048576,COLUMN(CL86),0),"-")</f>
        <v>5.6</v>
      </c>
      <c r="CM86" s="8">
        <f>IFERROR(VLOOKUP("*Амурская*",[2]МСП!$1:$1048576,COLUMN(CM86),0),"-")</f>
        <v>5.3</v>
      </c>
      <c r="CN86" s="8">
        <f>IFERROR(VLOOKUP("*Амурская*",[2]МСП!$1:$1048576,COLUMN(CN86),0),"-")</f>
        <v>5.7</v>
      </c>
      <c r="CO86" s="8">
        <f>IFERROR(VLOOKUP("*Амурская*",[2]МСП!$1:$1048576,COLUMN(CO86),0),"-")</f>
        <v>6.3</v>
      </c>
      <c r="CP86" s="8">
        <f>IFERROR(VLOOKUP("*Амурская*",[2]МСП!$1:$1048576,COLUMN(CP86),0),"-")</f>
        <v>6.4</v>
      </c>
      <c r="CQ86" s="8">
        <f>IFERROR(VLOOKUP("*Амурская*",[2]МСП!$1:$1048576,COLUMN(CQ86),0),"-")</f>
        <v>6.7</v>
      </c>
      <c r="CR86" s="8">
        <f>IFERROR(VLOOKUP("*Амурская*",[2]МСП!$1:$1048576,COLUMN(CR86),0),"-")</f>
        <v>5.9</v>
      </c>
      <c r="CS86" s="8">
        <f>IFERROR(VLOOKUP("*Амурская*",[2]МСП!$1:$1048576,COLUMN(CS86),0),"-")</f>
        <v>-3.2</v>
      </c>
      <c r="CT86" s="8">
        <f>IFERROR(VLOOKUP("*Амурская*",[2]МСП!$1:$1048576,COLUMN(CT86),0),"-")</f>
        <v>5</v>
      </c>
      <c r="CU86" s="8">
        <f>IFERROR(VLOOKUP("*Амурская*",[2]МСП!$1:$1048576,COLUMN(CU86),0),"-")</f>
        <v>5.5</v>
      </c>
      <c r="CV86" s="8">
        <f>IFERROR(VLOOKUP("*Амурская*",[2]МСП!$1:$1048576,COLUMN(CV86),0),"-")</f>
        <v>6</v>
      </c>
      <c r="CW86" s="8">
        <f>IFERROR(VLOOKUP("*Амурская*",[2]МСП!$1:$1048576,COLUMN(CW86),0),"-")</f>
        <v>6</v>
      </c>
      <c r="CX86" s="8">
        <f>IFERROR(VLOOKUP("*Амурская*",[2]МСП!$1:$1048576,COLUMN(CX86),0),"-")</f>
        <v>6.5</v>
      </c>
      <c r="CY86" s="8">
        <f>IFERROR(VLOOKUP("*Амурская*",[2]МСП!$1:$1048576,COLUMN(CY86),0),"-")</f>
        <v>6.5</v>
      </c>
      <c r="CZ86" s="8">
        <f>IFERROR(VLOOKUP("*Амурская*",[2]МСП!$1:$1048576,COLUMN(CZ86),0),"-")</f>
        <v>7.4</v>
      </c>
      <c r="DA86" s="8">
        <f>IFERROR(VLOOKUP("*Амурская*",[2]МСП!$1:$1048576,COLUMN(DA86),0),"-")</f>
        <v>6.7</v>
      </c>
      <c r="DB86" s="8">
        <f>IFERROR(VLOOKUP("*Амурская*",[2]МСП!$1:$1048576,COLUMN(DB86),0),"-")</f>
        <v>6.8</v>
      </c>
      <c r="DC86" s="8">
        <f>IFERROR(VLOOKUP("*Амурская*",[2]МСП!$1:$1048576,COLUMN(DC86),0),"-")</f>
        <v>7.2</v>
      </c>
      <c r="DD86" s="8">
        <f>IFERROR(VLOOKUP("*Амурская*",[2]МСП!$1:$1048576,COLUMN(DD86),0),"-")</f>
        <v>6.8</v>
      </c>
      <c r="DE86" s="8">
        <f>IFERROR(VLOOKUP("*Амурская*",[2]МСП!$1:$1048576,COLUMN(DE86),0),"-")</f>
        <v>6.7</v>
      </c>
      <c r="DF86" s="8">
        <f>IFERROR(VLOOKUP("*Амурская*",[2]МСП!$1:$1048576,COLUMN(DF86),0),"-")</f>
        <v>7.4</v>
      </c>
      <c r="DG86" s="8">
        <f>IFERROR(VLOOKUP("*Амурская*",[2]МСП!$1:$1048576,COLUMN(DG86),0),"-")</f>
        <v>7.2</v>
      </c>
      <c r="DH86" s="8">
        <f>IFERROR(VLOOKUP("*Амурская*",[2]МСП!$1:$1048576,COLUMN(DH86),0),"-")</f>
        <v>7.8</v>
      </c>
      <c r="DI86" s="8">
        <f>IFERROR(VLOOKUP("*Амурская*",[2]МСП!$1:$1048576,COLUMN(DI86),0),"-")</f>
        <v>7.4</v>
      </c>
      <c r="DJ86" s="8">
        <f>IFERROR(VLOOKUP("*Амурская*",[2]МСП!$1:$1048576,COLUMN(DJ86),0),"-")</f>
        <v>7.8</v>
      </c>
      <c r="DK86" s="8">
        <f>IFERROR(VLOOKUP("*Амурская*",[2]МСП!$1:$1048576,COLUMN(DK86),0),"-")</f>
        <v>8.9</v>
      </c>
      <c r="DL86" s="8">
        <f>IFERROR(VLOOKUP("*Амурская*",[2]МСП!$1:$1048576,COLUMN(DL86),0),"-")</f>
        <v>8.5</v>
      </c>
      <c r="DM86" s="8">
        <f>IFERROR(VLOOKUP("*Амурская*",[2]МСП!$1:$1048576,COLUMN(DM86),0),"-")</f>
        <v>8.6999999999999993</v>
      </c>
      <c r="DN86" s="8">
        <f>IFERROR(VLOOKUP("*Амурская*",[2]МСП!$1:$1048576,COLUMN(DN86),0),"-")</f>
        <v>8.6</v>
      </c>
      <c r="DO86" s="8">
        <f>IFERROR(VLOOKUP("*Амурская*",[2]МСП!$1:$1048576,COLUMN(DO86),0),"-")</f>
        <v>8.6</v>
      </c>
      <c r="DP86" s="8">
        <f>IFERROR(VLOOKUP("*Амурская*",[2]МСП!$1:$1048576,COLUMN(DP86),0),"-")</f>
        <v>8.5</v>
      </c>
      <c r="DQ86" s="8">
        <f>IFERROR(VLOOKUP("*Амурская*",[2]МСП!$1:$1048576,COLUMN(DQ86),0),"-")</f>
        <v>8.4</v>
      </c>
      <c r="DR86" s="8">
        <f>IFERROR(VLOOKUP("*Амурская*",[2]МСП!$1:$1048576,COLUMN(DR86),0),"-")</f>
        <v>7.8</v>
      </c>
      <c r="DS86" s="8">
        <f>IFERROR(VLOOKUP("*Амурская*",[2]МСП!$1:$1048576,COLUMN(DS86),0),"-")</f>
        <v>7.3</v>
      </c>
      <c r="DT86" s="8">
        <f>IFERROR(VLOOKUP("*Амурская*",[2]МСП!$1:$1048576,COLUMN(DT86),0),"-")</f>
        <v>7.2</v>
      </c>
      <c r="DU86" s="8">
        <f>IFERROR(VLOOKUP("*Амурская*",[2]МСП!$1:$1048576,COLUMN(DU86),0),"-")</f>
        <v>7.1</v>
      </c>
      <c r="DV86" s="8">
        <f>IFERROR(VLOOKUP("*Амурская*",[2]МСП!$1:$1048576,COLUMN(DV86),0),"-")</f>
        <v>7.3</v>
      </c>
      <c r="DW86" s="8">
        <f>IFERROR(VLOOKUP("*Амурская*",[2]МСП!$1:$1048576,COLUMN(DW86),0),"-")</f>
        <v>7.1</v>
      </c>
      <c r="DX86" s="8">
        <f>IFERROR(VLOOKUP("*Амурская*",[2]МСП!$1:$1048576,COLUMN(DX86),0),"-")</f>
        <v>8.9</v>
      </c>
      <c r="DY86" s="8">
        <f>IFERROR(VLOOKUP("*Амурская*",[2]МСП!$1:$1048576,COLUMN(DY86),0),"-")</f>
        <v>9.3000000000000007</v>
      </c>
      <c r="DZ86" s="8">
        <f>IFERROR(VLOOKUP("*Амурская*",[2]МСП!$1:$1048576,COLUMN(DZ86),0),"-")</f>
        <v>10.1</v>
      </c>
      <c r="EA86" s="8">
        <f>IFERROR(VLOOKUP("*Амурская*",[2]МСП!$1:$1048576,COLUMN(EA86),0),"-")</f>
        <v>11.2</v>
      </c>
      <c r="EB86" s="8">
        <f>IFERROR(VLOOKUP("*Амурская*",[2]МСП!$1:$1048576,COLUMN(EB86),0),"-")</f>
        <v>11.3</v>
      </c>
      <c r="EC86" s="8">
        <f>IFERROR(VLOOKUP("*Амурская*",[2]МСП!$1:$1048576,COLUMN(EC86),0),"-")</f>
        <v>11.3</v>
      </c>
      <c r="ED86" s="8">
        <f>IFERROR(VLOOKUP("*Амурская*",[2]МСП!$1:$1048576,COLUMN(ED86),0),"-")</f>
        <v>12.8</v>
      </c>
      <c r="EE86" s="8">
        <f>IFERROR(VLOOKUP("*Амурская*",[2]МСП!$1:$1048576,COLUMN(EE86),0),"-")</f>
        <v>13.3</v>
      </c>
      <c r="EF86" s="8">
        <f>IFERROR(VLOOKUP("*Амурская*",[2]МСП!$1:$1048576,COLUMN(EF86),0),"-")</f>
        <v>14.4</v>
      </c>
      <c r="EG86" s="8">
        <f>IFERROR(VLOOKUP("*Амурская*",[2]МСП!$1:$1048576,COLUMN(EG86),0),"-")</f>
        <v>14.7</v>
      </c>
      <c r="EH86" s="8">
        <f>IFERROR(VLOOKUP("*Амурская*",[2]МСП!$1:$1048576,COLUMN(EH86),0),"-")</f>
        <v>16.5</v>
      </c>
      <c r="EI86" s="8">
        <f>IFERROR(VLOOKUP("*Амурская*",[2]МСП!$1:$1048576,COLUMN(EI86),0),"-")</f>
        <v>18.600000000000001</v>
      </c>
      <c r="EJ86" s="8">
        <f>IFERROR(VLOOKUP("*Амурская*",[2]МСП!$1:$1048576,COLUMN(EJ86),0),"-")</f>
        <v>20.9</v>
      </c>
      <c r="EK86" s="8">
        <f>IFERROR(VLOOKUP("*Амурская*",[2]МСП!$1:$1048576,COLUMN(EK86),0),"-")</f>
        <v>23.1</v>
      </c>
      <c r="EL86" s="8">
        <f>IFERROR(VLOOKUP("*Амурская*",[2]МСП!$1:$1048576,COLUMN(EL86),0),"-")</f>
        <v>25.5</v>
      </c>
      <c r="EM86" s="8">
        <f>IFERROR(VLOOKUP("*Амурская*",[2]МСП!$1:$1048576,COLUMN(EM86),0),"-")</f>
        <v>29</v>
      </c>
      <c r="EN86" s="8">
        <f>IFERROR(VLOOKUP("*Амурская*",[2]МСП!$1:$1048576,COLUMN(EN86),0),"-")</f>
        <v>31.7</v>
      </c>
      <c r="EO86" s="8">
        <f>IFERROR(VLOOKUP("*Амурская*",[2]МСП!$1:$1048576,COLUMN(EO86),0),"-")</f>
        <v>34.299999999999997</v>
      </c>
      <c r="EP86" s="8">
        <f>IFERROR(VLOOKUP("*Амурская*",[2]МСП!$1:$1048576,COLUMN(EP86),0),"-")</f>
        <v>37.5</v>
      </c>
      <c r="EQ86" s="8">
        <f>IFERROR(VLOOKUP("*Амурская*",[2]МСП!$1:$1048576,COLUMN(EQ86),0),"-")</f>
        <v>20.9</v>
      </c>
      <c r="ER86" s="8">
        <f>IFERROR(VLOOKUP("*Амурская*",[2]МСП!$1:$1048576,COLUMN(ER86),0),"-")</f>
        <v>32.1</v>
      </c>
      <c r="ES86" s="8">
        <f>IFERROR(VLOOKUP("*Амурская*",[2]МСП!$1:$1048576,COLUMN(ES86),0),"-")</f>
        <v>33.200000000000003</v>
      </c>
      <c r="ET86" s="8">
        <f>IFERROR(VLOOKUP("*Амурская*",[2]МСП!$1:$1048576,COLUMN(ET86),0),"-")</f>
        <v>33.5</v>
      </c>
      <c r="EU86" s="8">
        <f>IFERROR(VLOOKUP("*Амурская*",[2]МСП!$1:$1048576,COLUMN(EU86),0),"-")</f>
        <v>36</v>
      </c>
      <c r="EV86" s="8">
        <f>IFERROR(VLOOKUP("*Амурская*",[2]МСП!$1:$1048576,COLUMN(EV86),0),"-")</f>
        <v>35.200000000000003</v>
      </c>
      <c r="EW86" s="8">
        <f>IFERROR(VLOOKUP("*Амурская*",[2]МСП!$1:$1048576,COLUMN(EW86),0),"-")</f>
        <v>38.1</v>
      </c>
      <c r="EX86" s="8">
        <f>IFERROR(VLOOKUP("*Амурская*",[2]МСП!$1:$1048576,COLUMN(EX86),0),"-")</f>
        <v>37.799999999999997</v>
      </c>
      <c r="EY86" s="8">
        <f>IFERROR(VLOOKUP("*Амурская*",[2]МСП!$1:$1048576,COLUMN(EY86),0),"-")</f>
        <v>40.9</v>
      </c>
    </row>
    <row r="87" spans="1:155" x14ac:dyDescent="0.25">
      <c r="A87" s="4" t="s">
        <v>75</v>
      </c>
      <c r="B87" s="8">
        <f>IFERROR(VLOOKUP("*Магаданская*",[2]МСП!$1:$1048576,COLUMN(B87),0),"-")</f>
        <v>1.7</v>
      </c>
      <c r="C87" s="8">
        <f>IFERROR(VLOOKUP("*Магаданская*",[2]МСП!$1:$1048576,COLUMN(C87),0),"-")</f>
        <v>0.4</v>
      </c>
      <c r="D87" s="8">
        <f>IFERROR(VLOOKUP("*Магаданская*",[2]МСП!$1:$1048576,COLUMN(D87),0),"-")</f>
        <v>-0.4</v>
      </c>
      <c r="E87" s="8">
        <f>IFERROR(VLOOKUP("*Магаданская*",[2]МСП!$1:$1048576,COLUMN(E87),0),"-")</f>
        <v>-11.8</v>
      </c>
      <c r="F87" s="8">
        <f>IFERROR(VLOOKUP("*Магаданская*",[2]МСП!$1:$1048576,COLUMN(F87),0),"-")</f>
        <v>-21.5</v>
      </c>
      <c r="G87" s="8">
        <f>IFERROR(VLOOKUP("*Магаданская*",[2]МСП!$1:$1048576,COLUMN(G87),0),"-")</f>
        <v>-18.100000000000001</v>
      </c>
      <c r="H87" s="8">
        <f>IFERROR(VLOOKUP("*Магаданская*",[2]МСП!$1:$1048576,COLUMN(H87),0),"-")</f>
        <v>-15.9</v>
      </c>
      <c r="I87" s="8">
        <f>IFERROR(VLOOKUP("*Магаданская*",[2]МСП!$1:$1048576,COLUMN(I87),0),"-")</f>
        <v>-13.9</v>
      </c>
      <c r="J87" s="8">
        <f>IFERROR(VLOOKUP("*Магаданская*",[2]МСП!$1:$1048576,COLUMN(J87),0),"-")</f>
        <v>-14.6</v>
      </c>
      <c r="K87" s="8">
        <f>IFERROR(VLOOKUP("*Магаданская*",[2]МСП!$1:$1048576,COLUMN(K87),0),"-")</f>
        <v>-9.5</v>
      </c>
      <c r="L87" s="8">
        <f>IFERROR(VLOOKUP("*Магаданская*",[2]МСП!$1:$1048576,COLUMN(L87),0),"-")</f>
        <v>-9</v>
      </c>
      <c r="M87" s="8">
        <f>IFERROR(VLOOKUP("*Магаданская*",[2]МСП!$1:$1048576,COLUMN(M87),0),"-")</f>
        <v>-7.8</v>
      </c>
      <c r="N87" s="8">
        <f>IFERROR(VLOOKUP("*Магаданская*",[2]МСП!$1:$1048576,COLUMN(N87),0),"-")</f>
        <v>-7.2</v>
      </c>
      <c r="O87" s="8">
        <f>IFERROR(VLOOKUP("*Магаданская*",[2]МСП!$1:$1048576,COLUMN(O87),0),"-")</f>
        <v>-6.7</v>
      </c>
      <c r="P87" s="8">
        <f>IFERROR(VLOOKUP("*Магаданская*",[2]МСП!$1:$1048576,COLUMN(P87),0),"-")</f>
        <v>-6</v>
      </c>
      <c r="Q87" s="8">
        <f>IFERROR(VLOOKUP("*Магаданская*",[2]МСП!$1:$1048576,COLUMN(Q87),0),"-")</f>
        <v>-5.0999999999999996</v>
      </c>
      <c r="R87" s="8">
        <f>IFERROR(VLOOKUP("*Магаданская*",[2]МСП!$1:$1048576,COLUMN(R87),0),"-")</f>
        <v>-3.4</v>
      </c>
      <c r="S87" s="8">
        <f>IFERROR(VLOOKUP("*Магаданская*",[2]МСП!$1:$1048576,COLUMN(S87),0),"-")</f>
        <v>-3.3</v>
      </c>
      <c r="T87" s="8">
        <f>IFERROR(VLOOKUP("*Магаданская*",[2]МСП!$1:$1048576,COLUMN(T87),0),"-")</f>
        <v>-2.8</v>
      </c>
      <c r="U87" s="8">
        <f>IFERROR(VLOOKUP("*Магаданская*",[2]МСП!$1:$1048576,COLUMN(U87),0),"-")</f>
        <v>-2.8</v>
      </c>
      <c r="V87" s="8">
        <f>IFERROR(VLOOKUP("*Магаданская*",[2]МСП!$1:$1048576,COLUMN(V87),0),"-")</f>
        <v>-4.3</v>
      </c>
      <c r="W87" s="8">
        <f>IFERROR(VLOOKUP("*Магаданская*",[2]МСП!$1:$1048576,COLUMN(W87),0),"-")</f>
        <v>-3.2</v>
      </c>
      <c r="X87" s="8">
        <f>IFERROR(VLOOKUP("*Магаданская*",[2]МСП!$1:$1048576,COLUMN(X87),0),"-")</f>
        <v>-2.8</v>
      </c>
      <c r="Y87" s="8">
        <f>IFERROR(VLOOKUP("*Магаданская*",[2]МСП!$1:$1048576,COLUMN(Y87),0),"-")</f>
        <v>-2.6</v>
      </c>
      <c r="Z87" s="8">
        <f>IFERROR(VLOOKUP("*Магаданская*",[2]МСП!$1:$1048576,COLUMN(Z87),0),"-")</f>
        <v>-1</v>
      </c>
      <c r="AA87" s="8">
        <f>IFERROR(VLOOKUP("*Магаданская*",[2]МСП!$1:$1048576,COLUMN(AA87),0),"-")</f>
        <v>-1.5</v>
      </c>
      <c r="AB87" s="8">
        <f>IFERROR(VLOOKUP("*Магаданская*",[2]МСП!$1:$1048576,COLUMN(AB87),0),"-")</f>
        <v>-2.4</v>
      </c>
      <c r="AC87" s="8">
        <f>IFERROR(VLOOKUP("*Магаданская*",[2]МСП!$1:$1048576,COLUMN(AC87),0),"-")</f>
        <v>-0.8</v>
      </c>
      <c r="AD87" s="8">
        <f>IFERROR(VLOOKUP("*Магаданская*",[2]МСП!$1:$1048576,COLUMN(AD87),0),"-")</f>
        <v>-1.6</v>
      </c>
      <c r="AE87" s="8">
        <f>IFERROR(VLOOKUP("*Магаданская*",[2]МСП!$1:$1048576,COLUMN(AE87),0),"-")</f>
        <v>-0.8</v>
      </c>
      <c r="AF87" s="8">
        <f>IFERROR(VLOOKUP("*Магаданская*",[2]МСП!$1:$1048576,COLUMN(AF87),0),"-")</f>
        <v>-0.5</v>
      </c>
      <c r="AG87" s="8">
        <f>IFERROR(VLOOKUP("*Магаданская*",[2]МСП!$1:$1048576,COLUMN(AG87),0),"-")</f>
        <v>-1.3</v>
      </c>
      <c r="AH87" s="8">
        <f>IFERROR(VLOOKUP("*Магаданская*",[2]МСП!$1:$1048576,COLUMN(AH87),0),"-")</f>
        <v>-1</v>
      </c>
      <c r="AI87" s="8">
        <f>IFERROR(VLOOKUP("*Магаданская*",[2]МСП!$1:$1048576,COLUMN(AI87),0),"-")</f>
        <v>-0.6</v>
      </c>
      <c r="AJ87" s="8">
        <f>IFERROR(VLOOKUP("*Магаданская*",[2]МСП!$1:$1048576,COLUMN(AJ87),0),"-")</f>
        <v>-1</v>
      </c>
      <c r="AK87" s="8">
        <f>IFERROR(VLOOKUP("*Магаданская*",[2]МСП!$1:$1048576,COLUMN(AK87),0),"-")</f>
        <v>0</v>
      </c>
      <c r="AL87" s="8">
        <f>IFERROR(VLOOKUP("*Магаданская*",[2]МСП!$1:$1048576,COLUMN(AL87),0),"-")</f>
        <v>0.3</v>
      </c>
      <c r="AM87" s="8">
        <f>IFERROR(VLOOKUP("*Магаданская*",[2]МСП!$1:$1048576,COLUMN(AM87),0),"-")</f>
        <v>1.3</v>
      </c>
      <c r="AN87" s="8">
        <f>IFERROR(VLOOKUP("*Магаданская*",[2]МСП!$1:$1048576,COLUMN(AN87),0),"-")</f>
        <v>1.6</v>
      </c>
      <c r="AO87" s="8">
        <f>IFERROR(VLOOKUP("*Магаданская*",[2]МСП!$1:$1048576,COLUMN(AO87),0),"-")</f>
        <v>2.2000000000000002</v>
      </c>
      <c r="AP87" s="8">
        <f>IFERROR(VLOOKUP("*Магаданская*",[2]МСП!$1:$1048576,COLUMN(AP87),0),"-")</f>
        <v>2.5</v>
      </c>
      <c r="AQ87" s="8">
        <f>IFERROR(VLOOKUP("*Магаданская*",[2]МСП!$1:$1048576,COLUMN(AQ87),0),"-")</f>
        <v>2.8</v>
      </c>
      <c r="AR87" s="8">
        <f>IFERROR(VLOOKUP("*Магаданская*",[2]МСП!$1:$1048576,COLUMN(AR87),0),"-")</f>
        <v>1.4</v>
      </c>
      <c r="AS87" s="8">
        <f>IFERROR(VLOOKUP("*Магаданская*",[2]МСП!$1:$1048576,COLUMN(AS87),0),"-")</f>
        <v>-8.9</v>
      </c>
      <c r="AT87" s="8">
        <f>IFERROR(VLOOKUP("*Магаданская*",[2]МСП!$1:$1048576,COLUMN(AT87),0),"-")</f>
        <v>-0.7</v>
      </c>
      <c r="AU87" s="8">
        <f>IFERROR(VLOOKUP("*Магаданская*",[2]МСП!$1:$1048576,COLUMN(AU87),0),"-")</f>
        <v>1.2</v>
      </c>
      <c r="AV87" s="8">
        <f>IFERROR(VLOOKUP("*Магаданская*",[2]МСП!$1:$1048576,COLUMN(AV87),0),"-")</f>
        <v>0</v>
      </c>
      <c r="AW87" s="8">
        <f>IFERROR(VLOOKUP("*Магаданская*",[2]МСП!$1:$1048576,COLUMN(AW87),0),"-")</f>
        <v>1</v>
      </c>
      <c r="AX87" s="8">
        <f>IFERROR(VLOOKUP("*Магаданская*",[2]МСП!$1:$1048576,COLUMN(AX87),0),"-")</f>
        <v>1.2</v>
      </c>
      <c r="AY87" s="8">
        <f>IFERROR(VLOOKUP("*Магаданская*",[2]МСП!$1:$1048576,COLUMN(AY87),0),"-")</f>
        <v>2</v>
      </c>
      <c r="AZ87" s="8">
        <f>IFERROR(VLOOKUP("*Магаданская*",[2]МСП!$1:$1048576,COLUMN(AZ87),0),"-")</f>
        <v>1.6</v>
      </c>
      <c r="BA87" s="8">
        <f>IFERROR(VLOOKUP("*Магаданская*",[2]МСП!$1:$1048576,COLUMN(BA87),0),"-")</f>
        <v>3.2</v>
      </c>
      <c r="BB87" s="8">
        <f>IFERROR(VLOOKUP("*Магаданская*",[2]МСП!$1:$1048576,COLUMN(BB87),0),"-")</f>
        <v>2.6</v>
      </c>
      <c r="BC87" s="8">
        <f>IFERROR(VLOOKUP("*Магаданская*",[2]МСП!$1:$1048576,COLUMN(BC87),0),"-")</f>
        <v>3.2</v>
      </c>
      <c r="BD87" s="8">
        <f>IFERROR(VLOOKUP("*Магаданская*",[2]МСП!$1:$1048576,COLUMN(BD87),0),"-")</f>
        <v>1.3</v>
      </c>
      <c r="BE87" s="8">
        <f>IFERROR(VLOOKUP("*Магаданская*",[2]МСП!$1:$1048576,COLUMN(BE87),0),"-")</f>
        <v>3.7</v>
      </c>
      <c r="BF87" s="8">
        <f>IFERROR(VLOOKUP("*Магаданская*",[2]МСП!$1:$1048576,COLUMN(BF87),0),"-")</f>
        <v>3.6</v>
      </c>
      <c r="BG87" s="8">
        <f>IFERROR(VLOOKUP("*Магаданская*",[2]МСП!$1:$1048576,COLUMN(BG87),0),"-")</f>
        <v>4.0999999999999996</v>
      </c>
      <c r="BH87" s="8">
        <f>IFERROR(VLOOKUP("*Магаданская*",[2]МСП!$1:$1048576,COLUMN(BH87),0),"-")</f>
        <v>4.9000000000000004</v>
      </c>
      <c r="BI87" s="8">
        <f>IFERROR(VLOOKUP("*Магаданская*",[2]МСП!$1:$1048576,COLUMN(BI87),0),"-")</f>
        <v>-1.2</v>
      </c>
      <c r="BJ87" s="8">
        <f>IFERROR(VLOOKUP("*Магаданская*",[2]МСП!$1:$1048576,COLUMN(BJ87),0),"-")</f>
        <v>1.6</v>
      </c>
      <c r="BK87" s="8">
        <f>IFERROR(VLOOKUP("*Магаданская*",[2]МСП!$1:$1048576,COLUMN(BK87),0),"-")</f>
        <v>4.0999999999999996</v>
      </c>
      <c r="BL87" s="8">
        <f>IFERROR(VLOOKUP("*Магаданская*",[2]МСП!$1:$1048576,COLUMN(BL87),0),"-")</f>
        <v>5</v>
      </c>
      <c r="BM87" s="8">
        <f>IFERROR(VLOOKUP("*Магаданская*",[2]МСП!$1:$1048576,COLUMN(BM87),0),"-")</f>
        <v>4</v>
      </c>
      <c r="BN87" s="8">
        <f>IFERROR(VLOOKUP("*Магаданская*",[2]МСП!$1:$1048576,COLUMN(BN87),0),"-")</f>
        <v>5.2</v>
      </c>
      <c r="BO87" s="8">
        <f>IFERROR(VLOOKUP("*Магаданская*",[2]МСП!$1:$1048576,COLUMN(BO87),0),"-")</f>
        <v>5.0999999999999996</v>
      </c>
      <c r="BP87" s="8">
        <f>IFERROR(VLOOKUP("*Магаданская*",[2]МСП!$1:$1048576,COLUMN(BP87),0),"-")</f>
        <v>4.2</v>
      </c>
      <c r="BQ87" s="8">
        <f>IFERROR(VLOOKUP("*Магаданская*",[2]МСП!$1:$1048576,COLUMN(BQ87),0),"-")</f>
        <v>3.9</v>
      </c>
      <c r="BR87" s="8">
        <f>IFERROR(VLOOKUP("*Магаданская*",[2]МСП!$1:$1048576,COLUMN(BR87),0),"-")</f>
        <v>4.5</v>
      </c>
      <c r="BS87" s="8">
        <f>IFERROR(VLOOKUP("*Магаданская*",[2]МСП!$1:$1048576,COLUMN(BS87),0),"-")</f>
        <v>3.4</v>
      </c>
      <c r="BT87" s="8">
        <f>IFERROR(VLOOKUP("*Магаданская*",[2]МСП!$1:$1048576,COLUMN(BT87),0),"-")</f>
        <v>2.2999999999999998</v>
      </c>
      <c r="BU87" s="8">
        <f>IFERROR(VLOOKUP("*Магаданская*",[2]МСП!$1:$1048576,COLUMN(BU87),0),"-")</f>
        <v>2.8</v>
      </c>
      <c r="BV87" s="8">
        <f>IFERROR(VLOOKUP("*Магаданская*",[2]МСП!$1:$1048576,COLUMN(BV87),0),"-")</f>
        <v>1.8</v>
      </c>
      <c r="BW87" s="8">
        <f>IFERROR(VLOOKUP("*Магаданская*",[2]МСП!$1:$1048576,COLUMN(BW87),0),"-")</f>
        <v>2</v>
      </c>
      <c r="BX87" s="8">
        <f>IFERROR(VLOOKUP("*Магаданская*",[2]МСП!$1:$1048576,COLUMN(BX87),0),"-")</f>
        <v>1.8</v>
      </c>
      <c r="BY87" s="8">
        <f>IFERROR(VLOOKUP("*Магаданская*",[2]МСП!$1:$1048576,COLUMN(BY87),0),"-")</f>
        <v>3.2</v>
      </c>
      <c r="BZ87" s="8">
        <f>IFERROR(VLOOKUP("*Магаданская*",[2]МСП!$1:$1048576,COLUMN(BZ87),0),"-")</f>
        <v>3.8</v>
      </c>
      <c r="CA87" s="8">
        <f>IFERROR(VLOOKUP("*Магаданская*",[2]МСП!$1:$1048576,COLUMN(CA87),0),"-")</f>
        <v>4</v>
      </c>
      <c r="CB87" s="8">
        <f>IFERROR(VLOOKUP("*Магаданская*",[2]МСП!$1:$1048576,COLUMN(CB87),0),"-")</f>
        <v>4</v>
      </c>
      <c r="CC87" s="8">
        <f>IFERROR(VLOOKUP("*Магаданская*",[2]МСП!$1:$1048576,COLUMN(CC87),0),"-")</f>
        <v>3.3</v>
      </c>
      <c r="CD87" s="8">
        <f>IFERROR(VLOOKUP("*Магаданская*",[2]МСП!$1:$1048576,COLUMN(CD87),0),"-")</f>
        <v>4.3</v>
      </c>
      <c r="CE87" s="8">
        <f>IFERROR(VLOOKUP("*Магаданская*",[2]МСП!$1:$1048576,COLUMN(CE87),0),"-")</f>
        <v>5.2</v>
      </c>
      <c r="CF87" s="8">
        <f>IFERROR(VLOOKUP("*Магаданская*",[2]МСП!$1:$1048576,COLUMN(CF87),0),"-")</f>
        <v>4.3</v>
      </c>
      <c r="CG87" s="8">
        <f>IFERROR(VLOOKUP("*Магаданская*",[2]МСП!$1:$1048576,COLUMN(CG87),0),"-")</f>
        <v>4.8</v>
      </c>
      <c r="CH87" s="8">
        <f>IFERROR(VLOOKUP("*Магаданская*",[2]МСП!$1:$1048576,COLUMN(CH87),0),"-")</f>
        <v>5.3</v>
      </c>
      <c r="CI87" s="8">
        <f>IFERROR(VLOOKUP("*Магаданская*",[2]МСП!$1:$1048576,COLUMN(CI87),0),"-")</f>
        <v>5.6</v>
      </c>
      <c r="CJ87" s="8">
        <f>IFERROR(VLOOKUP("*Магаданская*",[2]МСП!$1:$1048576,COLUMN(CJ87),0),"-")</f>
        <v>2.4</v>
      </c>
      <c r="CK87" s="8">
        <f>IFERROR(VLOOKUP("*Магаданская*",[2]МСП!$1:$1048576,COLUMN(CK87),0),"-")</f>
        <v>5.0999999999999996</v>
      </c>
      <c r="CL87" s="8">
        <f>IFERROR(VLOOKUP("*Магаданская*",[2]МСП!$1:$1048576,COLUMN(CL87),0),"-")</f>
        <v>4.7</v>
      </c>
      <c r="CM87" s="8">
        <f>IFERROR(VLOOKUP("*Магаданская*",[2]МСП!$1:$1048576,COLUMN(CM87),0),"-")</f>
        <v>5.6</v>
      </c>
      <c r="CN87" s="8">
        <f>IFERROR(VLOOKUP("*Магаданская*",[2]МСП!$1:$1048576,COLUMN(CN87),0),"-")</f>
        <v>4.9000000000000004</v>
      </c>
      <c r="CO87" s="8">
        <f>IFERROR(VLOOKUP("*Магаданская*",[2]МСП!$1:$1048576,COLUMN(CO87),0),"-")</f>
        <v>5.4</v>
      </c>
      <c r="CP87" s="8">
        <f>IFERROR(VLOOKUP("*Магаданская*",[2]МСП!$1:$1048576,COLUMN(CP87),0),"-")</f>
        <v>5.8</v>
      </c>
      <c r="CQ87" s="8">
        <f>IFERROR(VLOOKUP("*Магаданская*",[2]МСП!$1:$1048576,COLUMN(CQ87),0),"-")</f>
        <v>7.4</v>
      </c>
      <c r="CR87" s="8">
        <f>IFERROR(VLOOKUP("*Магаданская*",[2]МСП!$1:$1048576,COLUMN(CR87),0),"-")</f>
        <v>6.2</v>
      </c>
      <c r="CS87" s="8">
        <f>IFERROR(VLOOKUP("*Магаданская*",[2]МСП!$1:$1048576,COLUMN(CS87),0),"-")</f>
        <v>-5.7</v>
      </c>
      <c r="CT87" s="8">
        <f>IFERROR(VLOOKUP("*Магаданская*",[2]МСП!$1:$1048576,COLUMN(CT87),0),"-")</f>
        <v>4.7</v>
      </c>
      <c r="CU87" s="8">
        <f>IFERROR(VLOOKUP("*Магаданская*",[2]МСП!$1:$1048576,COLUMN(CU87),0),"-")</f>
        <v>5</v>
      </c>
      <c r="CV87" s="8">
        <f>IFERROR(VLOOKUP("*Магаданская*",[2]МСП!$1:$1048576,COLUMN(CV87),0),"-")</f>
        <v>5.4</v>
      </c>
      <c r="CW87" s="8">
        <f>IFERROR(VLOOKUP("*Магаданская*",[2]МСП!$1:$1048576,COLUMN(CW87),0),"-")</f>
        <v>5.4</v>
      </c>
      <c r="CX87" s="8">
        <f>IFERROR(VLOOKUP("*Магаданская*",[2]МСП!$1:$1048576,COLUMN(CX87),0),"-")</f>
        <v>6.5</v>
      </c>
      <c r="CY87" s="8">
        <f>IFERROR(VLOOKUP("*Магаданская*",[2]МСП!$1:$1048576,COLUMN(CY87),0),"-")</f>
        <v>6.3</v>
      </c>
      <c r="CZ87" s="8">
        <f>IFERROR(VLOOKUP("*Магаданская*",[2]МСП!$1:$1048576,COLUMN(CZ87),0),"-")</f>
        <v>6.6</v>
      </c>
      <c r="DA87" s="8">
        <f>IFERROR(VLOOKUP("*Магаданская*",[2]МСП!$1:$1048576,COLUMN(DA87),0),"-")</f>
        <v>6.2</v>
      </c>
      <c r="DB87" s="8">
        <f>IFERROR(VLOOKUP("*Магаданская*",[2]МСП!$1:$1048576,COLUMN(DB87),0),"-")</f>
        <v>5.8</v>
      </c>
      <c r="DC87" s="8">
        <f>IFERROR(VLOOKUP("*Магаданская*",[2]МСП!$1:$1048576,COLUMN(DC87),0),"-")</f>
        <v>6.7</v>
      </c>
      <c r="DD87" s="8">
        <f>IFERROR(VLOOKUP("*Магаданская*",[2]МСП!$1:$1048576,COLUMN(DD87),0),"-")</f>
        <v>7</v>
      </c>
      <c r="DE87" s="8">
        <f>IFERROR(VLOOKUP("*Магаданская*",[2]МСП!$1:$1048576,COLUMN(DE87),0),"-")</f>
        <v>6.7</v>
      </c>
      <c r="DF87" s="8">
        <f>IFERROR(VLOOKUP("*Магаданская*",[2]МСП!$1:$1048576,COLUMN(DF87),0),"-")</f>
        <v>6.5</v>
      </c>
      <c r="DG87" s="8">
        <f>IFERROR(VLOOKUP("*Магаданская*",[2]МСП!$1:$1048576,COLUMN(DG87),0),"-")</f>
        <v>6.2</v>
      </c>
      <c r="DH87" s="8">
        <f>IFERROR(VLOOKUP("*Магаданская*",[2]МСП!$1:$1048576,COLUMN(DH87),0),"-")</f>
        <v>7.5</v>
      </c>
      <c r="DI87" s="8">
        <f>IFERROR(VLOOKUP("*Магаданская*",[2]МСП!$1:$1048576,COLUMN(DI87),0),"-")</f>
        <v>6</v>
      </c>
      <c r="DJ87" s="8">
        <f>IFERROR(VLOOKUP("*Магаданская*",[2]МСП!$1:$1048576,COLUMN(DJ87),0),"-")</f>
        <v>5.4</v>
      </c>
      <c r="DK87" s="8">
        <f>IFERROR(VLOOKUP("*Магаданская*",[2]МСП!$1:$1048576,COLUMN(DK87),0),"-")</f>
        <v>6</v>
      </c>
      <c r="DL87" s="8">
        <f>IFERROR(VLOOKUP("*Магаданская*",[2]МСП!$1:$1048576,COLUMN(DL87),0),"-")</f>
        <v>5.7</v>
      </c>
      <c r="DM87" s="8">
        <f>IFERROR(VLOOKUP("*Магаданская*",[2]МСП!$1:$1048576,COLUMN(DM87),0),"-")</f>
        <v>6.4</v>
      </c>
      <c r="DN87" s="8">
        <f>IFERROR(VLOOKUP("*Магаданская*",[2]МСП!$1:$1048576,COLUMN(DN87),0),"-")</f>
        <v>6.5</v>
      </c>
      <c r="DO87" s="8">
        <f>IFERROR(VLOOKUP("*Магаданская*",[2]МСП!$1:$1048576,COLUMN(DO87),0),"-")</f>
        <v>5.0999999999999996</v>
      </c>
      <c r="DP87" s="8">
        <f>IFERROR(VLOOKUP("*Магаданская*",[2]МСП!$1:$1048576,COLUMN(DP87),0),"-")</f>
        <v>6.3</v>
      </c>
      <c r="DQ87" s="8">
        <f>IFERROR(VLOOKUP("*Магаданская*",[2]МСП!$1:$1048576,COLUMN(DQ87),0),"-")</f>
        <v>5.4</v>
      </c>
      <c r="DR87" s="8">
        <f>IFERROR(VLOOKUP("*Магаданская*",[2]МСП!$1:$1048576,COLUMN(DR87),0),"-")</f>
        <v>4.5999999999999996</v>
      </c>
      <c r="DS87" s="8">
        <f>IFERROR(VLOOKUP("*Магаданская*",[2]МСП!$1:$1048576,COLUMN(DS87),0),"-")</f>
        <v>4.5999999999999996</v>
      </c>
      <c r="DT87" s="8">
        <f>IFERROR(VLOOKUP("*Магаданская*",[2]МСП!$1:$1048576,COLUMN(DT87),0),"-")</f>
        <v>4.4000000000000004</v>
      </c>
      <c r="DU87" s="8">
        <f>IFERROR(VLOOKUP("*Магаданская*",[2]МСП!$1:$1048576,COLUMN(DU87),0),"-")</f>
        <v>4.5</v>
      </c>
      <c r="DV87" s="8">
        <f>IFERROR(VLOOKUP("*Магаданская*",[2]МСП!$1:$1048576,COLUMN(DV87),0),"-")</f>
        <v>4.5</v>
      </c>
      <c r="DW87" s="8">
        <f>IFERROR(VLOOKUP("*Магаданская*",[2]МСП!$1:$1048576,COLUMN(DW87),0),"-")</f>
        <v>4.8</v>
      </c>
      <c r="DX87" s="8">
        <f>IFERROR(VLOOKUP("*Магаданская*",[2]МСП!$1:$1048576,COLUMN(DX87),0),"-")</f>
        <v>5.4</v>
      </c>
      <c r="DY87" s="8">
        <f>IFERROR(VLOOKUP("*Магаданская*",[2]МСП!$1:$1048576,COLUMN(DY87),0),"-")</f>
        <v>5.4</v>
      </c>
      <c r="DZ87" s="8">
        <f>IFERROR(VLOOKUP("*Магаданская*",[2]МСП!$1:$1048576,COLUMN(DZ87),0),"-")</f>
        <v>6.2</v>
      </c>
      <c r="EA87" s="8">
        <f>IFERROR(VLOOKUP("*Магаданская*",[2]МСП!$1:$1048576,COLUMN(EA87),0),"-")</f>
        <v>7</v>
      </c>
      <c r="EB87" s="8">
        <f>IFERROR(VLOOKUP("*Магаданская*",[2]МСП!$1:$1048576,COLUMN(EB87),0),"-")</f>
        <v>7.8</v>
      </c>
      <c r="EC87" s="8">
        <f>IFERROR(VLOOKUP("*Магаданская*",[2]МСП!$1:$1048576,COLUMN(EC87),0),"-")</f>
        <v>7.6</v>
      </c>
      <c r="ED87" s="8">
        <f>IFERROR(VLOOKUP("*Магаданская*",[2]МСП!$1:$1048576,COLUMN(ED87),0),"-")</f>
        <v>8.1999999999999993</v>
      </c>
      <c r="EE87" s="8">
        <f>IFERROR(VLOOKUP("*Магаданская*",[2]МСП!$1:$1048576,COLUMN(EE87),0),"-")</f>
        <v>7.5</v>
      </c>
      <c r="EF87" s="8">
        <f>IFERROR(VLOOKUP("*Магаданская*",[2]МСП!$1:$1048576,COLUMN(EF87),0),"-")</f>
        <v>9.5</v>
      </c>
      <c r="EG87" s="8">
        <f>IFERROR(VLOOKUP("*Магаданская*",[2]МСП!$1:$1048576,COLUMN(EG87),0),"-")</f>
        <v>9.3000000000000007</v>
      </c>
      <c r="EH87" s="8">
        <f>IFERROR(VLOOKUP("*Магаданская*",[2]МСП!$1:$1048576,COLUMN(EH87),0),"-")</f>
        <v>12.2</v>
      </c>
      <c r="EI87" s="8">
        <f>IFERROR(VLOOKUP("*Магаданская*",[2]МСП!$1:$1048576,COLUMN(EI87),0),"-")</f>
        <v>13.1</v>
      </c>
      <c r="EJ87" s="8">
        <f>IFERROR(VLOOKUP("*Магаданская*",[2]МСП!$1:$1048576,COLUMN(EJ87),0),"-")</f>
        <v>15.5</v>
      </c>
      <c r="EK87" s="8">
        <f>IFERROR(VLOOKUP("*Магаданская*",[2]МСП!$1:$1048576,COLUMN(EK87),0),"-")</f>
        <v>21</v>
      </c>
      <c r="EL87" s="8">
        <f>IFERROR(VLOOKUP("*Магаданская*",[2]МСП!$1:$1048576,COLUMN(EL87),0),"-")</f>
        <v>23.9</v>
      </c>
      <c r="EM87" s="8">
        <f>IFERROR(VLOOKUP("*Магаданская*",[2]МСП!$1:$1048576,COLUMN(EM87),0),"-")</f>
        <v>27.9</v>
      </c>
      <c r="EN87" s="8">
        <f>IFERROR(VLOOKUP("*Магаданская*",[2]МСП!$1:$1048576,COLUMN(EN87),0),"-")</f>
        <v>30.2</v>
      </c>
      <c r="EO87" s="8">
        <f>IFERROR(VLOOKUP("*Магаданская*",[2]МСП!$1:$1048576,COLUMN(EO87),0),"-")</f>
        <v>35.299999999999997</v>
      </c>
      <c r="EP87" s="8">
        <f>IFERROR(VLOOKUP("*Магаданская*",[2]МСП!$1:$1048576,COLUMN(EP87),0),"-")</f>
        <v>37.6</v>
      </c>
      <c r="EQ87" s="8">
        <f>IFERROR(VLOOKUP("*Магаданская*",[2]МСП!$1:$1048576,COLUMN(EQ87),0),"-")</f>
        <v>15.9</v>
      </c>
      <c r="ER87" s="8">
        <f>IFERROR(VLOOKUP("*Магаданская*",[2]МСП!$1:$1048576,COLUMN(ER87),0),"-")</f>
        <v>30.7</v>
      </c>
      <c r="ES87" s="8">
        <f>IFERROR(VLOOKUP("*Магаданская*",[2]МСП!$1:$1048576,COLUMN(ES87),0),"-")</f>
        <v>31.2</v>
      </c>
      <c r="ET87" s="8">
        <f>IFERROR(VLOOKUP("*Магаданская*",[2]МСП!$1:$1048576,COLUMN(ET87),0),"-")</f>
        <v>34</v>
      </c>
      <c r="EU87" s="8">
        <f>IFERROR(VLOOKUP("*Магаданская*",[2]МСП!$1:$1048576,COLUMN(EU87),0),"-")</f>
        <v>35.5</v>
      </c>
      <c r="EV87" s="8">
        <f>IFERROR(VLOOKUP("*Магаданская*",[2]МСП!$1:$1048576,COLUMN(EV87),0),"-")</f>
        <v>35</v>
      </c>
      <c r="EW87" s="8">
        <f>IFERROR(VLOOKUP("*Магаданская*",[2]МСП!$1:$1048576,COLUMN(EW87),0),"-")</f>
        <v>37.5</v>
      </c>
      <c r="EX87" s="8">
        <f>IFERROR(VLOOKUP("*Магаданская*",[2]МСП!$1:$1048576,COLUMN(EX87),0),"-")</f>
        <v>38.4</v>
      </c>
      <c r="EY87" s="8">
        <f>IFERROR(VLOOKUP("*Магаданская*",[2]МСП!$1:$1048576,COLUMN(EY87),0),"-")</f>
        <v>41.4</v>
      </c>
    </row>
    <row r="88" spans="1:155" x14ac:dyDescent="0.25">
      <c r="A88" s="4" t="s">
        <v>76</v>
      </c>
      <c r="B88" s="8">
        <f>IFERROR(VLOOKUP("*Сахалинская*",[2]МСП!$1:$1048576,COLUMN(B88),0),"-")</f>
        <v>0.3</v>
      </c>
      <c r="C88" s="8">
        <f>IFERROR(VLOOKUP("*Сахалинская*",[2]МСП!$1:$1048576,COLUMN(C88),0),"-")</f>
        <v>0.3</v>
      </c>
      <c r="D88" s="8">
        <f>IFERROR(VLOOKUP("*Сахалинская*",[2]МСП!$1:$1048576,COLUMN(D88),0),"-")</f>
        <v>-0.3</v>
      </c>
      <c r="E88" s="8">
        <f>IFERROR(VLOOKUP("*Сахалинская*",[2]МСП!$1:$1048576,COLUMN(E88),0),"-")</f>
        <v>-11.1</v>
      </c>
      <c r="F88" s="8">
        <f>IFERROR(VLOOKUP("*Сахалинская*",[2]МСП!$1:$1048576,COLUMN(F88),0),"-")</f>
        <v>-25.6</v>
      </c>
      <c r="G88" s="8">
        <f>IFERROR(VLOOKUP("*Сахалинская*",[2]МСП!$1:$1048576,COLUMN(G88),0),"-")</f>
        <v>-21.8</v>
      </c>
      <c r="H88" s="8">
        <f>IFERROR(VLOOKUP("*Сахалинская*",[2]МСП!$1:$1048576,COLUMN(H88),0),"-")</f>
        <v>-19.2</v>
      </c>
      <c r="I88" s="8">
        <f>IFERROR(VLOOKUP("*Сахалинская*",[2]МСП!$1:$1048576,COLUMN(I88),0),"-")</f>
        <v>-17.2</v>
      </c>
      <c r="J88" s="8">
        <f>IFERROR(VLOOKUP("*Сахалинская*",[2]МСП!$1:$1048576,COLUMN(J88),0),"-")</f>
        <v>-16</v>
      </c>
      <c r="K88" s="8">
        <f>IFERROR(VLOOKUP("*Сахалинская*",[2]МСП!$1:$1048576,COLUMN(K88),0),"-")</f>
        <v>-11.6</v>
      </c>
      <c r="L88" s="8">
        <f>IFERROR(VLOOKUP("*Сахалинская*",[2]МСП!$1:$1048576,COLUMN(L88),0),"-")</f>
        <v>-6.1</v>
      </c>
      <c r="M88" s="8">
        <f>IFERROR(VLOOKUP("*Сахалинская*",[2]МСП!$1:$1048576,COLUMN(M88),0),"-")</f>
        <v>-3.2</v>
      </c>
      <c r="N88" s="8">
        <f>IFERROR(VLOOKUP("*Сахалинская*",[2]МСП!$1:$1048576,COLUMN(N88),0),"-")</f>
        <v>-2.5</v>
      </c>
      <c r="O88" s="8">
        <f>IFERROR(VLOOKUP("*Сахалинская*",[2]МСП!$1:$1048576,COLUMN(O88),0),"-")</f>
        <v>-1.7</v>
      </c>
      <c r="P88" s="8">
        <f>IFERROR(VLOOKUP("*Сахалинская*",[2]МСП!$1:$1048576,COLUMN(P88),0),"-")</f>
        <v>-1</v>
      </c>
      <c r="Q88" s="8">
        <f>IFERROR(VLOOKUP("*Сахалинская*",[2]МСП!$1:$1048576,COLUMN(Q88),0),"-")</f>
        <v>-0.9</v>
      </c>
      <c r="R88" s="8">
        <f>IFERROR(VLOOKUP("*Сахалинская*",[2]МСП!$1:$1048576,COLUMN(R88),0),"-")</f>
        <v>-0.1</v>
      </c>
      <c r="S88" s="8">
        <f>IFERROR(VLOOKUP("*Сахалинская*",[2]МСП!$1:$1048576,COLUMN(S88),0),"-")</f>
        <v>0.7</v>
      </c>
      <c r="T88" s="8">
        <f>IFERROR(VLOOKUP("*Сахалинская*",[2]МСП!$1:$1048576,COLUMN(T88),0),"-")</f>
        <v>0.9</v>
      </c>
      <c r="U88" s="8">
        <f>IFERROR(VLOOKUP("*Сахалинская*",[2]МСП!$1:$1048576,COLUMN(U88),0),"-")</f>
        <v>1.1000000000000001</v>
      </c>
      <c r="V88" s="8">
        <f>IFERROR(VLOOKUP("*Сахалинская*",[2]МСП!$1:$1048576,COLUMN(V88),0),"-")</f>
        <v>-0.2</v>
      </c>
      <c r="W88" s="8">
        <f>IFERROR(VLOOKUP("*Сахалинская*",[2]МСП!$1:$1048576,COLUMN(W88),0),"-")</f>
        <v>1.3</v>
      </c>
      <c r="X88" s="8">
        <f>IFERROR(VLOOKUP("*Сахалинская*",[2]МСП!$1:$1048576,COLUMN(X88),0),"-")</f>
        <v>1.7</v>
      </c>
      <c r="Y88" s="8">
        <f>IFERROR(VLOOKUP("*Сахалинская*",[2]МСП!$1:$1048576,COLUMN(Y88),0),"-")</f>
        <v>2.2000000000000002</v>
      </c>
      <c r="Z88" s="8">
        <f>IFERROR(VLOOKUP("*Сахалинская*",[2]МСП!$1:$1048576,COLUMN(Z88),0),"-")</f>
        <v>2.4</v>
      </c>
      <c r="AA88" s="8">
        <f>IFERROR(VLOOKUP("*Сахалинская*",[2]МСП!$1:$1048576,COLUMN(AA88),0),"-")</f>
        <v>2.2000000000000002</v>
      </c>
      <c r="AB88" s="8">
        <f>IFERROR(VLOOKUP("*Сахалинская*",[2]МСП!$1:$1048576,COLUMN(AB88),0),"-")</f>
        <v>2.6</v>
      </c>
      <c r="AC88" s="8">
        <f>IFERROR(VLOOKUP("*Сахалинская*",[2]МСП!$1:$1048576,COLUMN(AC88),0),"-")</f>
        <v>3.1</v>
      </c>
      <c r="AD88" s="8">
        <f>IFERROR(VLOOKUP("*Сахалинская*",[2]МСП!$1:$1048576,COLUMN(AD88),0),"-")</f>
        <v>3.3</v>
      </c>
      <c r="AE88" s="8">
        <f>IFERROR(VLOOKUP("*Сахалинская*",[2]МСП!$1:$1048576,COLUMN(AE88),0),"-")</f>
        <v>3.6</v>
      </c>
      <c r="AF88" s="8">
        <f>IFERROR(VLOOKUP("*Сахалинская*",[2]МСП!$1:$1048576,COLUMN(AF88),0),"-")</f>
        <v>3.8</v>
      </c>
      <c r="AG88" s="8">
        <f>IFERROR(VLOOKUP("*Сахалинская*",[2]МСП!$1:$1048576,COLUMN(AG88),0),"-")</f>
        <v>3.1</v>
      </c>
      <c r="AH88" s="8">
        <f>IFERROR(VLOOKUP("*Сахалинская*",[2]МСП!$1:$1048576,COLUMN(AH88),0),"-")</f>
        <v>4</v>
      </c>
      <c r="AI88" s="8">
        <f>IFERROR(VLOOKUP("*Сахалинская*",[2]МСП!$1:$1048576,COLUMN(AI88),0),"-")</f>
        <v>4.0999999999999996</v>
      </c>
      <c r="AJ88" s="8">
        <f>IFERROR(VLOOKUP("*Сахалинская*",[2]МСП!$1:$1048576,COLUMN(AJ88),0),"-")</f>
        <v>3.7</v>
      </c>
      <c r="AK88" s="8">
        <f>IFERROR(VLOOKUP("*Сахалинская*",[2]МСП!$1:$1048576,COLUMN(AK88),0),"-")</f>
        <v>4.5</v>
      </c>
      <c r="AL88" s="8">
        <f>IFERROR(VLOOKUP("*Сахалинская*",[2]МСП!$1:$1048576,COLUMN(AL88),0),"-")</f>
        <v>4.5999999999999996</v>
      </c>
      <c r="AM88" s="8">
        <f>IFERROR(VLOOKUP("*Сахалинская*",[2]МСП!$1:$1048576,COLUMN(AM88),0),"-")</f>
        <v>4.5</v>
      </c>
      <c r="AN88" s="8">
        <f>IFERROR(VLOOKUP("*Сахалинская*",[2]МСП!$1:$1048576,COLUMN(AN88),0),"-")</f>
        <v>4.8</v>
      </c>
      <c r="AO88" s="8">
        <f>IFERROR(VLOOKUP("*Сахалинская*",[2]МСП!$1:$1048576,COLUMN(AO88),0),"-")</f>
        <v>5.3</v>
      </c>
      <c r="AP88" s="8">
        <f>IFERROR(VLOOKUP("*Сахалинская*",[2]МСП!$1:$1048576,COLUMN(AP88),0),"-")</f>
        <v>5.9</v>
      </c>
      <c r="AQ88" s="8">
        <f>IFERROR(VLOOKUP("*Сахалинская*",[2]МСП!$1:$1048576,COLUMN(AQ88),0),"-")</f>
        <v>6.2</v>
      </c>
      <c r="AR88" s="8">
        <f>IFERROR(VLOOKUP("*Сахалинская*",[2]МСП!$1:$1048576,COLUMN(AR88),0),"-")</f>
        <v>5.9</v>
      </c>
      <c r="AS88" s="8">
        <f>IFERROR(VLOOKUP("*Сахалинская*",[2]МСП!$1:$1048576,COLUMN(AS88),0),"-")</f>
        <v>-2.1</v>
      </c>
      <c r="AT88" s="8">
        <f>IFERROR(VLOOKUP("*Сахалинская*",[2]МСП!$1:$1048576,COLUMN(AT88),0),"-")</f>
        <v>3.6</v>
      </c>
      <c r="AU88" s="8">
        <f>IFERROR(VLOOKUP("*Сахалинская*",[2]МСП!$1:$1048576,COLUMN(AU88),0),"-")</f>
        <v>4.4000000000000004</v>
      </c>
      <c r="AV88" s="8">
        <f>IFERROR(VLOOKUP("*Сахалинская*",[2]МСП!$1:$1048576,COLUMN(AV88),0),"-")</f>
        <v>4.7</v>
      </c>
      <c r="AW88" s="8">
        <f>IFERROR(VLOOKUP("*Сахалинская*",[2]МСП!$1:$1048576,COLUMN(AW88),0),"-")</f>
        <v>5.0999999999999996</v>
      </c>
      <c r="AX88" s="8">
        <f>IFERROR(VLOOKUP("*Сахалинская*",[2]МСП!$1:$1048576,COLUMN(AX88),0),"-")</f>
        <v>5.2</v>
      </c>
      <c r="AY88" s="8">
        <f>IFERROR(VLOOKUP("*Сахалинская*",[2]МСП!$1:$1048576,COLUMN(AY88),0),"-")</f>
        <v>5.3</v>
      </c>
      <c r="AZ88" s="8">
        <f>IFERROR(VLOOKUP("*Сахалинская*",[2]МСП!$1:$1048576,COLUMN(AZ88),0),"-")</f>
        <v>5.4</v>
      </c>
      <c r="BA88" s="8">
        <f>IFERROR(VLOOKUP("*Сахалинская*",[2]МСП!$1:$1048576,COLUMN(BA88),0),"-")</f>
        <v>6.3</v>
      </c>
      <c r="BB88" s="8">
        <f>IFERROR(VLOOKUP("*Сахалинская*",[2]МСП!$1:$1048576,COLUMN(BB88),0),"-")</f>
        <v>6.3</v>
      </c>
      <c r="BC88" s="8">
        <f>IFERROR(VLOOKUP("*Сахалинская*",[2]МСП!$1:$1048576,COLUMN(BC88),0),"-")</f>
        <v>6.7</v>
      </c>
      <c r="BD88" s="8">
        <f>IFERROR(VLOOKUP("*Сахалинская*",[2]МСП!$1:$1048576,COLUMN(BD88),0),"-")</f>
        <v>5.3</v>
      </c>
      <c r="BE88" s="8">
        <f>IFERROR(VLOOKUP("*Сахалинская*",[2]МСП!$1:$1048576,COLUMN(BE88),0),"-")</f>
        <v>6.9</v>
      </c>
      <c r="BF88" s="8">
        <f>IFERROR(VLOOKUP("*Сахалинская*",[2]МСП!$1:$1048576,COLUMN(BF88),0),"-")</f>
        <v>6.9</v>
      </c>
      <c r="BG88" s="8">
        <f>IFERROR(VLOOKUP("*Сахалинская*",[2]МСП!$1:$1048576,COLUMN(BG88),0),"-")</f>
        <v>6.8</v>
      </c>
      <c r="BH88" s="8">
        <f>IFERROR(VLOOKUP("*Сахалинская*",[2]МСП!$1:$1048576,COLUMN(BH88),0),"-")</f>
        <v>7.5</v>
      </c>
      <c r="BI88" s="8">
        <f>IFERROR(VLOOKUP("*Сахалинская*",[2]МСП!$1:$1048576,COLUMN(BI88),0),"-")</f>
        <v>0.8</v>
      </c>
      <c r="BJ88" s="8">
        <f>IFERROR(VLOOKUP("*Сахалинская*",[2]МСП!$1:$1048576,COLUMN(BJ88),0),"-")</f>
        <v>4.9000000000000004</v>
      </c>
      <c r="BK88" s="8">
        <f>IFERROR(VLOOKUP("*Сахалинская*",[2]МСП!$1:$1048576,COLUMN(BK88),0),"-")</f>
        <v>7.7</v>
      </c>
      <c r="BL88" s="8">
        <f>IFERROR(VLOOKUP("*Сахалинская*",[2]МСП!$1:$1048576,COLUMN(BL88),0),"-")</f>
        <v>8.6999999999999993</v>
      </c>
      <c r="BM88" s="8">
        <f>IFERROR(VLOOKUP("*Сахалинская*",[2]МСП!$1:$1048576,COLUMN(BM88),0),"-")</f>
        <v>8.6</v>
      </c>
      <c r="BN88" s="8">
        <f>IFERROR(VLOOKUP("*Сахалинская*",[2]МСП!$1:$1048576,COLUMN(BN88),0),"-")</f>
        <v>9.3000000000000007</v>
      </c>
      <c r="BO88" s="8">
        <f>IFERROR(VLOOKUP("*Сахалинская*",[2]МСП!$1:$1048576,COLUMN(BO88),0),"-")</f>
        <v>8.9</v>
      </c>
      <c r="BP88" s="8">
        <f>IFERROR(VLOOKUP("*Сахалинская*",[2]МСП!$1:$1048576,COLUMN(BP88),0),"-")</f>
        <v>8.4</v>
      </c>
      <c r="BQ88" s="8">
        <f>IFERROR(VLOOKUP("*Сахалинская*",[2]МСП!$1:$1048576,COLUMN(BQ88),0),"-")</f>
        <v>8.9</v>
      </c>
      <c r="BR88" s="8">
        <f>IFERROR(VLOOKUP("*Сахалинская*",[2]МСП!$1:$1048576,COLUMN(BR88),0),"-")</f>
        <v>8.3000000000000007</v>
      </c>
      <c r="BS88" s="8">
        <f>IFERROR(VLOOKUP("*Сахалинская*",[2]МСП!$1:$1048576,COLUMN(BS88),0),"-")</f>
        <v>8</v>
      </c>
      <c r="BT88" s="8">
        <f>IFERROR(VLOOKUP("*Сахалинская*",[2]МСП!$1:$1048576,COLUMN(BT88),0),"-")</f>
        <v>8.3000000000000007</v>
      </c>
      <c r="BU88" s="8">
        <f>IFERROR(VLOOKUP("*Сахалинская*",[2]МСП!$1:$1048576,COLUMN(BU88),0),"-")</f>
        <v>8.4</v>
      </c>
      <c r="BV88" s="8">
        <f>IFERROR(VLOOKUP("*Сахалинская*",[2]МСП!$1:$1048576,COLUMN(BV88),0),"-")</f>
        <v>7.8</v>
      </c>
      <c r="BW88" s="8">
        <f>IFERROR(VLOOKUP("*Сахалинская*",[2]МСП!$1:$1048576,COLUMN(BW88),0),"-")</f>
        <v>7.8</v>
      </c>
      <c r="BX88" s="8">
        <f>IFERROR(VLOOKUP("*Сахалинская*",[2]МСП!$1:$1048576,COLUMN(BX88),0),"-")</f>
        <v>8.3000000000000007</v>
      </c>
      <c r="BY88" s="8">
        <f>IFERROR(VLOOKUP("*Сахалинская*",[2]МСП!$1:$1048576,COLUMN(BY88),0),"-")</f>
        <v>8.8000000000000007</v>
      </c>
      <c r="BZ88" s="8">
        <f>IFERROR(VLOOKUP("*Сахалинская*",[2]МСП!$1:$1048576,COLUMN(BZ88),0),"-")</f>
        <v>8.4</v>
      </c>
      <c r="CA88" s="8">
        <f>IFERROR(VLOOKUP("*Сахалинская*",[2]МСП!$1:$1048576,COLUMN(CA88),0),"-")</f>
        <v>9.3000000000000007</v>
      </c>
      <c r="CB88" s="8">
        <f>IFERROR(VLOOKUP("*Сахалинская*",[2]МСП!$1:$1048576,COLUMN(CB88),0),"-")</f>
        <v>10</v>
      </c>
      <c r="CC88" s="8">
        <f>IFERROR(VLOOKUP("*Сахалинская*",[2]МСП!$1:$1048576,COLUMN(CC88),0),"-")</f>
        <v>9.4</v>
      </c>
      <c r="CD88" s="8">
        <f>IFERROR(VLOOKUP("*Сахалинская*",[2]МСП!$1:$1048576,COLUMN(CD88),0),"-")</f>
        <v>9.3000000000000007</v>
      </c>
      <c r="CE88" s="8">
        <f>IFERROR(VLOOKUP("*Сахалинская*",[2]МСП!$1:$1048576,COLUMN(CE88),0),"-")</f>
        <v>9.8000000000000007</v>
      </c>
      <c r="CF88" s="8">
        <f>IFERROR(VLOOKUP("*Сахалинская*",[2]МСП!$1:$1048576,COLUMN(CF88),0),"-")</f>
        <v>9.9</v>
      </c>
      <c r="CG88" s="8">
        <f>IFERROR(VLOOKUP("*Сахалинская*",[2]МСП!$1:$1048576,COLUMN(CG88),0),"-")</f>
        <v>10.199999999999999</v>
      </c>
      <c r="CH88" s="8">
        <f>IFERROR(VLOOKUP("*Сахалинская*",[2]МСП!$1:$1048576,COLUMN(CH88),0),"-")</f>
        <v>10</v>
      </c>
      <c r="CI88" s="8">
        <f>IFERROR(VLOOKUP("*Сахалинская*",[2]МСП!$1:$1048576,COLUMN(CI88),0),"-")</f>
        <v>9.9</v>
      </c>
      <c r="CJ88" s="8">
        <f>IFERROR(VLOOKUP("*Сахалинская*",[2]МСП!$1:$1048576,COLUMN(CJ88),0),"-")</f>
        <v>8.4</v>
      </c>
      <c r="CK88" s="8">
        <f>IFERROR(VLOOKUP("*Сахалинская*",[2]МСП!$1:$1048576,COLUMN(CK88),0),"-")</f>
        <v>10.199999999999999</v>
      </c>
      <c r="CL88" s="8">
        <f>IFERROR(VLOOKUP("*Сахалинская*",[2]МСП!$1:$1048576,COLUMN(CL88),0),"-")</f>
        <v>10.8</v>
      </c>
      <c r="CM88" s="8">
        <f>IFERROR(VLOOKUP("*Сахалинская*",[2]МСП!$1:$1048576,COLUMN(CM88),0),"-")</f>
        <v>10.9</v>
      </c>
      <c r="CN88" s="8">
        <f>IFERROR(VLOOKUP("*Сахалинская*",[2]МСП!$1:$1048576,COLUMN(CN88),0),"-")</f>
        <v>11.1</v>
      </c>
      <c r="CO88" s="8">
        <f>IFERROR(VLOOKUP("*Сахалинская*",[2]МСП!$1:$1048576,COLUMN(CO88),0),"-")</f>
        <v>11.7</v>
      </c>
      <c r="CP88" s="8">
        <f>IFERROR(VLOOKUP("*Сахалинская*",[2]МСП!$1:$1048576,COLUMN(CP88),0),"-")</f>
        <v>12.2</v>
      </c>
      <c r="CQ88" s="8">
        <f>IFERROR(VLOOKUP("*Сахалинская*",[2]МСП!$1:$1048576,COLUMN(CQ88),0),"-")</f>
        <v>13.2</v>
      </c>
      <c r="CR88" s="8">
        <f>IFERROR(VLOOKUP("*Сахалинская*",[2]МСП!$1:$1048576,COLUMN(CR88),0),"-")</f>
        <v>12.4</v>
      </c>
      <c r="CS88" s="8">
        <f>IFERROR(VLOOKUP("*Сахалинская*",[2]МСП!$1:$1048576,COLUMN(CS88),0),"-")</f>
        <v>2</v>
      </c>
      <c r="CT88" s="8">
        <f>IFERROR(VLOOKUP("*Сахалинская*",[2]МСП!$1:$1048576,COLUMN(CT88),0),"-")</f>
        <v>8</v>
      </c>
      <c r="CU88" s="8">
        <f>IFERROR(VLOOKUP("*Сахалинская*",[2]МСП!$1:$1048576,COLUMN(CU88),0),"-")</f>
        <v>9.9</v>
      </c>
      <c r="CV88" s="8">
        <f>IFERROR(VLOOKUP("*Сахалинская*",[2]МСП!$1:$1048576,COLUMN(CV88),0),"-")</f>
        <v>11.2</v>
      </c>
      <c r="CW88" s="8">
        <f>IFERROR(VLOOKUP("*Сахалинская*",[2]МСП!$1:$1048576,COLUMN(CW88),0),"-")</f>
        <v>10.9</v>
      </c>
      <c r="CX88" s="8">
        <f>IFERROR(VLOOKUP("*Сахалинская*",[2]МСП!$1:$1048576,COLUMN(CX88),0),"-")</f>
        <v>11.6</v>
      </c>
      <c r="CY88" s="8">
        <f>IFERROR(VLOOKUP("*Сахалинская*",[2]МСП!$1:$1048576,COLUMN(CY88),0),"-")</f>
        <v>10.5</v>
      </c>
      <c r="CZ88" s="8">
        <f>IFERROR(VLOOKUP("*Сахалинская*",[2]МСП!$1:$1048576,COLUMN(CZ88),0),"-")</f>
        <v>13.1</v>
      </c>
      <c r="DA88" s="8">
        <f>IFERROR(VLOOKUP("*Сахалинская*",[2]МСП!$1:$1048576,COLUMN(DA88),0),"-")</f>
        <v>11.8</v>
      </c>
      <c r="DB88" s="8">
        <f>IFERROR(VLOOKUP("*Сахалинская*",[2]МСП!$1:$1048576,COLUMN(DB88),0),"-")</f>
        <v>12.7</v>
      </c>
      <c r="DC88" s="8">
        <f>IFERROR(VLOOKUP("*Сахалинская*",[2]МСП!$1:$1048576,COLUMN(DC88),0),"-")</f>
        <v>12.5</v>
      </c>
      <c r="DD88" s="8">
        <f>IFERROR(VLOOKUP("*Сахалинская*",[2]МСП!$1:$1048576,COLUMN(DD88),0),"-")</f>
        <v>12.2</v>
      </c>
      <c r="DE88" s="8">
        <f>IFERROR(VLOOKUP("*Сахалинская*",[2]МСП!$1:$1048576,COLUMN(DE88),0),"-")</f>
        <v>12.2</v>
      </c>
      <c r="DF88" s="8">
        <f>IFERROR(VLOOKUP("*Сахалинская*",[2]МСП!$1:$1048576,COLUMN(DF88),0),"-")</f>
        <v>12.7</v>
      </c>
      <c r="DG88" s="8">
        <f>IFERROR(VLOOKUP("*Сахалинская*",[2]МСП!$1:$1048576,COLUMN(DG88),0),"-")</f>
        <v>12.6</v>
      </c>
      <c r="DH88" s="8">
        <f>IFERROR(VLOOKUP("*Сахалинская*",[2]МСП!$1:$1048576,COLUMN(DH88),0),"-")</f>
        <v>13.1</v>
      </c>
      <c r="DI88" s="8">
        <f>IFERROR(VLOOKUP("*Сахалинская*",[2]МСП!$1:$1048576,COLUMN(DI88),0),"-")</f>
        <v>12.1</v>
      </c>
      <c r="DJ88" s="8">
        <f>IFERROR(VLOOKUP("*Сахалинская*",[2]МСП!$1:$1048576,COLUMN(DJ88),0),"-")</f>
        <v>12.2</v>
      </c>
      <c r="DK88" s="8">
        <f>IFERROR(VLOOKUP("*Сахалинская*",[2]МСП!$1:$1048576,COLUMN(DK88),0),"-")</f>
        <v>13.8</v>
      </c>
      <c r="DL88" s="8">
        <f>IFERROR(VLOOKUP("*Сахалинская*",[2]МСП!$1:$1048576,COLUMN(DL88),0),"-")</f>
        <v>13.6</v>
      </c>
      <c r="DM88" s="8">
        <f>IFERROR(VLOOKUP("*Сахалинская*",[2]МСП!$1:$1048576,COLUMN(DM88),0),"-")</f>
        <v>12.6</v>
      </c>
      <c r="DN88" s="8">
        <f>IFERROR(VLOOKUP("*Сахалинская*",[2]МСП!$1:$1048576,COLUMN(DN88),0),"-")</f>
        <v>13.4</v>
      </c>
      <c r="DO88" s="8">
        <f>IFERROR(VLOOKUP("*Сахалинская*",[2]МСП!$1:$1048576,COLUMN(DO88),0),"-")</f>
        <v>13.5</v>
      </c>
      <c r="DP88" s="8">
        <f>IFERROR(VLOOKUP("*Сахалинская*",[2]МСП!$1:$1048576,COLUMN(DP88),0),"-")</f>
        <v>13.7</v>
      </c>
      <c r="DQ88" s="8">
        <f>IFERROR(VLOOKUP("*Сахалинская*",[2]МСП!$1:$1048576,COLUMN(DQ88),0),"-")</f>
        <v>13.8</v>
      </c>
      <c r="DR88" s="8">
        <f>IFERROR(VLOOKUP("*Сахалинская*",[2]МСП!$1:$1048576,COLUMN(DR88),0),"-")</f>
        <v>13.4</v>
      </c>
      <c r="DS88" s="8">
        <f>IFERROR(VLOOKUP("*Сахалинская*",[2]МСП!$1:$1048576,COLUMN(DS88),0),"-")</f>
        <v>13.3</v>
      </c>
      <c r="DT88" s="8">
        <f>IFERROR(VLOOKUP("*Сахалинская*",[2]МСП!$1:$1048576,COLUMN(DT88),0),"-")</f>
        <v>13.7</v>
      </c>
      <c r="DU88" s="8">
        <f>IFERROR(VLOOKUP("*Сахалинская*",[2]МСП!$1:$1048576,COLUMN(DU88),0),"-")</f>
        <v>13.7</v>
      </c>
      <c r="DV88" s="8">
        <f>IFERROR(VLOOKUP("*Сахалинская*",[2]МСП!$1:$1048576,COLUMN(DV88),0),"-")</f>
        <v>14.6</v>
      </c>
      <c r="DW88" s="8">
        <f>IFERROR(VLOOKUP("*Сахалинская*",[2]МСП!$1:$1048576,COLUMN(DW88),0),"-")</f>
        <v>14.8</v>
      </c>
      <c r="DX88" s="8">
        <f>IFERROR(VLOOKUP("*Сахалинская*",[2]МСП!$1:$1048576,COLUMN(DX88),0),"-")</f>
        <v>15.8</v>
      </c>
      <c r="DY88" s="8">
        <f>IFERROR(VLOOKUP("*Сахалинская*",[2]МСП!$1:$1048576,COLUMN(DY88),0),"-")</f>
        <v>16.899999999999999</v>
      </c>
      <c r="DZ88" s="8">
        <f>IFERROR(VLOOKUP("*Сахалинская*",[2]МСП!$1:$1048576,COLUMN(DZ88),0),"-")</f>
        <v>17.8</v>
      </c>
      <c r="EA88" s="8">
        <f>IFERROR(VLOOKUP("*Сахалинская*",[2]МСП!$1:$1048576,COLUMN(EA88),0),"-")</f>
        <v>18.3</v>
      </c>
      <c r="EB88" s="8">
        <f>IFERROR(VLOOKUP("*Сахалинская*",[2]МСП!$1:$1048576,COLUMN(EB88),0),"-")</f>
        <v>18.8</v>
      </c>
      <c r="EC88" s="8">
        <f>IFERROR(VLOOKUP("*Сахалинская*",[2]МСП!$1:$1048576,COLUMN(EC88),0),"-")</f>
        <v>19.2</v>
      </c>
      <c r="ED88" s="8">
        <f>IFERROR(VLOOKUP("*Сахалинская*",[2]МСП!$1:$1048576,COLUMN(ED88),0),"-")</f>
        <v>20.7</v>
      </c>
      <c r="EE88" s="8">
        <f>IFERROR(VLOOKUP("*Сахалинская*",[2]МСП!$1:$1048576,COLUMN(EE88),0),"-")</f>
        <v>20.8</v>
      </c>
      <c r="EF88" s="8">
        <f>IFERROR(VLOOKUP("*Сахалинская*",[2]МСП!$1:$1048576,COLUMN(EF88),0),"-")</f>
        <v>21.3</v>
      </c>
      <c r="EG88" s="8">
        <f>IFERROR(VLOOKUP("*Сахалинская*",[2]МСП!$1:$1048576,COLUMN(EG88),0),"-")</f>
        <v>22.3</v>
      </c>
      <c r="EH88" s="8">
        <f>IFERROR(VLOOKUP("*Сахалинская*",[2]МСП!$1:$1048576,COLUMN(EH88),0),"-")</f>
        <v>23.5</v>
      </c>
      <c r="EI88" s="8">
        <f>IFERROR(VLOOKUP("*Сахалинская*",[2]МСП!$1:$1048576,COLUMN(EI88),0),"-")</f>
        <v>25.1</v>
      </c>
      <c r="EJ88" s="8">
        <f>IFERROR(VLOOKUP("*Сахалинская*",[2]МСП!$1:$1048576,COLUMN(EJ88),0),"-")</f>
        <v>27.7</v>
      </c>
      <c r="EK88" s="8">
        <f>IFERROR(VLOOKUP("*Сахалинская*",[2]МСП!$1:$1048576,COLUMN(EK88),0),"-")</f>
        <v>31.9</v>
      </c>
      <c r="EL88" s="8">
        <f>IFERROR(VLOOKUP("*Сахалинская*",[2]МСП!$1:$1048576,COLUMN(EL88),0),"-")</f>
        <v>36.4</v>
      </c>
      <c r="EM88" s="8">
        <f>IFERROR(VLOOKUP("*Сахалинская*",[2]МСП!$1:$1048576,COLUMN(EM88),0),"-")</f>
        <v>40</v>
      </c>
      <c r="EN88" s="8">
        <f>IFERROR(VLOOKUP("*Сахалинская*",[2]МСП!$1:$1048576,COLUMN(EN88),0),"-")</f>
        <v>43.3</v>
      </c>
      <c r="EO88" s="8">
        <f>IFERROR(VLOOKUP("*Сахалинская*",[2]МСП!$1:$1048576,COLUMN(EO88),0),"-")</f>
        <v>46.1</v>
      </c>
      <c r="EP88" s="8">
        <f>IFERROR(VLOOKUP("*Сахалинская*",[2]МСП!$1:$1048576,COLUMN(EP88),0),"-")</f>
        <v>48.8</v>
      </c>
      <c r="EQ88" s="8">
        <f>IFERROR(VLOOKUP("*Сахалинская*",[2]МСП!$1:$1048576,COLUMN(EQ88),0),"-")</f>
        <v>31.9</v>
      </c>
      <c r="ER88" s="8">
        <f>IFERROR(VLOOKUP("*Сахалинская*",[2]МСП!$1:$1048576,COLUMN(ER88),0),"-")</f>
        <v>43.5</v>
      </c>
      <c r="ES88" s="8">
        <f>IFERROR(VLOOKUP("*Сахалинская*",[2]МСП!$1:$1048576,COLUMN(ES88),0),"-")</f>
        <v>43.8</v>
      </c>
      <c r="ET88" s="8">
        <f>IFERROR(VLOOKUP("*Сахалинская*",[2]МСП!$1:$1048576,COLUMN(ET88),0),"-")</f>
        <v>45</v>
      </c>
      <c r="EU88" s="8">
        <f>IFERROR(VLOOKUP("*Сахалинская*",[2]МСП!$1:$1048576,COLUMN(EU88),0),"-")</f>
        <v>46.7</v>
      </c>
      <c r="EV88" s="8">
        <f>IFERROR(VLOOKUP("*Сахалинская*",[2]МСП!$1:$1048576,COLUMN(EV88),0),"-")</f>
        <v>48</v>
      </c>
      <c r="EW88" s="8">
        <f>IFERROR(VLOOKUP("*Сахалинская*",[2]МСП!$1:$1048576,COLUMN(EW88),0),"-")</f>
        <v>51.6</v>
      </c>
      <c r="EX88" s="8">
        <f>IFERROR(VLOOKUP("*Сахалинская*",[2]МСП!$1:$1048576,COLUMN(EX88),0),"-")</f>
        <v>50.5</v>
      </c>
      <c r="EY88" s="8">
        <f>IFERROR(VLOOKUP("*Сахалинская*",[2]МСП!$1:$1048576,COLUMN(EY88),0),"-")</f>
        <v>53.7</v>
      </c>
    </row>
    <row r="89" spans="1:155" ht="31.5" x14ac:dyDescent="0.25">
      <c r="A89" s="4" t="s">
        <v>77</v>
      </c>
      <c r="B89" s="8">
        <f>IFERROR(VLOOKUP("*Еврейская*",[2]МСП!$1:$1048576,COLUMN(B89),0),"-")</f>
        <v>0.7</v>
      </c>
      <c r="C89" s="8">
        <f>IFERROR(VLOOKUP("*Еврейская*",[2]МСП!$1:$1048576,COLUMN(C89),0),"-")</f>
        <v>0.6</v>
      </c>
      <c r="D89" s="8">
        <f>IFERROR(VLOOKUP("*Еврейская*",[2]МСП!$1:$1048576,COLUMN(D89),0),"-")</f>
        <v>0</v>
      </c>
      <c r="E89" s="8">
        <f>IFERROR(VLOOKUP("*Еврейская*",[2]МСП!$1:$1048576,COLUMN(E89),0),"-")</f>
        <v>-13.1</v>
      </c>
      <c r="F89" s="8">
        <f>IFERROR(VLOOKUP("*Еврейская*",[2]МСП!$1:$1048576,COLUMN(F89),0),"-")</f>
        <v>-21.6</v>
      </c>
      <c r="G89" s="8">
        <f>IFERROR(VLOOKUP("*Еврейская*",[2]МСП!$1:$1048576,COLUMN(G89),0),"-")</f>
        <v>-15.9</v>
      </c>
      <c r="H89" s="8">
        <f>IFERROR(VLOOKUP("*Еврейская*",[2]МСП!$1:$1048576,COLUMN(H89),0),"-")</f>
        <v>-16.3</v>
      </c>
      <c r="I89" s="8">
        <f>IFERROR(VLOOKUP("*Еврейская*",[2]МСП!$1:$1048576,COLUMN(I89),0),"-")</f>
        <v>-15.1</v>
      </c>
      <c r="J89" s="8">
        <f>IFERROR(VLOOKUP("*Еврейская*",[2]МСП!$1:$1048576,COLUMN(J89),0),"-")</f>
        <v>-14.6</v>
      </c>
      <c r="K89" s="8">
        <f>IFERROR(VLOOKUP("*Еврейская*",[2]МСП!$1:$1048576,COLUMN(K89),0),"-")</f>
        <v>-12.6</v>
      </c>
      <c r="L89" s="8">
        <f>IFERROR(VLOOKUP("*Еврейская*",[2]МСП!$1:$1048576,COLUMN(L89),0),"-")</f>
        <v>-11.1</v>
      </c>
      <c r="M89" s="8">
        <f>IFERROR(VLOOKUP("*Еврейская*",[2]МСП!$1:$1048576,COLUMN(M89),0),"-")</f>
        <v>-9.9</v>
      </c>
      <c r="N89" s="8">
        <f>IFERROR(VLOOKUP("*Еврейская*",[2]МСП!$1:$1048576,COLUMN(N89),0),"-")</f>
        <v>-8.1</v>
      </c>
      <c r="O89" s="8">
        <f>IFERROR(VLOOKUP("*Еврейская*",[2]МСП!$1:$1048576,COLUMN(O89),0),"-")</f>
        <v>-7.5</v>
      </c>
      <c r="P89" s="8">
        <f>IFERROR(VLOOKUP("*Еврейская*",[2]МСП!$1:$1048576,COLUMN(P89),0),"-")</f>
        <v>-5.0999999999999996</v>
      </c>
      <c r="Q89" s="8">
        <f>IFERROR(VLOOKUP("*Еврейская*",[2]МСП!$1:$1048576,COLUMN(Q89),0),"-")</f>
        <v>-4</v>
      </c>
      <c r="R89" s="8">
        <f>IFERROR(VLOOKUP("*Еврейская*",[2]МСП!$1:$1048576,COLUMN(R89),0),"-")</f>
        <v>-3.4</v>
      </c>
      <c r="S89" s="8">
        <f>IFERROR(VLOOKUP("*Еврейская*",[2]МСП!$1:$1048576,COLUMN(S89),0),"-")</f>
        <v>-2.5</v>
      </c>
      <c r="T89" s="8">
        <f>IFERROR(VLOOKUP("*Еврейская*",[2]МСП!$1:$1048576,COLUMN(T89),0),"-")</f>
        <v>-1.2</v>
      </c>
      <c r="U89" s="8">
        <f>IFERROR(VLOOKUP("*Еврейская*",[2]МСП!$1:$1048576,COLUMN(U89),0),"-")</f>
        <v>-1</v>
      </c>
      <c r="V89" s="8">
        <f>IFERROR(VLOOKUP("*Еврейская*",[2]МСП!$1:$1048576,COLUMN(V89),0),"-")</f>
        <v>-2.8</v>
      </c>
      <c r="W89" s="8">
        <f>IFERROR(VLOOKUP("*Еврейская*",[2]МСП!$1:$1048576,COLUMN(W89),0),"-")</f>
        <v>-2.7</v>
      </c>
      <c r="X89" s="8">
        <f>IFERROR(VLOOKUP("*Еврейская*",[2]МСП!$1:$1048576,COLUMN(X89),0),"-")</f>
        <v>-2.9</v>
      </c>
      <c r="Y89" s="8">
        <f>IFERROR(VLOOKUP("*Еврейская*",[2]МСП!$1:$1048576,COLUMN(Y89),0),"-")</f>
        <v>-2.5</v>
      </c>
      <c r="Z89" s="8">
        <f>IFERROR(VLOOKUP("*Еврейская*",[2]МСП!$1:$1048576,COLUMN(Z89),0),"-")</f>
        <v>-0.3</v>
      </c>
      <c r="AA89" s="8">
        <f>IFERROR(VLOOKUP("*Еврейская*",[2]МСП!$1:$1048576,COLUMN(AA89),0),"-")</f>
        <v>-0.4</v>
      </c>
      <c r="AB89" s="8">
        <f>IFERROR(VLOOKUP("*Еврейская*",[2]МСП!$1:$1048576,COLUMN(AB89),0),"-")</f>
        <v>0</v>
      </c>
      <c r="AC89" s="8">
        <f>IFERROR(VLOOKUP("*Еврейская*",[2]МСП!$1:$1048576,COLUMN(AC89),0),"-")</f>
        <v>1.1000000000000001</v>
      </c>
      <c r="AD89" s="8">
        <f>IFERROR(VLOOKUP("*Еврейская*",[2]МСП!$1:$1048576,COLUMN(AD89),0),"-")</f>
        <v>2.1</v>
      </c>
      <c r="AE89" s="8">
        <f>IFERROR(VLOOKUP("*Еврейская*",[2]МСП!$1:$1048576,COLUMN(AE89),0),"-")</f>
        <v>2.2000000000000002</v>
      </c>
      <c r="AF89" s="8">
        <f>IFERROR(VLOOKUP("*Еврейская*",[2]МСП!$1:$1048576,COLUMN(AF89),0),"-")</f>
        <v>1.7</v>
      </c>
      <c r="AG89" s="8">
        <f>IFERROR(VLOOKUP("*Еврейская*",[2]МСП!$1:$1048576,COLUMN(AG89),0),"-")</f>
        <v>1.5</v>
      </c>
      <c r="AH89" s="8">
        <f>IFERROR(VLOOKUP("*Еврейская*",[2]МСП!$1:$1048576,COLUMN(AH89),0),"-")</f>
        <v>2.5</v>
      </c>
      <c r="AI89" s="8">
        <f>IFERROR(VLOOKUP("*Еврейская*",[2]МСП!$1:$1048576,COLUMN(AI89),0),"-")</f>
        <v>3</v>
      </c>
      <c r="AJ89" s="8">
        <f>IFERROR(VLOOKUP("*Еврейская*",[2]МСП!$1:$1048576,COLUMN(AJ89),0),"-")</f>
        <v>1.5</v>
      </c>
      <c r="AK89" s="8">
        <f>IFERROR(VLOOKUP("*Еврейская*",[2]МСП!$1:$1048576,COLUMN(AK89),0),"-")</f>
        <v>2.5</v>
      </c>
      <c r="AL89" s="8">
        <f>IFERROR(VLOOKUP("*Еврейская*",[2]МСП!$1:$1048576,COLUMN(AL89),0),"-")</f>
        <v>2.4</v>
      </c>
      <c r="AM89" s="8">
        <f>IFERROR(VLOOKUP("*Еврейская*",[2]МСП!$1:$1048576,COLUMN(AM89),0),"-")</f>
        <v>3.3</v>
      </c>
      <c r="AN89" s="8">
        <f>IFERROR(VLOOKUP("*Еврейская*",[2]МСП!$1:$1048576,COLUMN(AN89),0),"-")</f>
        <v>3.2</v>
      </c>
      <c r="AO89" s="8">
        <f>IFERROR(VLOOKUP("*Еврейская*",[2]МСП!$1:$1048576,COLUMN(AO89),0),"-")</f>
        <v>3.7</v>
      </c>
      <c r="AP89" s="8">
        <f>IFERROR(VLOOKUP("*Еврейская*",[2]МСП!$1:$1048576,COLUMN(AP89),0),"-")</f>
        <v>3.5</v>
      </c>
      <c r="AQ89" s="8">
        <f>IFERROR(VLOOKUP("*Еврейская*",[2]МСП!$1:$1048576,COLUMN(AQ89),0),"-")</f>
        <v>4.0999999999999996</v>
      </c>
      <c r="AR89" s="8">
        <f>IFERROR(VLOOKUP("*Еврейская*",[2]МСП!$1:$1048576,COLUMN(AR89),0),"-")</f>
        <v>4.4000000000000004</v>
      </c>
      <c r="AS89" s="8">
        <f>IFERROR(VLOOKUP("*Еврейская*",[2]МСП!$1:$1048576,COLUMN(AS89),0),"-")</f>
        <v>-4.7</v>
      </c>
      <c r="AT89" s="8">
        <f>IFERROR(VLOOKUP("*Еврейская*",[2]МСП!$1:$1048576,COLUMN(AT89),0),"-")</f>
        <v>2.4</v>
      </c>
      <c r="AU89" s="8">
        <f>IFERROR(VLOOKUP("*Еврейская*",[2]МСП!$1:$1048576,COLUMN(AU89),0),"-")</f>
        <v>3.7</v>
      </c>
      <c r="AV89" s="8">
        <f>IFERROR(VLOOKUP("*Еврейская*",[2]МСП!$1:$1048576,COLUMN(AV89),0),"-")</f>
        <v>2.9</v>
      </c>
      <c r="AW89" s="8">
        <f>IFERROR(VLOOKUP("*Еврейская*",[2]МСП!$1:$1048576,COLUMN(AW89),0),"-")</f>
        <v>3.7</v>
      </c>
      <c r="AX89" s="8">
        <f>IFERROR(VLOOKUP("*Еврейская*",[2]МСП!$1:$1048576,COLUMN(AX89),0),"-")</f>
        <v>4.5999999999999996</v>
      </c>
      <c r="AY89" s="8">
        <f>IFERROR(VLOOKUP("*Еврейская*",[2]МСП!$1:$1048576,COLUMN(AY89),0),"-")</f>
        <v>5</v>
      </c>
      <c r="AZ89" s="8">
        <f>IFERROR(VLOOKUP("*Еврейская*",[2]МСП!$1:$1048576,COLUMN(AZ89),0),"-")</f>
        <v>4.9000000000000004</v>
      </c>
      <c r="BA89" s="8">
        <f>IFERROR(VLOOKUP("*Еврейская*",[2]МСП!$1:$1048576,COLUMN(BA89),0),"-")</f>
        <v>6.6</v>
      </c>
      <c r="BB89" s="8">
        <f>IFERROR(VLOOKUP("*Еврейская*",[2]МСП!$1:$1048576,COLUMN(BB89),0),"-")</f>
        <v>5.9</v>
      </c>
      <c r="BC89" s="8">
        <f>IFERROR(VLOOKUP("*Еврейская*",[2]МСП!$1:$1048576,COLUMN(BC89),0),"-")</f>
        <v>6.3</v>
      </c>
      <c r="BD89" s="8">
        <f>IFERROR(VLOOKUP("*Еврейская*",[2]МСП!$1:$1048576,COLUMN(BD89),0),"-")</f>
        <v>5.3</v>
      </c>
      <c r="BE89" s="8">
        <f>IFERROR(VLOOKUP("*Еврейская*",[2]МСП!$1:$1048576,COLUMN(BE89),0),"-")</f>
        <v>5.7</v>
      </c>
      <c r="BF89" s="8">
        <f>IFERROR(VLOOKUP("*Еврейская*",[2]МСП!$1:$1048576,COLUMN(BF89),0),"-")</f>
        <v>5</v>
      </c>
      <c r="BG89" s="8">
        <f>IFERROR(VLOOKUP("*Еврейская*",[2]МСП!$1:$1048576,COLUMN(BG89),0),"-")</f>
        <v>5.9</v>
      </c>
      <c r="BH89" s="8">
        <f>IFERROR(VLOOKUP("*Еврейская*",[2]МСП!$1:$1048576,COLUMN(BH89),0),"-")</f>
        <v>6.4</v>
      </c>
      <c r="BI89" s="8">
        <f>IFERROR(VLOOKUP("*Еврейская*",[2]МСП!$1:$1048576,COLUMN(BI89),0),"-")</f>
        <v>-0.7</v>
      </c>
      <c r="BJ89" s="8">
        <f>IFERROR(VLOOKUP("*Еврейская*",[2]МСП!$1:$1048576,COLUMN(BJ89),0),"-")</f>
        <v>2.2000000000000002</v>
      </c>
      <c r="BK89" s="8">
        <f>IFERROR(VLOOKUP("*Еврейская*",[2]МСП!$1:$1048576,COLUMN(BK89),0),"-")</f>
        <v>5.4</v>
      </c>
      <c r="BL89" s="8">
        <f>IFERROR(VLOOKUP("*Еврейская*",[2]МСП!$1:$1048576,COLUMN(BL89),0),"-")</f>
        <v>5.8</v>
      </c>
      <c r="BM89" s="8">
        <f>IFERROR(VLOOKUP("*Еврейская*",[2]МСП!$1:$1048576,COLUMN(BM89),0),"-")</f>
        <v>7.3</v>
      </c>
      <c r="BN89" s="8">
        <f>IFERROR(VLOOKUP("*Еврейская*",[2]МСП!$1:$1048576,COLUMN(BN89),0),"-")</f>
        <v>7.4</v>
      </c>
      <c r="BO89" s="8">
        <f>IFERROR(VLOOKUP("*Еврейская*",[2]МСП!$1:$1048576,COLUMN(BO89),0),"-")</f>
        <v>6.6</v>
      </c>
      <c r="BP89" s="8">
        <f>IFERROR(VLOOKUP("*Еврейская*",[2]МСП!$1:$1048576,COLUMN(BP89),0),"-")</f>
        <v>5.5</v>
      </c>
      <c r="BQ89" s="8">
        <f>IFERROR(VLOOKUP("*Еврейская*",[2]МСП!$1:$1048576,COLUMN(BQ89),0),"-")</f>
        <v>5.3</v>
      </c>
      <c r="BR89" s="8">
        <f>IFERROR(VLOOKUP("*Еврейская*",[2]МСП!$1:$1048576,COLUMN(BR89),0),"-")</f>
        <v>5.2</v>
      </c>
      <c r="BS89" s="8">
        <f>IFERROR(VLOOKUP("*Еврейская*",[2]МСП!$1:$1048576,COLUMN(BS89),0),"-")</f>
        <v>5.0999999999999996</v>
      </c>
      <c r="BT89" s="8">
        <f>IFERROR(VLOOKUP("*Еврейская*",[2]МСП!$1:$1048576,COLUMN(BT89),0),"-")</f>
        <v>4.0999999999999996</v>
      </c>
      <c r="BU89" s="8">
        <f>IFERROR(VLOOKUP("*Еврейская*",[2]МСП!$1:$1048576,COLUMN(BU89),0),"-")</f>
        <v>3.9</v>
      </c>
      <c r="BV89" s="8">
        <f>IFERROR(VLOOKUP("*Еврейская*",[2]МСП!$1:$1048576,COLUMN(BV89),0),"-")</f>
        <v>3.4</v>
      </c>
      <c r="BW89" s="8">
        <f>IFERROR(VLOOKUP("*Еврейская*",[2]МСП!$1:$1048576,COLUMN(BW89),0),"-")</f>
        <v>3</v>
      </c>
      <c r="BX89" s="8">
        <f>IFERROR(VLOOKUP("*Еврейская*",[2]МСП!$1:$1048576,COLUMN(BX89),0),"-")</f>
        <v>3.2</v>
      </c>
      <c r="BY89" s="8">
        <f>IFERROR(VLOOKUP("*Еврейская*",[2]МСП!$1:$1048576,COLUMN(BY89),0),"-")</f>
        <v>3.6</v>
      </c>
      <c r="BZ89" s="8">
        <f>IFERROR(VLOOKUP("*Еврейская*",[2]МСП!$1:$1048576,COLUMN(BZ89),0),"-")</f>
        <v>4.4000000000000004</v>
      </c>
      <c r="CA89" s="8">
        <f>IFERROR(VLOOKUP("*Еврейская*",[2]МСП!$1:$1048576,COLUMN(CA89),0),"-")</f>
        <v>5.0999999999999996</v>
      </c>
      <c r="CB89" s="8">
        <f>IFERROR(VLOOKUP("*Еврейская*",[2]МСП!$1:$1048576,COLUMN(CB89),0),"-")</f>
        <v>6.1</v>
      </c>
      <c r="CC89" s="8">
        <f>IFERROR(VLOOKUP("*Еврейская*",[2]МСП!$1:$1048576,COLUMN(CC89),0),"-")</f>
        <v>6.2</v>
      </c>
      <c r="CD89" s="8">
        <f>IFERROR(VLOOKUP("*Еврейская*",[2]МСП!$1:$1048576,COLUMN(CD89),0),"-")</f>
        <v>6.4</v>
      </c>
      <c r="CE89" s="8">
        <f>IFERROR(VLOOKUP("*Еврейская*",[2]МСП!$1:$1048576,COLUMN(CE89),0),"-")</f>
        <v>6.3</v>
      </c>
      <c r="CF89" s="8">
        <f>IFERROR(VLOOKUP("*Еврейская*",[2]МСП!$1:$1048576,COLUMN(CF89),0),"-")</f>
        <v>6.9</v>
      </c>
      <c r="CG89" s="8">
        <f>IFERROR(VLOOKUP("*Еврейская*",[2]МСП!$1:$1048576,COLUMN(CG89),0),"-")</f>
        <v>6.6</v>
      </c>
      <c r="CH89" s="8">
        <f>IFERROR(VLOOKUP("*Еврейская*",[2]МСП!$1:$1048576,COLUMN(CH89),0),"-")</f>
        <v>6.3</v>
      </c>
      <c r="CI89" s="8">
        <f>IFERROR(VLOOKUP("*Еврейская*",[2]МСП!$1:$1048576,COLUMN(CI89),0),"-")</f>
        <v>6.1</v>
      </c>
      <c r="CJ89" s="8">
        <f>IFERROR(VLOOKUP("*Еврейская*",[2]МСП!$1:$1048576,COLUMN(CJ89),0),"-")</f>
        <v>3.8</v>
      </c>
      <c r="CK89" s="8">
        <f>IFERROR(VLOOKUP("*Еврейская*",[2]МСП!$1:$1048576,COLUMN(CK89),0),"-")</f>
        <v>5.5</v>
      </c>
      <c r="CL89" s="8">
        <f>IFERROR(VLOOKUP("*Еврейская*",[2]МСП!$1:$1048576,COLUMN(CL89),0),"-")</f>
        <v>7.5</v>
      </c>
      <c r="CM89" s="8">
        <f>IFERROR(VLOOKUP("*Еврейская*",[2]МСП!$1:$1048576,COLUMN(CM89),0),"-")</f>
        <v>5.2</v>
      </c>
      <c r="CN89" s="8">
        <f>IFERROR(VLOOKUP("*Еврейская*",[2]МСП!$1:$1048576,COLUMN(CN89),0),"-")</f>
        <v>5.3</v>
      </c>
      <c r="CO89" s="8">
        <f>IFERROR(VLOOKUP("*Еврейская*",[2]МСП!$1:$1048576,COLUMN(CO89),0),"-")</f>
        <v>6.5</v>
      </c>
      <c r="CP89" s="8">
        <f>IFERROR(VLOOKUP("*Еврейская*",[2]МСП!$1:$1048576,COLUMN(CP89),0),"-")</f>
        <v>7.1</v>
      </c>
      <c r="CQ89" s="8">
        <f>IFERROR(VLOOKUP("*Еврейская*",[2]МСП!$1:$1048576,COLUMN(CQ89),0),"-")</f>
        <v>6.7</v>
      </c>
      <c r="CR89" s="8">
        <f>IFERROR(VLOOKUP("*Еврейская*",[2]МСП!$1:$1048576,COLUMN(CR89),0),"-")</f>
        <v>5.0999999999999996</v>
      </c>
      <c r="CS89" s="8">
        <f>IFERROR(VLOOKUP("*Еврейская*",[2]МСП!$1:$1048576,COLUMN(CS89),0),"-")</f>
        <v>-3.5</v>
      </c>
      <c r="CT89" s="8">
        <f>IFERROR(VLOOKUP("*Еврейская*",[2]МСП!$1:$1048576,COLUMN(CT89),0),"-")</f>
        <v>3.7</v>
      </c>
      <c r="CU89" s="8">
        <f>IFERROR(VLOOKUP("*Еврейская*",[2]МСП!$1:$1048576,COLUMN(CU89),0),"-")</f>
        <v>4.5999999999999996</v>
      </c>
      <c r="CV89" s="8">
        <f>IFERROR(VLOOKUP("*Еврейская*",[2]МСП!$1:$1048576,COLUMN(CV89),0),"-")</f>
        <v>6.1</v>
      </c>
      <c r="CW89" s="8">
        <f>IFERROR(VLOOKUP("*Еврейская*",[2]МСП!$1:$1048576,COLUMN(CW89),0),"-")</f>
        <v>6.3</v>
      </c>
      <c r="CX89" s="8">
        <f>IFERROR(VLOOKUP("*Еврейская*",[2]МСП!$1:$1048576,COLUMN(CX89),0),"-")</f>
        <v>7.2</v>
      </c>
      <c r="CY89" s="8">
        <f>IFERROR(VLOOKUP("*Еврейская*",[2]МСП!$1:$1048576,COLUMN(CY89),0),"-")</f>
        <v>6.4</v>
      </c>
      <c r="CZ89" s="8">
        <f>IFERROR(VLOOKUP("*Еврейская*",[2]МСП!$1:$1048576,COLUMN(CZ89),0),"-")</f>
        <v>6.6</v>
      </c>
      <c r="DA89" s="8">
        <f>IFERROR(VLOOKUP("*Еврейская*",[2]МСП!$1:$1048576,COLUMN(DA89),0),"-")</f>
        <v>6.6</v>
      </c>
      <c r="DB89" s="8">
        <f>IFERROR(VLOOKUP("*Еврейская*",[2]МСП!$1:$1048576,COLUMN(DB89),0),"-")</f>
        <v>7.6</v>
      </c>
      <c r="DC89" s="8">
        <f>IFERROR(VLOOKUP("*Еврейская*",[2]МСП!$1:$1048576,COLUMN(DC89),0),"-")</f>
        <v>8.3000000000000007</v>
      </c>
      <c r="DD89" s="8">
        <f>IFERROR(VLOOKUP("*Еврейская*",[2]МСП!$1:$1048576,COLUMN(DD89),0),"-")</f>
        <v>7.1</v>
      </c>
      <c r="DE89" s="8">
        <f>IFERROR(VLOOKUP("*Еврейская*",[2]МСП!$1:$1048576,COLUMN(DE89),0),"-")</f>
        <v>6.1</v>
      </c>
      <c r="DF89" s="8">
        <f>IFERROR(VLOOKUP("*Еврейская*",[2]МСП!$1:$1048576,COLUMN(DF89),0),"-")</f>
        <v>6.9</v>
      </c>
      <c r="DG89" s="8">
        <f>IFERROR(VLOOKUP("*Еврейская*",[2]МСП!$1:$1048576,COLUMN(DG89),0),"-")</f>
        <v>6.8</v>
      </c>
      <c r="DH89" s="8">
        <f>IFERROR(VLOOKUP("*Еврейская*",[2]МСП!$1:$1048576,COLUMN(DH89),0),"-")</f>
        <v>8.3000000000000007</v>
      </c>
      <c r="DI89" s="8">
        <f>IFERROR(VLOOKUP("*Еврейская*",[2]МСП!$1:$1048576,COLUMN(DI89),0),"-")</f>
        <v>6.8</v>
      </c>
      <c r="DJ89" s="8">
        <f>IFERROR(VLOOKUP("*Еврейская*",[2]МСП!$1:$1048576,COLUMN(DJ89),0),"-")</f>
        <v>6.8</v>
      </c>
      <c r="DK89" s="8">
        <f>IFERROR(VLOOKUP("*Еврейская*",[2]МСП!$1:$1048576,COLUMN(DK89),0),"-")</f>
        <v>7.4</v>
      </c>
      <c r="DL89" s="8">
        <f>IFERROR(VLOOKUP("*Еврейская*",[2]МСП!$1:$1048576,COLUMN(DL89),0),"-")</f>
        <v>7.6</v>
      </c>
      <c r="DM89" s="8">
        <f>IFERROR(VLOOKUP("*Еврейская*",[2]МСП!$1:$1048576,COLUMN(DM89),0),"-")</f>
        <v>6.5</v>
      </c>
      <c r="DN89" s="8">
        <f>IFERROR(VLOOKUP("*Еврейская*",[2]МСП!$1:$1048576,COLUMN(DN89),0),"-")</f>
        <v>7.9</v>
      </c>
      <c r="DO89" s="8">
        <f>IFERROR(VLOOKUP("*Еврейская*",[2]МСП!$1:$1048576,COLUMN(DO89),0),"-")</f>
        <v>8</v>
      </c>
      <c r="DP89" s="8">
        <f>IFERROR(VLOOKUP("*Еврейская*",[2]МСП!$1:$1048576,COLUMN(DP89),0),"-")</f>
        <v>8.3000000000000007</v>
      </c>
      <c r="DQ89" s="8">
        <f>IFERROR(VLOOKUP("*Еврейская*",[2]МСП!$1:$1048576,COLUMN(DQ89),0),"-")</f>
        <v>7.5</v>
      </c>
      <c r="DR89" s="8">
        <f>IFERROR(VLOOKUP("*Еврейская*",[2]МСП!$1:$1048576,COLUMN(DR89),0),"-")</f>
        <v>6.3</v>
      </c>
      <c r="DS89" s="8">
        <f>IFERROR(VLOOKUP("*Еврейская*",[2]МСП!$1:$1048576,COLUMN(DS89),0),"-")</f>
        <v>6.7</v>
      </c>
      <c r="DT89" s="8">
        <f>IFERROR(VLOOKUP("*Еврейская*",[2]МСП!$1:$1048576,COLUMN(DT89),0),"-")</f>
        <v>6.8</v>
      </c>
      <c r="DU89" s="8">
        <f>IFERROR(VLOOKUP("*Еврейская*",[2]МСП!$1:$1048576,COLUMN(DU89),0),"-")</f>
        <v>6</v>
      </c>
      <c r="DV89" s="8">
        <f>IFERROR(VLOOKUP("*Еврейская*",[2]МСП!$1:$1048576,COLUMN(DV89),0),"-")</f>
        <v>8.3000000000000007</v>
      </c>
      <c r="DW89" s="8">
        <f>IFERROR(VLOOKUP("*Еврейская*",[2]МСП!$1:$1048576,COLUMN(DW89),0),"-")</f>
        <v>7.3</v>
      </c>
      <c r="DX89" s="8">
        <f>IFERROR(VLOOKUP("*Еврейская*",[2]МСП!$1:$1048576,COLUMN(DX89),0),"-")</f>
        <v>8.1999999999999993</v>
      </c>
      <c r="DY89" s="8">
        <f>IFERROR(VLOOKUP("*Еврейская*",[2]МСП!$1:$1048576,COLUMN(DY89),0),"-")</f>
        <v>8.8000000000000007</v>
      </c>
      <c r="DZ89" s="8">
        <f>IFERROR(VLOOKUP("*Еврейская*",[2]МСП!$1:$1048576,COLUMN(DZ89),0),"-")</f>
        <v>11.2</v>
      </c>
      <c r="EA89" s="8">
        <f>IFERROR(VLOOKUP("*Еврейская*",[2]МСП!$1:$1048576,COLUMN(EA89),0),"-")</f>
        <v>9.9</v>
      </c>
      <c r="EB89" s="8">
        <f>IFERROR(VLOOKUP("*Еврейская*",[2]МСП!$1:$1048576,COLUMN(EB89),0),"-")</f>
        <v>9.9</v>
      </c>
      <c r="EC89" s="8">
        <f>IFERROR(VLOOKUP("*Еврейская*",[2]МСП!$1:$1048576,COLUMN(EC89),0),"-")</f>
        <v>9.9</v>
      </c>
      <c r="ED89" s="8">
        <f>IFERROR(VLOOKUP("*Еврейская*",[2]МСП!$1:$1048576,COLUMN(ED89),0),"-")</f>
        <v>10.6</v>
      </c>
      <c r="EE89" s="8">
        <f>IFERROR(VLOOKUP("*Еврейская*",[2]МСП!$1:$1048576,COLUMN(EE89),0),"-")</f>
        <v>11.2</v>
      </c>
      <c r="EF89" s="8">
        <f>IFERROR(VLOOKUP("*Еврейская*",[2]МСП!$1:$1048576,COLUMN(EF89),0),"-")</f>
        <v>11.1</v>
      </c>
      <c r="EG89" s="8">
        <f>IFERROR(VLOOKUP("*Еврейская*",[2]МСП!$1:$1048576,COLUMN(EG89),0),"-")</f>
        <v>12.3</v>
      </c>
      <c r="EH89" s="8">
        <f>IFERROR(VLOOKUP("*Еврейская*",[2]МСП!$1:$1048576,COLUMN(EH89),0),"-")</f>
        <v>14.4</v>
      </c>
      <c r="EI89" s="8">
        <f>IFERROR(VLOOKUP("*Еврейская*",[2]МСП!$1:$1048576,COLUMN(EI89),0),"-")</f>
        <v>16.399999999999999</v>
      </c>
      <c r="EJ89" s="8">
        <f>IFERROR(VLOOKUP("*Еврейская*",[2]МСП!$1:$1048576,COLUMN(EJ89),0),"-")</f>
        <v>19.5</v>
      </c>
      <c r="EK89" s="8">
        <f>IFERROR(VLOOKUP("*Еврейская*",[2]МСП!$1:$1048576,COLUMN(EK89),0),"-")</f>
        <v>23.4</v>
      </c>
      <c r="EL89" s="8">
        <f>IFERROR(VLOOKUP("*Еврейская*",[2]МСП!$1:$1048576,COLUMN(EL89),0),"-")</f>
        <v>25.4</v>
      </c>
      <c r="EM89" s="8">
        <f>IFERROR(VLOOKUP("*Еврейская*",[2]МСП!$1:$1048576,COLUMN(EM89),0),"-")</f>
        <v>27.2</v>
      </c>
      <c r="EN89" s="8">
        <f>IFERROR(VLOOKUP("*Еврейская*",[2]МСП!$1:$1048576,COLUMN(EN89),0),"-")</f>
        <v>28.3</v>
      </c>
      <c r="EO89" s="8">
        <f>IFERROR(VLOOKUP("*Еврейская*",[2]МСП!$1:$1048576,COLUMN(EO89),0),"-")</f>
        <v>32.200000000000003</v>
      </c>
      <c r="EP89" s="8">
        <f>IFERROR(VLOOKUP("*Еврейская*",[2]МСП!$1:$1048576,COLUMN(EP89),0),"-")</f>
        <v>36.799999999999997</v>
      </c>
      <c r="EQ89" s="8">
        <f>IFERROR(VLOOKUP("*Еврейская*",[2]МСП!$1:$1048576,COLUMN(EQ89),0),"-")</f>
        <v>19.5</v>
      </c>
      <c r="ER89" s="8">
        <f>IFERROR(VLOOKUP("*Еврейская*",[2]МСП!$1:$1048576,COLUMN(ER89),0),"-")</f>
        <v>29</v>
      </c>
      <c r="ES89" s="8">
        <f>IFERROR(VLOOKUP("*Еврейская*",[2]МСП!$1:$1048576,COLUMN(ES89),0),"-")</f>
        <v>32.4</v>
      </c>
      <c r="ET89" s="8">
        <f>IFERROR(VLOOKUP("*Еврейская*",[2]МСП!$1:$1048576,COLUMN(ET89),0),"-")</f>
        <v>30.6</v>
      </c>
      <c r="EU89" s="8">
        <f>IFERROR(VLOOKUP("*Еврейская*",[2]МСП!$1:$1048576,COLUMN(EU89),0),"-")</f>
        <v>32.9</v>
      </c>
      <c r="EV89" s="8">
        <f>IFERROR(VLOOKUP("*Еврейская*",[2]МСП!$1:$1048576,COLUMN(EV89),0),"-")</f>
        <v>33.299999999999997</v>
      </c>
      <c r="EW89" s="8">
        <f>IFERROR(VLOOKUP("*Еврейская*",[2]МСП!$1:$1048576,COLUMN(EW89),0),"-")</f>
        <v>37.700000000000003</v>
      </c>
      <c r="EX89" s="8">
        <f>IFERROR(VLOOKUP("*Еврейская*",[2]МСП!$1:$1048576,COLUMN(EX89),0),"-")</f>
        <v>35.700000000000003</v>
      </c>
      <c r="EY89" s="8">
        <f>IFERROR(VLOOKUP("*Еврейская*",[2]МСП!$1:$1048576,COLUMN(EY89),0),"-")</f>
        <v>39.200000000000003</v>
      </c>
    </row>
    <row r="90" spans="1:155" ht="31.5" x14ac:dyDescent="0.25">
      <c r="A90" s="4" t="s">
        <v>85</v>
      </c>
      <c r="B90" s="8">
        <f>IFERROR(VLOOKUP("*Чукотский*",[2]МСП!$1:$1048576,COLUMN(B90),0),"-")</f>
        <v>2</v>
      </c>
      <c r="C90" s="8">
        <f>IFERROR(VLOOKUP("*Чукотский*",[2]МСП!$1:$1048576,COLUMN(C90),0),"-")</f>
        <v>0.5</v>
      </c>
      <c r="D90" s="8">
        <f>IFERROR(VLOOKUP("*Чукотский*",[2]МСП!$1:$1048576,COLUMN(D90),0),"-")</f>
        <v>2.2999999999999998</v>
      </c>
      <c r="E90" s="8">
        <f>IFERROR(VLOOKUP("*Чукотский*",[2]МСП!$1:$1048576,COLUMN(E90),0),"-")</f>
        <v>-8.1</v>
      </c>
      <c r="F90" s="8">
        <f>IFERROR(VLOOKUP("*Чукотский*",[2]МСП!$1:$1048576,COLUMN(F90),0),"-")</f>
        <v>-7.9</v>
      </c>
      <c r="G90" s="8">
        <f>IFERROR(VLOOKUP("*Чукотский*",[2]МСП!$1:$1048576,COLUMN(G90),0),"-")</f>
        <v>-5.2</v>
      </c>
      <c r="H90" s="8">
        <f>IFERROR(VLOOKUP("*Чукотский*",[2]МСП!$1:$1048576,COLUMN(H90),0),"-")</f>
        <v>-5.0999999999999996</v>
      </c>
      <c r="I90" s="8">
        <f>IFERROR(VLOOKUP("*Чукотский*",[2]МСП!$1:$1048576,COLUMN(I90),0),"-")</f>
        <v>-6.8</v>
      </c>
      <c r="J90" s="8">
        <f>IFERROR(VLOOKUP("*Чукотский*",[2]МСП!$1:$1048576,COLUMN(J90),0),"-")</f>
        <v>-7.4</v>
      </c>
      <c r="K90" s="8">
        <f>IFERROR(VLOOKUP("*Чукотский*",[2]МСП!$1:$1048576,COLUMN(K90),0),"-")</f>
        <v>-4.4000000000000004</v>
      </c>
      <c r="L90" s="8">
        <f>IFERROR(VLOOKUP("*Чукотский*",[2]МСП!$1:$1048576,COLUMN(L90),0),"-")</f>
        <v>-5.0999999999999996</v>
      </c>
      <c r="M90" s="8">
        <f>IFERROR(VLOOKUP("*Чукотский*",[2]МСП!$1:$1048576,COLUMN(M90),0),"-")</f>
        <v>-3.9</v>
      </c>
      <c r="N90" s="8">
        <f>IFERROR(VLOOKUP("*Чукотский*",[2]МСП!$1:$1048576,COLUMN(N90),0),"-")</f>
        <v>-6.1</v>
      </c>
      <c r="O90" s="8">
        <f>IFERROR(VLOOKUP("*Чукотский*",[2]МСП!$1:$1048576,COLUMN(O90),0),"-")</f>
        <v>-5.9</v>
      </c>
      <c r="P90" s="8">
        <f>IFERROR(VLOOKUP("*Чукотский*",[2]МСП!$1:$1048576,COLUMN(P90),0),"-")</f>
        <v>-4.0999999999999996</v>
      </c>
      <c r="Q90" s="8">
        <f>IFERROR(VLOOKUP("*Чукотский*",[2]МСП!$1:$1048576,COLUMN(Q90),0),"-")</f>
        <v>-4.4000000000000004</v>
      </c>
      <c r="R90" s="8">
        <f>IFERROR(VLOOKUP("*Чукотский*",[2]МСП!$1:$1048576,COLUMN(R90),0),"-")</f>
        <v>-5.2</v>
      </c>
      <c r="S90" s="8">
        <f>IFERROR(VLOOKUP("*Чукотский*",[2]МСП!$1:$1048576,COLUMN(S90),0),"-")</f>
        <v>-2.4</v>
      </c>
      <c r="T90" s="8">
        <f>IFERROR(VLOOKUP("*Чукотский*",[2]МСП!$1:$1048576,COLUMN(T90),0),"-")</f>
        <v>-2.2000000000000002</v>
      </c>
      <c r="U90" s="8">
        <f>IFERROR(VLOOKUP("*Чукотский*",[2]МСП!$1:$1048576,COLUMN(U90),0),"-")</f>
        <v>-1.7</v>
      </c>
      <c r="V90" s="8">
        <f>IFERROR(VLOOKUP("*Чукотский*",[2]МСП!$1:$1048576,COLUMN(V90),0),"-")</f>
        <v>-5.4</v>
      </c>
      <c r="W90" s="8">
        <f>IFERROR(VLOOKUP("*Чукотский*",[2]МСП!$1:$1048576,COLUMN(W90),0),"-")</f>
        <v>-4.2</v>
      </c>
      <c r="X90" s="8">
        <f>IFERROR(VLOOKUP("*Чукотский*",[2]МСП!$1:$1048576,COLUMN(X90),0),"-")</f>
        <v>-2.9</v>
      </c>
      <c r="Y90" s="8">
        <f>IFERROR(VLOOKUP("*Чукотский*",[2]МСП!$1:$1048576,COLUMN(Y90),0),"-")</f>
        <v>-1.9</v>
      </c>
      <c r="Z90" s="8">
        <f>IFERROR(VLOOKUP("*Чукотский*",[2]МСП!$1:$1048576,COLUMN(Z90),0),"-")</f>
        <v>-3.7</v>
      </c>
      <c r="AA90" s="8">
        <f>IFERROR(VLOOKUP("*Чукотский*",[2]МСП!$1:$1048576,COLUMN(AA90),0),"-")</f>
        <v>-4.2</v>
      </c>
      <c r="AB90" s="8">
        <f>IFERROR(VLOOKUP("*Чукотский*",[2]МСП!$1:$1048576,COLUMN(AB90),0),"-")</f>
        <v>-1.6</v>
      </c>
      <c r="AC90" s="8">
        <f>IFERROR(VLOOKUP("*Чукотский*",[2]МСП!$1:$1048576,COLUMN(AC90),0),"-")</f>
        <v>-0.7</v>
      </c>
      <c r="AD90" s="8">
        <f>IFERROR(VLOOKUP("*Чукотский*",[2]МСП!$1:$1048576,COLUMN(AD90),0),"-")</f>
        <v>0.1</v>
      </c>
      <c r="AE90" s="8">
        <f>IFERROR(VLOOKUP("*Чукотский*",[2]МСП!$1:$1048576,COLUMN(AE90),0),"-")</f>
        <v>0.3</v>
      </c>
      <c r="AF90" s="8">
        <f>IFERROR(VLOOKUP("*Чукотский*",[2]МСП!$1:$1048576,COLUMN(AF90),0),"-")</f>
        <v>0.1</v>
      </c>
      <c r="AG90" s="8">
        <f>IFERROR(VLOOKUP("*Чукотский*",[2]МСП!$1:$1048576,COLUMN(AG90),0),"-")</f>
        <v>1.6</v>
      </c>
      <c r="AH90" s="8">
        <f>IFERROR(VLOOKUP("*Чукотский*",[2]МСП!$1:$1048576,COLUMN(AH90),0),"-")</f>
        <v>2.8</v>
      </c>
      <c r="AI90" s="8">
        <f>IFERROR(VLOOKUP("*Чукотский*",[2]МСП!$1:$1048576,COLUMN(AI90),0),"-")</f>
        <v>1.3</v>
      </c>
      <c r="AJ90" s="8">
        <f>IFERROR(VLOOKUP("*Чукотский*",[2]МСП!$1:$1048576,COLUMN(AJ90),0),"-")</f>
        <v>-0.9</v>
      </c>
      <c r="AK90" s="8">
        <f>IFERROR(VLOOKUP("*Чукотский*",[2]МСП!$1:$1048576,COLUMN(AK90),0),"-")</f>
        <v>2</v>
      </c>
      <c r="AL90" s="8">
        <f>IFERROR(VLOOKUP("*Чукотский*",[2]МСП!$1:$1048576,COLUMN(AL90),0),"-")</f>
        <v>1</v>
      </c>
      <c r="AM90" s="8">
        <f>IFERROR(VLOOKUP("*Чукотский*",[2]МСП!$1:$1048576,COLUMN(AM90),0),"-")</f>
        <v>2.5</v>
      </c>
      <c r="AN90" s="8">
        <f>IFERROR(VLOOKUP("*Чукотский*",[2]МСП!$1:$1048576,COLUMN(AN90),0),"-")</f>
        <v>1.6</v>
      </c>
      <c r="AO90" s="8">
        <f>IFERROR(VLOOKUP("*Чукотский*",[2]МСП!$1:$1048576,COLUMN(AO90),0),"-")</f>
        <v>2.6</v>
      </c>
      <c r="AP90" s="8">
        <f>IFERROR(VLOOKUP("*Чукотский*",[2]МСП!$1:$1048576,COLUMN(AP90),0),"-")</f>
        <v>2.8</v>
      </c>
      <c r="AQ90" s="8">
        <f>IFERROR(VLOOKUP("*Чукотский*",[2]МСП!$1:$1048576,COLUMN(AQ90),0),"-")</f>
        <v>3</v>
      </c>
      <c r="AR90" s="8">
        <f>IFERROR(VLOOKUP("*Чукотский*",[2]МСП!$1:$1048576,COLUMN(AR90),0),"-")</f>
        <v>0.5</v>
      </c>
      <c r="AS90" s="8">
        <f>IFERROR(VLOOKUP("*Чукотский*",[2]МСП!$1:$1048576,COLUMN(AS90),0),"-")</f>
        <v>-11.1</v>
      </c>
      <c r="AT90" s="8">
        <f>IFERROR(VLOOKUP("*Чукотский*",[2]МСП!$1:$1048576,COLUMN(AT90),0),"-")</f>
        <v>-0.7</v>
      </c>
      <c r="AU90" s="8">
        <f>IFERROR(VLOOKUP("*Чукотский*",[2]МСП!$1:$1048576,COLUMN(AU90),0),"-")</f>
        <v>-0.4</v>
      </c>
      <c r="AV90" s="8">
        <f>IFERROR(VLOOKUP("*Чукотский*",[2]МСП!$1:$1048576,COLUMN(AV90),0),"-")</f>
        <v>0.6</v>
      </c>
      <c r="AW90" s="8">
        <f>IFERROR(VLOOKUP("*Чукотский*",[2]МСП!$1:$1048576,COLUMN(AW90),0),"-")</f>
        <v>-2.1</v>
      </c>
      <c r="AX90" s="8">
        <f>IFERROR(VLOOKUP("*Чукотский*",[2]МСП!$1:$1048576,COLUMN(AX90),0),"-")</f>
        <v>2.6</v>
      </c>
      <c r="AY90" s="8">
        <f>IFERROR(VLOOKUP("*Чукотский*",[2]МСП!$1:$1048576,COLUMN(AY90),0),"-")</f>
        <v>3.8</v>
      </c>
      <c r="AZ90" s="8">
        <f>IFERROR(VLOOKUP("*Чукотский*",[2]МСП!$1:$1048576,COLUMN(AZ90),0),"-")</f>
        <v>2.5</v>
      </c>
      <c r="BA90" s="8">
        <f>IFERROR(VLOOKUP("*Чукотский*",[2]МСП!$1:$1048576,COLUMN(BA90),0),"-")</f>
        <v>2</v>
      </c>
      <c r="BB90" s="8">
        <f>IFERROR(VLOOKUP("*Чукотский*",[2]МСП!$1:$1048576,COLUMN(BB90),0),"-")</f>
        <v>2</v>
      </c>
      <c r="BC90" s="8">
        <f>IFERROR(VLOOKUP("*Чукотский*",[2]МСП!$1:$1048576,COLUMN(BC90),0),"-")</f>
        <v>3.6</v>
      </c>
      <c r="BD90" s="8">
        <f>IFERROR(VLOOKUP("*Чукотский*",[2]МСП!$1:$1048576,COLUMN(BD90),0),"-")</f>
        <v>3</v>
      </c>
      <c r="BE90" s="8">
        <f>IFERROR(VLOOKUP("*Чукотский*",[2]МСП!$1:$1048576,COLUMN(BE90),0),"-")</f>
        <v>3.6</v>
      </c>
      <c r="BF90" s="8">
        <f>IFERROR(VLOOKUP("*Чукотский*",[2]МСП!$1:$1048576,COLUMN(BF90),0),"-")</f>
        <v>5.2</v>
      </c>
      <c r="BG90" s="8">
        <f>IFERROR(VLOOKUP("*Чукотский*",[2]МСП!$1:$1048576,COLUMN(BG90),0),"-")</f>
        <v>4.7</v>
      </c>
      <c r="BH90" s="8">
        <f>IFERROR(VLOOKUP("*Чукотский*",[2]МСП!$1:$1048576,COLUMN(BH90),0),"-")</f>
        <v>4.3</v>
      </c>
      <c r="BI90" s="8">
        <f>IFERROR(VLOOKUP("*Чукотский*",[2]МСП!$1:$1048576,COLUMN(BI90),0),"-")</f>
        <v>-9.3000000000000007</v>
      </c>
      <c r="BJ90" s="8">
        <f>IFERROR(VLOOKUP("*Чукотский*",[2]МСП!$1:$1048576,COLUMN(BJ90),0),"-")</f>
        <v>1.3</v>
      </c>
      <c r="BK90" s="8">
        <f>IFERROR(VLOOKUP("*Чукотский*",[2]МСП!$1:$1048576,COLUMN(BK90),0),"-")</f>
        <v>4.7</v>
      </c>
      <c r="BL90" s="8">
        <f>IFERROR(VLOOKUP("*Чукотский*",[2]МСП!$1:$1048576,COLUMN(BL90),0),"-")</f>
        <v>5.2</v>
      </c>
      <c r="BM90" s="8">
        <f>IFERROR(VLOOKUP("*Чукотский*",[2]МСП!$1:$1048576,COLUMN(BM90),0),"-")</f>
        <v>3.6</v>
      </c>
      <c r="BN90" s="8">
        <f>IFERROR(VLOOKUP("*Чукотский*",[2]МСП!$1:$1048576,COLUMN(BN90),0),"-")</f>
        <v>5.5</v>
      </c>
      <c r="BO90" s="8">
        <f>IFERROR(VLOOKUP("*Чукотский*",[2]МСП!$1:$1048576,COLUMN(BO90),0),"-")</f>
        <v>5.7</v>
      </c>
      <c r="BP90" s="8">
        <f>IFERROR(VLOOKUP("*Чукотский*",[2]МСП!$1:$1048576,COLUMN(BP90),0),"-")</f>
        <v>3.1</v>
      </c>
      <c r="BQ90" s="8">
        <f>IFERROR(VLOOKUP("*Чукотский*",[2]МСП!$1:$1048576,COLUMN(BQ90),0),"-")</f>
        <v>4.2</v>
      </c>
      <c r="BR90" s="8">
        <f>IFERROR(VLOOKUP("*Чукотский*",[2]МСП!$1:$1048576,COLUMN(BR90),0),"-")</f>
        <v>3.6</v>
      </c>
      <c r="BS90" s="8">
        <f>IFERROR(VLOOKUP("*Чукотский*",[2]МСП!$1:$1048576,COLUMN(BS90),0),"-")</f>
        <v>3.3</v>
      </c>
      <c r="BT90" s="8">
        <f>IFERROR(VLOOKUP("*Чукотский*",[2]МСП!$1:$1048576,COLUMN(BT90),0),"-")</f>
        <v>3.3</v>
      </c>
      <c r="BU90" s="8">
        <f>IFERROR(VLOOKUP("*Чукотский*",[2]МСП!$1:$1048576,COLUMN(BU90),0),"-")</f>
        <v>3</v>
      </c>
      <c r="BV90" s="8">
        <f>IFERROR(VLOOKUP("*Чукотский*",[2]МСП!$1:$1048576,COLUMN(BV90),0),"-")</f>
        <v>0.8</v>
      </c>
      <c r="BW90" s="8">
        <f>IFERROR(VLOOKUP("*Чукотский*",[2]МСП!$1:$1048576,COLUMN(BW90),0),"-")</f>
        <v>4.2</v>
      </c>
      <c r="BX90" s="8">
        <f>IFERROR(VLOOKUP("*Чукотский*",[2]МСП!$1:$1048576,COLUMN(BX90),0),"-")</f>
        <v>4.8</v>
      </c>
      <c r="BY90" s="8">
        <f>IFERROR(VLOOKUP("*Чукотский*",[2]МСП!$1:$1048576,COLUMN(BY90),0),"-")</f>
        <v>5.2</v>
      </c>
      <c r="BZ90" s="8">
        <f>IFERROR(VLOOKUP("*Чукотский*",[2]МСП!$1:$1048576,COLUMN(BZ90),0),"-")</f>
        <v>4.8</v>
      </c>
      <c r="CA90" s="8">
        <f>IFERROR(VLOOKUP("*Чукотский*",[2]МСП!$1:$1048576,COLUMN(CA90),0),"-")</f>
        <v>4.5</v>
      </c>
      <c r="CB90" s="8">
        <f>IFERROR(VLOOKUP("*Чукотский*",[2]МСП!$1:$1048576,COLUMN(CB90),0),"-")</f>
        <v>6.3</v>
      </c>
      <c r="CC90" s="8">
        <f>IFERROR(VLOOKUP("*Чукотский*",[2]МСП!$1:$1048576,COLUMN(CC90),0),"-")</f>
        <v>7.5</v>
      </c>
      <c r="CD90" s="8">
        <f>IFERROR(VLOOKUP("*Чукотский*",[2]МСП!$1:$1048576,COLUMN(CD90),0),"-")</f>
        <v>8.6999999999999993</v>
      </c>
      <c r="CE90" s="8">
        <f>IFERROR(VLOOKUP("*Чукотский*",[2]МСП!$1:$1048576,COLUMN(CE90),0),"-")</f>
        <v>6.2</v>
      </c>
      <c r="CF90" s="8">
        <f>IFERROR(VLOOKUP("*Чукотский*",[2]МСП!$1:$1048576,COLUMN(CF90),0),"-")</f>
        <v>5.8</v>
      </c>
      <c r="CG90" s="8">
        <f>IFERROR(VLOOKUP("*Чукотский*",[2]МСП!$1:$1048576,COLUMN(CG90),0),"-")</f>
        <v>7</v>
      </c>
      <c r="CH90" s="8">
        <f>IFERROR(VLOOKUP("*Чукотский*",[2]МСП!$1:$1048576,COLUMN(CH90),0),"-")</f>
        <v>5.3</v>
      </c>
      <c r="CI90" s="8">
        <f>IFERROR(VLOOKUP("*Чукотский*",[2]МСП!$1:$1048576,COLUMN(CI90),0),"-")</f>
        <v>6.3</v>
      </c>
      <c r="CJ90" s="8">
        <f>IFERROR(VLOOKUP("*Чукотский*",[2]МСП!$1:$1048576,COLUMN(CJ90),0),"-")</f>
        <v>2.2999999999999998</v>
      </c>
      <c r="CK90" s="8">
        <f>IFERROR(VLOOKUP("*Чукотский*",[2]МСП!$1:$1048576,COLUMN(CK90),0),"-")</f>
        <v>6.8</v>
      </c>
      <c r="CL90" s="8">
        <f>IFERROR(VLOOKUP("*Чукотский*",[2]МСП!$1:$1048576,COLUMN(CL90),0),"-")</f>
        <v>8.1999999999999993</v>
      </c>
      <c r="CM90" s="8">
        <f>IFERROR(VLOOKUP("*Чукотский*",[2]МСП!$1:$1048576,COLUMN(CM90),0),"-")</f>
        <v>8.5</v>
      </c>
      <c r="CN90" s="8">
        <f>IFERROR(VLOOKUP("*Чукотский*",[2]МСП!$1:$1048576,COLUMN(CN90),0),"-")</f>
        <v>7.3</v>
      </c>
      <c r="CO90" s="8">
        <f>IFERROR(VLOOKUP("*Чукотский*",[2]МСП!$1:$1048576,COLUMN(CO90),0),"-")</f>
        <v>6.7</v>
      </c>
      <c r="CP90" s="8">
        <f>IFERROR(VLOOKUP("*Чукотский*",[2]МСП!$1:$1048576,COLUMN(CP90),0),"-")</f>
        <v>7.5</v>
      </c>
      <c r="CQ90" s="8">
        <f>IFERROR(VLOOKUP("*Чукотский*",[2]МСП!$1:$1048576,COLUMN(CQ90),0),"-")</f>
        <v>8.3000000000000007</v>
      </c>
      <c r="CR90" s="8">
        <f>IFERROR(VLOOKUP("*Чукотский*",[2]МСП!$1:$1048576,COLUMN(CR90),0),"-")</f>
        <v>6.8</v>
      </c>
      <c r="CS90" s="8">
        <f>IFERROR(VLOOKUP("*Чукотский*",[2]МСП!$1:$1048576,COLUMN(CS90),0),"-")</f>
        <v>-4.4000000000000004</v>
      </c>
      <c r="CT90" s="8">
        <f>IFERROR(VLOOKUP("*Чукотский*",[2]МСП!$1:$1048576,COLUMN(CT90),0),"-")</f>
        <v>7.2</v>
      </c>
      <c r="CU90" s="8">
        <f>IFERROR(VLOOKUP("*Чукотский*",[2]МСП!$1:$1048576,COLUMN(CU90),0),"-")</f>
        <v>8</v>
      </c>
      <c r="CV90" s="8">
        <f>IFERROR(VLOOKUP("*Чукотский*",[2]МСП!$1:$1048576,COLUMN(CV90),0),"-")</f>
        <v>7.5</v>
      </c>
      <c r="CW90" s="8">
        <f>IFERROR(VLOOKUP("*Чукотский*",[2]МСП!$1:$1048576,COLUMN(CW90),0),"-")</f>
        <v>6.5</v>
      </c>
      <c r="CX90" s="8">
        <f>IFERROR(VLOOKUP("*Чукотский*",[2]МСП!$1:$1048576,COLUMN(CX90),0),"-")</f>
        <v>8.6999999999999993</v>
      </c>
      <c r="CY90" s="8">
        <f>IFERROR(VLOOKUP("*Чукотский*",[2]МСП!$1:$1048576,COLUMN(CY90),0),"-")</f>
        <v>7.5</v>
      </c>
      <c r="CZ90" s="8">
        <f>IFERROR(VLOOKUP("*Чукотский*",[2]МСП!$1:$1048576,COLUMN(CZ90),0),"-")</f>
        <v>12</v>
      </c>
      <c r="DA90" s="8">
        <f>IFERROR(VLOOKUP("*Чукотский*",[2]МСП!$1:$1048576,COLUMN(DA90),0),"-")</f>
        <v>8</v>
      </c>
      <c r="DB90" s="8">
        <f>IFERROR(VLOOKUP("*Чукотский*",[2]МСП!$1:$1048576,COLUMN(DB90),0),"-")</f>
        <v>9.5</v>
      </c>
      <c r="DC90" s="8">
        <f>IFERROR(VLOOKUP("*Чукотский*",[2]МСП!$1:$1048576,COLUMN(DC90),0),"-")</f>
        <v>7.3</v>
      </c>
      <c r="DD90" s="8">
        <f>IFERROR(VLOOKUP("*Чукотский*",[2]МСП!$1:$1048576,COLUMN(DD90),0),"-")</f>
        <v>9.9</v>
      </c>
      <c r="DE90" s="8">
        <f>IFERROR(VLOOKUP("*Чукотский*",[2]МСП!$1:$1048576,COLUMN(DE90),0),"-")</f>
        <v>9</v>
      </c>
      <c r="DF90" s="8">
        <f>IFERROR(VLOOKUP("*Чукотский*",[2]МСП!$1:$1048576,COLUMN(DF90),0),"-")</f>
        <v>10.9</v>
      </c>
      <c r="DG90" s="8">
        <f>IFERROR(VLOOKUP("*Чукотский*",[2]МСП!$1:$1048576,COLUMN(DG90),0),"-")</f>
        <v>12</v>
      </c>
      <c r="DH90" s="8">
        <f>IFERROR(VLOOKUP("*Чукотский*",[2]МСП!$1:$1048576,COLUMN(DH90),0),"-")</f>
        <v>10.7</v>
      </c>
      <c r="DI90" s="8">
        <f>IFERROR(VLOOKUP("*Чукотский*",[2]МСП!$1:$1048576,COLUMN(DI90),0),"-")</f>
        <v>9</v>
      </c>
      <c r="DJ90" s="8">
        <f>IFERROR(VLOOKUP("*Чукотский*",[2]МСП!$1:$1048576,COLUMN(DJ90),0),"-")</f>
        <v>10</v>
      </c>
      <c r="DK90" s="8">
        <f>IFERROR(VLOOKUP("*Чукотский*",[2]МСП!$1:$1048576,COLUMN(DK90),0),"-")</f>
        <v>11.7</v>
      </c>
      <c r="DL90" s="8">
        <f>IFERROR(VLOOKUP("*Чукотский*",[2]МСП!$1:$1048576,COLUMN(DL90),0),"-")</f>
        <v>11.9</v>
      </c>
      <c r="DM90" s="8">
        <f>IFERROR(VLOOKUP("*Чукотский*",[2]МСП!$1:$1048576,COLUMN(DM90),0),"-")</f>
        <v>7.8</v>
      </c>
      <c r="DN90" s="8">
        <f>IFERROR(VLOOKUP("*Чукотский*",[2]МСП!$1:$1048576,COLUMN(DN90),0),"-")</f>
        <v>8.3000000000000007</v>
      </c>
      <c r="DO90" s="8">
        <f>IFERROR(VLOOKUP("*Чукотский*",[2]МСП!$1:$1048576,COLUMN(DO90),0),"-")</f>
        <v>7.2</v>
      </c>
      <c r="DP90" s="8">
        <f>IFERROR(VLOOKUP("*Чукотский*",[2]МСП!$1:$1048576,COLUMN(DP90),0),"-")</f>
        <v>7.2</v>
      </c>
      <c r="DQ90" s="8">
        <f>IFERROR(VLOOKUP("*Чукотский*",[2]МСП!$1:$1048576,COLUMN(DQ90),0),"-")</f>
        <v>7</v>
      </c>
      <c r="DR90" s="8">
        <f>IFERROR(VLOOKUP("*Чукотский*",[2]МСП!$1:$1048576,COLUMN(DR90),0),"-")</f>
        <v>8.1999999999999993</v>
      </c>
      <c r="DS90" s="8">
        <f>IFERROR(VLOOKUP("*Чукотский*",[2]МСП!$1:$1048576,COLUMN(DS90),0),"-")</f>
        <v>8.5</v>
      </c>
      <c r="DT90" s="8">
        <f>IFERROR(VLOOKUP("*Чукотский*",[2]МСП!$1:$1048576,COLUMN(DT90),0),"-")</f>
        <v>8.6999999999999993</v>
      </c>
      <c r="DU90" s="8">
        <f>IFERROR(VLOOKUP("*Чукотский*",[2]МСП!$1:$1048576,COLUMN(DU90),0),"-")</f>
        <v>6.8</v>
      </c>
      <c r="DV90" s="8">
        <f>IFERROR(VLOOKUP("*Чукотский*",[2]МСП!$1:$1048576,COLUMN(DV90),0),"-")</f>
        <v>7.5</v>
      </c>
      <c r="DW90" s="8">
        <f>IFERROR(VLOOKUP("*Чукотский*",[2]МСП!$1:$1048576,COLUMN(DW90),0),"-")</f>
        <v>8</v>
      </c>
      <c r="DX90" s="8">
        <f>IFERROR(VLOOKUP("*Чукотский*",[2]МСП!$1:$1048576,COLUMN(DX90),0),"-")</f>
        <v>10.199999999999999</v>
      </c>
      <c r="DY90" s="8">
        <f>IFERROR(VLOOKUP("*Чукотский*",[2]МСП!$1:$1048576,COLUMN(DY90),0),"-")</f>
        <v>10.199999999999999</v>
      </c>
      <c r="DZ90" s="8">
        <f>IFERROR(VLOOKUP("*Чукотский*",[2]МСП!$1:$1048576,COLUMN(DZ90),0),"-")</f>
        <v>10.9</v>
      </c>
      <c r="EA90" s="8">
        <f>IFERROR(VLOOKUP("*Чукотский*",[2]МСП!$1:$1048576,COLUMN(EA90),0),"-")</f>
        <v>10.5</v>
      </c>
      <c r="EB90" s="8">
        <f>IFERROR(VLOOKUP("*Чукотский*",[2]МСП!$1:$1048576,COLUMN(EB90),0),"-")</f>
        <v>11.8</v>
      </c>
      <c r="EC90" s="8">
        <f>IFERROR(VLOOKUP("*Чукотский*",[2]МСП!$1:$1048576,COLUMN(EC90),0),"-")</f>
        <v>12.5</v>
      </c>
      <c r="ED90" s="8">
        <f>IFERROR(VLOOKUP("*Чукотский*",[2]МСП!$1:$1048576,COLUMN(ED90),0),"-")</f>
        <v>13.5</v>
      </c>
      <c r="EE90" s="8">
        <f>IFERROR(VLOOKUP("*Чукотский*",[2]МСП!$1:$1048576,COLUMN(EE90),0),"-")</f>
        <v>12.8</v>
      </c>
      <c r="EF90" s="8">
        <f>IFERROR(VLOOKUP("*Чукотский*",[2]МСП!$1:$1048576,COLUMN(EF90),0),"-")</f>
        <v>12.1</v>
      </c>
      <c r="EG90" s="8">
        <f>IFERROR(VLOOKUP("*Чукотский*",[2]МСП!$1:$1048576,COLUMN(EG90),0),"-")</f>
        <v>12.5</v>
      </c>
      <c r="EH90" s="8">
        <f>IFERROR(VLOOKUP("*Чукотский*",[2]МСП!$1:$1048576,COLUMN(EH90),0),"-")</f>
        <v>11</v>
      </c>
      <c r="EI90" s="8">
        <f>IFERROR(VLOOKUP("*Чукотский*",[2]МСП!$1:$1048576,COLUMN(EI90),0),"-")</f>
        <v>13.3</v>
      </c>
      <c r="EJ90" s="8">
        <f>IFERROR(VLOOKUP("*Чукотский*",[2]МСП!$1:$1048576,COLUMN(EJ90),0),"-")</f>
        <v>16.7</v>
      </c>
      <c r="EK90" s="8">
        <f>IFERROR(VLOOKUP("*Чукотский*",[2]МСП!$1:$1048576,COLUMN(EK90),0),"-")</f>
        <v>14.5</v>
      </c>
      <c r="EL90" s="8">
        <f>IFERROR(VLOOKUP("*Чукотский*",[2]МСП!$1:$1048576,COLUMN(EL90),0),"-")</f>
        <v>18.600000000000001</v>
      </c>
      <c r="EM90" s="8">
        <f>IFERROR(VLOOKUP("*Чукотский*",[2]МСП!$1:$1048576,COLUMN(EM90),0),"-")</f>
        <v>21.1</v>
      </c>
      <c r="EN90" s="8">
        <f>IFERROR(VLOOKUP("*Чукотский*",[2]МСП!$1:$1048576,COLUMN(EN90),0),"-")</f>
        <v>23.6</v>
      </c>
      <c r="EO90" s="8">
        <f>IFERROR(VLOOKUP("*Чукотский*",[2]МСП!$1:$1048576,COLUMN(EO90),0),"-")</f>
        <v>23.5</v>
      </c>
      <c r="EP90" s="8">
        <f>IFERROR(VLOOKUP("*Чукотский*",[2]МСП!$1:$1048576,COLUMN(EP90),0),"-")</f>
        <v>28.5</v>
      </c>
      <c r="EQ90" s="8">
        <f>IFERROR(VLOOKUP("*Чукотский*",[2]МСП!$1:$1048576,COLUMN(EQ90),0),"-")</f>
        <v>9.8000000000000007</v>
      </c>
      <c r="ER90" s="8">
        <f>IFERROR(VLOOKUP("*Чукотский*",[2]МСП!$1:$1048576,COLUMN(ER90),0),"-")</f>
        <v>26.8</v>
      </c>
      <c r="ES90" s="8">
        <f>IFERROR(VLOOKUP("*Чукотский*",[2]МСП!$1:$1048576,COLUMN(ES90),0),"-")</f>
        <v>25</v>
      </c>
      <c r="ET90" s="8">
        <f>IFERROR(VLOOKUP("*Чукотский*",[2]МСП!$1:$1048576,COLUMN(ET90),0),"-")</f>
        <v>27.2</v>
      </c>
      <c r="EU90" s="8">
        <f>IFERROR(VLOOKUP("*Чукотский*",[2]МСП!$1:$1048576,COLUMN(EU90),0),"-")</f>
        <v>30.6</v>
      </c>
      <c r="EV90" s="8">
        <f>IFERROR(VLOOKUP("*Чукотский*",[2]МСП!$1:$1048576,COLUMN(EV90),0),"-")</f>
        <v>32.1</v>
      </c>
      <c r="EW90" s="8">
        <f>IFERROR(VLOOKUP("*Чукотский*",[2]МСП!$1:$1048576,COLUMN(EW90),0),"-")</f>
        <v>35.1</v>
      </c>
      <c r="EX90" s="8">
        <f>IFERROR(VLOOKUP("*Чукотский*",[2]МСП!$1:$1048576,COLUMN(EX90),0),"-")</f>
        <v>32.4</v>
      </c>
      <c r="EY90" s="8">
        <f>IFERROR(VLOOKUP("*Чукотский*",[2]МСП!$1:$1048576,COLUMN(EY90),0),"-")</f>
        <v>32.6</v>
      </c>
    </row>
  </sheetData>
  <mergeCells count="1">
    <mergeCell ref="A1:EX1"/>
  </mergeCells>
  <phoneticPr fontId="2" type="noConversion"/>
  <pageMargins left="0.23622047244094491" right="0.23622047244094491" top="0.74803149606299213" bottom="0.74803149606299213" header="0.31496062992125984" footer="0.31496062992125984"/>
  <pageSetup paperSize="9" scale="53" firstPageNumber="5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Активность МСП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Метель Юрий Андреевич</cp:lastModifiedBy>
  <dcterms:created xsi:type="dcterms:W3CDTF">2015-06-05T18:19:34Z</dcterms:created>
  <dcterms:modified xsi:type="dcterms:W3CDTF">2023-05-04T10:25:59Z</dcterms:modified>
</cp:coreProperties>
</file>