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D42" i="2" s="1"/>
  <c r="E39" i="2"/>
  <c r="F39" i="2"/>
  <c r="G39" i="2"/>
  <c r="H39" i="2"/>
  <c r="I39" i="2"/>
  <c r="I42" i="2"/>
  <c r="J39" i="2"/>
  <c r="K39" i="2"/>
  <c r="K42" i="2" s="1"/>
  <c r="L39" i="2"/>
  <c r="M39" i="2"/>
  <c r="N39" i="2"/>
  <c r="O39" i="2"/>
  <c r="P39" i="2"/>
  <c r="Q39" i="2"/>
  <c r="R39" i="2"/>
  <c r="S39" i="2"/>
  <c r="S42" i="2" s="1"/>
  <c r="T39" i="2"/>
  <c r="U39" i="2"/>
  <c r="V39" i="2"/>
  <c r="W39" i="2"/>
  <c r="X39" i="2"/>
  <c r="Y39" i="2"/>
  <c r="Z39" i="2"/>
  <c r="Z40" i="19"/>
  <c r="AA39" i="2"/>
  <c r="AB39" i="2"/>
  <c r="AC39" i="2"/>
  <c r="AD39" i="2"/>
  <c r="AE39" i="2"/>
  <c r="AF39" i="2"/>
  <c r="AG39" i="2"/>
  <c r="AH39" i="2"/>
  <c r="AH42" i="2" s="1"/>
  <c r="AI39" i="2"/>
  <c r="AJ39" i="2"/>
  <c r="AK39" i="2"/>
  <c r="AL39" i="2"/>
  <c r="AM39" i="2"/>
  <c r="AN39" i="2"/>
  <c r="AO39" i="2"/>
  <c r="AP39" i="2"/>
  <c r="AP42" i="2" s="1"/>
  <c r="AQ39" i="2"/>
  <c r="AR39" i="2"/>
  <c r="E42" i="2"/>
  <c r="E46" i="2" s="1"/>
  <c r="E47" i="19" s="1"/>
  <c r="F42" i="2"/>
  <c r="G42" i="2"/>
  <c r="H42" i="2"/>
  <c r="J42" i="2"/>
  <c r="L42" i="2"/>
  <c r="L46" i="2" s="1"/>
  <c r="L47" i="19" s="1"/>
  <c r="M42" i="2"/>
  <c r="N42" i="2"/>
  <c r="N46" i="2" s="1"/>
  <c r="N47" i="19" s="1"/>
  <c r="O42" i="2"/>
  <c r="P42" i="2"/>
  <c r="Q42" i="2"/>
  <c r="R42" i="2"/>
  <c r="R46" i="2" s="1"/>
  <c r="R47" i="19" s="1"/>
  <c r="T42" i="2"/>
  <c r="U42" i="2"/>
  <c r="V42" i="2"/>
  <c r="V46" i="2" s="1"/>
  <c r="V47" i="19" s="1"/>
  <c r="W42" i="2"/>
  <c r="X42" i="2"/>
  <c r="Y42" i="2"/>
  <c r="Z42" i="2"/>
  <c r="Z46" i="2" s="1"/>
  <c r="Z47" i="19" s="1"/>
  <c r="AA42" i="2"/>
  <c r="AB42" i="2"/>
  <c r="AC42" i="2"/>
  <c r="AC46" i="2" s="1"/>
  <c r="AC47" i="19" s="1"/>
  <c r="AD42" i="2"/>
  <c r="AE42" i="2"/>
  <c r="AF42" i="2"/>
  <c r="AG42" i="2"/>
  <c r="AG46" i="2" s="1"/>
  <c r="AG47" i="19" s="1"/>
  <c r="AI42" i="2"/>
  <c r="AJ42" i="2"/>
  <c r="AK42" i="2"/>
  <c r="AK46" i="2" s="1"/>
  <c r="AK47" i="19" s="1"/>
  <c r="AL42" i="2"/>
  <c r="AM42" i="2"/>
  <c r="AN42" i="2"/>
  <c r="AO42" i="2"/>
  <c r="AO46" i="2" s="1"/>
  <c r="AO47" i="19" s="1"/>
  <c r="AQ42" i="2"/>
  <c r="AR42" i="2"/>
  <c r="F46" i="2"/>
  <c r="G46" i="2"/>
  <c r="H46" i="2"/>
  <c r="J46" i="2"/>
  <c r="M46" i="2"/>
  <c r="O46" i="2"/>
  <c r="P46" i="2"/>
  <c r="Q46" i="2"/>
  <c r="T46" i="2"/>
  <c r="U46" i="2"/>
  <c r="W46" i="2"/>
  <c r="X46" i="2"/>
  <c r="Y46" i="2"/>
  <c r="AA46" i="2"/>
  <c r="AB46" i="2"/>
  <c r="AD46" i="2"/>
  <c r="AE46" i="2"/>
  <c r="AF46" i="2"/>
  <c r="AI46" i="2"/>
  <c r="AJ46" i="2"/>
  <c r="AL46" i="2"/>
  <c r="AM46" i="2"/>
  <c r="AN46" i="2"/>
  <c r="AQ46" i="2"/>
  <c r="AR46" i="2"/>
  <c r="AS50" i="2"/>
  <c r="AS51" i="2"/>
  <c r="AS16" i="19"/>
  <c r="AS17" i="19"/>
  <c r="AS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F43" i="19"/>
  <c r="G43" i="19"/>
  <c r="H43" i="19"/>
  <c r="J43" i="19"/>
  <c r="L43" i="19"/>
  <c r="M43" i="19"/>
  <c r="N43" i="19"/>
  <c r="O43" i="19"/>
  <c r="P43" i="19"/>
  <c r="Q43" i="19"/>
  <c r="R43" i="19"/>
  <c r="T43" i="19"/>
  <c r="U43" i="19"/>
  <c r="V43" i="19"/>
  <c r="W43" i="19"/>
  <c r="X43" i="19"/>
  <c r="Y43" i="19"/>
  <c r="AA43" i="19"/>
  <c r="AB43" i="19"/>
  <c r="AC43" i="19"/>
  <c r="AD43" i="19"/>
  <c r="AE43" i="19"/>
  <c r="AF43" i="19"/>
  <c r="AG43" i="19"/>
  <c r="AI43" i="19"/>
  <c r="AJ43" i="19"/>
  <c r="AK43" i="19"/>
  <c r="AL43" i="19"/>
  <c r="AM43" i="19"/>
  <c r="AN43" i="19"/>
  <c r="AO43" i="19"/>
  <c r="AQ43" i="19"/>
  <c r="AR43" i="19"/>
  <c r="F47" i="19"/>
  <c r="G47" i="19"/>
  <c r="H47" i="19"/>
  <c r="J47" i="19"/>
  <c r="M47" i="19"/>
  <c r="O47" i="19"/>
  <c r="P47" i="19"/>
  <c r="Q47" i="19"/>
  <c r="T47" i="19"/>
  <c r="U47" i="19"/>
  <c r="W47" i="19"/>
  <c r="X47" i="19"/>
  <c r="Y47" i="19"/>
  <c r="AA47" i="19"/>
  <c r="AB47" i="19"/>
  <c r="AD47" i="19"/>
  <c r="AE47" i="19"/>
  <c r="AF47" i="19"/>
  <c r="AI47" i="19"/>
  <c r="AJ47" i="19"/>
  <c r="AL47" i="19"/>
  <c r="AM47" i="19"/>
  <c r="AN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/>
  <c r="F32" i="42"/>
  <c r="G32" i="42"/>
  <c r="H32" i="42"/>
  <c r="I32" i="42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D33" i="42"/>
  <c r="F33" i="42"/>
  <c r="G33" i="42"/>
  <c r="H33" i="42"/>
  <c r="I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/>
  <c r="E47" i="42" s="1"/>
  <c r="E48" i="42" s="1"/>
  <c r="F39" i="42"/>
  <c r="G39" i="42"/>
  <c r="G42" i="42" s="1"/>
  <c r="G47" i="42" s="1"/>
  <c r="G48" i="42" s="1"/>
  <c r="H39" i="42"/>
  <c r="H40" i="42" s="1"/>
  <c r="I39" i="42"/>
  <c r="I42" i="42" s="1"/>
  <c r="I47" i="42" s="1"/>
  <c r="I48" i="42" s="1"/>
  <c r="J39" i="42"/>
  <c r="J40" i="42" s="1"/>
  <c r="K39" i="42"/>
  <c r="K42" i="42"/>
  <c r="K47" i="42" s="1"/>
  <c r="K48" i="42" s="1"/>
  <c r="L39" i="42"/>
  <c r="M39" i="42"/>
  <c r="M42" i="42" s="1"/>
  <c r="M47" i="42" s="1"/>
  <c r="N39" i="42"/>
  <c r="N42" i="42"/>
  <c r="N47" i="42" s="1"/>
  <c r="O39" i="42"/>
  <c r="O42" i="42" s="1"/>
  <c r="O47" i="42" s="1"/>
  <c r="P39" i="42"/>
  <c r="P42" i="42"/>
  <c r="P47" i="42" s="1"/>
  <c r="Q39" i="42"/>
  <c r="R39" i="42"/>
  <c r="R42" i="42"/>
  <c r="R47" i="42" s="1"/>
  <c r="S39" i="42"/>
  <c r="S42" i="42" s="1"/>
  <c r="S47" i="42" s="1"/>
  <c r="T39" i="42"/>
  <c r="T42" i="42"/>
  <c r="T47" i="42" s="1"/>
  <c r="U39" i="42"/>
  <c r="V39" i="42"/>
  <c r="V42" i="42"/>
  <c r="V47" i="42" s="1"/>
  <c r="W39" i="42"/>
  <c r="X39" i="42"/>
  <c r="X42" i="42"/>
  <c r="X47" i="42" s="1"/>
  <c r="Y39" i="42"/>
  <c r="Z39" i="42"/>
  <c r="Z42" i="42"/>
  <c r="Z47" i="42" s="1"/>
  <c r="AA39" i="42"/>
  <c r="AA42" i="42" s="1"/>
  <c r="AA47" i="42" s="1"/>
  <c r="AB39" i="42"/>
  <c r="AB42" i="42"/>
  <c r="AB47" i="42" s="1"/>
  <c r="AC39" i="42"/>
  <c r="AC42" i="42" s="1"/>
  <c r="AC47" i="42" s="1"/>
  <c r="AD39" i="42"/>
  <c r="AD42" i="42"/>
  <c r="AD47" i="42" s="1"/>
  <c r="AE39" i="42"/>
  <c r="AE42" i="42" s="1"/>
  <c r="AE47" i="42" s="1"/>
  <c r="AF39" i="42"/>
  <c r="AF42" i="42"/>
  <c r="AF47" i="42" s="1"/>
  <c r="AG39" i="42"/>
  <c r="AG42" i="42" s="1"/>
  <c r="AG47" i="42" s="1"/>
  <c r="AH39" i="42"/>
  <c r="AH42" i="42"/>
  <c r="AH47" i="42" s="1"/>
  <c r="AI39" i="42"/>
  <c r="AJ39" i="42"/>
  <c r="AJ42" i="42"/>
  <c r="AJ47" i="42" s="1"/>
  <c r="AK39" i="42"/>
  <c r="AK42" i="42" s="1"/>
  <c r="AK47" i="42" s="1"/>
  <c r="AL39" i="42"/>
  <c r="AL42" i="42"/>
  <c r="AL47" i="42" s="1"/>
  <c r="AM39" i="42"/>
  <c r="AM42" i="42" s="1"/>
  <c r="AM47" i="42" s="1"/>
  <c r="AN39" i="42"/>
  <c r="AN42" i="42"/>
  <c r="AN47" i="42" s="1"/>
  <c r="AO39" i="42"/>
  <c r="AO42" i="42" s="1"/>
  <c r="AO47" i="42" s="1"/>
  <c r="AP39" i="42"/>
  <c r="AP42" i="42"/>
  <c r="AP47" i="42" s="1"/>
  <c r="AQ39" i="42"/>
  <c r="AQ42" i="42" s="1"/>
  <c r="AQ47" i="42" s="1"/>
  <c r="AR39" i="42"/>
  <c r="AR42" i="42"/>
  <c r="AR47" i="42" s="1"/>
  <c r="D40" i="42"/>
  <c r="F40" i="42"/>
  <c r="G40" i="42"/>
  <c r="I40" i="42"/>
  <c r="K40" i="42"/>
  <c r="L40" i="42"/>
  <c r="D42" i="42"/>
  <c r="D47" i="42" s="1"/>
  <c r="D48" i="42" s="1"/>
  <c r="F42" i="42"/>
  <c r="F47" i="42"/>
  <c r="F48" i="42" s="1"/>
  <c r="J42" i="42"/>
  <c r="J47" i="42" s="1"/>
  <c r="J48" i="42" s="1"/>
  <c r="L42" i="42"/>
  <c r="L47" i="42"/>
  <c r="L48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N19" i="14"/>
  <c r="O19" i="14"/>
  <c r="M20" i="14"/>
  <c r="N20" i="14"/>
  <c r="O20" i="14"/>
  <c r="D21" i="14"/>
  <c r="E21" i="14"/>
  <c r="F21" i="14"/>
  <c r="G21" i="14"/>
  <c r="H21" i="14"/>
  <c r="I21" i="14"/>
  <c r="J21" i="14"/>
  <c r="K21" i="14"/>
  <c r="L21" i="14"/>
  <c r="M25" i="14"/>
  <c r="N25" i="14"/>
  <c r="O25" i="14"/>
  <c r="M26" i="14"/>
  <c r="N26" i="14"/>
  <c r="O26" i="14"/>
  <c r="R28" i="28" s="1"/>
  <c r="M27" i="14"/>
  <c r="N27" i="14"/>
  <c r="O27" i="14"/>
  <c r="D28" i="14"/>
  <c r="E28" i="14"/>
  <c r="N28" i="14" s="1"/>
  <c r="Q30" i="28" s="1"/>
  <c r="F28" i="14"/>
  <c r="O28" i="14" s="1"/>
  <c r="R30" i="28" s="1"/>
  <c r="G28" i="14"/>
  <c r="H28" i="14"/>
  <c r="I28" i="14"/>
  <c r="I30" i="28" s="1"/>
  <c r="J28" i="14"/>
  <c r="M28" i="14" s="1"/>
  <c r="K28" i="14"/>
  <c r="L28" i="14"/>
  <c r="M32" i="14"/>
  <c r="N32" i="14"/>
  <c r="O32" i="14"/>
  <c r="M33" i="14"/>
  <c r="N33" i="14"/>
  <c r="Q35" i="28" s="1"/>
  <c r="O33" i="14"/>
  <c r="M34" i="14"/>
  <c r="N34" i="14"/>
  <c r="O34" i="14"/>
  <c r="D35" i="14"/>
  <c r="M35" i="14" s="1"/>
  <c r="E35" i="14"/>
  <c r="N35" i="14" s="1"/>
  <c r="F35" i="14"/>
  <c r="G35" i="14"/>
  <c r="H35" i="14"/>
  <c r="I35" i="14"/>
  <c r="J35" i="14"/>
  <c r="K35" i="14"/>
  <c r="L35" i="14"/>
  <c r="O35" i="14" s="1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R21" i="28"/>
  <c r="G22" i="28"/>
  <c r="K22" i="28"/>
  <c r="O22" i="28"/>
  <c r="P22" i="28"/>
  <c r="Q22" i="28"/>
  <c r="R22" i="28"/>
  <c r="D23" i="28"/>
  <c r="E23" i="28"/>
  <c r="F23" i="28"/>
  <c r="I23" i="28"/>
  <c r="L23" i="28"/>
  <c r="M23" i="28"/>
  <c r="N23" i="28"/>
  <c r="G27" i="28"/>
  <c r="K27" i="28"/>
  <c r="O27" i="28"/>
  <c r="Q27" i="28"/>
  <c r="R27" i="28"/>
  <c r="G28" i="28"/>
  <c r="K28" i="28"/>
  <c r="O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M30" i="28"/>
  <c r="N30" i="28"/>
  <c r="O30" i="28"/>
  <c r="G34" i="28"/>
  <c r="K34" i="28"/>
  <c r="O34" i="28"/>
  <c r="Q34" i="28"/>
  <c r="R34" i="28"/>
  <c r="G35" i="28"/>
  <c r="K35" i="28"/>
  <c r="O35" i="28"/>
  <c r="P35" i="28"/>
  <c r="R35" i="28"/>
  <c r="G36" i="28"/>
  <c r="K36" i="28"/>
  <c r="O36" i="28"/>
  <c r="P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H23" i="28"/>
  <c r="J23" i="28"/>
  <c r="O21" i="14"/>
  <c r="O21" i="43"/>
  <c r="N21" i="14"/>
  <c r="N21" i="43"/>
  <c r="M21" i="14"/>
  <c r="P23" i="28" s="1"/>
  <c r="R23" i="28"/>
  <c r="AI42" i="42"/>
  <c r="AI47" i="42" s="1"/>
  <c r="Y42" i="42"/>
  <c r="Y47" i="42" s="1"/>
  <c r="W42" i="42"/>
  <c r="W47" i="42" s="1"/>
  <c r="U42" i="42"/>
  <c r="U47" i="42"/>
  <c r="Q42" i="42"/>
  <c r="Q47" i="42" s="1"/>
  <c r="AS33" i="2"/>
  <c r="AS32" i="2"/>
  <c r="I46" i="2"/>
  <c r="I47" i="19" s="1"/>
  <c r="I43" i="19"/>
  <c r="AS40" i="2"/>
  <c r="AS47" i="2" s="1"/>
  <c r="E40" i="42"/>
  <c r="AS39" i="2"/>
  <c r="O23" i="28" s="1"/>
  <c r="AS40" i="19"/>
  <c r="AS39" i="42"/>
  <c r="AS19" i="2"/>
  <c r="AS18" i="2"/>
  <c r="A4" i="2"/>
  <c r="Q23" i="28"/>
  <c r="P28" i="28"/>
  <c r="Q21" i="28"/>
  <c r="A5" i="14"/>
  <c r="M21" i="43"/>
  <c r="AS34" i="19"/>
  <c r="K23" i="28"/>
  <c r="AS33" i="19"/>
  <c r="AS32" i="42"/>
  <c r="AS42" i="42"/>
  <c r="AS47" i="42" s="1"/>
  <c r="AS20" i="19"/>
  <c r="AS18" i="42"/>
  <c r="AS19" i="19"/>
  <c r="G23" i="28"/>
  <c r="A6" i="14"/>
  <c r="AH46" i="2" l="1"/>
  <c r="AH47" i="19" s="1"/>
  <c r="AH43" i="19"/>
  <c r="T16" i="28"/>
  <c r="AP46" i="2"/>
  <c r="AP47" i="19" s="1"/>
  <c r="AP43" i="19"/>
  <c r="D43" i="19"/>
  <c r="D46" i="2"/>
  <c r="D47" i="19" s="1"/>
  <c r="AS42" i="2"/>
  <c r="P30" i="28"/>
  <c r="P27" i="28"/>
  <c r="A3" i="14" s="1"/>
  <c r="K46" i="2"/>
  <c r="K47" i="19" s="1"/>
  <c r="K43" i="19"/>
  <c r="S46" i="2"/>
  <c r="S47" i="19" s="1"/>
  <c r="S43" i="19"/>
  <c r="Q37" i="28"/>
  <c r="Q36" i="28"/>
  <c r="R37" i="28"/>
  <c r="R36" i="28"/>
  <c r="P34" i="28"/>
  <c r="P37" i="28"/>
  <c r="A4" i="14" s="1"/>
  <c r="H42" i="42"/>
  <c r="H47" i="42" s="1"/>
  <c r="H48" i="42" s="1"/>
  <c r="Z43" i="19"/>
  <c r="AS41" i="19"/>
  <c r="E8" i="27"/>
  <c r="AS43" i="19" l="1"/>
  <c r="A3" i="2" s="1"/>
  <c r="AS46" i="2"/>
  <c r="A5" i="2"/>
  <c r="AS47" i="19" l="1"/>
  <c r="A7" i="2" s="1"/>
  <c r="AS48" i="19"/>
  <c r="A6" i="2" s="1"/>
  <c r="E5" i="27" l="1"/>
  <c r="E6" i="27"/>
</calcChain>
</file>

<file path=xl/sharedStrings.xml><?xml version="1.0" encoding="utf-8"?>
<sst xmlns="http://schemas.openxmlformats.org/spreadsheetml/2006/main" count="840" uniqueCount="361">
  <si>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</si>
  <si>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</si>
  <si>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</si>
  <si>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</si>
  <si>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</si>
  <si>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</si>
  <si>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</si>
  <si>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</si>
  <si>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</si>
  <si>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</si>
  <si>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</si>
  <si>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</si>
  <si>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</si>
  <si>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</si>
  <si>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</si>
  <si>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</si>
  <si>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</si>
  <si>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</si>
  <si>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</si>
  <si>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</si>
  <si>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</si>
  <si>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</si>
  <si>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</si>
  <si>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</si>
  <si>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</si>
  <si>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</si>
  <si>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</si>
  <si>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</si>
  <si>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</si>
  <si>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</si>
  <si>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</si>
  <si>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</si>
  <si>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</si>
  <si>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</si>
  <si>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</si>
  <si>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</si>
  <si>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</si>
  <si>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</si>
  <si>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</si>
  <si>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</si>
  <si>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</si>
  <si>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</si>
  <si>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</si>
  <si>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</si>
  <si>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</si>
  <si>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</si>
  <si>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</si>
  <si>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</si>
  <si>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</si>
  <si>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</si>
  <si>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</si>
  <si>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</si>
  <si>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</si>
  <si>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</si>
  <si>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</si>
  <si>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</si>
  <si>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</si>
  <si>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</si>
  <si>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</si>
  <si>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</si>
  <si>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</si>
  <si>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</si>
  <si>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</si>
  <si>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</si>
  <si>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</si>
  <si>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</si>
  <si>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</si>
  <si>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</si>
  <si>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</si>
  <si>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</si>
  <si>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</si>
  <si>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</si>
  <si>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</si>
  <si>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</si>
  <si>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</si>
  <si>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</si>
  <si>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</si>
  <si>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</si>
  <si>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</si>
  <si>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</si>
  <si>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</si>
  <si>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</si>
  <si>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</si>
  <si>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</si>
  <si>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</si>
  <si>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</si>
  <si>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</si>
  <si>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</si>
  <si>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</si>
  <si>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</si>
  <si>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</si>
  <si>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</si>
  <si>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</si>
  <si>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</si>
  <si>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</si>
  <si>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</si>
  <si>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</si>
  <si>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</si>
  <si>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</si>
  <si>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</si>
  <si>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</si>
  <si>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</si>
  <si>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</si>
  <si>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</si>
  <si>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</si>
  <si>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</si>
  <si>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</si>
  <si>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</si>
  <si>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</si>
  <si>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</si>
  <si>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</si>
  <si>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</si>
  <si>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</si>
  <si>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</si>
  <si>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</si>
  <si>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</si>
  <si>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</si>
  <si>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</si>
  <si>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</si>
  <si>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</si>
  <si>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</si>
  <si>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</si>
  <si>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</si>
  <si>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</si>
  <si>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</si>
  <si>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</si>
  <si>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</si>
  <si>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</si>
  <si>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</si>
  <si>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</si>
  <si>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</si>
  <si>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</si>
  <si>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</si>
  <si>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</si>
  <si>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</si>
  <si>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</si>
  <si>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</si>
  <si>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</si>
  <si>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</si>
  <si>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</si>
  <si>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</si>
  <si>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</si>
  <si>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</si>
  <si>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</si>
  <si>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</si>
  <si>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</si>
  <si>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</si>
  <si>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</si>
  <si>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</si>
  <si>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</si>
  <si>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</si>
  <si>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</si>
  <si>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</si>
  <si>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</si>
  <si>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</si>
  <si>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</si>
  <si>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</si>
  <si>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</si>
  <si>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</si>
  <si>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</si>
  <si>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</si>
  <si>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</si>
  <si>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</si>
  <si>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</si>
  <si>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</si>
  <si>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</si>
  <si>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</si>
  <si>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</si>
  <si>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</si>
  <si>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</si>
  <si>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</si>
  <si>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</si>
  <si>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</si>
  <si>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</si>
  <si>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</si>
  <si>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</si>
  <si>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</si>
  <si>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</si>
  <si>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</si>
  <si>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</si>
  <si>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</si>
  <si>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</si>
  <si>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</si>
  <si>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</si>
  <si>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</si>
  <si>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</si>
  <si>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</si>
  <si>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</si>
  <si>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</si>
  <si>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</si>
  <si>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</si>
  <si>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</si>
  <si>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</si>
  <si>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</si>
  <si>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</si>
  <si>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</si>
  <si>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</si>
  <si>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</si>
  <si>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</si>
  <si>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</si>
  <si>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</si>
  <si>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</si>
  <si>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</si>
  <si>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</si>
  <si>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</si>
  <si>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</si>
  <si>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</si>
  <si>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августа  2012 года </t>
  </si>
  <si>
    <t>Nominal or notional principal amounts outstanding at end-August 2012</t>
  </si>
  <si>
    <t>1</t>
  </si>
  <si>
    <t>ЗАО ЮНИКРЕДИТ БАНК</t>
  </si>
  <si>
    <t>5</t>
  </si>
  <si>
    <t>БАНК "КРЕДИТ-МОСКВА" (ОАО)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</si>
  <si>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</si>
  <si>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</si>
  <si>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</si>
  <si>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</si>
  <si>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</si>
  <si>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</si>
  <si>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</si>
  <si>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</si>
  <si>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</si>
  <si>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</si>
  <si>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</si>
  <si>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</si>
  <si>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</si>
  <si>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</si>
  <si>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</si>
  <si>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</si>
  <si>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</si>
  <si>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</si>
  <si>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</si>
  <si>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</si>
  <si>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</si>
  <si>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</si>
  <si>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</si>
  <si>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</si>
  <si>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</si>
  <si>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</si>
  <si>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</si>
  <si>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</si>
  <si>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</si>
  <si>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</si>
  <si>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</si>
  <si>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</si>
  <si>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</si>
  <si>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</si>
  <si>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</si>
  <si>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</si>
  <si>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</si>
  <si>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</si>
  <si>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</si>
  <si>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</si>
  <si>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</si>
  <si>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</si>
  <si>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</si>
  <si>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</si>
  <si>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</si>
  <si>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</si>
  <si>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</si>
  <si>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</si>
  <si>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</si>
  <si>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</si>
  <si>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</si>
  <si>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</si>
  <si>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</si>
  <si>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</si>
  <si>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</si>
  <si>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</si>
  <si>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</si>
  <si>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</si>
  <si>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2309</t>
  </si>
  <si>
    <t>АКБ "БАНК КИТАЯ (ЭЛОС)"</t>
  </si>
  <si>
    <t>2328</t>
  </si>
  <si>
    <t>ООО КБ "ОГНИ МОСКВЫ"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</si>
  <si>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</si>
  <si>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</si>
  <si>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</si>
  <si>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</si>
  <si>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</si>
  <si>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</si>
  <si>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</si>
  <si>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</si>
  <si>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</si>
  <si>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</si>
  <si>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</si>
  <si>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</si>
  <si>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</si>
  <si>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</si>
  <si>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</si>
  <si>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</si>
  <si>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</si>
  <si>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</si>
  <si>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</si>
  <si>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</si>
  <si>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</si>
  <si>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</si>
  <si>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</si>
  <si>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</si>
  <si>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</si>
  <si>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</si>
  <si>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</si>
  <si>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</si>
  <si>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</si>
  <si>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</si>
  <si>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</si>
  <si>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</si>
  <si>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</si>
  <si>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</si>
  <si>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</si>
  <si>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</si>
  <si>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</si>
  <si>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</si>
  <si>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</si>
  <si>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</si>
  <si>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</si>
  <si>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</si>
  <si>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</si>
  <si>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</si>
  <si>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</si>
  <si>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</si>
  <si>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</si>
  <si>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</si>
  <si>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</si>
  <si>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</si>
  <si>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</si>
  <si>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</si>
  <si>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</si>
  <si>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</si>
  <si>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</si>
  <si>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</si>
  <si>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</si>
  <si>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</si>
  <si>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</si>
  <si>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</si>
  <si>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</si>
  <si>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</si>
  <si>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</si>
  <si>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</si>
  <si>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</si>
  <si>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</si>
  <si>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</si>
  <si>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</si>
  <si>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</si>
  <si>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</si>
  <si>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</si>
  <si>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</si>
  <si>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</si>
  <si>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</si>
  <si>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</si>
  <si>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</si>
  <si>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</si>
  <si>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</si>
  <si>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</si>
  <si>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</si>
  <si>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</si>
  <si>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</si>
  <si>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</si>
  <si>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</si>
  <si>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2029/2</t>
  </si>
  <si>
    <t>МОСКОВСКИЙ ФИЛИАЛ ОАО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</si>
</sst>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  <row r="54" spans="1:3">
      <c r="A54">
        <v>51</v>
      </c>
      <c r="B54" s="438" t="s">
        <v>309</v>
      </c>
      <c r="C54" s="439" t="s">
        <v>310</v>
      </c>
    </row>
    <row r="55" spans="1:3">
      <c r="A55">
        <v>52</v>
      </c>
      <c r="B55" s="438" t="s">
        <v>311</v>
      </c>
      <c r="C55" s="439" t="s">
        <v>312</v>
      </c>
    </row>
    <row r="56" spans="1:3">
      <c r="A56">
        <v>53</v>
      </c>
      <c r="B56" s="438" t="s">
        <v>313</v>
      </c>
      <c r="C56" s="439" t="s">
        <v>314</v>
      </c>
    </row>
    <row r="57" spans="1:3">
      <c r="A57">
        <v>54</v>
      </c>
      <c r="B57" s="438" t="s">
        <v>315</v>
      </c>
      <c r="C57" s="439" t="s">
        <v>316</v>
      </c>
    </row>
    <row r="58" spans="1:3">
      <c r="A58">
        <v>55</v>
      </c>
      <c r="B58" s="438" t="s">
        <v>317</v>
      </c>
      <c r="C58" s="439" t="s">
        <v>318</v>
      </c>
    </row>
    <row r="59" spans="1:3">
      <c r="A59">
        <v>56</v>
      </c>
      <c r="B59" s="438" t="s">
        <v>319</v>
      </c>
      <c r="C59" s="439" t="s">
        <v>320</v>
      </c>
    </row>
    <row r="60" spans="1:3">
      <c r="A60">
        <v>57</v>
      </c>
      <c r="B60" s="438" t="s">
        <v>321</v>
      </c>
      <c r="C60" s="439" t="s">
        <v>322</v>
      </c>
    </row>
    <row r="61" spans="1:3">
      <c r="A61">
        <v>58</v>
      </c>
      <c r="B61" s="438" t="s">
        <v>323</v>
      </c>
      <c r="C61" s="439" t="s">
        <v>324</v>
      </c>
    </row>
    <row r="62" spans="1:3">
      <c r="A62">
        <v>59</v>
      </c>
      <c r="B62" s="438" t="s">
        <v>325</v>
      </c>
      <c r="C62" s="439" t="s">
        <v>326</v>
      </c>
    </row>
    <row r="63" spans="1:3">
      <c r="A63">
        <v>60</v>
      </c>
      <c r="B63" s="438" t="s">
        <v>327</v>
      </c>
      <c r="C63" s="439" t="s">
        <v>328</v>
      </c>
    </row>
    <row r="64" spans="1:3">
      <c r="A64">
        <v>61</v>
      </c>
      <c r="B64" s="438" t="s">
        <v>329</v>
      </c>
      <c r="C64" s="439" t="s">
        <v>330</v>
      </c>
    </row>
    <row r="65" spans="1:3">
      <c r="A65">
        <v>62</v>
      </c>
      <c r="B65" s="438" t="s">
        <v>331</v>
      </c>
      <c r="C65" s="439" t="s">
        <v>332</v>
      </c>
    </row>
    <row r="66" spans="1:3">
      <c r="A66">
        <v>63</v>
      </c>
      <c r="B66" s="438" t="s">
        <v>333</v>
      </c>
      <c r="C66" s="439" t="s">
        <v>334</v>
      </c>
    </row>
    <row r="67" spans="1:3">
      <c r="A67">
        <v>64</v>
      </c>
      <c r="B67" s="438" t="s">
        <v>335</v>
      </c>
      <c r="C67" s="439" t="s">
        <v>336</v>
      </c>
    </row>
    <row r="68" spans="1:3">
      <c r="A68">
        <v>65</v>
      </c>
      <c r="B68" s="438" t="s">
        <v>337</v>
      </c>
      <c r="C68" s="439" t="s">
        <v>338</v>
      </c>
    </row>
    <row r="69" spans="1:3">
      <c r="A69">
        <v>66</v>
      </c>
      <c r="B69" s="438" t="s">
        <v>339</v>
      </c>
      <c r="C69" s="439" t="s">
        <v>340</v>
      </c>
    </row>
    <row r="70" spans="1:3">
      <c r="A70">
        <v>67</v>
      </c>
      <c r="B70" s="438" t="s">
        <v>341</v>
      </c>
      <c r="C70" s="439" t="s">
        <v>342</v>
      </c>
    </row>
    <row r="71" spans="1:3">
      <c r="A71">
        <v>68</v>
      </c>
      <c r="B71" s="438" t="s">
        <v>343</v>
      </c>
      <c r="C71" s="439" t="s">
        <v>344</v>
      </c>
    </row>
    <row r="72" spans="1:3">
      <c r="A72">
        <v>69</v>
      </c>
      <c r="B72" s="438" t="s">
        <v>345</v>
      </c>
      <c r="C72" s="439" t="s">
        <v>346</v>
      </c>
    </row>
    <row r="73" spans="1:3">
      <c r="A73">
        <v>70</v>
      </c>
      <c r="B73" s="438" t="s">
        <v>347</v>
      </c>
      <c r="C73" s="439" t="s">
        <v>348</v>
      </c>
    </row>
    <row r="74" spans="1:3">
      <c r="A74">
        <v>71</v>
      </c>
      <c r="B74" s="438" t="s">
        <v>349</v>
      </c>
      <c r="C74" s="439" t="s">
        <v>350</v>
      </c>
    </row>
    <row r="75" spans="1:3">
      <c r="A75">
        <v>72</v>
      </c>
      <c r="B75" s="438" t="s">
        <v>351</v>
      </c>
      <c r="C75" s="439" t="s">
        <v>352</v>
      </c>
    </row>
    <row r="76" spans="1:3">
      <c r="A76">
        <v>73</v>
      </c>
      <c r="B76" s="438" t="s">
        <v>353</v>
      </c>
      <c r="C76" s="439" t="s">
        <v>354</v>
      </c>
    </row>
    <row r="77" spans="1:3">
      <c r="A77">
        <v>74</v>
      </c>
      <c r="B77" s="438" t="s">
        <v>355</v>
      </c>
      <c r="C77" s="439" t="s">
        <v>356</v>
      </c>
    </row>
    <row r="78" spans="1:3">
      <c r="A78">
        <v>75</v>
      </c>
      <c r="B78" s="438" t="s">
        <v>357</v>
      </c>
      <c r="C78" s="439" t="s">
        <v>358</v>
      </c>
    </row>
    <row r="79" spans="1:3">
      <c r="A79">
        <v>76</v>
      </c>
      <c r="B79" s="438" t="s">
        <v>359</v>
      </c>
      <c r="C79" s="439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20242.907021630002</v>
      </c>
      <c r="E18" s="315">
        <v>9418.3406710900017</v>
      </c>
      <c r="F18" s="315">
        <v>1313.7593903</v>
      </c>
      <c r="G18" s="315">
        <v>2187.1068525099995</v>
      </c>
      <c r="H18" s="315">
        <v>329.81851990999996</v>
      </c>
      <c r="I18" s="315">
        <v>0</v>
      </c>
      <c r="J18" s="315">
        <v>2366.6027517100015</v>
      </c>
      <c r="K18" s="315">
        <v>122.92399291999999</v>
      </c>
      <c r="L18" s="316">
        <v>0</v>
      </c>
      <c r="M18" s="297">
        <f t="shared" ref="M18:O20" si="0">+SUM(D18,G18,J18)</f>
        <v>24796.616625850002</v>
      </c>
      <c r="N18" s="297">
        <f>+SUM(E18,H18,K18)</f>
        <v>9871.0831839200018</v>
      </c>
      <c r="O18" s="297">
        <f>+SUM(F18,I18,L18)</f>
        <v>1313.7593903</v>
      </c>
    </row>
    <row r="19" spans="1:15" s="17" customFormat="1" ht="18" customHeight="1">
      <c r="A19" s="24"/>
      <c r="B19" s="51" t="s">
        <v>106</v>
      </c>
      <c r="C19" s="25"/>
      <c r="D19" s="315">
        <v>37309.301538450192</v>
      </c>
      <c r="E19" s="315">
        <v>25172.474711599993</v>
      </c>
      <c r="F19" s="315">
        <v>13094.684904860002</v>
      </c>
      <c r="G19" s="315">
        <v>5160.0173207600001</v>
      </c>
      <c r="H19" s="315">
        <v>477.05508985000006</v>
      </c>
      <c r="I19" s="315">
        <v>8409.5290067199985</v>
      </c>
      <c r="J19" s="315">
        <v>5070.2076520300006</v>
      </c>
      <c r="K19" s="315">
        <v>89.553913080000001</v>
      </c>
      <c r="L19" s="316">
        <v>8409.5290067200003</v>
      </c>
      <c r="M19" s="297">
        <f t="shared" si="0"/>
        <v>47539.526511240198</v>
      </c>
      <c r="N19" s="297">
        <f>+SUM(E19,H19,K19)</f>
        <v>25739.083714529992</v>
      </c>
      <c r="O19" s="297">
        <f>+SUM(F19,I19,L19)</f>
        <v>29913.742918300002</v>
      </c>
    </row>
    <row r="20" spans="1:15" s="17" customFormat="1" ht="18" customHeight="1">
      <c r="A20" s="20"/>
      <c r="B20" s="51" t="s">
        <v>107</v>
      </c>
      <c r="C20" s="25"/>
      <c r="D20" s="315">
        <v>11121.863180949975</v>
      </c>
      <c r="E20" s="315">
        <v>13472.781142359989</v>
      </c>
      <c r="F20" s="315">
        <v>2484.9133520799996</v>
      </c>
      <c r="G20" s="315">
        <v>2626.4528027099991</v>
      </c>
      <c r="H20" s="315">
        <v>592.95589049000159</v>
      </c>
      <c r="I20" s="315">
        <v>12.097759179999999</v>
      </c>
      <c r="J20" s="315">
        <v>3437.0070568199972</v>
      </c>
      <c r="K20" s="315">
        <v>350.27168179</v>
      </c>
      <c r="L20" s="316">
        <v>15.17058377</v>
      </c>
      <c r="M20" s="297">
        <f t="shared" si="0"/>
        <v>17185.323040479969</v>
      </c>
      <c r="N20" s="297">
        <f t="shared" si="0"/>
        <v>14416.008714639991</v>
      </c>
      <c r="O20" s="297">
        <f t="shared" si="0"/>
        <v>2512.1816950299999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68674.071741030173</v>
      </c>
      <c r="E21" s="296">
        <f t="shared" ref="E21:K21" si="1">+SUM(E18:E20)</f>
        <v>48063.596525049987</v>
      </c>
      <c r="F21" s="296">
        <f t="shared" si="1"/>
        <v>16893.357647240002</v>
      </c>
      <c r="G21" s="296">
        <f t="shared" si="1"/>
        <v>9973.5769759799987</v>
      </c>
      <c r="H21" s="296">
        <f t="shared" si="1"/>
        <v>1399.8295002500017</v>
      </c>
      <c r="I21" s="296">
        <f>+SUM(I18:I20)</f>
        <v>8421.6267658999986</v>
      </c>
      <c r="J21" s="296">
        <f>+SUM(J18:J20)</f>
        <v>10873.81746056</v>
      </c>
      <c r="K21" s="296">
        <f t="shared" si="1"/>
        <v>562.74958778999996</v>
      </c>
      <c r="L21" s="313">
        <f>+SUM(L18:L20)</f>
        <v>8424.6995904899995</v>
      </c>
      <c r="M21" s="314">
        <f>+SUM(M18:M20)</f>
        <v>89521.466177570168</v>
      </c>
      <c r="N21" s="296">
        <f>+SUM(N18:N20)</f>
        <v>50026.175613089981</v>
      </c>
      <c r="O21" s="296">
        <f>+SUM(O18:O20)</f>
        <v>33739.684003630005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28205.346815179993</v>
      </c>
      <c r="E15" s="430">
        <f>OUT_1!E15</f>
        <v>5794.2501104699977</v>
      </c>
      <c r="F15" s="430">
        <f>OUT_1!F15</f>
        <v>122.25372823999999</v>
      </c>
      <c r="G15" s="430">
        <f>OUT_1!G15</f>
        <v>456.83377514999995</v>
      </c>
      <c r="H15" s="430">
        <f>OUT_1!H15</f>
        <v>2260.02663854</v>
      </c>
      <c r="I15" s="430">
        <f>OUT_1!I15</f>
        <v>13.015672109999999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63.000657270000005</v>
      </c>
      <c r="P15" s="430">
        <f>OUT_1!P15</f>
        <v>0</v>
      </c>
      <c r="Q15" s="430">
        <f>OUT_1!Q15</f>
        <v>0.63071471000000001</v>
      </c>
      <c r="R15" s="430">
        <f>OUT_1!R15</f>
        <v>5.40429E-3</v>
      </c>
      <c r="S15" s="430">
        <f>OUT_1!S15</f>
        <v>0</v>
      </c>
      <c r="T15" s="430">
        <f>OUT_1!T15</f>
        <v>3.27433496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5.9297465300000001</v>
      </c>
      <c r="AB15" s="430">
        <f>OUT_1!AB15</f>
        <v>0</v>
      </c>
      <c r="AC15" s="430">
        <f>OUT_1!AC15</f>
        <v>0</v>
      </c>
      <c r="AD15" s="430">
        <f>OUT_1!AD15</f>
        <v>16.511985840000001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6.7280969600000002</v>
      </c>
      <c r="AI15" s="430">
        <f>OUT_1!AI15</f>
        <v>0</v>
      </c>
      <c r="AJ15" s="430">
        <f>OUT_1!AJ15</f>
        <v>24655.516043339991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0.40768359999999998</v>
      </c>
      <c r="AR15" s="430">
        <f>OUT_1!AR15</f>
        <v>326.07493561000001</v>
      </c>
      <c r="AS15" s="430">
        <f>OUT_1!AS15</f>
        <v>30975.007083019991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72140.59127337989</v>
      </c>
      <c r="E16" s="430">
        <f>OUT_1!E16</f>
        <v>8481.1881452200123</v>
      </c>
      <c r="F16" s="430">
        <f>OUT_1!F16</f>
        <v>38.883798800000001</v>
      </c>
      <c r="G16" s="430">
        <f>OUT_1!G16</f>
        <v>580.54857901999958</v>
      </c>
      <c r="H16" s="430">
        <f>OUT_1!H16</f>
        <v>4002.7391845699995</v>
      </c>
      <c r="I16" s="430">
        <f>OUT_1!I16</f>
        <v>14.617254280000001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609.12351877000003</v>
      </c>
      <c r="P16" s="430">
        <f>OUT_1!P16</f>
        <v>0</v>
      </c>
      <c r="Q16" s="430">
        <f>OUT_1!Q16</f>
        <v>10.43172736</v>
      </c>
      <c r="R16" s="430">
        <f>OUT_1!R16</f>
        <v>0.33678822000000003</v>
      </c>
      <c r="S16" s="430">
        <f>OUT_1!S16</f>
        <v>0</v>
      </c>
      <c r="T16" s="430">
        <f>OUT_1!T16</f>
        <v>0</v>
      </c>
      <c r="U16" s="430">
        <f>OUT_1!U16</f>
        <v>12.294637199999999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0.10878541</v>
      </c>
      <c r="AA16" s="430">
        <f>OUT_1!AA16</f>
        <v>5.9397292699999999</v>
      </c>
      <c r="AB16" s="430">
        <f>OUT_1!AB16</f>
        <v>0</v>
      </c>
      <c r="AC16" s="430">
        <f>OUT_1!AC16</f>
        <v>0</v>
      </c>
      <c r="AD16" s="430">
        <f>OUT_1!AD16</f>
        <v>0.42862299000000004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6.6526127900000001</v>
      </c>
      <c r="AI16" s="430">
        <f>OUT_1!AI16</f>
        <v>0</v>
      </c>
      <c r="AJ16" s="430">
        <f>OUT_1!AJ16</f>
        <v>64736.060583840583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1.1079745599999999</v>
      </c>
      <c r="AR16" s="430">
        <f>OUT_1!AR16</f>
        <v>268.10515663999996</v>
      </c>
      <c r="AS16" s="430">
        <f>OUT_1!AS16</f>
        <v>75576.461154910256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20532.11300884002</v>
      </c>
      <c r="E17" s="430">
        <f>OUT_1!E17</f>
        <v>5814.3025858599985</v>
      </c>
      <c r="F17" s="430">
        <f>OUT_1!F17</f>
        <v>36.011879809999996</v>
      </c>
      <c r="G17" s="430">
        <f>OUT_1!G17</f>
        <v>820.22664335000002</v>
      </c>
      <c r="H17" s="430">
        <f>OUT_1!H17</f>
        <v>2085.0995977199991</v>
      </c>
      <c r="I17" s="430">
        <f>OUT_1!I17</f>
        <v>22.983427350000003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24610.11904275003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2.0979414099999998</v>
      </c>
      <c r="AR17" s="430">
        <f>OUT_1!AR17</f>
        <v>47.960063500000018</v>
      </c>
      <c r="AS17" s="430">
        <f>OUT_1!AS17</f>
        <v>27079.557675390028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120878.0510973999</v>
      </c>
      <c r="E18" s="430">
        <f>OUT_1!E18</f>
        <v>20089.740841550007</v>
      </c>
      <c r="F18" s="430">
        <f>OUT_1!F18</f>
        <v>197.14940684999999</v>
      </c>
      <c r="G18" s="430">
        <f>OUT_1!G18</f>
        <v>1857.6089975199993</v>
      </c>
      <c r="H18" s="430">
        <f>OUT_1!H18</f>
        <v>8347.8654208299995</v>
      </c>
      <c r="I18" s="430">
        <f>OUT_1!I18</f>
        <v>50.616353740000008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860.32533623000006</v>
      </c>
      <c r="P18" s="430">
        <f>OUT_1!P18</f>
        <v>0</v>
      </c>
      <c r="Q18" s="430">
        <f>OUT_1!Q18</f>
        <v>11.062442069999999</v>
      </c>
      <c r="R18" s="430">
        <f>OUT_1!R18</f>
        <v>0.34219251000000001</v>
      </c>
      <c r="S18" s="430">
        <f>OUT_1!S18</f>
        <v>0</v>
      </c>
      <c r="T18" s="430">
        <f>OUT_1!T18</f>
        <v>3.27433496</v>
      </c>
      <c r="U18" s="430">
        <f>OUT_1!U18</f>
        <v>12.294637199999999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0.10878541</v>
      </c>
      <c r="AA18" s="430">
        <f>OUT_1!AA18</f>
        <v>11.8694758</v>
      </c>
      <c r="AB18" s="430">
        <f>OUT_1!AB18</f>
        <v>0</v>
      </c>
      <c r="AC18" s="430">
        <f>OUT_1!AC18</f>
        <v>0</v>
      </c>
      <c r="AD18" s="430">
        <f>OUT_1!AD18</f>
        <v>16.940608830000002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13.380709750000001</v>
      </c>
      <c r="AI18" s="430">
        <f>OUT_1!AI18</f>
        <v>0</v>
      </c>
      <c r="AJ18" s="430">
        <f>OUT_1!AJ18</f>
        <v>114001.6956699306</v>
      </c>
      <c r="AK18" s="430">
        <f>OUT_1!AK18</f>
        <v>0</v>
      </c>
      <c r="AL18" s="430">
        <f>OUT_1!AL18</f>
        <v>243.7639375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3.6135995699999999</v>
      </c>
      <c r="AR18" s="430">
        <f>OUT_1!AR18</f>
        <v>642.14015574999996</v>
      </c>
      <c r="AS18" s="430">
        <f>OUT_1!AS18</f>
        <v>133631.02591332022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120878.0510973999</v>
      </c>
      <c r="E19" s="436">
        <f t="shared" si="0"/>
        <v>20089.740841550007</v>
      </c>
      <c r="F19" s="436">
        <f t="shared" si="0"/>
        <v>197.14940684999999</v>
      </c>
      <c r="G19" s="436">
        <f t="shared" si="0"/>
        <v>1857.6089975199993</v>
      </c>
      <c r="H19" s="436">
        <f t="shared" si="0"/>
        <v>8347.8654208299995</v>
      </c>
      <c r="I19" s="436">
        <f t="shared" si="0"/>
        <v>50.616353740000008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2003.2488664099999</v>
      </c>
      <c r="E29" s="430">
        <f>OUT_1!E29</f>
        <v>710.0044689099999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2308.3917127399995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2516.9253724199998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11829.742418179998</v>
      </c>
      <c r="E30" s="430">
        <f>OUT_1!E30</f>
        <v>2301.1907921299994</v>
      </c>
      <c r="F30" s="430">
        <f>OUT_1!F30</f>
        <v>5.97048706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13956.299137290005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14046.601417330001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1507.6630056400072</v>
      </c>
      <c r="E31" s="430">
        <f>OUT_1!E31</f>
        <v>1702.3025954400002</v>
      </c>
      <c r="F31" s="430">
        <f>OUT_1!F31</f>
        <v>45.038514389999982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3208.0087892899978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3231.5064523800024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15340.654290230006</v>
      </c>
      <c r="E32" s="430">
        <f>OUT_1!E32</f>
        <v>4713.4978564799994</v>
      </c>
      <c r="F32" s="430">
        <f>OUT_1!F32</f>
        <v>63.214698229999982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19472.699639320002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19795.033242130005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15340.654290230006</v>
      </c>
      <c r="E33" s="436">
        <f t="shared" si="1"/>
        <v>4713.4978564799994</v>
      </c>
      <c r="F33" s="436">
        <f t="shared" si="1"/>
        <v>63.214698229999982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2006.39707223</v>
      </c>
      <c r="E36" s="430">
        <f>OUT_1!E36</f>
        <v>749.94174369000007</v>
      </c>
      <c r="F36" s="430">
        <f>OUT_1!F36</f>
        <v>23.49766309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2199.2170102499999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2489.5267446300004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11256.834797939995</v>
      </c>
      <c r="E37" s="430">
        <f>OUT_1!E37</f>
        <v>2396.7850795700001</v>
      </c>
      <c r="F37" s="430">
        <f>OUT_1!F37</f>
        <v>5.97048706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13335.535781049994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13569.290571829993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2859.3903470900009</v>
      </c>
      <c r="E38" s="430">
        <f>OUT_1!E38</f>
        <v>1707.1548112299995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3038.3534864399994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3802.44932238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16122.622217259996</v>
      </c>
      <c r="E39" s="430">
        <f>OUT_1!E39</f>
        <v>4853.8816344899997</v>
      </c>
      <c r="F39" s="430">
        <f>OUT_1!F39</f>
        <v>29.46815015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18573.106277739993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19861.266638839996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4853.8816344899997</v>
      </c>
      <c r="F40" s="436">
        <f t="shared" si="2"/>
        <v>29.46815015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31463.276507490002</v>
      </c>
      <c r="E42" s="430">
        <f t="shared" si="3"/>
        <v>9567.3794909699991</v>
      </c>
      <c r="F42" s="430">
        <f t="shared" si="3"/>
        <v>92.682848379999982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38045.805917059995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0</v>
      </c>
      <c r="AS42" s="430">
        <f t="shared" si="3"/>
        <v>39656.29988097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152341.3276048899</v>
      </c>
      <c r="E47" s="431">
        <f t="shared" si="4"/>
        <v>29657.120332520004</v>
      </c>
      <c r="F47" s="431">
        <f t="shared" si="4"/>
        <v>289.83225522999999</v>
      </c>
      <c r="G47" s="431">
        <f t="shared" si="4"/>
        <v>1857.6089975199993</v>
      </c>
      <c r="H47" s="431">
        <f t="shared" si="4"/>
        <v>8471.4795946499999</v>
      </c>
      <c r="I47" s="431">
        <f t="shared" si="4"/>
        <v>50.616353740000008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860.32533623000006</v>
      </c>
      <c r="P47" s="431">
        <f t="shared" si="4"/>
        <v>0</v>
      </c>
      <c r="Q47" s="431">
        <f t="shared" si="4"/>
        <v>11.062442069999999</v>
      </c>
      <c r="R47" s="431">
        <f t="shared" si="4"/>
        <v>0.34219251000000001</v>
      </c>
      <c r="S47" s="431">
        <f t="shared" si="4"/>
        <v>0</v>
      </c>
      <c r="T47" s="431">
        <f t="shared" si="4"/>
        <v>3.27433496</v>
      </c>
      <c r="U47" s="431">
        <f t="shared" si="4"/>
        <v>12.294637199999999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0.10878541</v>
      </c>
      <c r="AA47" s="431">
        <f t="shared" si="4"/>
        <v>11.8694758</v>
      </c>
      <c r="AB47" s="431">
        <f t="shared" si="4"/>
        <v>0</v>
      </c>
      <c r="AC47" s="431">
        <f t="shared" si="4"/>
        <v>0</v>
      </c>
      <c r="AD47" s="431">
        <f t="shared" si="4"/>
        <v>16.940608830000002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13.380709750000001</v>
      </c>
      <c r="AI47" s="431">
        <f t="shared" si="4"/>
        <v>0</v>
      </c>
      <c r="AJ47" s="431">
        <f t="shared" si="4"/>
        <v>152047.50158699061</v>
      </c>
      <c r="AK47" s="431">
        <f t="shared" si="4"/>
        <v>0</v>
      </c>
      <c r="AL47" s="431">
        <f t="shared" si="4"/>
        <v>263.60476172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3.6135995699999999</v>
      </c>
      <c r="AR47" s="431">
        <f t="shared" si="4"/>
        <v>642.14015574999996</v>
      </c>
      <c r="AS47" s="431">
        <f t="shared" si="4"/>
        <v>173287.32579429023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152341.3276048899</v>
      </c>
      <c r="E48" s="390">
        <f t="shared" si="5"/>
        <v>29657.120332520004</v>
      </c>
      <c r="F48" s="390">
        <f t="shared" si="5"/>
        <v>289.83225522999999</v>
      </c>
      <c r="G48" s="390">
        <f t="shared" si="5"/>
        <v>1857.6089975199993</v>
      </c>
      <c r="H48" s="390">
        <f t="shared" si="5"/>
        <v>8471.4795946499999</v>
      </c>
      <c r="I48" s="390">
        <f t="shared" si="5"/>
        <v>50.616353740000008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20242.907021630002</v>
      </c>
      <c r="E18" s="430">
        <f>OUT_4!E18</f>
        <v>9418.3406710900017</v>
      </c>
      <c r="F18" s="430">
        <f>OUT_4!F18</f>
        <v>1313.7593903</v>
      </c>
      <c r="G18" s="430">
        <f>OUT_4!G18</f>
        <v>2187.1068525099995</v>
      </c>
      <c r="H18" s="430">
        <f>OUT_4!H18</f>
        <v>329.81851990999996</v>
      </c>
      <c r="I18" s="430">
        <f>OUT_4!I18</f>
        <v>0</v>
      </c>
      <c r="J18" s="430">
        <f>OUT_4!J18</f>
        <v>2366.6027517100015</v>
      </c>
      <c r="K18" s="430">
        <f>OUT_4!K18</f>
        <v>122.92399291999999</v>
      </c>
      <c r="L18" s="430">
        <f>OUT_4!L18</f>
        <v>0</v>
      </c>
      <c r="M18" s="430">
        <f>OUT_4!M18</f>
        <v>24796.616625850002</v>
      </c>
      <c r="N18" s="430">
        <f>OUT_4!N18</f>
        <v>9871.0831839200018</v>
      </c>
      <c r="O18" s="430">
        <f>OUT_4!O18</f>
        <v>1313.7593903</v>
      </c>
    </row>
    <row r="19" spans="1:16" s="376" customFormat="1" ht="15">
      <c r="A19" s="385"/>
      <c r="B19" s="444" t="s">
        <v>158</v>
      </c>
      <c r="C19" s="445"/>
      <c r="D19" s="430">
        <f>OUT_4!D19</f>
        <v>37309.301538450192</v>
      </c>
      <c r="E19" s="430">
        <f>OUT_4!E19</f>
        <v>25172.474711599993</v>
      </c>
      <c r="F19" s="430">
        <f>OUT_4!F19</f>
        <v>13094.684904860002</v>
      </c>
      <c r="G19" s="430">
        <f>OUT_4!G19</f>
        <v>5160.0173207600001</v>
      </c>
      <c r="H19" s="430">
        <f>OUT_4!H19</f>
        <v>477.05508985000006</v>
      </c>
      <c r="I19" s="430">
        <f>OUT_4!I19</f>
        <v>8409.5290067199985</v>
      </c>
      <c r="J19" s="430">
        <f>OUT_4!J19</f>
        <v>5070.2076520300006</v>
      </c>
      <c r="K19" s="430">
        <f>OUT_4!K19</f>
        <v>89.553913080000001</v>
      </c>
      <c r="L19" s="430">
        <f>OUT_4!L19</f>
        <v>8409.5290067200003</v>
      </c>
      <c r="M19" s="430">
        <f>OUT_4!M19</f>
        <v>47539.526511240198</v>
      </c>
      <c r="N19" s="430">
        <f>OUT_4!N19</f>
        <v>25739.083714529992</v>
      </c>
      <c r="O19" s="430">
        <f>OUT_4!O19</f>
        <v>29913.742918300002</v>
      </c>
    </row>
    <row r="20" spans="1:16" s="376" customFormat="1" ht="15">
      <c r="A20" s="382"/>
      <c r="B20" s="386" t="s">
        <v>159</v>
      </c>
      <c r="C20" s="386"/>
      <c r="D20" s="430">
        <f>OUT_4!D20</f>
        <v>11121.863180949975</v>
      </c>
      <c r="E20" s="430">
        <f>OUT_4!E20</f>
        <v>13472.781142359989</v>
      </c>
      <c r="F20" s="430">
        <f>OUT_4!F20</f>
        <v>2484.9133520799996</v>
      </c>
      <c r="G20" s="430">
        <f>OUT_4!G20</f>
        <v>2626.4528027099991</v>
      </c>
      <c r="H20" s="430">
        <f>OUT_4!H20</f>
        <v>592.95589049000159</v>
      </c>
      <c r="I20" s="430">
        <f>OUT_4!I20</f>
        <v>12.097759179999999</v>
      </c>
      <c r="J20" s="430">
        <f>OUT_4!J20</f>
        <v>3437.0070568199972</v>
      </c>
      <c r="K20" s="430">
        <f>OUT_4!K20</f>
        <v>350.27168179</v>
      </c>
      <c r="L20" s="430">
        <f>OUT_4!L20</f>
        <v>15.17058377</v>
      </c>
      <c r="M20" s="430">
        <f>OUT_4!M20</f>
        <v>17185.323040479969</v>
      </c>
      <c r="N20" s="430">
        <f>OUT_4!N20</f>
        <v>14416.008714639991</v>
      </c>
      <c r="O20" s="430">
        <f>OUT_4!O20</f>
        <v>2512.1816950299999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68674.071741030173</v>
      </c>
      <c r="E21" s="431">
        <f>OUT_4!E21</f>
        <v>48063.596525049987</v>
      </c>
      <c r="F21" s="431">
        <f>OUT_4!F21</f>
        <v>16893.357647240002</v>
      </c>
      <c r="G21" s="431">
        <f>OUT_4!G21</f>
        <v>9973.5769759799987</v>
      </c>
      <c r="H21" s="431">
        <f>OUT_4!H21</f>
        <v>1399.8295002500017</v>
      </c>
      <c r="I21" s="431">
        <f>OUT_4!I21</f>
        <v>8421.6267658999986</v>
      </c>
      <c r="J21" s="431">
        <f>OUT_4!J21</f>
        <v>10873.81746056</v>
      </c>
      <c r="K21" s="431">
        <f>OUT_4!K21</f>
        <v>562.74958778999996</v>
      </c>
      <c r="L21" s="431">
        <f>OUT_4!L21</f>
        <v>8424.6995904899995</v>
      </c>
      <c r="M21" s="431">
        <f>OUT_4!M21</f>
        <v>89521.466177570168</v>
      </c>
      <c r="N21" s="431">
        <f>OUT_4!N21</f>
        <v>50026.175613089981</v>
      </c>
      <c r="O21" s="431">
        <f>OUT_4!O21</f>
        <v>33739.684003630005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28205.346815179993</v>
      </c>
      <c r="E15" s="227">
        <v>5794.2501104699977</v>
      </c>
      <c r="F15" s="225">
        <v>122.25372823999999</v>
      </c>
      <c r="G15" s="227">
        <v>456.83377514999995</v>
      </c>
      <c r="H15" s="227">
        <v>2260.02663854</v>
      </c>
      <c r="I15" s="227">
        <v>13.015672109999999</v>
      </c>
      <c r="J15" s="227"/>
      <c r="K15" s="227"/>
      <c r="L15" s="227"/>
      <c r="M15" s="227"/>
      <c r="N15" s="227"/>
      <c r="O15" s="227">
        <v>63.000657270000005</v>
      </c>
      <c r="P15" s="227"/>
      <c r="Q15" s="227">
        <v>0.63071471000000001</v>
      </c>
      <c r="R15" s="227">
        <v>5.40429E-3</v>
      </c>
      <c r="S15" s="227"/>
      <c r="T15" s="227">
        <v>3.27433496</v>
      </c>
      <c r="U15" s="227"/>
      <c r="V15" s="227"/>
      <c r="W15" s="227"/>
      <c r="X15" s="227">
        <v>20.207823240000003</v>
      </c>
      <c r="Y15" s="227"/>
      <c r="Z15" s="227"/>
      <c r="AA15" s="227">
        <v>5.9297465300000001</v>
      </c>
      <c r="AB15" s="227"/>
      <c r="AC15" s="227"/>
      <c r="AD15" s="227">
        <v>16.511985840000001</v>
      </c>
      <c r="AE15" s="227"/>
      <c r="AF15" s="227"/>
      <c r="AG15" s="227"/>
      <c r="AH15" s="227">
        <v>6.7280969600000002</v>
      </c>
      <c r="AI15" s="227"/>
      <c r="AJ15" s="227">
        <v>24655.516043339991</v>
      </c>
      <c r="AK15" s="227"/>
      <c r="AL15" s="227"/>
      <c r="AM15" s="227"/>
      <c r="AN15" s="227"/>
      <c r="AO15" s="227"/>
      <c r="AP15" s="227"/>
      <c r="AQ15" s="227">
        <v>0.40768359999999998</v>
      </c>
      <c r="AR15" s="227">
        <v>326.07493561000001</v>
      </c>
      <c r="AS15" s="295">
        <f>SUM(D15:AR15)/2</f>
        <v>30975.007083019991</v>
      </c>
    </row>
    <row r="16" spans="1:62" s="23" customFormat="1" ht="18" customHeight="1">
      <c r="A16" s="26"/>
      <c r="B16" s="51" t="s">
        <v>106</v>
      </c>
      <c r="C16" s="328"/>
      <c r="D16" s="227">
        <v>72140.59127337989</v>
      </c>
      <c r="E16" s="227">
        <v>8481.1881452200123</v>
      </c>
      <c r="F16" s="227">
        <v>38.883798800000001</v>
      </c>
      <c r="G16" s="227">
        <v>580.54857901999958</v>
      </c>
      <c r="H16" s="227">
        <v>4002.7391845699995</v>
      </c>
      <c r="I16" s="225">
        <v>14.617254280000001</v>
      </c>
      <c r="J16" s="227"/>
      <c r="K16" s="227"/>
      <c r="L16" s="227"/>
      <c r="M16" s="227"/>
      <c r="N16" s="227"/>
      <c r="O16" s="227">
        <v>609.12351877000003</v>
      </c>
      <c r="P16" s="227"/>
      <c r="Q16" s="227">
        <v>10.43172736</v>
      </c>
      <c r="R16" s="227">
        <v>0.33678822000000003</v>
      </c>
      <c r="S16" s="227"/>
      <c r="T16" s="227"/>
      <c r="U16" s="227">
        <v>12.294637199999999</v>
      </c>
      <c r="V16" s="227"/>
      <c r="W16" s="227"/>
      <c r="X16" s="227"/>
      <c r="Y16" s="227"/>
      <c r="Z16" s="227">
        <v>0.10878541</v>
      </c>
      <c r="AA16" s="227">
        <v>5.9397292699999999</v>
      </c>
      <c r="AB16" s="227"/>
      <c r="AC16" s="227"/>
      <c r="AD16" s="227">
        <v>0.42862299000000004</v>
      </c>
      <c r="AE16" s="227"/>
      <c r="AF16" s="227"/>
      <c r="AG16" s="227"/>
      <c r="AH16" s="227">
        <v>6.6526127900000001</v>
      </c>
      <c r="AI16" s="227"/>
      <c r="AJ16" s="227">
        <v>64736.060583840583</v>
      </c>
      <c r="AK16" s="227"/>
      <c r="AL16" s="227">
        <v>243.7639375</v>
      </c>
      <c r="AM16" s="227"/>
      <c r="AN16" s="227"/>
      <c r="AO16" s="227"/>
      <c r="AP16" s="227"/>
      <c r="AQ16" s="227">
        <v>1.1079745599999999</v>
      </c>
      <c r="AR16" s="227">
        <v>268.10515663999996</v>
      </c>
      <c r="AS16" s="295">
        <f>SUM(D16:AR16)/2</f>
        <v>75576.461154910256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20532.11300884002</v>
      </c>
      <c r="E17" s="227">
        <v>5814.3025858599985</v>
      </c>
      <c r="F17" s="227">
        <v>36.011879809999996</v>
      </c>
      <c r="G17" s="227">
        <v>820.22664335000002</v>
      </c>
      <c r="H17" s="227">
        <v>2085.0995977199991</v>
      </c>
      <c r="I17" s="227">
        <v>22.983427350000003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24610.11904275003</v>
      </c>
      <c r="AK17" s="227"/>
      <c r="AL17" s="227"/>
      <c r="AM17" s="227"/>
      <c r="AN17" s="227"/>
      <c r="AO17" s="227"/>
      <c r="AP17" s="227"/>
      <c r="AQ17" s="227">
        <v>2.0979414099999998</v>
      </c>
      <c r="AR17" s="227">
        <v>47.960063500000018</v>
      </c>
      <c r="AS17" s="295">
        <f>SUM(D17:AR17)/2</f>
        <v>27079.557675390028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120878.0510973999</v>
      </c>
      <c r="E18" s="295">
        <f t="shared" si="0"/>
        <v>20089.740841550007</v>
      </c>
      <c r="F18" s="295">
        <f t="shared" si="0"/>
        <v>197.14940684999999</v>
      </c>
      <c r="G18" s="295">
        <f t="shared" si="0"/>
        <v>1857.6089975199993</v>
      </c>
      <c r="H18" s="295">
        <f t="shared" si="0"/>
        <v>8347.8654208299995</v>
      </c>
      <c r="I18" s="295">
        <f t="shared" si="0"/>
        <v>50.616353740000008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860.32533623000006</v>
      </c>
      <c r="P18" s="295">
        <f t="shared" si="0"/>
        <v>0</v>
      </c>
      <c r="Q18" s="295">
        <f t="shared" si="0"/>
        <v>11.062442069999999</v>
      </c>
      <c r="R18" s="295">
        <f t="shared" si="0"/>
        <v>0.34219251000000001</v>
      </c>
      <c r="S18" s="295">
        <f t="shared" si="0"/>
        <v>0</v>
      </c>
      <c r="T18" s="295">
        <f t="shared" si="0"/>
        <v>3.27433496</v>
      </c>
      <c r="U18" s="295">
        <f t="shared" si="0"/>
        <v>12.294637199999999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0.10878541</v>
      </c>
      <c r="AA18" s="295">
        <f t="shared" si="0"/>
        <v>11.8694758</v>
      </c>
      <c r="AB18" s="295">
        <f t="shared" si="0"/>
        <v>0</v>
      </c>
      <c r="AC18" s="295">
        <f t="shared" si="0"/>
        <v>0</v>
      </c>
      <c r="AD18" s="295">
        <f t="shared" si="0"/>
        <v>16.940608830000002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13.380709750000001</v>
      </c>
      <c r="AI18" s="295">
        <f t="shared" si="0"/>
        <v>0</v>
      </c>
      <c r="AJ18" s="295">
        <f t="shared" si="0"/>
        <v>114001.6956699306</v>
      </c>
      <c r="AK18" s="295">
        <f t="shared" si="0"/>
        <v>0</v>
      </c>
      <c r="AL18" s="295">
        <f t="shared" si="0"/>
        <v>243.7639375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3.6135995699999999</v>
      </c>
      <c r="AR18" s="295">
        <f t="shared" si="0"/>
        <v>642.14015574999996</v>
      </c>
      <c r="AS18" s="295">
        <f>SUM(D18:AR18)/2</f>
        <v>133631.02591332022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133631.02591332022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2003.2488664099999</v>
      </c>
      <c r="E29" s="227">
        <v>710.0044689099999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2308.3917127399995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2516.9253724199998</v>
      </c>
    </row>
    <row r="30" spans="1:62" s="17" customFormat="1" ht="18" customHeight="1">
      <c r="A30" s="24"/>
      <c r="B30" s="51" t="s">
        <v>106</v>
      </c>
      <c r="C30" s="25"/>
      <c r="D30" s="227">
        <v>11829.742418179998</v>
      </c>
      <c r="E30" s="227">
        <v>2301.1907921299994</v>
      </c>
      <c r="F30" s="227">
        <v>5.97048706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13956.299137290005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14046.601417330001</v>
      </c>
    </row>
    <row r="31" spans="1:62" s="17" customFormat="1" ht="18" customHeight="1">
      <c r="A31" s="20"/>
      <c r="B31" s="51" t="s">
        <v>107</v>
      </c>
      <c r="C31" s="25"/>
      <c r="D31" s="227">
        <v>1507.6630056400072</v>
      </c>
      <c r="E31" s="227">
        <v>1702.3025954400002</v>
      </c>
      <c r="F31" s="227">
        <v>45.038514389999982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3208.0087892899978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3231.5064523800024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15340.654290230006</v>
      </c>
      <c r="E32" s="295">
        <f t="shared" si="2"/>
        <v>4713.4978564799994</v>
      </c>
      <c r="F32" s="295">
        <f t="shared" si="2"/>
        <v>63.214698229999982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19472.699639320002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19795.033242130005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19795.033242130005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2006.39707223</v>
      </c>
      <c r="E36" s="227">
        <v>749.94174369000007</v>
      </c>
      <c r="F36" s="227">
        <v>23.49766309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2199.2170102499999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2489.5267446300004</v>
      </c>
    </row>
    <row r="37" spans="1:62" s="17" customFormat="1" ht="18" customHeight="1">
      <c r="A37" s="24"/>
      <c r="B37" s="51" t="s">
        <v>106</v>
      </c>
      <c r="C37" s="25"/>
      <c r="D37" s="227">
        <v>11256.834797939995</v>
      </c>
      <c r="E37" s="227">
        <v>2396.7850795700001</v>
      </c>
      <c r="F37" s="227">
        <v>5.97048706</v>
      </c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13335.535781049994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/>
      <c r="AS37" s="295">
        <f>SUM(D37:AR37)/2</f>
        <v>13569.290571829993</v>
      </c>
    </row>
    <row r="38" spans="1:62" s="17" customFormat="1" ht="18" customHeight="1">
      <c r="A38" s="20"/>
      <c r="B38" s="51" t="s">
        <v>107</v>
      </c>
      <c r="C38" s="25"/>
      <c r="D38" s="227">
        <v>2859.3903470900009</v>
      </c>
      <c r="E38" s="227">
        <v>1707.1548112299995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3038.3534864399994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3802.44932238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16122.622217259996</v>
      </c>
      <c r="E39" s="295">
        <f t="shared" si="3"/>
        <v>4853.8816344899997</v>
      </c>
      <c r="F39" s="295">
        <f t="shared" si="3"/>
        <v>29.46815015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18573.106277739993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19861.266638839996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19861.266638839996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31463.276507490002</v>
      </c>
      <c r="E42" s="295">
        <f>+SUM(E39,E32)</f>
        <v>9567.3794909699991</v>
      </c>
      <c r="F42" s="295">
        <f>+SUM(F39,F32)</f>
        <v>92.682848379999982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38045.805917059995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0</v>
      </c>
      <c r="AS42" s="295">
        <f>SUM(D42:AR42)/2</f>
        <v>39656.29988097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152341.3276048899</v>
      </c>
      <c r="E46" s="296">
        <f t="shared" si="5"/>
        <v>29657.120332520004</v>
      </c>
      <c r="F46" s="296">
        <f t="shared" si="5"/>
        <v>289.83225522999999</v>
      </c>
      <c r="G46" s="296">
        <f t="shared" si="5"/>
        <v>1857.6089975199993</v>
      </c>
      <c r="H46" s="296">
        <f t="shared" si="5"/>
        <v>8471.4795946499999</v>
      </c>
      <c r="I46" s="296">
        <f t="shared" si="5"/>
        <v>50.616353740000008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860.32533623000006</v>
      </c>
      <c r="P46" s="296">
        <f t="shared" si="5"/>
        <v>0</v>
      </c>
      <c r="Q46" s="296">
        <f t="shared" si="5"/>
        <v>11.062442069999999</v>
      </c>
      <c r="R46" s="296">
        <f t="shared" si="5"/>
        <v>0.34219251000000001</v>
      </c>
      <c r="S46" s="296">
        <f t="shared" si="5"/>
        <v>0</v>
      </c>
      <c r="T46" s="296">
        <f t="shared" si="5"/>
        <v>3.27433496</v>
      </c>
      <c r="U46" s="296">
        <f t="shared" si="5"/>
        <v>12.294637199999999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0.10878541</v>
      </c>
      <c r="AA46" s="296">
        <f t="shared" si="5"/>
        <v>11.8694758</v>
      </c>
      <c r="AB46" s="296">
        <f t="shared" si="5"/>
        <v>0</v>
      </c>
      <c r="AC46" s="296">
        <f t="shared" si="5"/>
        <v>0</v>
      </c>
      <c r="AD46" s="296">
        <f t="shared" si="5"/>
        <v>16.940608830000002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13.380709750000001</v>
      </c>
      <c r="AI46" s="296">
        <f t="shared" si="5"/>
        <v>0</v>
      </c>
      <c r="AJ46" s="296">
        <f t="shared" si="5"/>
        <v>152047.50158699061</v>
      </c>
      <c r="AK46" s="296">
        <f t="shared" si="5"/>
        <v>0</v>
      </c>
      <c r="AL46" s="296">
        <f t="shared" si="5"/>
        <v>263.60476172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3.6135995699999999</v>
      </c>
      <c r="AR46" s="296">
        <f t="shared" si="5"/>
        <v>642.14015574999996</v>
      </c>
      <c r="AS46" s="296">
        <f>+SUM(AS42,AS25,AS18,AS44)</f>
        <v>173287.32579429023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173287.32579429023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2019-10-01T14:40:17Z</dcterms:created>
  <dcterms:modified xsi:type="dcterms:W3CDTF">2019-10-01T14:40:17Z</dcterms:modified>
  <cp:category/>
</cp:coreProperties>
</file>