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19" i="19" s="1"/>
  <c r="I18" i="2"/>
  <c r="J18" i="2"/>
  <c r="K18" i="2"/>
  <c r="L18" i="2"/>
  <c r="M18" i="2"/>
  <c r="N18" i="2"/>
  <c r="O18" i="2"/>
  <c r="O19" i="19" s="1"/>
  <c r="P18" i="2"/>
  <c r="P19" i="19" s="1"/>
  <c r="Q18" i="2"/>
  <c r="R18" i="2"/>
  <c r="S18" i="2"/>
  <c r="T18" i="2"/>
  <c r="U18" i="2"/>
  <c r="V18" i="2"/>
  <c r="W18" i="2"/>
  <c r="W19" i="19" s="1"/>
  <c r="X18" i="2"/>
  <c r="X19" i="19" s="1"/>
  <c r="Y18" i="2"/>
  <c r="Z18" i="2"/>
  <c r="AA18" i="2"/>
  <c r="AB18" i="2"/>
  <c r="AC18" i="2"/>
  <c r="AD18" i="2"/>
  <c r="AE18" i="2"/>
  <c r="AE19" i="19" s="1"/>
  <c r="AF18" i="2"/>
  <c r="AF19" i="19" s="1"/>
  <c r="AG18" i="2"/>
  <c r="AH18" i="2"/>
  <c r="AI18" i="2"/>
  <c r="AJ18" i="2"/>
  <c r="AK18" i="2"/>
  <c r="AL18" i="2"/>
  <c r="AM18" i="2"/>
  <c r="AM19" i="19" s="1"/>
  <c r="AN18" i="2"/>
  <c r="AN19" i="19" s="1"/>
  <c r="AO18" i="2"/>
  <c r="AP18" i="2"/>
  <c r="AQ18" i="2"/>
  <c r="AR18" i="2"/>
  <c r="AS22" i="2"/>
  <c r="AS23" i="19" s="1"/>
  <c r="AS23" i="2"/>
  <c r="AS24" i="2"/>
  <c r="D25" i="2"/>
  <c r="E25" i="2"/>
  <c r="F25" i="2"/>
  <c r="G25" i="2"/>
  <c r="H25" i="2"/>
  <c r="I25" i="2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F32" i="2"/>
  <c r="G32" i="2"/>
  <c r="H32" i="2"/>
  <c r="I32" i="2"/>
  <c r="J32" i="2"/>
  <c r="K32" i="2"/>
  <c r="L32" i="2"/>
  <c r="L33" i="19" s="1"/>
  <c r="M32" i="2"/>
  <c r="N32" i="2"/>
  <c r="O32" i="2"/>
  <c r="P32" i="2"/>
  <c r="Q32" i="2"/>
  <c r="R32" i="2"/>
  <c r="S32" i="2"/>
  <c r="T32" i="2"/>
  <c r="T33" i="19" s="1"/>
  <c r="U32" i="2"/>
  <c r="V32" i="2"/>
  <c r="W32" i="2"/>
  <c r="X32" i="2"/>
  <c r="Y32" i="2"/>
  <c r="Z32" i="2"/>
  <c r="AA32" i="2"/>
  <c r="AB32" i="2"/>
  <c r="AB33" i="19" s="1"/>
  <c r="AC32" i="2"/>
  <c r="AD32" i="2"/>
  <c r="AE32" i="2"/>
  <c r="AF32" i="2"/>
  <c r="AG32" i="2"/>
  <c r="AH32" i="2"/>
  <c r="AI32" i="2"/>
  <c r="AJ32" i="2"/>
  <c r="AJ33" i="19" s="1"/>
  <c r="AK32" i="2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E39" i="2"/>
  <c r="F39" i="2"/>
  <c r="F42" i="2" s="1"/>
  <c r="F46" i="2" s="1"/>
  <c r="F47" i="19" s="1"/>
  <c r="G39" i="2"/>
  <c r="H39" i="2"/>
  <c r="H42" i="2" s="1"/>
  <c r="I39" i="2"/>
  <c r="J39" i="2"/>
  <c r="K39" i="2"/>
  <c r="L39" i="2"/>
  <c r="M39" i="2"/>
  <c r="N39" i="2"/>
  <c r="N42" i="2" s="1"/>
  <c r="N46" i="2" s="1"/>
  <c r="N47" i="19" s="1"/>
  <c r="O39" i="2"/>
  <c r="P39" i="2"/>
  <c r="P42" i="2" s="1"/>
  <c r="Q39" i="2"/>
  <c r="R39" i="2"/>
  <c r="S39" i="2"/>
  <c r="T39" i="2"/>
  <c r="U39" i="2"/>
  <c r="V39" i="2"/>
  <c r="V42" i="2" s="1"/>
  <c r="V46" i="2" s="1"/>
  <c r="V47" i="19" s="1"/>
  <c r="W39" i="2"/>
  <c r="X39" i="2"/>
  <c r="X42" i="2" s="1"/>
  <c r="Y39" i="2"/>
  <c r="Z39" i="2"/>
  <c r="AA39" i="2"/>
  <c r="AB39" i="2"/>
  <c r="AC39" i="2"/>
  <c r="AD39" i="2"/>
  <c r="AD42" i="2" s="1"/>
  <c r="AD46" i="2" s="1"/>
  <c r="AD47" i="19" s="1"/>
  <c r="AE39" i="2"/>
  <c r="AF39" i="2"/>
  <c r="AF42" i="2" s="1"/>
  <c r="AG39" i="2"/>
  <c r="AH39" i="2"/>
  <c r="AI39" i="2"/>
  <c r="AJ39" i="2"/>
  <c r="AK39" i="2"/>
  <c r="AL39" i="2"/>
  <c r="AL42" i="2" s="1"/>
  <c r="AL46" i="2" s="1"/>
  <c r="AL47" i="19" s="1"/>
  <c r="AM39" i="2"/>
  <c r="AN39" i="2"/>
  <c r="AN42" i="2" s="1"/>
  <c r="AO39" i="2"/>
  <c r="AP39" i="2"/>
  <c r="AQ39" i="2"/>
  <c r="AR39" i="2"/>
  <c r="D42" i="2"/>
  <c r="I42" i="2"/>
  <c r="J42" i="2"/>
  <c r="K42" i="2"/>
  <c r="K43" i="19" s="1"/>
  <c r="L42" i="2"/>
  <c r="Q42" i="2"/>
  <c r="R42" i="2"/>
  <c r="S42" i="2"/>
  <c r="S43" i="19" s="1"/>
  <c r="T42" i="2"/>
  <c r="Y42" i="2"/>
  <c r="Z42" i="2"/>
  <c r="AA42" i="2"/>
  <c r="AA43" i="19" s="1"/>
  <c r="AB42" i="2"/>
  <c r="AG42" i="2"/>
  <c r="AH42" i="2"/>
  <c r="AI42" i="2"/>
  <c r="AI43" i="19" s="1"/>
  <c r="AJ42" i="2"/>
  <c r="AO42" i="2"/>
  <c r="AP42" i="2"/>
  <c r="AQ42" i="2"/>
  <c r="AQ43" i="19" s="1"/>
  <c r="AR42" i="2"/>
  <c r="I46" i="2"/>
  <c r="I47" i="19" s="1"/>
  <c r="Q46" i="2"/>
  <c r="Q47" i="19" s="1"/>
  <c r="Y46" i="2"/>
  <c r="Y47" i="19" s="1"/>
  <c r="AG46" i="2"/>
  <c r="AG47" i="19" s="1"/>
  <c r="AH46" i="2"/>
  <c r="AH47" i="19" s="1"/>
  <c r="AO46" i="2"/>
  <c r="AO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F43" i="19"/>
  <c r="I43" i="19"/>
  <c r="J43" i="19"/>
  <c r="N43" i="19"/>
  <c r="Q43" i="19"/>
  <c r="R43" i="19"/>
  <c r="V43" i="19"/>
  <c r="Y43" i="19"/>
  <c r="Z43" i="19"/>
  <c r="AD43" i="19"/>
  <c r="AG43" i="19"/>
  <c r="AH43" i="19"/>
  <c r="AL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P47" i="42" s="1"/>
  <c r="Q18" i="42"/>
  <c r="R18" i="42"/>
  <c r="S18" i="42"/>
  <c r="T18" i="42"/>
  <c r="U18" i="42"/>
  <c r="V18" i="42"/>
  <c r="W18" i="42"/>
  <c r="X18" i="42"/>
  <c r="X47" i="42" s="1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I39" i="42"/>
  <c r="I40" i="42" s="1"/>
  <c r="J39" i="42"/>
  <c r="J40" i="42" s="1"/>
  <c r="K39" i="42"/>
  <c r="L39" i="42"/>
  <c r="M39" i="42"/>
  <c r="N39" i="42"/>
  <c r="P39" i="42"/>
  <c r="P42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Y39" i="42"/>
  <c r="Y42" i="42" s="1"/>
  <c r="Z39" i="42"/>
  <c r="AA39" i="42"/>
  <c r="AB39" i="42"/>
  <c r="AC39" i="42"/>
  <c r="AD39" i="42"/>
  <c r="AD42" i="42" s="1"/>
  <c r="AD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N39" i="42"/>
  <c r="AN42" i="42" s="1"/>
  <c r="AN47" i="42" s="1"/>
  <c r="AO39" i="42"/>
  <c r="AO42" i="42" s="1"/>
  <c r="AO47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Y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O18" i="14"/>
  <c r="R20" i="28" s="1"/>
  <c r="M19" i="14"/>
  <c r="N19" i="14"/>
  <c r="N19" i="43" s="1"/>
  <c r="O19" i="14"/>
  <c r="O21" i="14" s="1"/>
  <c r="M20" i="14"/>
  <c r="N20" i="14"/>
  <c r="Q22" i="28" s="1"/>
  <c r="O20" i="14"/>
  <c r="D21" i="14"/>
  <c r="E21" i="14"/>
  <c r="E21" i="43" s="1"/>
  <c r="F21" i="14"/>
  <c r="G21" i="14"/>
  <c r="G21" i="43" s="1"/>
  <c r="H21" i="14"/>
  <c r="H21" i="43" s="1"/>
  <c r="I21" i="14"/>
  <c r="J21" i="14"/>
  <c r="J23" i="28" s="1"/>
  <c r="K21" i="14"/>
  <c r="M23" i="28" s="1"/>
  <c r="L21" i="14"/>
  <c r="M21" i="14"/>
  <c r="P23" i="28" s="1"/>
  <c r="M25" i="14"/>
  <c r="N25" i="14"/>
  <c r="O25" i="14"/>
  <c r="M26" i="14"/>
  <c r="N26" i="14"/>
  <c r="O26" i="14"/>
  <c r="R28" i="28" s="1"/>
  <c r="M27" i="14"/>
  <c r="N27" i="14"/>
  <c r="Q29" i="28" s="1"/>
  <c r="O27" i="14"/>
  <c r="D28" i="14"/>
  <c r="E28" i="14"/>
  <c r="F28" i="14"/>
  <c r="O28" i="14" s="1"/>
  <c r="G28" i="14"/>
  <c r="H28" i="14"/>
  <c r="I28" i="14"/>
  <c r="J28" i="14"/>
  <c r="K28" i="14"/>
  <c r="M30" i="28" s="1"/>
  <c r="L28" i="14"/>
  <c r="M32" i="14"/>
  <c r="P34" i="28" s="1"/>
  <c r="N32" i="14"/>
  <c r="O32" i="14"/>
  <c r="R34" i="28" s="1"/>
  <c r="M33" i="14"/>
  <c r="P35" i="28" s="1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K35" i="14"/>
  <c r="L35" i="14"/>
  <c r="M35" i="14"/>
  <c r="P37" i="28" s="1"/>
  <c r="P16" i="28"/>
  <c r="Q16" i="28"/>
  <c r="R16" i="28"/>
  <c r="K20" i="28"/>
  <c r="O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N23" i="28"/>
  <c r="G27" i="28"/>
  <c r="K27" i="28"/>
  <c r="O27" i="28"/>
  <c r="Q27" i="28"/>
  <c r="R27" i="28"/>
  <c r="G28" i="28"/>
  <c r="K28" i="28"/>
  <c r="O28" i="28"/>
  <c r="P28" i="28"/>
  <c r="Q28" i="28"/>
  <c r="G29" i="28"/>
  <c r="K29" i="28"/>
  <c r="O29" i="28"/>
  <c r="P29" i="28"/>
  <c r="R29" i="28"/>
  <c r="D30" i="28"/>
  <c r="E30" i="28"/>
  <c r="F30" i="28"/>
  <c r="G30" i="28"/>
  <c r="H30" i="28"/>
  <c r="J30" i="28"/>
  <c r="K30" i="28"/>
  <c r="N30" i="28"/>
  <c r="O30" i="28"/>
  <c r="R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F21" i="43"/>
  <c r="I21" i="43"/>
  <c r="J21" i="43"/>
  <c r="K21" i="43"/>
  <c r="L21" i="43"/>
  <c r="R23" i="28" l="1"/>
  <c r="O21" i="43"/>
  <c r="AS19" i="19"/>
  <c r="AS18" i="42"/>
  <c r="U42" i="42"/>
  <c r="U47" i="42" s="1"/>
  <c r="N42" i="42"/>
  <c r="N47" i="42" s="1"/>
  <c r="E40" i="42"/>
  <c r="AP46" i="2"/>
  <c r="AP47" i="19" s="1"/>
  <c r="J46" i="2"/>
  <c r="J47" i="19" s="1"/>
  <c r="AL42" i="42"/>
  <c r="AL47" i="42" s="1"/>
  <c r="AC42" i="42"/>
  <c r="AC47" i="42" s="1"/>
  <c r="AN43" i="19"/>
  <c r="AN46" i="2"/>
  <c r="AN47" i="19" s="1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AS33" i="19"/>
  <c r="AS32" i="42"/>
  <c r="AK33" i="19"/>
  <c r="AK32" i="42"/>
  <c r="AK42" i="2"/>
  <c r="AC33" i="19"/>
  <c r="AC32" i="42"/>
  <c r="AC42" i="2"/>
  <c r="U33" i="19"/>
  <c r="U32" i="42"/>
  <c r="U42" i="2"/>
  <c r="M33" i="19"/>
  <c r="M32" i="42"/>
  <c r="M42" i="2"/>
  <c r="E33" i="19"/>
  <c r="E32" i="42"/>
  <c r="E33" i="42" s="1"/>
  <c r="E42" i="2"/>
  <c r="AS25" i="2"/>
  <c r="AS26" i="19" s="1"/>
  <c r="K23" i="28"/>
  <c r="Z46" i="2"/>
  <c r="Z47" i="19" s="1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G40" i="19"/>
  <c r="AS40" i="2"/>
  <c r="G39" i="42"/>
  <c r="M42" i="42"/>
  <c r="M47" i="42" s="1"/>
  <c r="L46" i="2"/>
  <c r="L47" i="19" s="1"/>
  <c r="L43" i="19"/>
  <c r="G21" i="28"/>
  <c r="AS24" i="19"/>
  <c r="O19" i="43"/>
  <c r="R21" i="28"/>
  <c r="AR46" i="2"/>
  <c r="AR47" i="19" s="1"/>
  <c r="AR43" i="19"/>
  <c r="M28" i="14"/>
  <c r="P30" i="28" s="1"/>
  <c r="L30" i="28"/>
  <c r="AK42" i="42"/>
  <c r="AK47" i="42" s="1"/>
  <c r="N35" i="14"/>
  <c r="F37" i="28"/>
  <c r="O35" i="14"/>
  <c r="N28" i="14"/>
  <c r="Q30" i="28" s="1"/>
  <c r="N21" i="14"/>
  <c r="H47" i="42"/>
  <c r="H48" i="42" s="1"/>
  <c r="R46" i="2"/>
  <c r="R47" i="19" s="1"/>
  <c r="AJ46" i="2"/>
  <c r="AJ47" i="19" s="1"/>
  <c r="AJ43" i="19"/>
  <c r="T46" i="2"/>
  <c r="T47" i="19" s="1"/>
  <c r="T43" i="19"/>
  <c r="D46" i="2"/>
  <c r="D47" i="19" s="1"/>
  <c r="D43" i="19"/>
  <c r="H23" i="28"/>
  <c r="I23" i="28"/>
  <c r="AB46" i="2"/>
  <c r="AB47" i="19" s="1"/>
  <c r="AB43" i="19"/>
  <c r="F40" i="42"/>
  <c r="F42" i="42"/>
  <c r="F47" i="42" s="1"/>
  <c r="F48" i="42" s="1"/>
  <c r="E23" i="28"/>
  <c r="AQ46" i="2"/>
  <c r="AQ47" i="19" s="1"/>
  <c r="AI46" i="2"/>
  <c r="AI47" i="19" s="1"/>
  <c r="AA46" i="2"/>
  <c r="AA47" i="19" s="1"/>
  <c r="S46" i="2"/>
  <c r="S47" i="19" s="1"/>
  <c r="K46" i="2"/>
  <c r="K47" i="19" s="1"/>
  <c r="AS33" i="2"/>
  <c r="AS34" i="19" s="1"/>
  <c r="I30" i="28"/>
  <c r="G20" i="28"/>
  <c r="I42" i="42"/>
  <c r="I47" i="42" s="1"/>
  <c r="I48" i="42" s="1"/>
  <c r="AS39" i="2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G19" i="19"/>
  <c r="A4" i="2" s="1"/>
  <c r="M21" i="43"/>
  <c r="AK46" i="2" l="1"/>
  <c r="AK47" i="19" s="1"/>
  <c r="AK43" i="19"/>
  <c r="Q23" i="28"/>
  <c r="N21" i="43"/>
  <c r="O46" i="2"/>
  <c r="O47" i="19" s="1"/>
  <c r="O43" i="19"/>
  <c r="G40" i="42"/>
  <c r="G42" i="42"/>
  <c r="G47" i="42" s="1"/>
  <c r="G48" i="42" s="1"/>
  <c r="P27" i="28"/>
  <c r="A3" i="14" s="1"/>
  <c r="G23" i="28"/>
  <c r="E8" i="27" s="1"/>
  <c r="O23" i="28"/>
  <c r="AS40" i="19"/>
  <c r="AS39" i="42"/>
  <c r="AS42" i="42" s="1"/>
  <c r="AS47" i="42" s="1"/>
  <c r="Q36" i="28"/>
  <c r="Q37" i="28"/>
  <c r="AS47" i="2"/>
  <c r="AS41" i="19"/>
  <c r="W46" i="2"/>
  <c r="W47" i="19" s="1"/>
  <c r="W43" i="19"/>
  <c r="U46" i="2"/>
  <c r="U47" i="19" s="1"/>
  <c r="U43" i="19"/>
  <c r="R36" i="28"/>
  <c r="R37" i="28"/>
  <c r="L42" i="42"/>
  <c r="L47" i="42" s="1"/>
  <c r="L48" i="42" s="1"/>
  <c r="L33" i="42"/>
  <c r="A6" i="14"/>
  <c r="A4" i="14"/>
  <c r="G46" i="2"/>
  <c r="G47" i="19" s="1"/>
  <c r="G43" i="19"/>
  <c r="E46" i="2"/>
  <c r="E47" i="19" s="1"/>
  <c r="E43" i="19"/>
  <c r="A5" i="2" s="1"/>
  <c r="M46" i="2"/>
  <c r="M47" i="19" s="1"/>
  <c r="M43" i="19"/>
  <c r="AM46" i="2"/>
  <c r="AM47" i="19" s="1"/>
  <c r="AM43" i="19"/>
  <c r="D42" i="42"/>
  <c r="D47" i="42" s="1"/>
  <c r="D48" i="42" s="1"/>
  <c r="D33" i="42"/>
  <c r="AS42" i="2"/>
  <c r="AE46" i="2"/>
  <c r="AE47" i="19" s="1"/>
  <c r="AE43" i="19"/>
  <c r="AC46" i="2"/>
  <c r="AC47" i="19" s="1"/>
  <c r="AC43" i="19"/>
  <c r="E42" i="42"/>
  <c r="E47" i="42" s="1"/>
  <c r="E48" i="42" s="1"/>
  <c r="T16" i="28" l="1"/>
  <c r="AS46" i="2"/>
  <c r="AS47" i="19" s="1"/>
  <c r="A7" i="2" s="1"/>
  <c r="AS43" i="19"/>
  <c r="A3" i="2" s="1"/>
  <c r="AS48" i="19" l="1"/>
  <c r="A6" i="2" l="1"/>
  <c r="E5" i="27"/>
  <c r="E6" i="27"/>
</calcChain>
</file>

<file path=xl/sharedStrings.xml><?xml version="1.0" encoding="utf-8"?>
<sst xmlns="http://schemas.openxmlformats.org/spreadsheetml/2006/main" count="964" uniqueCount="400">
  <si>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</si>
  <si>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</si>
  <si>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</si>
  <si>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</si>
  <si>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</si>
  <si>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</si>
  <si>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</si>
  <si>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</si>
  <si>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</si>
  <si>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</si>
  <si>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</si>
  <si>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</si>
  <si>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</si>
  <si>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</si>
  <si>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</si>
  <si>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</si>
  <si>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</si>
  <si>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</si>
  <si>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</si>
  <si>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</si>
  <si>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</si>
  <si>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</si>
  <si>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</si>
  <si>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</si>
  <si>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</si>
  <si>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</si>
  <si>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</si>
  <si>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</si>
  <si>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</si>
  <si>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</si>
  <si>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</si>
  <si>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</si>
  <si>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</si>
  <si>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</si>
  <si>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</si>
  <si>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</si>
  <si>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</si>
  <si>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</si>
  <si>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</si>
  <si>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</si>
  <si>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</si>
  <si>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</si>
  <si>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</si>
  <si>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</si>
  <si>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</si>
  <si>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</si>
  <si>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</si>
  <si>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</si>
  <si>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</si>
  <si>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</si>
  <si>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</si>
  <si>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</si>
  <si>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</si>
  <si>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</si>
  <si>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</si>
  <si>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</si>
  <si>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</si>
  <si>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</si>
  <si>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</si>
  <si>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</si>
  <si>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</si>
  <si>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</si>
  <si>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</si>
  <si>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</si>
  <si>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</si>
  <si>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</si>
  <si>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</si>
  <si>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</si>
  <si>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</si>
  <si>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</si>
  <si>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</si>
  <si>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</si>
  <si>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</si>
  <si>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</si>
  <si>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</si>
  <si>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</si>
  <si>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</si>
  <si>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</si>
  <si>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</si>
  <si>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</si>
  <si>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</si>
  <si>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</si>
  <si>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</si>
  <si>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</si>
  <si>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</si>
  <si>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</si>
  <si>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</si>
  <si>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</si>
  <si>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</si>
  <si>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</si>
  <si>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</si>
  <si>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</si>
  <si>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</si>
  <si>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</si>
  <si>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</si>
  <si>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</si>
  <si>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</si>
  <si>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</si>
  <si>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</si>
  <si>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</si>
  <si>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</si>
  <si>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</si>
  <si>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</si>
  <si>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</si>
  <si>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</si>
  <si>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</si>
  <si>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</si>
  <si>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</si>
  <si>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</si>
  <si>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</si>
  <si>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</si>
  <si>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</si>
  <si>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</si>
  <si>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</si>
  <si>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</si>
  <si>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</si>
  <si>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</si>
  <si>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</si>
  <si>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</si>
  <si>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</si>
  <si>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</si>
  <si>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</si>
  <si>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</si>
  <si>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</si>
  <si>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</si>
  <si>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</si>
  <si>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</si>
  <si>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</si>
  <si>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</si>
  <si>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</si>
  <si>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</si>
  <si>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</si>
  <si>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</si>
  <si>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</si>
  <si>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</si>
  <si>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</si>
  <si>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</si>
  <si>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</si>
  <si>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</si>
  <si>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</si>
  <si>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</si>
  <si>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</si>
  <si>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</si>
  <si>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</si>
  <si>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</si>
  <si>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</si>
  <si>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</si>
  <si>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</si>
  <si>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</si>
  <si>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</si>
  <si>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</si>
  <si>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</si>
  <si>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</si>
  <si>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</si>
  <si>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</si>
  <si>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</si>
  <si>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</si>
  <si>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</si>
  <si>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</si>
  <si>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</si>
  <si>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</si>
  <si>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</si>
  <si>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</si>
  <si>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</si>
  <si>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</si>
  <si>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</si>
  <si>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</si>
  <si>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</si>
  <si>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</si>
  <si>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</si>
  <si>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</si>
  <si>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</si>
  <si>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</si>
  <si>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</si>
  <si>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</si>
  <si>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</si>
  <si>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</si>
  <si>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</si>
  <si>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</si>
  <si>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</si>
  <si>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</si>
  <si>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</si>
  <si>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</si>
  <si>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</si>
  <si>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</si>
  <si>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</si>
  <si>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</si>
  <si>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</si>
  <si>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</si>
  <si>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</si>
  <si>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</si>
  <si>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</si>
  <si>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</si>
  <si>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</si>
  <si>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</si>
  <si>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</si>
  <si>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</si>
  <si>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</si>
  <si>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</si>
  <si>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</si>
  <si>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</si>
  <si>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</si>
  <si>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</si>
  <si>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</si>
  <si>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</si>
  <si>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</si>
  <si>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</si>
  <si>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августа  2009 года </t>
  </si>
  <si>
    <t>Nominal or notional principal amounts outstanding at end-August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</si>
  <si>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</si>
  <si>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</si>
  <si>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</si>
  <si>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</si>
  <si>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</si>
  <si>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</si>
  <si>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</si>
  <si>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</si>
  <si>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</si>
  <si>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</si>
  <si>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</si>
  <si>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</si>
  <si>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</si>
  <si>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</si>
  <si>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</si>
  <si>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</si>
  <si>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</si>
  <si>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</si>
  <si>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</si>
  <si>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"МДМ БАНК"</t>
  </si>
  <si>
    <t>НОВОСИБИРСКАЯ ОБЛАСТЬ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</si>
  <si>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</si>
  <si>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</si>
  <si>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</si>
  <si>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</si>
  <si>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</si>
  <si>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</si>
  <si>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</si>
  <si>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</si>
  <si>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</si>
  <si>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</si>
  <si>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</si>
  <si>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</si>
  <si>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</si>
  <si>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</si>
  <si>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</si>
  <si>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</si>
  <si>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</si>
  <si>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</si>
  <si>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</si>
  <si>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</si>
  <si>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</si>
  <si>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</si>
  <si>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</si>
  <si>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</si>
  <si>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</si>
  <si>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</si>
  <si>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</si>
  <si>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</si>
  <si>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</si>
  <si>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</si>
  <si>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</si>
  <si>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</si>
  <si>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</si>
  <si>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</si>
  <si>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</si>
  <si>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</si>
  <si>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</si>
  <si>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</si>
  <si>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</si>
  <si>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</si>
  <si>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</si>
  <si>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</si>
  <si>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</si>
  <si>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</si>
  <si>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</si>
  <si>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</si>
  <si>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</si>
  <si>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</si>
  <si>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1987</t>
  </si>
  <si>
    <t>ЗАО "МАБ"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</si>
  <si>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</si>
  <si>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</si>
  <si>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</si>
  <si>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</si>
  <si>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</si>
  <si>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</si>
  <si>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</si>
  <si>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</si>
  <si>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</si>
  <si>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</si>
  <si>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</si>
  <si>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</si>
  <si>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</si>
  <si>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</si>
  <si>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</si>
  <si>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</si>
  <si>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</si>
  <si>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</si>
  <si>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</si>
  <si>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</si>
  <si>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</si>
  <si>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</si>
  <si>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</si>
  <si>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</si>
  <si>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</si>
  <si>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</si>
  <si>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</si>
  <si>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</si>
  <si>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</si>
  <si>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</si>
  <si>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</si>
  <si>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</si>
  <si>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</si>
  <si>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</si>
  <si>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</si>
  <si>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</si>
  <si>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</si>
  <si>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</si>
  <si>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</si>
  <si>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</si>
  <si>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</si>
  <si>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</si>
  <si>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</si>
  <si>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</si>
  <si>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</si>
  <si>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</si>
  <si>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</si>
  <si>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</si>
  <si>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</si>
  <si>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</si>
  <si>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</si>
  <si>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</si>
  <si>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</si>
  <si>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</si>
  <si>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</si>
  <si>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</si>
  <si>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</si>
  <si>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</si>
  <si>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</si>
  <si>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</si>
  <si>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</si>
  <si>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</si>
  <si>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</si>
  <si>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</si>
  <si>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</si>
  <si>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</si>
  <si>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</si>
  <si>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</si>
  <si>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</si>
  <si>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</si>
  <si>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</si>
  <si>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</si>
  <si>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</si>
  <si>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</si>
  <si>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</si>
  <si>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</si>
  <si>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</si>
  <si>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</si>
  <si>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</si>
  <si>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</si>
  <si>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</si>
  <si>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</si>
  <si>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</si>
  <si>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</si>
  <si>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</si>
  <si>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</si>
  <si>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</si>
  <si>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</si>
  <si>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</si>
  <si>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</si>
  <si>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</si>
  <si>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</si>
  <si>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</si>
  <si>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</si>
  <si>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</si>
  <si>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</si>
  <si>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</si>
  <si>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</si>
  <si>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</si>
  <si>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</si>
  <si>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</si>
  <si>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</si>
  <si>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</si>
  <si>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</si>
  <si>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</si>
  <si>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</si>
  <si>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</si>
  <si>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</si>
  <si>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</si>
  <si>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</si>
  <si>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</si>
  <si>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</si>
  <si>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</si>
  <si>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</si>
  <si>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1481/1258</t>
  </si>
  <si>
    <t>ПОВОЛЖСКИЙ БАНК СБЕРБАНКА РФ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</si>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</sst>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229</v>
      </c>
    </row>
    <row r="14" spans="1:4">
      <c r="A14">
        <v>11</v>
      </c>
      <c r="B14" s="438" t="s">
        <v>234</v>
      </c>
      <c r="C14" s="439" t="s">
        <v>235</v>
      </c>
      <c r="D14" s="439" t="s">
        <v>236</v>
      </c>
    </row>
    <row r="15" spans="1:4">
      <c r="A15">
        <v>12</v>
      </c>
      <c r="B15" s="438" t="s">
        <v>237</v>
      </c>
      <c r="C15" s="439" t="s">
        <v>238</v>
      </c>
      <c r="D15" s="439" t="s">
        <v>223</v>
      </c>
    </row>
    <row r="16" spans="1:4">
      <c r="A16">
        <v>13</v>
      </c>
      <c r="B16" s="438" t="s">
        <v>239</v>
      </c>
      <c r="C16" s="439" t="s">
        <v>240</v>
      </c>
      <c r="D16" s="439" t="s">
        <v>223</v>
      </c>
    </row>
    <row r="17" spans="1:4">
      <c r="A17">
        <v>14</v>
      </c>
      <c r="B17" s="438" t="s">
        <v>241</v>
      </c>
      <c r="C17" s="439" t="s">
        <v>242</v>
      </c>
      <c r="D17" s="439" t="s">
        <v>216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236</v>
      </c>
    </row>
    <row r="20" spans="1:4">
      <c r="A20">
        <v>17</v>
      </c>
      <c r="B20" s="438" t="s">
        <v>247</v>
      </c>
      <c r="C20" s="439" t="s">
        <v>248</v>
      </c>
      <c r="D20" s="439" t="s">
        <v>236</v>
      </c>
    </row>
    <row r="21" spans="1:4">
      <c r="A21">
        <v>18</v>
      </c>
      <c r="B21" s="438" t="s">
        <v>249</v>
      </c>
      <c r="C21" s="439" t="s">
        <v>250</v>
      </c>
      <c r="D21" s="439" t="s">
        <v>251</v>
      </c>
    </row>
    <row r="22" spans="1:4">
      <c r="A22">
        <v>19</v>
      </c>
      <c r="B22" s="438" t="s">
        <v>252</v>
      </c>
      <c r="C22" s="439" t="s">
        <v>253</v>
      </c>
      <c r="D22" s="439" t="s">
        <v>211</v>
      </c>
    </row>
    <row r="23" spans="1:4">
      <c r="A23">
        <v>20</v>
      </c>
      <c r="B23" s="438" t="s">
        <v>254</v>
      </c>
      <c r="C23" s="439" t="s">
        <v>255</v>
      </c>
      <c r="D23" s="439" t="s">
        <v>211</v>
      </c>
    </row>
    <row r="24" spans="1:4">
      <c r="A24">
        <v>21</v>
      </c>
      <c r="B24" s="438" t="s">
        <v>256</v>
      </c>
      <c r="C24" s="439" t="s">
        <v>257</v>
      </c>
      <c r="D24" s="439" t="s">
        <v>211</v>
      </c>
    </row>
    <row r="25" spans="1:4">
      <c r="A25">
        <v>22</v>
      </c>
      <c r="B25" s="438" t="s">
        <v>258</v>
      </c>
      <c r="C25" s="439" t="s">
        <v>259</v>
      </c>
      <c r="D25" s="439" t="s">
        <v>211</v>
      </c>
    </row>
    <row r="26" spans="1:4">
      <c r="A26">
        <v>23</v>
      </c>
      <c r="B26" s="438" t="s">
        <v>260</v>
      </c>
      <c r="C26" s="439" t="s">
        <v>261</v>
      </c>
      <c r="D26" s="439" t="s">
        <v>211</v>
      </c>
    </row>
    <row r="27" spans="1:4">
      <c r="A27">
        <v>24</v>
      </c>
      <c r="B27" s="438" t="s">
        <v>262</v>
      </c>
      <c r="C27" s="439" t="s">
        <v>263</v>
      </c>
      <c r="D27" s="439" t="s">
        <v>211</v>
      </c>
    </row>
    <row r="28" spans="1:4">
      <c r="A28">
        <v>25</v>
      </c>
      <c r="B28" s="438" t="s">
        <v>264</v>
      </c>
      <c r="C28" s="439" t="s">
        <v>265</v>
      </c>
      <c r="D28" s="439" t="s">
        <v>211</v>
      </c>
    </row>
    <row r="29" spans="1:4">
      <c r="A29">
        <v>26</v>
      </c>
      <c r="B29" s="438" t="s">
        <v>266</v>
      </c>
      <c r="C29" s="439" t="s">
        <v>267</v>
      </c>
      <c r="D29" s="439" t="s">
        <v>223</v>
      </c>
    </row>
    <row r="30" spans="1:4">
      <c r="A30">
        <v>27</v>
      </c>
      <c r="B30" s="438" t="s">
        <v>268</v>
      </c>
      <c r="C30" s="439" t="s">
        <v>269</v>
      </c>
      <c r="D30" s="439" t="s">
        <v>211</v>
      </c>
    </row>
    <row r="31" spans="1:4">
      <c r="A31">
        <v>28</v>
      </c>
      <c r="B31" s="438" t="s">
        <v>270</v>
      </c>
      <c r="C31" s="439" t="s">
        <v>271</v>
      </c>
      <c r="D31" s="439" t="s">
        <v>216</v>
      </c>
    </row>
    <row r="32" spans="1:4">
      <c r="A32">
        <v>29</v>
      </c>
      <c r="B32" s="438" t="s">
        <v>272</v>
      </c>
      <c r="C32" s="439" t="s">
        <v>273</v>
      </c>
      <c r="D32" s="439" t="s">
        <v>223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223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216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251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236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216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223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216</v>
      </c>
    </row>
    <row r="94" spans="1:4">
      <c r="A94">
        <v>91</v>
      </c>
      <c r="B94" s="438" t="s">
        <v>396</v>
      </c>
      <c r="C94" s="439" t="s">
        <v>397</v>
      </c>
      <c r="D94" s="439" t="s">
        <v>211</v>
      </c>
    </row>
    <row r="95" spans="1:4">
      <c r="A95">
        <v>92</v>
      </c>
      <c r="B95" s="438" t="s">
        <v>398</v>
      </c>
      <c r="C95" s="439" t="s">
        <v>399</v>
      </c>
      <c r="D95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12594.035859580006</v>
      </c>
      <c r="E15" s="430">
        <f>OUT_1!E15</f>
        <v>3052.4245380899993</v>
      </c>
      <c r="F15" s="430">
        <f>OUT_1!F15</f>
        <v>18.435241909999998</v>
      </c>
      <c r="G15" s="430">
        <f>OUT_1!G15</f>
        <v>383.27381473999992</v>
      </c>
      <c r="H15" s="430">
        <f>OUT_1!H15</f>
        <v>331.75420093000002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10905.788154360007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61.223815809999998</v>
      </c>
      <c r="AS15" s="430">
        <f>OUT_1!AS15</f>
        <v>13685.217812710005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61045.076659510123</v>
      </c>
      <c r="E16" s="430">
        <f>OUT_1!E16</f>
        <v>15828.540302749998</v>
      </c>
      <c r="F16" s="430">
        <f>OUT_1!F16</f>
        <v>495.23914997000014</v>
      </c>
      <c r="G16" s="430">
        <f>OUT_1!G16</f>
        <v>1067.6821972699997</v>
      </c>
      <c r="H16" s="430">
        <f>OUT_1!H16</f>
        <v>703.34579166999993</v>
      </c>
      <c r="I16" s="430">
        <f>OUT_1!I16</f>
        <v>5.5101294100000002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0.46850000000000003</v>
      </c>
      <c r="R16" s="430">
        <f>OUT_1!R16</f>
        <v>9.4899190000000008E-2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14.576488309999998</v>
      </c>
      <c r="AE16" s="430">
        <f>OUT_1!AE16</f>
        <v>4.7888340799999991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48498.705594790103</v>
      </c>
      <c r="AK16" s="430">
        <f>OUT_1!AK16</f>
        <v>0</v>
      </c>
      <c r="AL16" s="430">
        <f>OUT_1!AL16</f>
        <v>0.34480648000000003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228.18790226000007</v>
      </c>
      <c r="AS16" s="430">
        <f>OUT_1!AS16</f>
        <v>63949.193109955115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4478.7529456699976</v>
      </c>
      <c r="E17" s="430">
        <f>OUT_1!E17</f>
        <v>1374.65780961</v>
      </c>
      <c r="F17" s="430">
        <f>OUT_1!F17</f>
        <v>65.63971140000001</v>
      </c>
      <c r="G17" s="430">
        <f>OUT_1!G17</f>
        <v>196.39280005000001</v>
      </c>
      <c r="H17" s="430">
        <f>OUT_1!H17</f>
        <v>0.48833605999999996</v>
      </c>
      <c r="I17" s="430">
        <f>OUT_1!I17</f>
        <v>2.5089051799999997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5471.5499112700027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0.65685245999999997</v>
      </c>
      <c r="AS17" s="430">
        <f>OUT_1!AS17</f>
        <v>5795.3557102499999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78117.865464760122</v>
      </c>
      <c r="E18" s="430">
        <f>OUT_1!E18</f>
        <v>20255.622650449994</v>
      </c>
      <c r="F18" s="430">
        <f>OUT_1!F18</f>
        <v>579.31410328000015</v>
      </c>
      <c r="G18" s="430">
        <f>OUT_1!G18</f>
        <v>1647.3488120599995</v>
      </c>
      <c r="H18" s="430">
        <f>OUT_1!H18</f>
        <v>1035.5883286599999</v>
      </c>
      <c r="I18" s="430">
        <f>OUT_1!I18</f>
        <v>8.0190345900000004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0.46850000000000003</v>
      </c>
      <c r="R18" s="430">
        <f>OUT_1!R18</f>
        <v>9.4899190000000008E-2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14.576488309999998</v>
      </c>
      <c r="AE18" s="430">
        <f>OUT_1!AE18</f>
        <v>4.7888340799999991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64876.043660420117</v>
      </c>
      <c r="AK18" s="430">
        <f>OUT_1!AK18</f>
        <v>0</v>
      </c>
      <c r="AL18" s="430">
        <f>OUT_1!AL18</f>
        <v>0.34480648000000003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290.06857053000004</v>
      </c>
      <c r="AS18" s="430">
        <f>OUT_1!AS18</f>
        <v>83429.766632915125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78117.865464760122</v>
      </c>
      <c r="E19" s="436">
        <f t="shared" si="0"/>
        <v>20255.622650449994</v>
      </c>
      <c r="F19" s="436">
        <f t="shared" si="0"/>
        <v>579.31410328000015</v>
      </c>
      <c r="G19" s="436">
        <f t="shared" si="0"/>
        <v>1647.3488120599995</v>
      </c>
      <c r="H19" s="436">
        <f t="shared" si="0"/>
        <v>1035.5883286599999</v>
      </c>
      <c r="I19" s="436">
        <f t="shared" si="0"/>
        <v>8.0190345900000004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4312.8286944100009</v>
      </c>
      <c r="E29" s="430">
        <f>OUT_1!E29</f>
        <v>4219.1839392399997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8192.9558908800009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8376.3161348899994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5031.5406096099996</v>
      </c>
      <c r="E30" s="430">
        <f>OUT_1!E30</f>
        <v>3732.7426118500002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8144.3941919600011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8564.8105931050013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1077.0937303499998</v>
      </c>
      <c r="E31" s="430">
        <f>OUT_1!E31</f>
        <v>266.13478499000001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1138.79525072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1262.0454646650001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10421.463034370001</v>
      </c>
      <c r="E32" s="430">
        <f>OUT_1!E32</f>
        <v>8218.0613360799998</v>
      </c>
      <c r="F32" s="430">
        <f>OUT_1!F32</f>
        <v>42.067163270000009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17476.145333560002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18203.172192660004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10421.463034370001</v>
      </c>
      <c r="E33" s="436">
        <f t="shared" si="1"/>
        <v>8218.0613360799998</v>
      </c>
      <c r="F33" s="436">
        <f t="shared" si="1"/>
        <v>42.067163270000009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395.27918470999998</v>
      </c>
      <c r="E36" s="430">
        <f>OUT_1!E36</f>
        <v>206.38500390999997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394.15778946000006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517.14814697500003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662.37866654000004</v>
      </c>
      <c r="E37" s="430">
        <f>OUT_1!E37</f>
        <v>272.61342454999999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619.08933234000006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853.80904041999997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158.21430652000001</v>
      </c>
      <c r="E38" s="430">
        <f>OUT_1!E38</f>
        <v>301.34652983000001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316.77992211000003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388.17037923000004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1215.8721577700001</v>
      </c>
      <c r="E39" s="430">
        <f>OUT_1!E39</f>
        <v>780.34495829000002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1330.02704391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1759.1275666249999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780.34495829000002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11637.335192140001</v>
      </c>
      <c r="E42" s="430">
        <f t="shared" si="3"/>
        <v>8998.4062943699992</v>
      </c>
      <c r="F42" s="430">
        <f t="shared" si="3"/>
        <v>96.608169490000009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18806.17237747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19962.299759285004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89755.200656900124</v>
      </c>
      <c r="E47" s="431">
        <f t="shared" si="4"/>
        <v>29254.028944819991</v>
      </c>
      <c r="F47" s="431">
        <f t="shared" si="4"/>
        <v>675.92227277000018</v>
      </c>
      <c r="G47" s="431">
        <f t="shared" si="4"/>
        <v>1647.3488120599995</v>
      </c>
      <c r="H47" s="431">
        <f t="shared" si="4"/>
        <v>1035.5883286599999</v>
      </c>
      <c r="I47" s="431">
        <f t="shared" si="4"/>
        <v>8.0190345900000004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0.46850000000000003</v>
      </c>
      <c r="R47" s="431">
        <f t="shared" si="4"/>
        <v>9.4899190000000008E-2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14.576488309999998</v>
      </c>
      <c r="AE47" s="431">
        <f t="shared" si="4"/>
        <v>4.7888340799999991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83682.216037890117</v>
      </c>
      <c r="AK47" s="431">
        <f t="shared" si="4"/>
        <v>0</v>
      </c>
      <c r="AL47" s="431">
        <f t="shared" si="4"/>
        <v>0.34480648000000003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676.14605563000009</v>
      </c>
      <c r="AS47" s="431">
        <f t="shared" si="4"/>
        <v>103392.06639220013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89755.200656900124</v>
      </c>
      <c r="E48" s="390">
        <f t="shared" si="5"/>
        <v>29254.028944819991</v>
      </c>
      <c r="F48" s="390">
        <f t="shared" si="5"/>
        <v>675.92227277000018</v>
      </c>
      <c r="G48" s="390">
        <f t="shared" si="5"/>
        <v>1647.3488120599995</v>
      </c>
      <c r="H48" s="390">
        <f t="shared" si="5"/>
        <v>1035.5883286599999</v>
      </c>
      <c r="I48" s="390">
        <f t="shared" si="5"/>
        <v>8.0190345900000004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августа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8510.8689956499984</v>
      </c>
      <c r="E18" s="430">
        <f>OUT_4!E18</f>
        <v>5044.916365640006</v>
      </c>
      <c r="F18" s="430">
        <f>OUT_4!F18</f>
        <v>129.43245138999998</v>
      </c>
      <c r="G18" s="430">
        <f>OUT_4!G18</f>
        <v>201.68105131999999</v>
      </c>
      <c r="H18" s="430">
        <f>OUT_4!H18</f>
        <v>8174.6350835599997</v>
      </c>
      <c r="I18" s="430">
        <f>OUT_4!I18</f>
        <v>0</v>
      </c>
      <c r="J18" s="430">
        <f>OUT_4!J18</f>
        <v>162.40560089999997</v>
      </c>
      <c r="K18" s="430">
        <f>OUT_4!K18</f>
        <v>354.74254607500006</v>
      </c>
      <c r="L18" s="430">
        <f>OUT_4!L18</f>
        <v>0</v>
      </c>
      <c r="M18" s="430">
        <f>OUT_4!M18</f>
        <v>8874.9556478699978</v>
      </c>
      <c r="N18" s="430">
        <f>OUT_4!N18</f>
        <v>13574.293995275006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48428.711944484938</v>
      </c>
      <c r="E19" s="430">
        <f>OUT_4!E19</f>
        <v>14983.858539369987</v>
      </c>
      <c r="F19" s="430">
        <f>OUT_4!F19</f>
        <v>536.62262607999992</v>
      </c>
      <c r="G19" s="430">
        <f>OUT_4!G19</f>
        <v>938.83724904499979</v>
      </c>
      <c r="H19" s="430">
        <f>OUT_4!H19</f>
        <v>7625.973344070002</v>
      </c>
      <c r="I19" s="430">
        <f>OUT_4!I19</f>
        <v>0</v>
      </c>
      <c r="J19" s="430">
        <f>OUT_4!J19</f>
        <v>380.22239593500007</v>
      </c>
      <c r="K19" s="430">
        <f>OUT_4!K19</f>
        <v>473.58664448000007</v>
      </c>
      <c r="L19" s="430">
        <f>OUT_4!L19</f>
        <v>0</v>
      </c>
      <c r="M19" s="430">
        <f>OUT_4!M19</f>
        <v>49747.771589464937</v>
      </c>
      <c r="N19" s="430">
        <f>OUT_4!N19</f>
        <v>23083.418527919992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3456.6241111849995</v>
      </c>
      <c r="E20" s="430">
        <f>OUT_4!E20</f>
        <v>2327.3425103199993</v>
      </c>
      <c r="F20" s="430">
        <f>OUT_4!F20</f>
        <v>11.389088749999999</v>
      </c>
      <c r="G20" s="430">
        <f>OUT_4!G20</f>
        <v>486.55033485000001</v>
      </c>
      <c r="H20" s="430">
        <f>OUT_4!H20</f>
        <v>763.39737079499992</v>
      </c>
      <c r="I20" s="430">
        <f>OUT_4!I20</f>
        <v>12.097759030000001</v>
      </c>
      <c r="J20" s="430">
        <f>OUT_4!J20</f>
        <v>116.88127879999999</v>
      </c>
      <c r="K20" s="430">
        <f>OUT_4!K20</f>
        <v>256.11851674000002</v>
      </c>
      <c r="L20" s="430">
        <f>OUT_4!L20</f>
        <v>15.170583690000001</v>
      </c>
      <c r="M20" s="430">
        <f>OUT_4!M20</f>
        <v>4060.0557248349996</v>
      </c>
      <c r="N20" s="430">
        <f>OUT_4!N20</f>
        <v>3346.8583978549991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60396.205051319936</v>
      </c>
      <c r="E21" s="431">
        <f>OUT_4!E21</f>
        <v>22356.117415329991</v>
      </c>
      <c r="F21" s="431">
        <f>OUT_4!F21</f>
        <v>677.44416621999994</v>
      </c>
      <c r="G21" s="431">
        <f>OUT_4!G21</f>
        <v>1627.0686352149996</v>
      </c>
      <c r="H21" s="431">
        <f>OUT_4!H21</f>
        <v>16564.005798425002</v>
      </c>
      <c r="I21" s="431">
        <f>OUT_4!I21</f>
        <v>12.097759030000001</v>
      </c>
      <c r="J21" s="431">
        <f>OUT_4!J21</f>
        <v>659.50927563499999</v>
      </c>
      <c r="K21" s="431">
        <f>OUT_4!K21</f>
        <v>1084.4477072950003</v>
      </c>
      <c r="L21" s="431">
        <f>OUT_4!L21</f>
        <v>15.170583690000001</v>
      </c>
      <c r="M21" s="431">
        <f>OUT_4!M21</f>
        <v>62682.782962169935</v>
      </c>
      <c r="N21" s="431">
        <f>OUT_4!N21</f>
        <v>40004.570921049999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12594.035859580006</v>
      </c>
      <c r="E15" s="227">
        <v>3052.4245380899993</v>
      </c>
      <c r="F15" s="225">
        <v>18.435241909999998</v>
      </c>
      <c r="G15" s="227">
        <v>383.27381473999992</v>
      </c>
      <c r="H15" s="227">
        <v>331.75420093000002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10905.788154360007</v>
      </c>
      <c r="AK15" s="227"/>
      <c r="AL15" s="227"/>
      <c r="AM15" s="227"/>
      <c r="AN15" s="227"/>
      <c r="AO15" s="227"/>
      <c r="AP15" s="227"/>
      <c r="AQ15" s="227"/>
      <c r="AR15" s="227">
        <v>61.223815809999998</v>
      </c>
      <c r="AS15" s="295">
        <f>SUM(D15:AR15)/2</f>
        <v>13685.217812710005</v>
      </c>
    </row>
    <row r="16" spans="1:62" s="23" customFormat="1" ht="18" customHeight="1">
      <c r="A16" s="26"/>
      <c r="B16" s="51" t="s">
        <v>106</v>
      </c>
      <c r="C16" s="328"/>
      <c r="D16" s="227">
        <v>61045.076659510123</v>
      </c>
      <c r="E16" s="227">
        <v>15828.540302749998</v>
      </c>
      <c r="F16" s="227">
        <v>495.23914997000014</v>
      </c>
      <c r="G16" s="227">
        <v>1067.6821972699997</v>
      </c>
      <c r="H16" s="227">
        <v>703.34579166999993</v>
      </c>
      <c r="I16" s="225">
        <v>5.5101294100000002</v>
      </c>
      <c r="J16" s="227"/>
      <c r="K16" s="227"/>
      <c r="L16" s="227"/>
      <c r="M16" s="227"/>
      <c r="N16" s="227"/>
      <c r="O16" s="227"/>
      <c r="P16" s="227"/>
      <c r="Q16" s="227">
        <v>0.46850000000000003</v>
      </c>
      <c r="R16" s="227">
        <v>9.4899190000000008E-2</v>
      </c>
      <c r="S16" s="227"/>
      <c r="T16" s="227"/>
      <c r="U16" s="227">
        <v>5.82496422</v>
      </c>
      <c r="V16" s="227"/>
      <c r="W16" s="227"/>
      <c r="X16" s="227"/>
      <c r="Y16" s="227"/>
      <c r="Z16" s="227"/>
      <c r="AA16" s="227"/>
      <c r="AB16" s="227"/>
      <c r="AC16" s="227"/>
      <c r="AD16" s="227">
        <v>14.576488309999998</v>
      </c>
      <c r="AE16" s="227">
        <v>4.7888340799999991</v>
      </c>
      <c r="AF16" s="227"/>
      <c r="AG16" s="227"/>
      <c r="AH16" s="227"/>
      <c r="AI16" s="227"/>
      <c r="AJ16" s="227">
        <v>48498.705594790103</v>
      </c>
      <c r="AK16" s="227"/>
      <c r="AL16" s="227">
        <v>0.34480648000000003</v>
      </c>
      <c r="AM16" s="227"/>
      <c r="AN16" s="227"/>
      <c r="AO16" s="227"/>
      <c r="AP16" s="227"/>
      <c r="AQ16" s="227"/>
      <c r="AR16" s="227">
        <v>228.18790226000007</v>
      </c>
      <c r="AS16" s="295">
        <f>SUM(D16:AR16)/2</f>
        <v>63949.193109955115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4478.7529456699976</v>
      </c>
      <c r="E17" s="227">
        <v>1374.65780961</v>
      </c>
      <c r="F17" s="227">
        <v>65.63971140000001</v>
      </c>
      <c r="G17" s="227">
        <v>196.39280005000001</v>
      </c>
      <c r="H17" s="227">
        <v>0.48833605999999996</v>
      </c>
      <c r="I17" s="227">
        <v>2.5089051799999997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5471.5499112700027</v>
      </c>
      <c r="AK17" s="227"/>
      <c r="AL17" s="227"/>
      <c r="AM17" s="227"/>
      <c r="AN17" s="227"/>
      <c r="AO17" s="227"/>
      <c r="AP17" s="227"/>
      <c r="AQ17" s="227"/>
      <c r="AR17" s="227">
        <v>0.65685245999999997</v>
      </c>
      <c r="AS17" s="295">
        <f>SUM(D17:AR17)/2</f>
        <v>5795.3557102499999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78117.865464760122</v>
      </c>
      <c r="E18" s="295">
        <f t="shared" si="0"/>
        <v>20255.622650449994</v>
      </c>
      <c r="F18" s="295">
        <f t="shared" si="0"/>
        <v>579.31410328000015</v>
      </c>
      <c r="G18" s="295">
        <f t="shared" si="0"/>
        <v>1647.3488120599995</v>
      </c>
      <c r="H18" s="295">
        <f t="shared" si="0"/>
        <v>1035.5883286599999</v>
      </c>
      <c r="I18" s="295">
        <f t="shared" si="0"/>
        <v>8.0190345900000004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0.46850000000000003</v>
      </c>
      <c r="R18" s="295">
        <f t="shared" si="0"/>
        <v>9.4899190000000008E-2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14.576488309999998</v>
      </c>
      <c r="AE18" s="295">
        <f t="shared" si="0"/>
        <v>4.7888340799999991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64876.043660420117</v>
      </c>
      <c r="AK18" s="295">
        <f t="shared" si="0"/>
        <v>0</v>
      </c>
      <c r="AL18" s="295">
        <f t="shared" si="0"/>
        <v>0.34480648000000003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290.06857053000004</v>
      </c>
      <c r="AS18" s="295">
        <f>SUM(D18:AR18)/2</f>
        <v>83429.766632915125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83429.766632915125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4312.8286944100009</v>
      </c>
      <c r="E29" s="227">
        <v>4219.1839392399997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8192.9558908800009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8376.3161348899994</v>
      </c>
    </row>
    <row r="30" spans="1:62" s="17" customFormat="1" ht="18" customHeight="1">
      <c r="A30" s="24"/>
      <c r="B30" s="51" t="s">
        <v>106</v>
      </c>
      <c r="C30" s="25"/>
      <c r="D30" s="227">
        <v>5031.5406096099996</v>
      </c>
      <c r="E30" s="227">
        <v>3732.7426118500002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8144.3941919600011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8564.8105931050013</v>
      </c>
    </row>
    <row r="31" spans="1:62" s="17" customFormat="1" ht="18" customHeight="1">
      <c r="A31" s="20"/>
      <c r="B31" s="51" t="s">
        <v>107</v>
      </c>
      <c r="C31" s="25"/>
      <c r="D31" s="227">
        <v>1077.0937303499998</v>
      </c>
      <c r="E31" s="227">
        <v>266.13478499000001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1138.79525072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1262.0454646650001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10421.463034370001</v>
      </c>
      <c r="E32" s="295">
        <f t="shared" si="2"/>
        <v>8218.0613360799998</v>
      </c>
      <c r="F32" s="295">
        <f t="shared" si="2"/>
        <v>42.067163270000009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17476.145333560002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18203.172192660004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18203.172192660004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395.27918470999998</v>
      </c>
      <c r="E36" s="227">
        <v>206.38500390999997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394.15778946000006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517.14814697500003</v>
      </c>
    </row>
    <row r="37" spans="1:62" s="17" customFormat="1" ht="18" customHeight="1">
      <c r="A37" s="24"/>
      <c r="B37" s="51" t="s">
        <v>106</v>
      </c>
      <c r="C37" s="25"/>
      <c r="D37" s="227">
        <v>662.37866654000004</v>
      </c>
      <c r="E37" s="227">
        <v>272.61342454999999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619.08933234000006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853.80904041999997</v>
      </c>
    </row>
    <row r="38" spans="1:62" s="17" customFormat="1" ht="18" customHeight="1">
      <c r="A38" s="20"/>
      <c r="B38" s="51" t="s">
        <v>107</v>
      </c>
      <c r="C38" s="25"/>
      <c r="D38" s="227">
        <v>158.21430652000001</v>
      </c>
      <c r="E38" s="227">
        <v>301.34652983000001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316.77992211000003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388.17037923000004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1215.8721577700001</v>
      </c>
      <c r="E39" s="295">
        <f t="shared" si="3"/>
        <v>780.34495829000002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1330.02704391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1759.1275666249999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1759.1275666249999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11637.335192140001</v>
      </c>
      <c r="E42" s="295">
        <f>+SUM(E39,E32)</f>
        <v>8998.4062943699992</v>
      </c>
      <c r="F42" s="295">
        <f>+SUM(F39,F32)</f>
        <v>96.608169490000009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18806.17237747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19962.299759285001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89755.200656900124</v>
      </c>
      <c r="E46" s="296">
        <f t="shared" si="5"/>
        <v>29254.028944819991</v>
      </c>
      <c r="F46" s="296">
        <f t="shared" si="5"/>
        <v>675.92227277000018</v>
      </c>
      <c r="G46" s="296">
        <f t="shared" si="5"/>
        <v>1647.3488120599995</v>
      </c>
      <c r="H46" s="296">
        <f t="shared" si="5"/>
        <v>1035.5883286599999</v>
      </c>
      <c r="I46" s="296">
        <f t="shared" si="5"/>
        <v>8.0190345900000004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0.46850000000000003</v>
      </c>
      <c r="R46" s="296">
        <f t="shared" si="5"/>
        <v>9.4899190000000008E-2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14.576488309999998</v>
      </c>
      <c r="AE46" s="296">
        <f t="shared" si="5"/>
        <v>4.7888340799999991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83682.216037890117</v>
      </c>
      <c r="AK46" s="296">
        <f t="shared" si="5"/>
        <v>0</v>
      </c>
      <c r="AL46" s="296">
        <f t="shared" si="5"/>
        <v>0.34480648000000003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676.14605563000009</v>
      </c>
      <c r="AS46" s="296">
        <f>+SUM(AS42,AS25,AS18,AS44)</f>
        <v>103392.06639220013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103392.06639220013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8510.8689956499984</v>
      </c>
      <c r="E18" s="315">
        <v>5044.916365640006</v>
      </c>
      <c r="F18" s="315">
        <v>129.43245138999998</v>
      </c>
      <c r="G18" s="315">
        <v>201.68105131999999</v>
      </c>
      <c r="H18" s="315">
        <v>8174.6350835599997</v>
      </c>
      <c r="I18" s="315">
        <v>0</v>
      </c>
      <c r="J18" s="315">
        <v>162.40560089999997</v>
      </c>
      <c r="K18" s="315">
        <v>354.74254607500006</v>
      </c>
      <c r="L18" s="316">
        <v>0</v>
      </c>
      <c r="M18" s="297">
        <f t="shared" ref="M18:O20" si="0">+SUM(D18,G18,J18)</f>
        <v>8874.9556478699978</v>
      </c>
      <c r="N18" s="297">
        <f>+SUM(E18,H18,K18)</f>
        <v>13574.293995275006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48428.711944484938</v>
      </c>
      <c r="E19" s="315">
        <v>14983.858539369987</v>
      </c>
      <c r="F19" s="315">
        <v>536.62262607999992</v>
      </c>
      <c r="G19" s="315">
        <v>938.83724904499979</v>
      </c>
      <c r="H19" s="315">
        <v>7625.973344070002</v>
      </c>
      <c r="I19" s="315">
        <v>0</v>
      </c>
      <c r="J19" s="315">
        <v>380.22239593500007</v>
      </c>
      <c r="K19" s="315">
        <v>473.58664448000007</v>
      </c>
      <c r="L19" s="316">
        <v>0</v>
      </c>
      <c r="M19" s="297">
        <f t="shared" si="0"/>
        <v>49747.771589464937</v>
      </c>
      <c r="N19" s="297">
        <f>+SUM(E19,H19,K19)</f>
        <v>23083.418527919992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3456.6241111849995</v>
      </c>
      <c r="E20" s="315">
        <v>2327.3425103199993</v>
      </c>
      <c r="F20" s="315">
        <v>11.389088749999999</v>
      </c>
      <c r="G20" s="315">
        <v>486.55033485000001</v>
      </c>
      <c r="H20" s="315">
        <v>763.39737079499992</v>
      </c>
      <c r="I20" s="315">
        <v>12.097759030000001</v>
      </c>
      <c r="J20" s="315">
        <v>116.88127879999999</v>
      </c>
      <c r="K20" s="315">
        <v>256.11851674000002</v>
      </c>
      <c r="L20" s="316">
        <v>15.170583690000001</v>
      </c>
      <c r="M20" s="297">
        <f t="shared" si="0"/>
        <v>4060.0557248349996</v>
      </c>
      <c r="N20" s="297">
        <f t="shared" si="0"/>
        <v>3346.8583978549991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60396.205051319936</v>
      </c>
      <c r="E21" s="296">
        <f t="shared" ref="E21:K21" si="1">+SUM(E18:E20)</f>
        <v>22356.117415329991</v>
      </c>
      <c r="F21" s="296">
        <f t="shared" si="1"/>
        <v>677.44416621999994</v>
      </c>
      <c r="G21" s="296">
        <f t="shared" si="1"/>
        <v>1627.0686352149996</v>
      </c>
      <c r="H21" s="296">
        <f t="shared" si="1"/>
        <v>16564.005798425002</v>
      </c>
      <c r="I21" s="296">
        <f>+SUM(I18:I20)</f>
        <v>12.097759030000001</v>
      </c>
      <c r="J21" s="296">
        <f>+SUM(J18:J20)</f>
        <v>659.50927563499999</v>
      </c>
      <c r="K21" s="296">
        <f t="shared" si="1"/>
        <v>1084.4477072950003</v>
      </c>
      <c r="L21" s="313">
        <f>+SUM(L18:L20)</f>
        <v>15.170583690000001</v>
      </c>
      <c r="M21" s="314">
        <f>+SUM(M18:M20)</f>
        <v>62682.782962169935</v>
      </c>
      <c r="N21" s="296">
        <f>+SUM(N18:N20)</f>
        <v>40004.570921049999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2019-10-01T14:40:13Z</dcterms:created>
  <dcterms:modified xsi:type="dcterms:W3CDTF">2019-10-01T14:40:13Z</dcterms:modified>
  <cp:category/>
</cp:coreProperties>
</file>